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8295" activeTab="2"/>
  </bookViews>
  <sheets>
    <sheet name="선택문헌 목록" sheetId="1" r:id="rId1"/>
    <sheet name="안전성_정량적" sheetId="2" r:id="rId2"/>
    <sheet name="안전성_정성적(질적)" sheetId="6" r:id="rId3"/>
    <sheet name="효과성_정량적" sheetId="3" r:id="rId4"/>
    <sheet name="효과성_정성적(질적)" sheetId="5" r:id="rId5"/>
    <sheet name="비뚤림위험 평가" sheetId="8" r:id="rId6"/>
  </sheets>
  <definedNames>
    <definedName name="_xlnm._FilterDatabase" localSheetId="0" hidden="1">'선택문헌 목록'!$A$6:$AE$36</definedName>
    <definedName name="_xlnm._FilterDatabase" localSheetId="1" hidden="1">안전성_정량적!$A$4:$AB$4</definedName>
    <definedName name="_xlnm._FilterDatabase" localSheetId="2" hidden="1">'안전성_정성적(질적)'!$A$4:$U$4</definedName>
    <definedName name="_xlnm._FilterDatabase" localSheetId="3" hidden="1">효과성_정량적!$A$4:$AA$4</definedName>
    <definedName name="_xlnm._FilterDatabase" localSheetId="4" hidden="1">'효과성_정성적(질적)'!$A$4:$U$4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4" i="6" l="1"/>
  <c r="E55" i="6"/>
  <c r="E56" i="6"/>
  <c r="E57" i="6"/>
  <c r="E58" i="6"/>
  <c r="E59" i="6"/>
  <c r="E60" i="6"/>
  <c r="E61" i="6"/>
  <c r="E62" i="6"/>
  <c r="D32" i="8" l="1"/>
  <c r="D33" i="8"/>
  <c r="D34" i="8"/>
  <c r="D35" i="8"/>
  <c r="D36" i="8"/>
  <c r="D37" i="8"/>
  <c r="C31" i="8"/>
  <c r="C32" i="8"/>
  <c r="C33" i="8"/>
  <c r="C34" i="8"/>
  <c r="C35" i="8"/>
  <c r="C36" i="8"/>
  <c r="C37" i="8"/>
  <c r="E16" i="5" l="1"/>
  <c r="D16" i="5"/>
  <c r="C16" i="5"/>
  <c r="E16" i="3"/>
  <c r="E17" i="3"/>
  <c r="D16" i="3"/>
  <c r="D17" i="3"/>
  <c r="C16" i="3"/>
  <c r="C17" i="3"/>
  <c r="E77" i="2"/>
  <c r="E78" i="2"/>
  <c r="D77" i="2"/>
  <c r="D78" i="2"/>
  <c r="C77" i="2"/>
  <c r="C78" i="2"/>
  <c r="D60" i="6"/>
  <c r="D61" i="6"/>
  <c r="D62" i="6"/>
  <c r="C59" i="6"/>
  <c r="C60" i="6"/>
  <c r="C61" i="6"/>
  <c r="C62" i="6"/>
  <c r="D53" i="6"/>
  <c r="D54" i="6"/>
  <c r="D55" i="6"/>
  <c r="D56" i="6"/>
  <c r="D57" i="6"/>
  <c r="D58" i="6"/>
  <c r="D59" i="6"/>
  <c r="C52" i="6"/>
  <c r="C53" i="6"/>
  <c r="C54" i="6"/>
  <c r="C55" i="6"/>
  <c r="C56" i="6"/>
  <c r="C57" i="6"/>
  <c r="C58" i="6"/>
  <c r="E15" i="3"/>
  <c r="D15" i="3"/>
  <c r="C15" i="3"/>
  <c r="I13" i="5"/>
  <c r="E45" i="6"/>
  <c r="E46" i="6"/>
  <c r="E47" i="6"/>
  <c r="E48" i="6"/>
  <c r="E49" i="6"/>
  <c r="E50" i="6"/>
  <c r="E51" i="6"/>
  <c r="E52" i="6"/>
  <c r="E53" i="6"/>
  <c r="D45" i="6"/>
  <c r="D46" i="6"/>
  <c r="D47" i="6"/>
  <c r="D48" i="6"/>
  <c r="D49" i="6"/>
  <c r="D50" i="6"/>
  <c r="D51" i="6"/>
  <c r="D52" i="6"/>
  <c r="C42" i="6"/>
  <c r="C43" i="6"/>
  <c r="C44" i="6"/>
  <c r="C45" i="6"/>
  <c r="C46" i="6"/>
  <c r="C47" i="6"/>
  <c r="C48" i="6"/>
  <c r="C49" i="6"/>
  <c r="C50" i="6"/>
  <c r="C51" i="6"/>
  <c r="E34" i="6"/>
  <c r="E35" i="6"/>
  <c r="E36" i="6"/>
  <c r="E37" i="6"/>
  <c r="E38" i="6"/>
  <c r="E39" i="6"/>
  <c r="E40" i="6"/>
  <c r="E41" i="6"/>
  <c r="E42" i="6"/>
  <c r="E43" i="6"/>
  <c r="E44" i="6"/>
  <c r="D34" i="6"/>
  <c r="D35" i="6"/>
  <c r="D36" i="6"/>
  <c r="D37" i="6"/>
  <c r="D38" i="6"/>
  <c r="D39" i="6"/>
  <c r="D40" i="6"/>
  <c r="D41" i="6"/>
  <c r="D42" i="6"/>
  <c r="D43" i="6"/>
  <c r="D44" i="6"/>
  <c r="C34" i="6"/>
  <c r="C35" i="6"/>
  <c r="C36" i="6"/>
  <c r="C37" i="6"/>
  <c r="C38" i="6"/>
  <c r="C39" i="6"/>
  <c r="C40" i="6"/>
  <c r="C41" i="6"/>
  <c r="D72" i="2"/>
  <c r="D73" i="2"/>
  <c r="D74" i="2"/>
  <c r="D75" i="2"/>
  <c r="D76" i="2"/>
  <c r="C72" i="2"/>
  <c r="C73" i="2"/>
  <c r="C74" i="2"/>
  <c r="C75" i="2"/>
  <c r="C76" i="2"/>
  <c r="D62" i="2"/>
  <c r="D63" i="2"/>
  <c r="D64" i="2"/>
  <c r="D65" i="2"/>
  <c r="D66" i="2"/>
  <c r="D67" i="2"/>
  <c r="D68" i="2"/>
  <c r="D69" i="2"/>
  <c r="D70" i="2"/>
  <c r="D71" i="2"/>
  <c r="C62" i="2"/>
  <c r="C63" i="2"/>
  <c r="C64" i="2"/>
  <c r="C65" i="2"/>
  <c r="C66" i="2"/>
  <c r="C67" i="2"/>
  <c r="C68" i="2"/>
  <c r="C69" i="2"/>
  <c r="C70" i="2"/>
  <c r="C71" i="2"/>
  <c r="E30" i="6" l="1"/>
  <c r="E71" i="2" l="1"/>
  <c r="E72" i="2"/>
  <c r="E73" i="2"/>
  <c r="E74" i="2"/>
  <c r="E75" i="2"/>
  <c r="E76" i="2"/>
  <c r="I59" i="2" l="1"/>
  <c r="E59" i="2"/>
  <c r="D59" i="2"/>
  <c r="C59" i="2"/>
  <c r="I58" i="2"/>
  <c r="I60" i="2"/>
  <c r="E23" i="6" l="1"/>
  <c r="E24" i="6"/>
  <c r="E25" i="6"/>
  <c r="E26" i="6"/>
  <c r="E55" i="2"/>
  <c r="E56" i="2"/>
  <c r="D55" i="2"/>
  <c r="C55" i="2"/>
  <c r="I61" i="2"/>
  <c r="E57" i="2"/>
  <c r="E58" i="2"/>
  <c r="E60" i="2"/>
  <c r="E61" i="2"/>
  <c r="E62" i="2"/>
  <c r="E63" i="2"/>
  <c r="E64" i="2"/>
  <c r="E65" i="2"/>
  <c r="E66" i="2"/>
  <c r="E67" i="2"/>
  <c r="E68" i="2"/>
  <c r="E69" i="2"/>
  <c r="E70" i="2"/>
  <c r="C56" i="2"/>
  <c r="C57" i="2"/>
  <c r="C58" i="2"/>
  <c r="C60" i="2"/>
  <c r="C61" i="2"/>
  <c r="D54" i="2"/>
  <c r="D56" i="2"/>
  <c r="D57" i="2"/>
  <c r="D58" i="2"/>
  <c r="D60" i="2"/>
  <c r="D61" i="2"/>
  <c r="C54" i="2"/>
  <c r="C22" i="6"/>
  <c r="C23" i="6"/>
  <c r="C24" i="6"/>
  <c r="C25" i="6"/>
  <c r="C26" i="6"/>
  <c r="C27" i="6"/>
  <c r="I48" i="2"/>
  <c r="I49" i="2"/>
  <c r="I50" i="2"/>
  <c r="I51" i="2"/>
  <c r="I52" i="2"/>
  <c r="I53" i="2"/>
  <c r="E44" i="2"/>
  <c r="E45" i="2"/>
  <c r="E46" i="2"/>
  <c r="E47" i="2"/>
  <c r="E48" i="2"/>
  <c r="E49" i="2"/>
  <c r="E50" i="2"/>
  <c r="E51" i="2"/>
  <c r="E52" i="2"/>
  <c r="E53" i="2"/>
  <c r="E54" i="2"/>
  <c r="D46" i="2"/>
  <c r="D47" i="2"/>
  <c r="D48" i="2"/>
  <c r="D49" i="2"/>
  <c r="D50" i="2"/>
  <c r="D51" i="2"/>
  <c r="D52" i="2"/>
  <c r="D53" i="2"/>
  <c r="C46" i="2"/>
  <c r="C47" i="2"/>
  <c r="C48" i="2"/>
  <c r="C49" i="2"/>
  <c r="C50" i="2"/>
  <c r="C51" i="2"/>
  <c r="C52" i="2"/>
  <c r="C53" i="2"/>
  <c r="I43" i="2"/>
  <c r="I44" i="2"/>
  <c r="I45" i="2"/>
  <c r="I46" i="2"/>
  <c r="I47" i="2"/>
  <c r="D41" i="2"/>
  <c r="D42" i="2"/>
  <c r="D43" i="2"/>
  <c r="D44" i="2"/>
  <c r="D45" i="2"/>
  <c r="C42" i="2"/>
  <c r="C43" i="2"/>
  <c r="C44" i="2"/>
  <c r="C45" i="2"/>
  <c r="I36" i="2"/>
  <c r="I37" i="2"/>
  <c r="I38" i="2"/>
  <c r="I39" i="2"/>
  <c r="I40" i="2"/>
  <c r="I41" i="2"/>
  <c r="I42" i="2"/>
  <c r="H36" i="2"/>
  <c r="H37" i="2"/>
  <c r="H38" i="2"/>
  <c r="H39" i="2"/>
  <c r="H40" i="2"/>
  <c r="H41" i="2"/>
  <c r="H42" i="2"/>
  <c r="H43" i="2"/>
  <c r="E35" i="2"/>
  <c r="E36" i="2"/>
  <c r="E37" i="2"/>
  <c r="E38" i="2"/>
  <c r="E39" i="2"/>
  <c r="E40" i="2"/>
  <c r="E41" i="2"/>
  <c r="E42" i="2"/>
  <c r="E43" i="2"/>
  <c r="C33" i="2"/>
  <c r="C34" i="2"/>
  <c r="C35" i="2"/>
  <c r="C36" i="2"/>
  <c r="C37" i="2"/>
  <c r="C38" i="2"/>
  <c r="C39" i="2"/>
  <c r="C40" i="2"/>
  <c r="C41" i="2"/>
  <c r="D36" i="2"/>
  <c r="D37" i="2"/>
  <c r="D38" i="2"/>
  <c r="D39" i="2"/>
  <c r="D40" i="2"/>
  <c r="D32" i="2"/>
  <c r="D33" i="2"/>
  <c r="D34" i="2"/>
  <c r="D35" i="2"/>
  <c r="I29" i="2"/>
  <c r="I30" i="2"/>
  <c r="I31" i="2"/>
  <c r="I32" i="2"/>
  <c r="I33" i="2"/>
  <c r="I34" i="2"/>
  <c r="I35" i="2"/>
  <c r="H27" i="2"/>
  <c r="H28" i="2"/>
  <c r="H29" i="2"/>
  <c r="H30" i="2"/>
  <c r="H31" i="2"/>
  <c r="H32" i="2"/>
  <c r="H33" i="2"/>
  <c r="H34" i="2"/>
  <c r="H35" i="2"/>
  <c r="E27" i="2"/>
  <c r="E28" i="2"/>
  <c r="E29" i="2"/>
  <c r="E30" i="2"/>
  <c r="E31" i="2"/>
  <c r="E32" i="2"/>
  <c r="E33" i="2"/>
  <c r="E34" i="2"/>
  <c r="D29" i="2"/>
  <c r="D30" i="2"/>
  <c r="D31" i="2"/>
  <c r="C27" i="2"/>
  <c r="C28" i="2"/>
  <c r="C29" i="2"/>
  <c r="C30" i="2"/>
  <c r="C31" i="2"/>
  <c r="C32" i="2"/>
  <c r="I24" i="2"/>
  <c r="I25" i="2"/>
  <c r="H24" i="2"/>
  <c r="H25" i="2"/>
  <c r="E24" i="2"/>
  <c r="E25" i="2"/>
  <c r="D24" i="2"/>
  <c r="C24" i="2"/>
  <c r="C25" i="2"/>
  <c r="I5" i="3" l="1"/>
  <c r="I9" i="3"/>
  <c r="I10" i="3"/>
  <c r="I11" i="3"/>
  <c r="I12" i="3"/>
  <c r="E5" i="3"/>
  <c r="E6" i="3"/>
  <c r="E7" i="3"/>
  <c r="E8" i="3"/>
  <c r="E9" i="3"/>
  <c r="E10" i="3"/>
  <c r="E11" i="3"/>
  <c r="E12" i="3"/>
  <c r="E13" i="3"/>
  <c r="E14" i="3"/>
  <c r="D5" i="3"/>
  <c r="D6" i="3"/>
  <c r="D7" i="3"/>
  <c r="D8" i="3"/>
  <c r="D9" i="3"/>
  <c r="D10" i="3"/>
  <c r="D11" i="3"/>
  <c r="D12" i="3"/>
  <c r="D13" i="3"/>
  <c r="D14" i="3"/>
  <c r="C5" i="3"/>
  <c r="C6" i="3"/>
  <c r="C7" i="3"/>
  <c r="C8" i="3"/>
  <c r="C9" i="3"/>
  <c r="C10" i="3"/>
  <c r="C11" i="3"/>
  <c r="C12" i="3"/>
  <c r="C13" i="3"/>
  <c r="C14" i="3"/>
  <c r="I6" i="5"/>
  <c r="I12" i="5"/>
  <c r="I14" i="5"/>
  <c r="I15" i="5"/>
  <c r="E6" i="5"/>
  <c r="E7" i="5"/>
  <c r="E8" i="5"/>
  <c r="E9" i="5"/>
  <c r="E10" i="5"/>
  <c r="E11" i="5"/>
  <c r="E12" i="5"/>
  <c r="E13" i="5"/>
  <c r="E14" i="5"/>
  <c r="E15" i="5"/>
  <c r="D6" i="5"/>
  <c r="D7" i="5"/>
  <c r="D8" i="5"/>
  <c r="D9" i="5"/>
  <c r="D10" i="5"/>
  <c r="D11" i="5"/>
  <c r="D12" i="5"/>
  <c r="D13" i="5"/>
  <c r="D14" i="5"/>
  <c r="D15" i="5"/>
  <c r="C6" i="5"/>
  <c r="C7" i="5"/>
  <c r="C8" i="5"/>
  <c r="C9" i="5"/>
  <c r="C10" i="5"/>
  <c r="C11" i="5"/>
  <c r="C12" i="5"/>
  <c r="C13" i="5"/>
  <c r="C14" i="5"/>
  <c r="C15" i="5"/>
  <c r="H5" i="2"/>
  <c r="H6" i="2"/>
  <c r="H8" i="2"/>
  <c r="H9" i="2"/>
  <c r="H10" i="2"/>
  <c r="H11" i="2"/>
  <c r="H12" i="2"/>
  <c r="H13" i="2"/>
  <c r="H14" i="2"/>
  <c r="H15" i="2"/>
  <c r="H16" i="2"/>
  <c r="H17" i="2"/>
  <c r="H18" i="2"/>
  <c r="H19" i="2"/>
  <c r="H20" i="2"/>
  <c r="H21" i="2"/>
  <c r="H22" i="2"/>
  <c r="H23" i="2"/>
  <c r="H26" i="2"/>
  <c r="I6" i="6"/>
  <c r="I7" i="6"/>
  <c r="I8" i="6"/>
  <c r="I9" i="6"/>
  <c r="I10" i="6"/>
  <c r="I11" i="6"/>
  <c r="I12" i="6"/>
  <c r="I13" i="6"/>
  <c r="I14" i="6"/>
  <c r="I15" i="6"/>
  <c r="I16" i="6"/>
  <c r="I17" i="6"/>
  <c r="I18" i="6"/>
  <c r="I19" i="6"/>
  <c r="I20" i="6"/>
  <c r="I21" i="6"/>
  <c r="I22" i="6"/>
  <c r="E6" i="6"/>
  <c r="E7" i="6"/>
  <c r="E8" i="6"/>
  <c r="E9" i="6"/>
  <c r="E10" i="6"/>
  <c r="E11" i="6"/>
  <c r="E12" i="6"/>
  <c r="E13" i="6"/>
  <c r="E14" i="6"/>
  <c r="E15" i="6"/>
  <c r="E16" i="6"/>
  <c r="E17" i="6"/>
  <c r="E18" i="6"/>
  <c r="E19" i="6"/>
  <c r="E20" i="6"/>
  <c r="E21" i="6"/>
  <c r="E22" i="6"/>
  <c r="E27" i="6"/>
  <c r="E28" i="6"/>
  <c r="E29" i="6"/>
  <c r="E31" i="6"/>
  <c r="E32" i="6"/>
  <c r="E33"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C6" i="6"/>
  <c r="C7" i="6"/>
  <c r="C8" i="6"/>
  <c r="C9" i="6"/>
  <c r="C10" i="6"/>
  <c r="C11" i="6"/>
  <c r="C12" i="6"/>
  <c r="C13" i="6"/>
  <c r="C14" i="6"/>
  <c r="C15" i="6"/>
  <c r="C16" i="6"/>
  <c r="C17" i="6"/>
  <c r="C18" i="6"/>
  <c r="C19" i="6"/>
  <c r="C20" i="6"/>
  <c r="C21" i="6"/>
  <c r="C28" i="6"/>
  <c r="C29" i="6"/>
  <c r="C30" i="6"/>
  <c r="C31" i="6"/>
  <c r="C32" i="6"/>
  <c r="C33" i="6"/>
  <c r="I5" i="2"/>
  <c r="I6" i="2"/>
  <c r="I8" i="2"/>
  <c r="I9" i="2"/>
  <c r="I10" i="2"/>
  <c r="I11" i="2"/>
  <c r="I12" i="2"/>
  <c r="I13" i="2"/>
  <c r="I26" i="2"/>
  <c r="I27" i="2"/>
  <c r="I28" i="2"/>
  <c r="E5" i="2"/>
  <c r="E6" i="2"/>
  <c r="E7" i="2"/>
  <c r="E8" i="2"/>
  <c r="E9" i="2"/>
  <c r="E10" i="2"/>
  <c r="E11" i="2"/>
  <c r="E12" i="2"/>
  <c r="E13" i="2"/>
  <c r="E14" i="2"/>
  <c r="E15" i="2"/>
  <c r="E16" i="2"/>
  <c r="E17" i="2"/>
  <c r="E18" i="2"/>
  <c r="E19" i="2"/>
  <c r="E20" i="2"/>
  <c r="E21" i="2"/>
  <c r="E22" i="2"/>
  <c r="E23" i="2"/>
  <c r="E26" i="2"/>
  <c r="D5" i="2"/>
  <c r="D6" i="2"/>
  <c r="D7" i="2"/>
  <c r="D8" i="2"/>
  <c r="D9" i="2"/>
  <c r="D10" i="2"/>
  <c r="D11" i="2"/>
  <c r="D12" i="2"/>
  <c r="D13" i="2"/>
  <c r="D14" i="2"/>
  <c r="D15" i="2"/>
  <c r="D16" i="2"/>
  <c r="D17" i="2"/>
  <c r="D18" i="2"/>
  <c r="D19" i="2"/>
  <c r="D20" i="2"/>
  <c r="D21" i="2"/>
  <c r="D22" i="2"/>
  <c r="D23" i="2"/>
  <c r="D25" i="2"/>
  <c r="D26" i="2"/>
  <c r="D27" i="2"/>
  <c r="D28" i="2"/>
  <c r="C5" i="2"/>
  <c r="C6" i="2"/>
  <c r="C7" i="2"/>
  <c r="C8" i="2"/>
  <c r="C9" i="2"/>
  <c r="C10" i="2"/>
  <c r="C11" i="2"/>
  <c r="C12" i="2"/>
  <c r="C13" i="2"/>
  <c r="C14" i="2"/>
  <c r="C15" i="2"/>
  <c r="C16" i="2"/>
  <c r="C17" i="2"/>
  <c r="C18" i="2"/>
  <c r="C19" i="2"/>
  <c r="C20" i="2"/>
  <c r="C21" i="2"/>
  <c r="C22" i="2"/>
  <c r="C23" i="2"/>
  <c r="C26" i="2"/>
  <c r="I5" i="5"/>
  <c r="E5" i="5"/>
  <c r="D5" i="5"/>
  <c r="C5" i="5"/>
  <c r="I5" i="6"/>
  <c r="E5" i="6"/>
  <c r="D5" i="6"/>
  <c r="C5" i="6"/>
  <c r="D9" i="8"/>
  <c r="D10" i="8"/>
  <c r="D11" i="8"/>
  <c r="D12" i="8"/>
  <c r="D13" i="8"/>
  <c r="D14" i="8"/>
  <c r="D15" i="8"/>
  <c r="D16" i="8"/>
  <c r="D17" i="8"/>
  <c r="D18" i="8"/>
  <c r="D19" i="8"/>
  <c r="D20" i="8"/>
  <c r="D21" i="8"/>
  <c r="D22" i="8"/>
  <c r="D23" i="8"/>
  <c r="D24" i="8"/>
  <c r="D25" i="8"/>
  <c r="D26" i="8"/>
  <c r="D27" i="8"/>
  <c r="D28" i="8"/>
  <c r="D29" i="8"/>
  <c r="D30" i="8"/>
  <c r="D31" i="8"/>
  <c r="C9" i="8"/>
  <c r="C10" i="8"/>
  <c r="C11" i="8"/>
  <c r="C12" i="8"/>
  <c r="C13" i="8"/>
  <c r="C14" i="8"/>
  <c r="C15" i="8"/>
  <c r="C16" i="8"/>
  <c r="C17" i="8"/>
  <c r="C18" i="8"/>
  <c r="C19" i="8"/>
  <c r="C20" i="8"/>
  <c r="C21" i="8"/>
  <c r="C22" i="8"/>
  <c r="C23" i="8"/>
  <c r="C24" i="8"/>
  <c r="C25" i="8"/>
  <c r="C26" i="8"/>
  <c r="C27" i="8"/>
  <c r="C28" i="8"/>
  <c r="C29" i="8"/>
  <c r="C30" i="8"/>
  <c r="D8" i="8"/>
  <c r="C8" i="8"/>
</calcChain>
</file>

<file path=xl/comments1.xml><?xml version="1.0" encoding="utf-8"?>
<comments xmlns="http://schemas.openxmlformats.org/spreadsheetml/2006/main">
  <authors>
    <author>krj</author>
  </authors>
  <commentList>
    <comment ref="O8" authorId="0" shapeId="0">
      <text>
        <r>
          <rPr>
            <b/>
            <sz val="9"/>
            <color indexed="81"/>
            <rFont val="Tahoma"/>
            <family val="2"/>
          </rPr>
          <t>krj:</t>
        </r>
        <r>
          <rPr>
            <sz val="9"/>
            <color indexed="81"/>
            <rFont val="Tahoma"/>
            <family val="2"/>
          </rPr>
          <t xml:space="preserve">
</t>
        </r>
        <r>
          <rPr>
            <sz val="9"/>
            <color indexed="81"/>
            <rFont val="돋움"/>
            <family val="3"/>
            <charset val="129"/>
          </rPr>
          <t>메타분석에</t>
        </r>
        <r>
          <rPr>
            <sz val="9"/>
            <color indexed="81"/>
            <rFont val="Tahoma"/>
            <family val="2"/>
          </rPr>
          <t xml:space="preserve"> </t>
        </r>
        <r>
          <rPr>
            <sz val="9"/>
            <color indexed="81"/>
            <rFont val="돋움"/>
            <family val="3"/>
            <charset val="129"/>
          </rPr>
          <t>포함된</t>
        </r>
        <r>
          <rPr>
            <sz val="9"/>
            <color indexed="81"/>
            <rFont val="Tahoma"/>
            <family val="2"/>
          </rPr>
          <t xml:space="preserve"> </t>
        </r>
        <r>
          <rPr>
            <sz val="9"/>
            <color indexed="81"/>
            <rFont val="돋움"/>
            <family val="3"/>
            <charset val="129"/>
          </rPr>
          <t xml:space="preserve">환자수
</t>
        </r>
      </text>
    </comment>
    <comment ref="P8" authorId="0" shapeId="0">
      <text>
        <r>
          <rPr>
            <b/>
            <sz val="9"/>
            <color indexed="81"/>
            <rFont val="Tahoma"/>
            <family val="2"/>
          </rPr>
          <t>krj:</t>
        </r>
        <r>
          <rPr>
            <sz val="9"/>
            <color indexed="81"/>
            <rFont val="Tahoma"/>
            <family val="2"/>
          </rPr>
          <t xml:space="preserve">
</t>
        </r>
        <r>
          <rPr>
            <sz val="9"/>
            <color indexed="81"/>
            <rFont val="돋움"/>
            <family val="3"/>
            <charset val="129"/>
          </rPr>
          <t>메타분석에</t>
        </r>
        <r>
          <rPr>
            <sz val="9"/>
            <color indexed="81"/>
            <rFont val="Tahoma"/>
            <family val="2"/>
          </rPr>
          <t xml:space="preserve"> </t>
        </r>
        <r>
          <rPr>
            <sz val="9"/>
            <color indexed="81"/>
            <rFont val="돋움"/>
            <family val="3"/>
            <charset val="129"/>
          </rPr>
          <t>포함된</t>
        </r>
        <r>
          <rPr>
            <sz val="9"/>
            <color indexed="81"/>
            <rFont val="Tahoma"/>
            <family val="2"/>
          </rPr>
          <t xml:space="preserve"> </t>
        </r>
        <r>
          <rPr>
            <sz val="9"/>
            <color indexed="81"/>
            <rFont val="돋움"/>
            <family val="3"/>
            <charset val="129"/>
          </rPr>
          <t xml:space="preserve">환자수
</t>
        </r>
      </text>
    </comment>
    <comment ref="Q10" authorId="0" shapeId="0">
      <text>
        <r>
          <rPr>
            <b/>
            <sz val="9"/>
            <color indexed="81"/>
            <rFont val="Tahoma"/>
            <family val="2"/>
          </rPr>
          <t>krj:</t>
        </r>
        <r>
          <rPr>
            <sz val="9"/>
            <color indexed="81"/>
            <rFont val="Tahoma"/>
            <family val="2"/>
          </rPr>
          <t xml:space="preserve">
</t>
        </r>
        <r>
          <rPr>
            <sz val="9"/>
            <color indexed="81"/>
            <rFont val="돋움"/>
            <family val="3"/>
            <charset val="129"/>
          </rPr>
          <t>보고된</t>
        </r>
        <r>
          <rPr>
            <sz val="9"/>
            <color indexed="81"/>
            <rFont val="Tahoma"/>
            <family val="2"/>
          </rPr>
          <t xml:space="preserve"> </t>
        </r>
        <r>
          <rPr>
            <sz val="9"/>
            <color indexed="81"/>
            <rFont val="돋움"/>
            <family val="3"/>
            <charset val="129"/>
          </rPr>
          <t>연구들에서의</t>
        </r>
        <r>
          <rPr>
            <sz val="9"/>
            <color indexed="81"/>
            <rFont val="Tahoma"/>
            <family val="2"/>
          </rPr>
          <t xml:space="preserve"> </t>
        </r>
        <r>
          <rPr>
            <sz val="9"/>
            <color indexed="81"/>
            <rFont val="돋움"/>
            <family val="3"/>
            <charset val="129"/>
          </rPr>
          <t xml:space="preserve">범주
</t>
        </r>
      </text>
    </comment>
    <comment ref="Q14" authorId="0" shapeId="0">
      <text>
        <r>
          <rPr>
            <b/>
            <sz val="9"/>
            <color indexed="81"/>
            <rFont val="Tahoma"/>
            <family val="2"/>
          </rPr>
          <t>krj:</t>
        </r>
        <r>
          <rPr>
            <sz val="9"/>
            <color indexed="81"/>
            <rFont val="Tahoma"/>
            <family val="2"/>
          </rPr>
          <t xml:space="preserve">
</t>
        </r>
        <r>
          <rPr>
            <sz val="9"/>
            <color indexed="81"/>
            <rFont val="돋움"/>
            <family val="3"/>
            <charset val="129"/>
          </rPr>
          <t>보고된</t>
        </r>
        <r>
          <rPr>
            <sz val="9"/>
            <color indexed="81"/>
            <rFont val="Tahoma"/>
            <family val="2"/>
          </rPr>
          <t xml:space="preserve"> </t>
        </r>
        <r>
          <rPr>
            <sz val="9"/>
            <color indexed="81"/>
            <rFont val="돋움"/>
            <family val="3"/>
            <charset val="129"/>
          </rPr>
          <t>연구에서의</t>
        </r>
        <r>
          <rPr>
            <sz val="9"/>
            <color indexed="81"/>
            <rFont val="Tahoma"/>
            <family val="2"/>
          </rPr>
          <t xml:space="preserve"> </t>
        </r>
        <r>
          <rPr>
            <sz val="9"/>
            <color indexed="81"/>
            <rFont val="돋움"/>
            <family val="3"/>
            <charset val="129"/>
          </rPr>
          <t xml:space="preserve">범주
</t>
        </r>
      </text>
    </comment>
    <comment ref="S29" authorId="0" shapeId="0">
      <text>
        <r>
          <rPr>
            <b/>
            <sz val="9"/>
            <color indexed="81"/>
            <rFont val="Tahoma"/>
            <family val="2"/>
          </rPr>
          <t>krj:</t>
        </r>
        <r>
          <rPr>
            <sz val="9"/>
            <color indexed="81"/>
            <rFont val="Tahoma"/>
            <family val="2"/>
          </rPr>
          <t xml:space="preserve">
</t>
        </r>
        <r>
          <rPr>
            <sz val="9"/>
            <color indexed="81"/>
            <rFont val="돋움"/>
            <family val="3"/>
            <charset val="129"/>
          </rPr>
          <t>피임법별로</t>
        </r>
        <r>
          <rPr>
            <sz val="9"/>
            <color indexed="81"/>
            <rFont val="Tahoma"/>
            <family val="2"/>
          </rPr>
          <t xml:space="preserve"> </t>
        </r>
        <r>
          <rPr>
            <sz val="9"/>
            <color indexed="81"/>
            <rFont val="돋움"/>
            <family val="3"/>
            <charset val="129"/>
          </rPr>
          <t>결과</t>
        </r>
        <r>
          <rPr>
            <sz val="9"/>
            <color indexed="81"/>
            <rFont val="Tahoma"/>
            <family val="2"/>
          </rPr>
          <t xml:space="preserve"> </t>
        </r>
        <r>
          <rPr>
            <sz val="9"/>
            <color indexed="81"/>
            <rFont val="돋움"/>
            <family val="3"/>
            <charset val="129"/>
          </rPr>
          <t>제시</t>
        </r>
      </text>
    </comment>
    <comment ref="X29" authorId="0" shapeId="0">
      <text>
        <r>
          <rPr>
            <b/>
            <sz val="9"/>
            <color indexed="81"/>
            <rFont val="Tahoma"/>
            <family val="2"/>
          </rPr>
          <t>krj:</t>
        </r>
        <r>
          <rPr>
            <sz val="9"/>
            <color indexed="81"/>
            <rFont val="Tahoma"/>
            <family val="2"/>
          </rPr>
          <t xml:space="preserve">
IUD </t>
        </r>
        <r>
          <rPr>
            <sz val="9"/>
            <color indexed="81"/>
            <rFont val="돋움"/>
            <family val="3"/>
            <charset val="129"/>
          </rPr>
          <t>연구에서의</t>
        </r>
        <r>
          <rPr>
            <sz val="9"/>
            <color indexed="81"/>
            <rFont val="Tahoma"/>
            <family val="2"/>
          </rPr>
          <t xml:space="preserve"> </t>
        </r>
        <r>
          <rPr>
            <sz val="9"/>
            <color indexed="81"/>
            <rFont val="돋움"/>
            <family val="3"/>
            <charset val="129"/>
          </rPr>
          <t>비교자</t>
        </r>
      </text>
    </comment>
    <comment ref="S32" authorId="0" shapeId="0">
      <text>
        <r>
          <rPr>
            <b/>
            <sz val="9"/>
            <color indexed="81"/>
            <rFont val="Tahoma"/>
            <family val="2"/>
          </rPr>
          <t>krj:</t>
        </r>
        <r>
          <rPr>
            <sz val="9"/>
            <color indexed="81"/>
            <rFont val="Tahoma"/>
            <family val="2"/>
          </rPr>
          <t xml:space="preserve">
Cu-IUD + LNG-IUD, </t>
        </r>
        <r>
          <rPr>
            <sz val="9"/>
            <color indexed="81"/>
            <rFont val="돋움"/>
            <family val="3"/>
            <charset val="129"/>
          </rPr>
          <t>결과</t>
        </r>
        <r>
          <rPr>
            <sz val="9"/>
            <color indexed="81"/>
            <rFont val="Tahoma"/>
            <family val="2"/>
          </rPr>
          <t xml:space="preserve"> </t>
        </r>
        <r>
          <rPr>
            <sz val="9"/>
            <color indexed="81"/>
            <rFont val="돋움"/>
            <family val="3"/>
            <charset val="129"/>
          </rPr>
          <t>별도</t>
        </r>
        <r>
          <rPr>
            <sz val="9"/>
            <color indexed="81"/>
            <rFont val="Tahoma"/>
            <family val="2"/>
          </rPr>
          <t xml:space="preserve"> </t>
        </r>
        <r>
          <rPr>
            <sz val="9"/>
            <color indexed="81"/>
            <rFont val="돋움"/>
            <family val="3"/>
            <charset val="129"/>
          </rPr>
          <t>구분해서</t>
        </r>
        <r>
          <rPr>
            <sz val="9"/>
            <color indexed="81"/>
            <rFont val="Tahoma"/>
            <family val="2"/>
          </rPr>
          <t xml:space="preserve"> </t>
        </r>
        <r>
          <rPr>
            <sz val="9"/>
            <color indexed="81"/>
            <rFont val="돋움"/>
            <family val="3"/>
            <charset val="129"/>
          </rPr>
          <t>제시</t>
        </r>
      </text>
    </comment>
    <comment ref="S33" authorId="0" shapeId="0">
      <text>
        <r>
          <rPr>
            <sz val="9"/>
            <color indexed="81"/>
            <rFont val="Tahoma"/>
            <family val="2"/>
          </rPr>
          <t>Cu-IUD</t>
        </r>
        <r>
          <rPr>
            <sz val="9"/>
            <color indexed="81"/>
            <rFont val="돋움"/>
            <family val="3"/>
            <charset val="129"/>
          </rPr>
          <t>와</t>
        </r>
        <r>
          <rPr>
            <sz val="9"/>
            <color indexed="81"/>
            <rFont val="Tahoma"/>
            <family val="2"/>
          </rPr>
          <t xml:space="preserve"> LNG-IUD </t>
        </r>
        <r>
          <rPr>
            <sz val="9"/>
            <color indexed="81"/>
            <rFont val="돋움"/>
            <family val="3"/>
            <charset val="129"/>
          </rPr>
          <t>비교</t>
        </r>
        <r>
          <rPr>
            <sz val="9"/>
            <color indexed="81"/>
            <rFont val="Tahoma"/>
            <family val="2"/>
          </rPr>
          <t xml:space="preserve"> 3</t>
        </r>
        <r>
          <rPr>
            <sz val="9"/>
            <color indexed="81"/>
            <rFont val="돋움"/>
            <family val="3"/>
            <charset val="129"/>
          </rPr>
          <t xml:space="preserve">편
</t>
        </r>
      </text>
    </comment>
    <comment ref="S34" authorId="0" shapeId="0">
      <text>
        <r>
          <rPr>
            <b/>
            <sz val="9"/>
            <color indexed="81"/>
            <rFont val="Tahoma"/>
            <family val="2"/>
          </rPr>
          <t>krj:</t>
        </r>
        <r>
          <rPr>
            <sz val="9"/>
            <color indexed="81"/>
            <rFont val="Tahoma"/>
            <family val="2"/>
          </rPr>
          <t xml:space="preserve">
combined oral contraceptives(COCs), 
POPs, 
vagianl ring, patch, implants, Cu-IUDs, LNG-IUD, condom, natural methods, female sterilisation</t>
        </r>
      </text>
    </comment>
  </commentList>
</comments>
</file>

<file path=xl/sharedStrings.xml><?xml version="1.0" encoding="utf-8"?>
<sst xmlns="http://schemas.openxmlformats.org/spreadsheetml/2006/main" count="2910" uniqueCount="1161">
  <si>
    <t>연번</t>
    <phoneticPr fontId="1" type="noConversion"/>
  </si>
  <si>
    <t>ref#</t>
    <phoneticPr fontId="1" type="noConversion"/>
  </si>
  <si>
    <t>1저자</t>
    <phoneticPr fontId="1" type="noConversion"/>
  </si>
  <si>
    <t>연도</t>
    <phoneticPr fontId="1" type="noConversion"/>
  </si>
  <si>
    <t>연구유형</t>
    <phoneticPr fontId="1" type="noConversion"/>
  </si>
  <si>
    <t>연구대상</t>
    <phoneticPr fontId="1" type="noConversion"/>
  </si>
  <si>
    <t>연구국가</t>
    <phoneticPr fontId="1" type="noConversion"/>
  </si>
  <si>
    <t>비고</t>
    <phoneticPr fontId="1" type="noConversion"/>
  </si>
  <si>
    <t>기술명</t>
    <phoneticPr fontId="1" type="noConversion"/>
  </si>
  <si>
    <t>사용제품</t>
    <phoneticPr fontId="1" type="noConversion"/>
  </si>
  <si>
    <t>호르몬함량</t>
    <phoneticPr fontId="1" type="noConversion"/>
  </si>
  <si>
    <t>삽입기간</t>
    <phoneticPr fontId="1" type="noConversion"/>
  </si>
  <si>
    <t>안전성</t>
    <phoneticPr fontId="1" type="noConversion"/>
  </si>
  <si>
    <t>효과성</t>
    <phoneticPr fontId="1" type="noConversion"/>
  </si>
  <si>
    <t>의료결과</t>
    <phoneticPr fontId="1" type="noConversion"/>
  </si>
  <si>
    <t>검색원수</t>
    <phoneticPr fontId="1" type="noConversion"/>
  </si>
  <si>
    <t>문헌수</t>
    <phoneticPr fontId="1" type="noConversion"/>
  </si>
  <si>
    <t>메타분석여부</t>
    <phoneticPr fontId="1" type="noConversion"/>
  </si>
  <si>
    <t>중재특성</t>
    <phoneticPr fontId="1" type="noConversion"/>
  </si>
  <si>
    <t>피임</t>
    <phoneticPr fontId="1" type="noConversion"/>
  </si>
  <si>
    <t>side-effect</t>
    <phoneticPr fontId="1" type="noConversion"/>
  </si>
  <si>
    <t>health-risk</t>
    <phoneticPr fontId="1" type="noConversion"/>
  </si>
  <si>
    <t>스위스</t>
    <phoneticPr fontId="1" type="noConversion"/>
  </si>
  <si>
    <t>cohort(6), case-control(3), SR(1)</t>
    <phoneticPr fontId="1" type="noConversion"/>
  </si>
  <si>
    <t>2021.2.24.</t>
    <phoneticPr fontId="1" type="noConversion"/>
  </si>
  <si>
    <t>검색기간(검색일)</t>
    <phoneticPr fontId="1" type="noConversion"/>
  </si>
  <si>
    <t>breast cancer/other hormonal cancer</t>
    <phoneticPr fontId="1" type="noConversion"/>
  </si>
  <si>
    <t>17,360-1,797,932</t>
    <phoneticPr fontId="1" type="noConversion"/>
  </si>
  <si>
    <t>추적기간</t>
    <phoneticPr fontId="1" type="noConversion"/>
  </si>
  <si>
    <t>6.5-12.5년</t>
    <phoneticPr fontId="1" type="noConversion"/>
  </si>
  <si>
    <t>연령(범주)</t>
    <phoneticPr fontId="1" type="noConversion"/>
  </si>
  <si>
    <t>선택문헌 연구대상자</t>
    <phoneticPr fontId="1" type="noConversion"/>
  </si>
  <si>
    <t>X</t>
    <phoneticPr fontId="1" type="noConversion"/>
  </si>
  <si>
    <t>LNG-IUD</t>
    <phoneticPr fontId="1" type="noConversion"/>
  </si>
  <si>
    <t>52mg</t>
    <phoneticPr fontId="1" type="noConversion"/>
  </si>
  <si>
    <r>
      <t>52mg (20</t>
    </r>
    <r>
      <rPr>
        <sz val="10"/>
        <color theme="1"/>
        <rFont val="맑은 고딕"/>
        <family val="3"/>
        <charset val="129"/>
      </rPr>
      <t>㎍</t>
    </r>
    <r>
      <rPr>
        <sz val="10"/>
        <color theme="1"/>
        <rFont val="맑은 고딕"/>
        <family val="2"/>
        <charset val="129"/>
      </rPr>
      <t>/day)</t>
    </r>
    <phoneticPr fontId="1" type="noConversion"/>
  </si>
  <si>
    <t>언급없음</t>
    <phoneticPr fontId="1" type="noConversion"/>
  </si>
  <si>
    <t>미국</t>
    <phoneticPr fontId="1" type="noConversion"/>
  </si>
  <si>
    <t>비고(update SR 등)</t>
    <phoneticPr fontId="1" type="noConversion"/>
  </si>
  <si>
    <t>O</t>
    <phoneticPr fontId="1" type="noConversion"/>
  </si>
  <si>
    <t>Heting</t>
    <phoneticPr fontId="1" type="noConversion"/>
  </si>
  <si>
    <t>중국</t>
    <phoneticPr fontId="1" type="noConversion"/>
  </si>
  <si>
    <t>2005.1..-2022.11.</t>
    <phoneticPr fontId="1" type="noConversion"/>
  </si>
  <si>
    <t>case‒control(4), cohort studies(8)</t>
    <phoneticPr fontId="1" type="noConversion"/>
  </si>
  <si>
    <t>Mirena</t>
    <phoneticPr fontId="1" type="noConversion"/>
  </si>
  <si>
    <t>여성</t>
    <phoneticPr fontId="1" type="noConversion"/>
  </si>
  <si>
    <t>-</t>
    <phoneticPr fontId="1" type="noConversion"/>
  </si>
  <si>
    <t>6.5-12.5년</t>
    <phoneticPr fontId="1" type="noConversion"/>
  </si>
  <si>
    <t>언급없음</t>
    <phoneticPr fontId="1" type="noConversion"/>
  </si>
  <si>
    <t>LNG-IUD non-users</t>
    <phoneticPr fontId="1" type="noConversion"/>
  </si>
  <si>
    <t>X</t>
    <phoneticPr fontId="1" type="noConversion"/>
  </si>
  <si>
    <t>breast cancer</t>
    <phoneticPr fontId="1" type="noConversion"/>
  </si>
  <si>
    <t>표본수(중재/대조)</t>
    <phoneticPr fontId="1" type="noConversion"/>
  </si>
  <si>
    <t>전체 표본수(범주)</t>
    <phoneticPr fontId="1" type="noConversion"/>
  </si>
  <si>
    <t>59,013 / 202,208</t>
    <phoneticPr fontId="1" type="noConversion"/>
  </si>
  <si>
    <t>Fitzpatrick</t>
  </si>
  <si>
    <t>영국</t>
    <phoneticPr fontId="1" type="noConversion"/>
  </si>
  <si>
    <t>2022.11.</t>
    <phoneticPr fontId="1" type="noConversion"/>
  </si>
  <si>
    <t>폐경전 여성</t>
    <phoneticPr fontId="1" type="noConversion"/>
  </si>
  <si>
    <t>O</t>
    <phoneticPr fontId="1" type="noConversion"/>
  </si>
  <si>
    <t>progestagen-releasing IUDs</t>
    <phoneticPr fontId="1" type="noConversion"/>
  </si>
  <si>
    <r>
      <rPr>
        <sz val="10"/>
        <color theme="1"/>
        <rFont val="맑은 고딕"/>
        <family val="3"/>
        <charset val="129"/>
      </rPr>
      <t>①</t>
    </r>
    <r>
      <rPr>
        <sz val="10"/>
        <color theme="1"/>
        <rFont val="맑은 고딕"/>
        <family val="2"/>
        <charset val="129"/>
      </rPr>
      <t xml:space="preserve"> </t>
    </r>
    <r>
      <rPr>
        <sz val="10"/>
        <color theme="1"/>
        <rFont val="맑은 고딕"/>
        <family val="2"/>
        <charset val="129"/>
        <scheme val="minor"/>
      </rPr>
      <t xml:space="preserve">호르몬피임제 미사용, </t>
    </r>
    <r>
      <rPr>
        <sz val="10"/>
        <color theme="1"/>
        <rFont val="맑은 고딕"/>
        <family val="3"/>
        <charset val="129"/>
      </rPr>
      <t>②</t>
    </r>
    <r>
      <rPr>
        <sz val="10"/>
        <color theme="1"/>
        <rFont val="맑은 고딕"/>
        <family val="2"/>
        <charset val="129"/>
      </rPr>
      <t xml:space="preserve"> Cu-IUD</t>
    </r>
    <phoneticPr fontId="1" type="noConversion"/>
  </si>
  <si>
    <t>Elsayed</t>
    <phoneticPr fontId="1" type="noConversion"/>
  </si>
  <si>
    <t>독일</t>
    <phoneticPr fontId="1" type="noConversion"/>
  </si>
  <si>
    <t>2022.10.6.</t>
    <phoneticPr fontId="1" type="noConversion"/>
  </si>
  <si>
    <t>가임기 여성</t>
    <phoneticPr fontId="1" type="noConversion"/>
  </si>
  <si>
    <t>psychiatric disorders(depressive symptoms/anxiety/suicidal attempts)</t>
    <phoneticPr fontId="1" type="noConversion"/>
  </si>
  <si>
    <t>RCT, cohort, retrospective 등</t>
    <phoneticPr fontId="1" type="noConversion"/>
  </si>
  <si>
    <t>17-64세</t>
    <phoneticPr fontId="1" type="noConversion"/>
  </si>
  <si>
    <t>120-1,061,997</t>
    <phoneticPr fontId="1" type="noConversion"/>
  </si>
  <si>
    <t>3개월-8.3년</t>
    <phoneticPr fontId="1" type="noConversion"/>
  </si>
  <si>
    <r>
      <rPr>
        <sz val="10"/>
        <color theme="1"/>
        <rFont val="맑은 고딕"/>
        <family val="3"/>
        <charset val="129"/>
      </rPr>
      <t>①</t>
    </r>
    <r>
      <rPr>
        <sz val="10"/>
        <color theme="1"/>
        <rFont val="맑은 고딕"/>
        <family val="2"/>
        <charset val="129"/>
      </rPr>
      <t xml:space="preserve"> </t>
    </r>
    <r>
      <rPr>
        <sz val="10"/>
        <color theme="1"/>
        <rFont val="맑은 고딕"/>
        <family val="2"/>
        <charset val="129"/>
        <scheme val="minor"/>
      </rPr>
      <t xml:space="preserve">none, </t>
    </r>
    <r>
      <rPr>
        <sz val="10"/>
        <color theme="1"/>
        <rFont val="맑은 고딕"/>
        <family val="3"/>
        <charset val="129"/>
      </rPr>
      <t>②</t>
    </r>
    <r>
      <rPr>
        <sz val="10"/>
        <color theme="1"/>
        <rFont val="맑은 고딕"/>
        <family val="2"/>
        <charset val="129"/>
      </rPr>
      <t xml:space="preserve"> Copper IUD, </t>
    </r>
    <r>
      <rPr>
        <sz val="10"/>
        <color theme="1"/>
        <rFont val="맑은 고딕"/>
        <family val="3"/>
        <charset val="129"/>
      </rPr>
      <t>③</t>
    </r>
    <r>
      <rPr>
        <sz val="10"/>
        <color theme="1"/>
        <rFont val="맑은 고딕"/>
        <family val="2"/>
        <charset val="129"/>
      </rPr>
      <t xml:space="preserve"> hormonal 피임</t>
    </r>
    <phoneticPr fontId="1" type="noConversion"/>
  </si>
  <si>
    <t>Daniel</t>
    <phoneticPr fontId="1" type="noConversion"/>
  </si>
  <si>
    <t>미국</t>
    <phoneticPr fontId="1" type="noConversion"/>
  </si>
  <si>
    <t>reproductive age women</t>
  </si>
  <si>
    <t>2021.9.-2022.7.</t>
    <phoneticPr fontId="1" type="noConversion"/>
  </si>
  <si>
    <t>integrative review</t>
    <phoneticPr fontId="1" type="noConversion"/>
  </si>
  <si>
    <t>14-49세</t>
    <phoneticPr fontId="1" type="noConversion"/>
  </si>
  <si>
    <t>cohort, quasi-experimental study</t>
    <phoneticPr fontId="1" type="noConversion"/>
  </si>
  <si>
    <t>① OCP(oral contraceptive pill), ② Cu-IUD, ③ subdermal implant</t>
    <phoneticPr fontId="1" type="noConversion"/>
  </si>
  <si>
    <t>22세 미만</t>
    <phoneticPr fontId="1" type="noConversion"/>
  </si>
  <si>
    <t>피임중단율, 임신율</t>
    <phoneticPr fontId="1" type="noConversion"/>
  </si>
  <si>
    <t>청소년 및 젊은 여성</t>
    <phoneticPr fontId="1" type="noConversion"/>
  </si>
  <si>
    <t>O (개별 메타)</t>
    <phoneticPr fontId="1" type="noConversion"/>
  </si>
  <si>
    <t>observational</t>
  </si>
  <si>
    <t>12개월</t>
    <phoneticPr fontId="1" type="noConversion"/>
  </si>
  <si>
    <t>2021.1.</t>
    <phoneticPr fontId="1" type="noConversion"/>
  </si>
  <si>
    <t>Farah</t>
    <phoneticPr fontId="1" type="noConversion"/>
  </si>
  <si>
    <t>브라질</t>
    <phoneticPr fontId="1" type="noConversion"/>
  </si>
  <si>
    <t>Costescu</t>
    <phoneticPr fontId="1" type="noConversion"/>
  </si>
  <si>
    <t>Cu-IUD</t>
    <phoneticPr fontId="1" type="noConversion"/>
  </si>
  <si>
    <t>2019.11.28.</t>
    <phoneticPr fontId="1" type="noConversion"/>
  </si>
  <si>
    <t>18세 이상</t>
    <phoneticPr fontId="1" type="noConversion"/>
  </si>
  <si>
    <t>IUD를 사용한 건강한 가임기 여성</t>
    <phoneticPr fontId="1" type="noConversion"/>
  </si>
  <si>
    <t>비고</t>
    <phoneticPr fontId="1" type="noConversion"/>
  </si>
  <si>
    <t>Most studies (70%) included both nulliparous and parous women.</t>
  </si>
  <si>
    <t>RCT, observational, cross-sectional</t>
    <phoneticPr fontId="1" type="noConversion"/>
  </si>
  <si>
    <t>2020.8.</t>
    <phoneticPr fontId="1" type="noConversion"/>
  </si>
  <si>
    <t>Silva</t>
    <phoneticPr fontId="1" type="noConversion"/>
  </si>
  <si>
    <t>case-control, cohort</t>
    <phoneticPr fontId="1" type="noConversion"/>
  </si>
  <si>
    <t>LNG-IUD 사용자, 대조군(미사용)</t>
    <phoneticPr fontId="1" type="noConversion"/>
  </si>
  <si>
    <t>30-62</t>
    <phoneticPr fontId="1" type="noConversion"/>
  </si>
  <si>
    <t>non-LNG-IUD users</t>
    <phoneticPr fontId="1" type="noConversion"/>
  </si>
  <si>
    <t>Ghorbani</t>
    <phoneticPr fontId="1" type="noConversion"/>
  </si>
  <si>
    <t>이란</t>
    <phoneticPr fontId="1" type="noConversion"/>
  </si>
  <si>
    <t>implant</t>
    <phoneticPr fontId="1" type="noConversion"/>
  </si>
  <si>
    <t>LNG-IUD 6편 연구 중, 2편은 월경과다 여성 대상 포함</t>
    <phoneticPr fontId="1" type="noConversion"/>
  </si>
  <si>
    <t>18-46</t>
    <phoneticPr fontId="1" type="noConversion"/>
  </si>
  <si>
    <t>Bürger</t>
    <phoneticPr fontId="1" type="noConversion"/>
  </si>
  <si>
    <t>2020.3.9.</t>
    <phoneticPr fontId="1" type="noConversion"/>
  </si>
  <si>
    <t>mental health, stress reactivity, QoL, sexual functioning</t>
  </si>
  <si>
    <t>We included studies on healthy women and women with mental disorders, as well as women with endometriosis/adenomyosis or menorrhagia/heavy menstrual bleeding (HMB)/abnormal uterine bleeding (AUB).</t>
  </si>
  <si>
    <t>건강한 여성, 정신질환 여성, 부인과질환 여성 모두 포함=&gt; 배제?</t>
    <phoneticPr fontId="1" type="noConversion"/>
  </si>
  <si>
    <t>Zgliczynska</t>
    <phoneticPr fontId="1" type="noConversion"/>
  </si>
  <si>
    <t>폴란드</t>
    <phoneticPr fontId="1" type="noConversion"/>
  </si>
  <si>
    <t>미혼여성(nulliparous women)</t>
    <phoneticPr fontId="1" type="noConversion"/>
  </si>
  <si>
    <t>2020.3.27.</t>
    <phoneticPr fontId="1" type="noConversion"/>
  </si>
  <si>
    <t>50-1130</t>
    <phoneticPr fontId="1" type="noConversion"/>
  </si>
  <si>
    <t>1-5년</t>
    <phoneticPr fontId="1" type="noConversion"/>
  </si>
  <si>
    <t>the efficacy, safety, bleeding pattern, satisfaction and discontinuation . 만족도 결과 포함??</t>
    <phoneticPr fontId="1" type="noConversion"/>
  </si>
  <si>
    <t>Maldonado</t>
    <phoneticPr fontId="1" type="noConversion"/>
  </si>
  <si>
    <t>O</t>
    <phoneticPr fontId="1" type="noConversion"/>
  </si>
  <si>
    <t>menstrual bleeding and spotting patterns</t>
  </si>
  <si>
    <t>18-45</t>
    <phoneticPr fontId="1" type="noConversion"/>
  </si>
  <si>
    <t xml:space="preserve">women of reproductive-aged </t>
    <phoneticPr fontId="1" type="noConversion"/>
  </si>
  <si>
    <t xml:space="preserve">to compare early vs. delayed postpartum insertion </t>
  </si>
  <si>
    <t>Abdelhakim</t>
    <phoneticPr fontId="1" type="noConversion"/>
  </si>
  <si>
    <t>이집트</t>
    <phoneticPr fontId="1" type="noConversion"/>
  </si>
  <si>
    <t>2019.2.</t>
    <phoneticPr fontId="1" type="noConversion"/>
  </si>
  <si>
    <t>RCT</t>
    <phoneticPr fontId="1" type="noConversion"/>
  </si>
  <si>
    <t>breastfeeding continuation, LNG-IUS expulsion, uterine perforation, LNG-IUS use, satisfaction and number of pregnancies.</t>
  </si>
  <si>
    <t>LNG-IUD 사용자</t>
    <phoneticPr fontId="1" type="noConversion"/>
  </si>
  <si>
    <t>general population of LNG-IUS users</t>
    <phoneticPr fontId="1" type="noConversion"/>
  </si>
  <si>
    <t>Sergison</t>
    <phoneticPr fontId="1" type="noConversion"/>
  </si>
  <si>
    <t>미국</t>
    <phoneticPr fontId="1" type="noConversion"/>
  </si>
  <si>
    <t>composite amenorrhea prevalence measures</t>
    <phoneticPr fontId="1" type="noConversion"/>
  </si>
  <si>
    <t>연구목적</t>
    <phoneticPr fontId="1" type="noConversion"/>
  </si>
  <si>
    <t>2017.9.15.</t>
    <phoneticPr fontId="1" type="noConversion"/>
  </si>
  <si>
    <t>we aimed to investigate the validity of existing prevalence estimates in the Mirena and Liletta product labeling and to add 90-day interval point estimates during the first year of use. Our outcome of interest was the prevalence of amenorrhea that was associated with LNG-IUS use throughout the first-year after insertion.</t>
    <phoneticPr fontId="1" type="noConversion"/>
  </si>
  <si>
    <t>Mirena, Liletta</t>
    <phoneticPr fontId="1" type="noConversion"/>
  </si>
  <si>
    <t>Jatlaoui</t>
    <phoneticPr fontId="1" type="noConversion"/>
  </si>
  <si>
    <t>to analyze the literature on breast cancer (BC) and the use of the levonorgestrel-releasing intrauterine system (LNG-IUS).</t>
  </si>
  <si>
    <t>to explore whether LNG-IUS can increase the risk of BC.</t>
  </si>
  <si>
    <t>to assess breast cancer risk associated with current or recent use of different types of hormonal contraceptives in premenopausal women, with particular emphasis on progestagenonly preparations.</t>
  </si>
  <si>
    <t>to delineate any potential associations between the use of LNG-IUDs and psychiatric adverse reactions in the current scientific literature.</t>
  </si>
  <si>
    <t>to examine the relationship between intrauterine devices and bacterial vaginosis</t>
    <phoneticPr fontId="1" type="noConversion"/>
  </si>
  <si>
    <t>conducted an incidence meta-analysis of four contraceptives methods – oral contraceptive pill, copper IUD, hormonal IUD, and subdermal implant – to estimate these methods’ mean continuation and pregnancy rates in adolescents and young women aged 22 years old or younger.</t>
    <phoneticPr fontId="1" type="noConversion"/>
  </si>
  <si>
    <t>Given the recognised difference in bleeding profile between LNGIUDs and Cu-IUDs, this systematic literature review was undertaken to investigate whether bleeding profiles influence continuation rates and the extent to which women request removal of either type of device as a result of unfavourable changes in menstrual bleeding</t>
    <phoneticPr fontId="1" type="noConversion"/>
  </si>
  <si>
    <t>to map and assess the available evidence concerning LNG-IUS use and its association with primary breast cancer.</t>
    <phoneticPr fontId="1" type="noConversion"/>
  </si>
  <si>
    <t>to investigate the effects of progestin contraceptive methods on sexual function in reproductive-age women.</t>
    <phoneticPr fontId="1" type="noConversion"/>
  </si>
  <si>
    <t>to address this gap by performing a systematic literature review on LNG-IUD in relation to stress reactivity, mental health, quality of life, sexual function, and brain architecture.</t>
    <phoneticPr fontId="1" type="noConversion"/>
  </si>
  <si>
    <t xml:space="preserve">evaluating the efficacy, safety, bleeding pattern, satisfaction and discontinuation of the levonorgestrel-releasing intrauterine system in nulliparous women </t>
    <phoneticPr fontId="1" type="noConversion"/>
  </si>
  <si>
    <t xml:space="preserve">Schmidt-Hansen </t>
    <phoneticPr fontId="1" type="noConversion"/>
  </si>
  <si>
    <t>영국</t>
    <phoneticPr fontId="1" type="noConversion"/>
  </si>
  <si>
    <t>2018.11.19.</t>
    <phoneticPr fontId="1" type="noConversion"/>
  </si>
  <si>
    <r>
      <t xml:space="preserve">to examine the early administration of LARCs in women undergoing medical abortion with mifepristone and misoprostol. we conducted two systematic reviews, one on each of the following questions. (i) For women who are having a medical abortion and plan to use a progestogenonly contraceptive implant or injectable, does administration of the contraception at the same time as mifepristone influence the efficacy of the abortion? (Implant/injectable review). </t>
    </r>
    <r>
      <rPr>
        <b/>
        <sz val="10"/>
        <color theme="1"/>
        <rFont val="맑은 고딕"/>
        <family val="3"/>
        <charset val="129"/>
        <scheme val="minor"/>
      </rPr>
      <t>(ii) For women who have had a medical abortion, how soon afterwards is it safe to insert an intrauterine contraceptive device/system? (LNG-IUS/ Cu-IUD review).</t>
    </r>
    <phoneticPr fontId="1" type="noConversion"/>
  </si>
  <si>
    <t>낙태후 조기/지연 삽입 간 비교 =&gt; 목적이 상이하여 배제?</t>
    <phoneticPr fontId="1" type="noConversion"/>
  </si>
  <si>
    <t>X</t>
    <phoneticPr fontId="1" type="noConversion"/>
  </si>
  <si>
    <t>낙태후 IUD 시행한 여성</t>
    <phoneticPr fontId="1" type="noConversion"/>
  </si>
  <si>
    <t>Farah</t>
    <phoneticPr fontId="1" type="noConversion"/>
  </si>
  <si>
    <t>to systematically calculate the mean days of bleeding-only, spotting-only, and bleeding and/or spotting experienced by a population of reproductive-aged Levonorgestrel Intrauterine System users with normal regular menses prior to insertion during the first year of use.</t>
    <phoneticPr fontId="1" type="noConversion"/>
  </si>
  <si>
    <t>to identify which method of contraception was the most effective option to prevent unintended pregnancy in young women and adolescents.</t>
    <phoneticPr fontId="1" type="noConversion"/>
  </si>
  <si>
    <t>2020.7.</t>
    <phoneticPr fontId="1" type="noConversion"/>
  </si>
  <si>
    <t>청소년 및 젊은 여성</t>
    <phoneticPr fontId="1" type="noConversion"/>
  </si>
  <si>
    <t>LARC vs SARC, LARC vs. LARC 비교연구 포함. 이중 LNG-IUD에 대한 결과는 Cu-IUD, Subdermal implant 내용 있음</t>
    <phoneticPr fontId="1" type="noConversion"/>
  </si>
  <si>
    <t>Cu-IUD, Subdermal implant</t>
    <phoneticPr fontId="1" type="noConversion"/>
  </si>
  <si>
    <t>Conz</t>
    <phoneticPr fontId="1" type="noConversion"/>
  </si>
  <si>
    <t>to conduct a systematic review and meta-analysis of the literature on the risk of breast cancer development in women using the 52-mg levonorgestrel-releasing intrauterine system (LNG-IUS).</t>
    <phoneticPr fontId="1" type="noConversion"/>
  </si>
  <si>
    <t xml:space="preserve">healthy users of LNG-IUS </t>
    <phoneticPr fontId="1" type="noConversion"/>
  </si>
  <si>
    <t>Averbach</t>
    <phoneticPr fontId="1" type="noConversion"/>
  </si>
  <si>
    <t>To provide updated and more detailed pooled intrauterine device expulsion rates and expulsion risk estimates among women with postpartum intrauterine device placement by timing of insertion, delivery type, and intrauterine device type to inform current intrauterine device insertion practices in the United States.</t>
    <phoneticPr fontId="1" type="noConversion"/>
  </si>
  <si>
    <t>2019.6.</t>
    <phoneticPr fontId="1" type="noConversion"/>
  </si>
  <si>
    <t>women receiving postpartum intrauterine devices(산후 자궁내장치를 받은 여성)</t>
    <phoneticPr fontId="1" type="noConversion"/>
  </si>
  <si>
    <t>Cu-IUD</t>
    <phoneticPr fontId="1" type="noConversion"/>
  </si>
  <si>
    <t>IUD expulsion</t>
    <phoneticPr fontId="1" type="noConversion"/>
  </si>
  <si>
    <t>to compare early vs. delayed postpartum insertion of the 52mg levonorgestrel intrauterine system (LNG-IUS)</t>
    <phoneticPr fontId="1" type="noConversion"/>
  </si>
  <si>
    <t>to look for an association between progestin-only contraception and depression.</t>
    <phoneticPr fontId="1" type="noConversion"/>
  </si>
  <si>
    <t>Worly</t>
    <phoneticPr fontId="1" type="noConversion"/>
  </si>
  <si>
    <t>2016.9.</t>
    <phoneticPr fontId="1" type="noConversion"/>
  </si>
  <si>
    <t>이중 일부는 월경과다 등 부인과질환 대상 연구 포함</t>
    <phoneticPr fontId="1" type="noConversion"/>
  </si>
  <si>
    <t>LNG-IUD non-users</t>
    <phoneticPr fontId="1" type="noConversion"/>
  </si>
  <si>
    <t>depression</t>
    <phoneticPr fontId="1" type="noConversion"/>
  </si>
  <si>
    <t>Keenan</t>
    <phoneticPr fontId="1" type="noConversion"/>
  </si>
  <si>
    <t>To provide a current comprehensive overview of the risk of objectively confirmed VT with HC in healthy women compared to nonusers</t>
    <phoneticPr fontId="1" type="noConversion"/>
  </si>
  <si>
    <t>2018.4.</t>
    <phoneticPr fontId="1" type="noConversion"/>
  </si>
  <si>
    <t>2018.5.</t>
    <phoneticPr fontId="1" type="noConversion"/>
  </si>
  <si>
    <t>to calculate pooled absolute rates of IUD expulsion and to estimate relative risk of expulsion for timing of placement in the postpartum period, delivery method, and IUD type.</t>
  </si>
  <si>
    <t>4~6주-36개월</t>
    <phoneticPr fontId="1" type="noConversion"/>
  </si>
  <si>
    <t>7-2,733</t>
    <phoneticPr fontId="1" type="noConversion"/>
  </si>
  <si>
    <t>IUD 유형에 따라 방출률 제시</t>
    <phoneticPr fontId="1" type="noConversion"/>
  </si>
  <si>
    <t>?</t>
    <phoneticPr fontId="1" type="noConversion"/>
  </si>
  <si>
    <t>Cu-IUD?</t>
    <phoneticPr fontId="1" type="noConversion"/>
  </si>
  <si>
    <t>Glisic</t>
    <phoneticPr fontId="1" type="noConversion"/>
  </si>
  <si>
    <t>영국</t>
    <phoneticPr fontId="1" type="noConversion"/>
  </si>
  <si>
    <t>to determine the impact of POC(progestin-only contraceptive) use on cardiometabolic outcomes including venous thromboembolism, myocardial infarction, stroke, hypertension and diabetes.</t>
    <phoneticPr fontId="1" type="noConversion"/>
  </si>
  <si>
    <t>2017.1.16.</t>
    <phoneticPr fontId="1" type="noConversion"/>
  </si>
  <si>
    <t>non-users</t>
    <phoneticPr fontId="1" type="noConversion"/>
  </si>
  <si>
    <t>X</t>
    <phoneticPr fontId="1" type="noConversion"/>
  </si>
  <si>
    <t>cardiometabolic outcome</t>
    <phoneticPr fontId="1" type="noConversion"/>
  </si>
  <si>
    <t>X</t>
    <phoneticPr fontId="1" type="noConversion"/>
  </si>
  <si>
    <t>미국</t>
    <phoneticPr fontId="1" type="noConversion"/>
  </si>
  <si>
    <t>O</t>
    <phoneticPr fontId="1" type="noConversion"/>
  </si>
  <si>
    <t>Lopez</t>
    <phoneticPr fontId="1" type="noConversion"/>
  </si>
  <si>
    <t>to evaluate the association between progestin-only contraceptive use and changes in body weight.</t>
  </si>
  <si>
    <t>피임이 필요한 여성</t>
    <phoneticPr fontId="1" type="noConversion"/>
  </si>
  <si>
    <t>2016.8.4.</t>
    <phoneticPr fontId="1" type="noConversion"/>
  </si>
  <si>
    <t>progestin only contraceptive use</t>
    <phoneticPr fontId="1" type="noConversion"/>
  </si>
  <si>
    <t>no hormonal contraceptive</t>
    <phoneticPr fontId="1" type="noConversion"/>
  </si>
  <si>
    <t>2015.3.2.</t>
    <phoneticPr fontId="1" type="noConversion"/>
  </si>
  <si>
    <t>To determine the effects of hormonal contraceptives on lactation and infant growth</t>
  </si>
  <si>
    <t>코크란 리뷰(2014년도 update)</t>
    <phoneticPr fontId="1" type="noConversion"/>
  </si>
  <si>
    <t>hormonal contraceptives</t>
    <phoneticPr fontId="1" type="noConversion"/>
  </si>
  <si>
    <t>To compare the contraceptive failure (pregnancy) rates and to examine the continuation rates for hormonal and intrauterine contraception among young women aged 25 years and younger.</t>
    <phoneticPr fontId="1" type="noConversion"/>
  </si>
  <si>
    <t>Krashin</t>
    <phoneticPr fontId="1" type="noConversion"/>
  </si>
  <si>
    <t>2015.8.4.</t>
    <phoneticPr fontId="1" type="noConversion"/>
  </si>
  <si>
    <t>women aged ≤ 25 years with desire for contraception</t>
  </si>
  <si>
    <t>RCT</t>
    <phoneticPr fontId="1" type="noConversion"/>
  </si>
  <si>
    <t>LNG-IUD</t>
    <phoneticPr fontId="1" type="noConversion"/>
  </si>
  <si>
    <t>Cu-IUD, combined OC(oral contraception), LNG-IUD 방출량 간 비교=&gt; 적절?</t>
    <phoneticPr fontId="1" type="noConversion"/>
  </si>
  <si>
    <t>코크란 리뷰(ref 159 update?)</t>
    <phoneticPr fontId="1" type="noConversion"/>
  </si>
  <si>
    <t>코크란 리뷰(ref 178의 update?)</t>
    <phoneticPr fontId="1" type="noConversion"/>
  </si>
  <si>
    <t>women of reproductive age.</t>
  </si>
  <si>
    <t>To assess the relative contraceptive effectiveness, tolerability and acceptability of the levonorgestrel-releasing (20 pg per day) intrauterine system (LNG-20) compared with reversible contraceptive method</t>
  </si>
  <si>
    <t>French</t>
    <phoneticPr fontId="1" type="noConversion"/>
  </si>
  <si>
    <t>영국</t>
    <phoneticPr fontId="1" type="noConversion"/>
  </si>
  <si>
    <t>those &gt; 250 mm3 (Copper T 380 Ag and Copper T 380A intrauterine devices) and those I 250 mm3 (Nova-T, Copper T 220C and Copper 200 intrauterine devices)</t>
    <phoneticPr fontId="1" type="noConversion"/>
  </si>
  <si>
    <t>Brahml</t>
    <phoneticPr fontId="1" type="noConversion"/>
  </si>
  <si>
    <t>to assess the evidence about risks for adverse pregnancy outcomes among women who conceive with an IUD in situ</t>
    <phoneticPr fontId="1" type="noConversion"/>
  </si>
  <si>
    <t>2011.4.</t>
    <phoneticPr fontId="1" type="noConversion"/>
  </si>
  <si>
    <t>X</t>
    <phoneticPr fontId="1" type="noConversion"/>
  </si>
  <si>
    <t>IUD</t>
    <phoneticPr fontId="1" type="noConversion"/>
  </si>
  <si>
    <t>O</t>
    <phoneticPr fontId="1" type="noConversion"/>
  </si>
  <si>
    <t>Steenland</t>
    <phoneticPr fontId="1" type="noConversion"/>
  </si>
  <si>
    <t>스위스</t>
    <phoneticPr fontId="1" type="noConversion"/>
  </si>
  <si>
    <t>to evaluate the evidence regarding the safety and effectiveness of intrauterine device (IUD) insertion immediately following spontaneous or induced abortion.</t>
    <phoneticPr fontId="1" type="noConversion"/>
  </si>
  <si>
    <t>2010.3.</t>
    <phoneticPr fontId="1" type="noConversion"/>
  </si>
  <si>
    <t>LNG-IUD</t>
    <phoneticPr fontId="1" type="noConversion"/>
  </si>
  <si>
    <t>Mansour</t>
    <phoneticPr fontId="1" type="noConversion"/>
  </si>
  <si>
    <t>스웨덴</t>
    <phoneticPr fontId="1" type="noConversion"/>
  </si>
  <si>
    <t>To provide a comprehensive and objective summary of contraceptive failure rates for a variety of methods</t>
    <phoneticPr fontId="1" type="noConversion"/>
  </si>
  <si>
    <t>피임방법 전반</t>
    <phoneticPr fontId="1" type="noConversion"/>
  </si>
  <si>
    <t>French</t>
    <phoneticPr fontId="1" type="noConversion"/>
  </si>
  <si>
    <t>영국</t>
    <phoneticPr fontId="1" type="noConversion"/>
  </si>
  <si>
    <t>RCT</t>
    <phoneticPr fontId="1" type="noConversion"/>
  </si>
  <si>
    <t>To assess the contraceptive efficacy, tolerability and acceptability of IUSs versus other reversible contraceptive methods. 
1. What is the relative effectiveness ofIUSs in comparison to other reversible contraceptive methods?
2. What is the relative acceptability ofIUSs in comparison to other reversible contraceptive methods?
3. What is the relative tolerability of IUSs in comparison to other reversible contraceptive methods?
4. What is the relative effectiveness ofdifferent types of IUS? 
5. What is the relative acceptability of different types of IUS? 
6. What is the relative tolerability of different types of IUS?</t>
    <phoneticPr fontId="1" type="noConversion"/>
  </si>
  <si>
    <t>Women of reproductive years</t>
  </si>
  <si>
    <t>other IUD</t>
    <phoneticPr fontId="1" type="noConversion"/>
  </si>
  <si>
    <t>코크란 리뷰(2004년 update)</t>
    <phoneticPr fontId="1" type="noConversion"/>
  </si>
  <si>
    <t>2009.7.</t>
    <phoneticPr fontId="1" type="noConversion"/>
  </si>
  <si>
    <t>폐경전, 폐경기 여성 (일부 부인과질환 대상 문헌 포함)</t>
    <phoneticPr fontId="1" type="noConversion"/>
  </si>
  <si>
    <t>O</t>
    <phoneticPr fontId="1" type="noConversion"/>
  </si>
  <si>
    <t>breast cancer, ① oral progestagens, ② injected progestagens, ③ implanted progestagens 의 간접 비교중재 포함 =&gt; 배제?</t>
    <phoneticPr fontId="1" type="noConversion"/>
  </si>
  <si>
    <t xml:space="preserve"> (세균성 질염) Cu-IUD, LNG-IUD 포함, 결과 분리=&gt; LNG-IUD만 취할것인지, 배제?</t>
    <phoneticPr fontId="1" type="noConversion"/>
  </si>
  <si>
    <t>출혈패턴, 중단율 등 bleeding patterns and rates of early IUC removal/discontinuation or continuation, descriptions of bleeding patterns, reasons for discontinuation, and patient satisfaction, acceptability and tolerability</t>
    <phoneticPr fontId="1" type="noConversion"/>
  </si>
  <si>
    <t>성기능? 적절한 outcome 확인 필요/ 전체 호르몬피임법 SR, 개별 중재 결과 전후 결과 메타분석함</t>
    <phoneticPr fontId="1" type="noConversion"/>
  </si>
  <si>
    <t>X</t>
    <phoneticPr fontId="1" type="noConversion"/>
  </si>
  <si>
    <t>breast cancer/ reported risk ratios according to the patients’ age strata (&lt;50 years, ≥50 years, and mixed).</t>
    <phoneticPr fontId="1" type="noConversion"/>
  </si>
  <si>
    <t>venous thrombosis</t>
    <phoneticPr fontId="1" type="noConversion"/>
  </si>
  <si>
    <t>(체중변화)</t>
    <phoneticPr fontId="1" type="noConversion"/>
  </si>
  <si>
    <t>(수유 및 영아 성장) 결과가 보고자하는게 맞는지 확인 필요</t>
    <phoneticPr fontId="1" type="noConversion"/>
  </si>
  <si>
    <t>(중단율)</t>
    <phoneticPr fontId="1" type="noConversion"/>
  </si>
  <si>
    <t>(임신 risk)</t>
    <phoneticPr fontId="1" type="noConversion"/>
  </si>
  <si>
    <t>피임실패</t>
    <phoneticPr fontId="1" type="noConversion"/>
  </si>
  <si>
    <t>연구대상자</t>
    <phoneticPr fontId="1" type="noConversion"/>
  </si>
  <si>
    <t>중재군</t>
    <phoneticPr fontId="1" type="noConversion"/>
  </si>
  <si>
    <t>대조군</t>
    <phoneticPr fontId="1" type="noConversion"/>
  </si>
  <si>
    <t>범주</t>
    <phoneticPr fontId="1" type="noConversion"/>
  </si>
  <si>
    <t>결과지표</t>
    <phoneticPr fontId="1" type="noConversion"/>
  </si>
  <si>
    <t>단위</t>
    <phoneticPr fontId="1" type="noConversion"/>
  </si>
  <si>
    <t>정의</t>
    <phoneticPr fontId="1" type="noConversion"/>
  </si>
  <si>
    <t>기타</t>
    <phoneticPr fontId="1" type="noConversion"/>
  </si>
  <si>
    <t>중재군 결과</t>
    <phoneticPr fontId="1" type="noConversion"/>
  </si>
  <si>
    <t>임상적 안전성 및 효과성 선택문헌 목록</t>
    <phoneticPr fontId="1" type="noConversion"/>
  </si>
  <si>
    <t>대조군 결과</t>
    <phoneticPr fontId="1" type="noConversion"/>
  </si>
  <si>
    <t>통계량 지표</t>
    <phoneticPr fontId="1" type="noConversion"/>
  </si>
  <si>
    <t xml:space="preserve">95% CI </t>
    <phoneticPr fontId="1" type="noConversion"/>
  </si>
  <si>
    <t>p-value</t>
    <phoneticPr fontId="1" type="noConversion"/>
  </si>
  <si>
    <t>통합 추정치</t>
    <phoneticPr fontId="1" type="noConversion"/>
  </si>
  <si>
    <t>추정치값</t>
    <phoneticPr fontId="1" type="noConversion"/>
  </si>
  <si>
    <t xml:space="preserve">메타 </t>
    <phoneticPr fontId="1" type="noConversion"/>
  </si>
  <si>
    <t>결과내용</t>
    <phoneticPr fontId="1" type="noConversion"/>
  </si>
  <si>
    <t>포함문헌수</t>
    <phoneticPr fontId="1" type="noConversion"/>
  </si>
  <si>
    <t>정량적 합성</t>
    <phoneticPr fontId="1" type="noConversion"/>
  </si>
  <si>
    <t>포함문헌의 연구유형</t>
    <phoneticPr fontId="1" type="noConversion"/>
  </si>
  <si>
    <t>AMSTAR 2 질평가 결과</t>
    <phoneticPr fontId="1" type="noConversion"/>
  </si>
  <si>
    <t xml:space="preserve"> </t>
    <phoneticPr fontId="1" type="noConversion"/>
  </si>
  <si>
    <t>주요 결론</t>
    <phoneticPr fontId="1" type="noConversion"/>
  </si>
  <si>
    <t>SR 포함문헌 - 일차 연구에 대한 일반정보</t>
    <phoneticPr fontId="1" type="noConversion"/>
  </si>
  <si>
    <t>SR 검색전략</t>
    <phoneticPr fontId="1" type="noConversion"/>
  </si>
  <si>
    <t>비교중재</t>
    <phoneticPr fontId="1" type="noConversion"/>
  </si>
  <si>
    <t>이질성 측정치</t>
    <phoneticPr fontId="1" type="noConversion"/>
  </si>
  <si>
    <t>모형</t>
    <phoneticPr fontId="1" type="noConversion"/>
  </si>
  <si>
    <t xml:space="preserve"> p-value</t>
    <phoneticPr fontId="1" type="noConversion"/>
  </si>
  <si>
    <t>체계적 문헌고찰의 연구질문과 포함기준에는 
PICO의 구성요소가 포함되었는가?</t>
    <phoneticPr fontId="1" type="noConversion"/>
  </si>
  <si>
    <t>체계적 문헌고찰 방법론이 실제 문헌고찰을 시행하기 전에 확립되어졌으며, 
보고서에는 프로토콜로부터 중대한 이탈이 있는 경우 이에 대한 정당화(합당한 이유)가 제시되었나?</t>
    <phoneticPr fontId="1" type="noConversion"/>
  </si>
  <si>
    <t>문헌고찰 저자는 문헌고찰에 
포함될 연구설계 선택에 대해 설명하였나?</t>
    <phoneticPr fontId="1" type="noConversion"/>
  </si>
  <si>
    <t>문헌고찰 저자는 포괄적인 문헌 검색 전략을 사용하였는가?</t>
    <phoneticPr fontId="1" type="noConversion"/>
  </si>
  <si>
    <t>문헌고찰 저자는 연구 선택을 중복으로 수행하였는가?</t>
    <phoneticPr fontId="1" type="noConversion"/>
  </si>
  <si>
    <t>문헌고찰 저자는 자료추출을 중복으로 수행하였는가?</t>
    <phoneticPr fontId="1" type="noConversion"/>
  </si>
  <si>
    <t>문헌고찰 저자는 배제 연구에 대한 목록과 합당한 배제사유를 제공하였는가?</t>
    <phoneticPr fontId="1" type="noConversion"/>
  </si>
  <si>
    <t>문헌고찰 저자는 포함된 연구들의 세부사항을 적절히 기술하였는가?</t>
    <phoneticPr fontId="1" type="noConversion"/>
  </si>
  <si>
    <t>문헌고찰 저자는 문헌고찰에 포함된 개별 연구의 비뚤림위험(ROB)을 평가하기 위해 만족스러운 도구를 사용하였는가?</t>
    <phoneticPr fontId="1" type="noConversion"/>
  </si>
  <si>
    <t>문헌고찰 저자는 문헌고찰에 포함된 연구들의 자금 출처에 대해 보고하였는가?</t>
    <phoneticPr fontId="1" type="noConversion"/>
  </si>
  <si>
    <t>메타분석을 수행하였다면, 문헌고찰 저자는 이에 대한 합당한 이유를 제시하였고, 연구결과의 통계학적 결합을 위해 적절한 방법을 사용하였는가?</t>
    <phoneticPr fontId="1" type="noConversion"/>
  </si>
  <si>
    <t>메타분석을 수행하였다면, 문헌고찰 저자는 개별 연구의 비뚤림 위험이 메타분석 연구결과나 다른 근거 합성에 미칠 잠재적 영향을 평가하였는가?</t>
    <phoneticPr fontId="1" type="noConversion"/>
  </si>
  <si>
    <t>문헌고찰 저자가 문헌고찰 결과를 해석/논의할 때 개별 연구의 비뚤림 위험을 고려하였는가?</t>
    <phoneticPr fontId="1" type="noConversion"/>
  </si>
  <si>
    <t>문헌고찰저자는 문헌고찰 연구결과에서 발견된 이질성에 대해 만족스러운 설명을 하였는가?</t>
    <phoneticPr fontId="1" type="noConversion"/>
  </si>
  <si>
    <t>양적 합성을 하였다면, 문헌고찰 저자는 출판비뚤림(소규모연구 비뚤림)에 대한 적절한 조사를 수행하고, 문헌고찰 결과에 미칠 수 있는 영향에 대해 고찰하였는가?</t>
    <phoneticPr fontId="1" type="noConversion"/>
  </si>
  <si>
    <t xml:space="preserve">
문헌고찰 저자는 문헌고찰 수행을 위한 자금자원을 포함하여 잠재적 이해상충에 대해 보고하였는가? 
</t>
    <phoneticPr fontId="1" type="noConversion"/>
  </si>
  <si>
    <t>전반적 신뢰도</t>
    <phoneticPr fontId="1" type="noConversion"/>
  </si>
  <si>
    <t>연구질문 및 포함기준</t>
    <phoneticPr fontId="1" type="noConversion"/>
  </si>
  <si>
    <t>연구설계 선택</t>
    <phoneticPr fontId="1" type="noConversion"/>
  </si>
  <si>
    <t>포괄적 문헌검색 전략</t>
    <phoneticPr fontId="1" type="noConversion"/>
  </si>
  <si>
    <t>자료추출 중복 수행</t>
    <phoneticPr fontId="1" type="noConversion"/>
  </si>
  <si>
    <t>연구선택 중복 수행</t>
    <phoneticPr fontId="1" type="noConversion"/>
  </si>
  <si>
    <t>배제목록 및 사유 제공</t>
    <phoneticPr fontId="1" type="noConversion"/>
  </si>
  <si>
    <t>포함연구 세부사항</t>
    <phoneticPr fontId="1" type="noConversion"/>
  </si>
  <si>
    <t>비뚤림위험 평가</t>
    <phoneticPr fontId="1" type="noConversion"/>
  </si>
  <si>
    <t>자금출처 보고</t>
    <phoneticPr fontId="1" type="noConversion"/>
  </si>
  <si>
    <t>메타분석시 비뚤림위험 고려</t>
    <phoneticPr fontId="1" type="noConversion"/>
  </si>
  <si>
    <t>메타분석시, 통계적 방법</t>
    <phoneticPr fontId="1" type="noConversion"/>
  </si>
  <si>
    <t>결과고찰시 비뚤림 위험 고려</t>
    <phoneticPr fontId="1" type="noConversion"/>
  </si>
  <si>
    <t>이질성 설명</t>
    <phoneticPr fontId="1" type="noConversion"/>
  </si>
  <si>
    <t>출판비뚤림</t>
    <phoneticPr fontId="1" type="noConversion"/>
  </si>
  <si>
    <t>이해상충 보고</t>
    <phoneticPr fontId="1" type="noConversion"/>
  </si>
  <si>
    <t>예/아니오</t>
    <phoneticPr fontId="1" type="noConversion"/>
  </si>
  <si>
    <t>예/일부 예/아니오</t>
    <phoneticPr fontId="1" type="noConversion"/>
  </si>
  <si>
    <t>예/아니오/메타분석 없음</t>
    <phoneticPr fontId="1" type="noConversion"/>
  </si>
  <si>
    <t>핵심적 영역(7개)</t>
    <phoneticPr fontId="1" type="noConversion"/>
  </si>
  <si>
    <t>프로토콜 등록</t>
    <phoneticPr fontId="1" type="noConversion"/>
  </si>
  <si>
    <t>Zürcher</t>
    <phoneticPr fontId="1" type="noConversion"/>
  </si>
  <si>
    <t>아니오</t>
    <phoneticPr fontId="1" type="noConversion"/>
  </si>
  <si>
    <t>예</t>
    <phoneticPr fontId="1" type="noConversion"/>
  </si>
  <si>
    <t>일부 예</t>
    <phoneticPr fontId="1" type="noConversion"/>
  </si>
  <si>
    <t>메타분석 없음</t>
    <phoneticPr fontId="1" type="noConversion"/>
  </si>
  <si>
    <t>매우 낮음</t>
    <phoneticPr fontId="1" type="noConversion"/>
  </si>
  <si>
    <t>health risk</t>
    <phoneticPr fontId="1" type="noConversion"/>
  </si>
  <si>
    <t>유방암 병력있는 여성에게 피임법에 focus된 연구, 유방암 환자를 위한 HRT에 관한 연구는 배제함</t>
    <phoneticPr fontId="1" type="noConversion"/>
  </si>
  <si>
    <t>자기기입식 설문, 의무기록/레지스트리, 연구DB 이용</t>
    <phoneticPr fontId="1" type="noConversion"/>
  </si>
  <si>
    <t>ㆍ6편 : ⓟ association 결과
ㆍ1편 : 40-45세 하위군 연령에서 약하게 관련성 있음
ㆍ3편 : no correlation</t>
    <phoneticPr fontId="1" type="noConversion"/>
  </si>
  <si>
    <t>전체</t>
    <phoneticPr fontId="1" type="noConversion"/>
  </si>
  <si>
    <t>other cancer</t>
    <phoneticPr fontId="1" type="noConversion"/>
  </si>
  <si>
    <t xml:space="preserve">hormone related cancers </t>
    <phoneticPr fontId="1" type="noConversion"/>
  </si>
  <si>
    <t>ㆍ1편 : LNG-IUD ever users는 never users와 비교하여 난소암 및 자궁내막암 발생위험 낮음(RR 0.86, 95% CI 0.77-0.97)
ㆍ1편 : 폐경전 연령에서 자궁내막, 난소암, 췌장암, 폐암 발생 낮았음</t>
    <phoneticPr fontId="1" type="noConversion"/>
  </si>
  <si>
    <t>10편</t>
    <phoneticPr fontId="1" type="noConversion"/>
  </si>
  <si>
    <t>2편</t>
    <phoneticPr fontId="1" type="noConversion"/>
  </si>
  <si>
    <t>검토문헌 연구유형</t>
    <phoneticPr fontId="1" type="noConversion"/>
  </si>
  <si>
    <t>코호트연구</t>
    <phoneticPr fontId="1" type="noConversion"/>
  </si>
  <si>
    <t>SR 1, 코호트 6편, 환자-대조군 3편</t>
    <phoneticPr fontId="1" type="noConversion"/>
  </si>
  <si>
    <t>side-effects</t>
    <phoneticPr fontId="1" type="noConversion"/>
  </si>
  <si>
    <t>O</t>
    <phoneticPr fontId="1" type="noConversion"/>
  </si>
  <si>
    <t>RR</t>
    <phoneticPr fontId="1" type="noConversion"/>
  </si>
  <si>
    <t xml:space="preserve">세부 </t>
    <phoneticPr fontId="1" type="noConversion"/>
  </si>
  <si>
    <t>연령</t>
    <phoneticPr fontId="1" type="noConversion"/>
  </si>
  <si>
    <t>기기 방출률</t>
    <phoneticPr fontId="1" type="noConversion"/>
  </si>
  <si>
    <t>rates</t>
    <phoneticPr fontId="1" type="noConversion"/>
  </si>
  <si>
    <t>문헌수</t>
    <phoneticPr fontId="1" type="noConversion"/>
  </si>
  <si>
    <t>N</t>
    <phoneticPr fontId="1" type="noConversion"/>
  </si>
  <si>
    <t>임신율</t>
    <phoneticPr fontId="1" type="noConversion"/>
  </si>
  <si>
    <t>cohort</t>
    <phoneticPr fontId="1" type="noConversion"/>
  </si>
  <si>
    <t>190,474 (52,420/138,055)</t>
    <phoneticPr fontId="1" type="noConversion"/>
  </si>
  <si>
    <t>Random</t>
    <phoneticPr fontId="1" type="noConversion"/>
  </si>
  <si>
    <t>0.57-1.11</t>
    <phoneticPr fontId="1" type="noConversion"/>
  </si>
  <si>
    <t>이질성 측정치(I2)</t>
    <phoneticPr fontId="1" type="noConversion"/>
  </si>
  <si>
    <t>random</t>
    <phoneticPr fontId="1" type="noConversion"/>
  </si>
  <si>
    <t>No evidence of an increased risk of BC was observed in LNG-IUS users.</t>
  </si>
  <si>
    <t>연구유형</t>
    <phoneticPr fontId="1" type="noConversion"/>
  </si>
  <si>
    <t>코호트</t>
    <phoneticPr fontId="1" type="noConversion"/>
  </si>
  <si>
    <t>유방암 발생</t>
    <phoneticPr fontId="1" type="noConversion"/>
  </si>
  <si>
    <t>non-LNG IUD users</t>
    <phoneticPr fontId="1" type="noConversion"/>
  </si>
  <si>
    <t>case-control</t>
    <phoneticPr fontId="1" type="noConversion"/>
  </si>
  <si>
    <t>70,746 (6593/64,153)</t>
    <phoneticPr fontId="1" type="noConversion"/>
  </si>
  <si>
    <t>OR</t>
    <phoneticPr fontId="1" type="noConversion"/>
  </si>
  <si>
    <t>0.98-1.94</t>
    <phoneticPr fontId="1" type="noConversion"/>
  </si>
  <si>
    <t>6.5-12.5년</t>
    <phoneticPr fontId="1" type="noConversion"/>
  </si>
  <si>
    <t>7-12년(?)</t>
    <phoneticPr fontId="1" type="noConversion"/>
  </si>
  <si>
    <t>12편 중 6편 질적 분석</t>
    <phoneticPr fontId="1" type="noConversion"/>
  </si>
  <si>
    <t>ㆍ2편(Soini) : 월경과다증에 대한 LNG-IUS 사용은 유방암 발생과 관련있음
ㆍ1편(Morch) : 호르몬피임법 사용안한 사람보다 최근 또는 현재 LNG-IUD 사용한 여성에서 유방암 발생 위험 높았음
ㆍ1편(Backman) : LNG-IUS 사용은 유방암 위험과 관련 없음
ㆍ1편(Hulstrand) : LNG-IUD 현재 사용자는 호르몬피임 사용해본적 없는 여성과 비교하여 유방암 발생 위험 증가
ㆍ1편(Katuwal) : Users of E + LNG-IUS devices showed ORs of 1.56 (95% CI 1.43–1.70) and 1.59 (95% CI 1.33–1.90) for ductal and lobular BC</t>
    <phoneticPr fontId="1" type="noConversion"/>
  </si>
  <si>
    <t>분석에서 제외</t>
    <phoneticPr fontId="1" type="noConversion"/>
  </si>
  <si>
    <t>Clinical Practice Research Datalink</t>
    <phoneticPr fontId="1" type="noConversion"/>
  </si>
  <si>
    <t>50세 이전</t>
    <phoneticPr fontId="1" type="noConversion"/>
  </si>
  <si>
    <t>nested case-control(1차연구), meta-analysis 병행연구 =&gt; 메타결과만 추출</t>
    <phoneticPr fontId="1" type="noConversion"/>
  </si>
  <si>
    <t>progestagen-releasing IUDs recent use</t>
    <phoneticPr fontId="1" type="noConversion"/>
  </si>
  <si>
    <t>전향적, 후향적</t>
    <phoneticPr fontId="1" type="noConversion"/>
  </si>
  <si>
    <t>1.14-1.28</t>
    <phoneticPr fontId="1" type="noConversion"/>
  </si>
  <si>
    <t>never used (never HC 3편, never P-IUD 1편, C-IUD 1편)</t>
    <phoneticPr fontId="1" type="noConversion"/>
  </si>
  <si>
    <t>3.0-12년</t>
    <phoneticPr fontId="1" type="noConversion"/>
  </si>
  <si>
    <t>유방암 발생 위험과 관련성이 있음 제시</t>
    <phoneticPr fontId="1" type="noConversion"/>
  </si>
  <si>
    <t>정신과적 증상-우울증(depressive symptoms)</t>
    <phoneticPr fontId="1" type="noConversion"/>
  </si>
  <si>
    <t>정신과적 증상-불안(anxiety)</t>
    <phoneticPr fontId="1" type="noConversion"/>
  </si>
  <si>
    <t>1편</t>
    <phoneticPr fontId="1" type="noConversion"/>
  </si>
  <si>
    <t>ㆍLNG-IUD 사용과 불안 및 수면장애 간의 연관성 보고
 → 불안에 대한 HR : 1.18 (95% CI 1.08-1.29)
 → 수면장애에 대한 HR : 1.22 (95% CI 1.08-1.38)
ㆍrestlessness or panic attacks은 유의미하지 않았음</t>
    <phoneticPr fontId="1" type="noConversion"/>
  </si>
  <si>
    <t>정신과적 증상-자살</t>
    <phoneticPr fontId="1" type="noConversion"/>
  </si>
  <si>
    <t>nationwide prospective cohort</t>
    <phoneticPr fontId="1" type="noConversion"/>
  </si>
  <si>
    <t>8.3년</t>
    <phoneticPr fontId="1" type="noConversion"/>
  </si>
  <si>
    <t>ㆍLNG-IUD 사용자군이 never users에 비해 첫 자살시도 위험이 높았음(HR 2.86, 95% CI 2.06-3.97) 
→ 다른 호르몬 피임약에서도 마찬가지였음</t>
    <phoneticPr fontId="1" type="noConversion"/>
  </si>
  <si>
    <t>ㆍ10편 : LNG-IUD users에서 우울증상 증가와 관련성 보고(positive association)
ㆍ4편 : 관련성 없음 
ㆍ2편 : LNG-IUD users에서 우울증상 감소와 관련성 보고(negative association)
ㆍ4편 : 불분명하였음</t>
    <phoneticPr fontId="1" type="noConversion"/>
  </si>
  <si>
    <t>20편</t>
    <phoneticPr fontId="1" type="noConversion"/>
  </si>
  <si>
    <t>never users</t>
    <phoneticPr fontId="1" type="noConversion"/>
  </si>
  <si>
    <t>14-49세</t>
    <phoneticPr fontId="1" type="noConversion"/>
  </si>
  <si>
    <t>세균성 질염</t>
    <phoneticPr fontId="1" type="noConversion"/>
  </si>
  <si>
    <t>Inclusion cirtieria for diagnosing BV were Amsel's criteria on wet prep and Nugent or Hay/Ison criteria on a gram stain. 암셀기준 또는 누젠트 스코어 진단기준 충족하여, 진단</t>
    <phoneticPr fontId="1" type="noConversion"/>
  </si>
  <si>
    <t>7편</t>
    <phoneticPr fontId="1" type="noConversion"/>
  </si>
  <si>
    <t>cohort 6편, quasi-experimental study 1편</t>
    <phoneticPr fontId="1" type="noConversion"/>
  </si>
  <si>
    <t>ㆍ6편 : LNG-IUD users와 다른 피임법 사용자간 세균성 질염 발생간의 유의한 차이 없었음
ㆍ1편 : LNG-IUD users는 기저시점에 비해, 6주, 6개월, 12개월 시점에 세균성 질염 발생이 증가함. 이는 복합성 경구 피임제의 증가율과 유사하였고, 시간이 경과함에 따라 감소함</t>
    <phoneticPr fontId="1" type="noConversion"/>
  </si>
  <si>
    <t>LNG-IUD 노출로 인한 세균성 질염 위험을 조사한 전향적 연구결과는 명확하지 않음. 기저시점 또는 다른 피임약 사용자와 비교하여 BV 발생이 크게 증가하거나, 감소하지 않았음
LNG-IUD와 세균성 질염간의 관련성을 보여주는 근거는 부족하였음</t>
    <phoneticPr fontId="1" type="noConversion"/>
  </si>
  <si>
    <t>continuation rate</t>
    <phoneticPr fontId="1" type="noConversion"/>
  </si>
  <si>
    <t>observational</t>
    <phoneticPr fontId="1" type="noConversion"/>
  </si>
  <si>
    <t>proportion (Events/totals)</t>
    <phoneticPr fontId="1" type="noConversion"/>
  </si>
  <si>
    <t>0.80-0.87</t>
    <phoneticPr fontId="1" type="noConversion"/>
  </si>
  <si>
    <t>&lt;0.01</t>
    <phoneticPr fontId="1" type="noConversion"/>
  </si>
  <si>
    <t>없음</t>
    <phoneticPr fontId="1" type="noConversion"/>
  </si>
  <si>
    <t>피임</t>
    <phoneticPr fontId="1" type="noConversion"/>
  </si>
  <si>
    <t>proportion(events/total)</t>
    <phoneticPr fontId="1" type="noConversion"/>
  </si>
  <si>
    <t>0.01-0.02</t>
    <phoneticPr fontId="1" type="noConversion"/>
  </si>
  <si>
    <t>forest plot 값 인용함. (초록/기술상 1.6% (95% CI 1.2%-2.3%, I2=16%)</t>
    <phoneticPr fontId="1" type="noConversion"/>
  </si>
  <si>
    <t>12개월(1편, 34개월)</t>
    <phoneticPr fontId="1" type="noConversion"/>
  </si>
  <si>
    <t>범주(67-91%).
Long-acting contraceptive methods presented higher continuation rates and lower pregnancy rates when compared to OCPs.</t>
    <phoneticPr fontId="1" type="noConversion"/>
  </si>
  <si>
    <t>O</t>
    <phoneticPr fontId="1" type="noConversion"/>
  </si>
  <si>
    <t>cohort</t>
    <phoneticPr fontId="1" type="noConversion"/>
  </si>
  <si>
    <t>OR</t>
    <phoneticPr fontId="1" type="noConversion"/>
  </si>
  <si>
    <t>출혈 패턴</t>
    <phoneticPr fontId="1" type="noConversion"/>
  </si>
  <si>
    <t>자가기입식 daily 출혈변화 작성, 인터뷰 및 설문조사 사용</t>
    <phoneticPr fontId="1" type="noConversion"/>
  </si>
  <si>
    <r>
      <t xml:space="preserve">ㆍ11편(9개연구) : 모든 연구에서 대부분 출혈감소 보였으며, 일부는 무월경 보고함. 삽입후 시간이 지남에 따라 출혈 감소하고, 무월경 여성의 비율이 증가함 보고
→ (1편) 91% 여성에서 삽입후 1년 시점 출혈감소 경험
→ (1편) 36% 여성에서 삽입후 최소 2개월내 첫방문시 무월경 경험보고. 이는 1년후 55% 증가하였음
→ (1편) 무월경 비율이 초기 3개월 0.4%에서 9개월후 19%로 증가
→ (1편) 무월경 비율이 3개월시점에 0.4%에서 3년차 4분기에 36% 증가함
→ (2편) 5년 F/U 시점에서의 무월경비율은 42, 62%이었음
</t>
    </r>
    <r>
      <rPr>
        <sz val="10"/>
        <color rgb="FFFF0000"/>
        <rFont val="맑은 고딕"/>
        <family val="3"/>
        <charset val="129"/>
      </rPr>
      <t xml:space="preserve">ㆍCu-IUD와 비교연구(4편) : 군간 패턴 차이가 있었음. LNG-IUD 사용자의 1/3이 무월경, 1/3이 월경출혈 보고한 반면, Cu-IUD 사용자 대부분 여성(&gt;80%)은 과다출혈 보고함. </t>
    </r>
    <phoneticPr fontId="1" type="noConversion"/>
  </si>
  <si>
    <t>11편</t>
    <phoneticPr fontId="1" type="noConversion"/>
  </si>
  <si>
    <t>중단율(any disconitnuation rates)</t>
    <phoneticPr fontId="1" type="noConversion"/>
  </si>
  <si>
    <t>12-36개월</t>
    <phoneticPr fontId="1" type="noConversion"/>
  </si>
  <si>
    <t>중단율(출혈로 인한 중단)</t>
    <phoneticPr fontId="1" type="noConversion"/>
  </si>
  <si>
    <t>ㆍ6편 : 0-4%</t>
    <phoneticPr fontId="1" type="noConversion"/>
  </si>
  <si>
    <t>ㆍ(Cu-IUD) 12편 : 3.3-58.3%</t>
    <phoneticPr fontId="1" type="noConversion"/>
  </si>
  <si>
    <t>ㆍ(Cu-IUD) 6편 : 1.1-9.7%</t>
    <phoneticPr fontId="1" type="noConversion"/>
  </si>
  <si>
    <t xml:space="preserve">ㆍ12편 : 4.3-35.1% </t>
    <phoneticPr fontId="1" type="noConversion"/>
  </si>
  <si>
    <t>출혈은 자궁내장치를 중단하는 일반적인 이유임. LNG-IUD 사용자에서 favourable 출혈패턴이 관찰되었고, 이는 조기 중단율이 낮은것과 관련성 있음 제시</t>
    <phoneticPr fontId="1" type="noConversion"/>
  </si>
  <si>
    <t>6.5-12.5년(3편 제시안됨)</t>
    <phoneticPr fontId="1" type="noConversion"/>
  </si>
  <si>
    <t>RR</t>
    <phoneticPr fontId="1" type="noConversion"/>
  </si>
  <si>
    <t>0.84-1.03</t>
    <phoneticPr fontId="1" type="noConversion"/>
  </si>
  <si>
    <t>0.91-1.26</t>
    <phoneticPr fontId="1" type="noConversion"/>
  </si>
  <si>
    <t>144,996 (22,498/122,498)</t>
    <phoneticPr fontId="1" type="noConversion"/>
  </si>
  <si>
    <t>41,543 (5,556/35,987)</t>
    <phoneticPr fontId="1" type="noConversion"/>
  </si>
  <si>
    <t>Evidence of an increased risk of breast cancer was not observed in levonorgestrel-releasing intrauterine system users.</t>
  </si>
  <si>
    <t>성 기능</t>
    <phoneticPr fontId="1" type="noConversion"/>
  </si>
  <si>
    <t>성 기능(sexual function)</t>
    <phoneticPr fontId="1" type="noConversion"/>
  </si>
  <si>
    <t>1개월</t>
    <phoneticPr fontId="1" type="noConversion"/>
  </si>
  <si>
    <t>6개월</t>
    <phoneticPr fontId="1" type="noConversion"/>
  </si>
  <si>
    <t>-1.56 to 7.98</t>
    <phoneticPr fontId="1" type="noConversion"/>
  </si>
  <si>
    <t>WMD</t>
    <phoneticPr fontId="1" type="noConversion"/>
  </si>
  <si>
    <t>no significant effect of LNG-LUS</t>
    <phoneticPr fontId="1" type="noConversion"/>
  </si>
  <si>
    <t>-1.44 to 7.01</t>
    <phoneticPr fontId="1" type="noConversion"/>
  </si>
  <si>
    <t>-1.29 to 1.8</t>
    <phoneticPr fontId="1" type="noConversion"/>
  </si>
  <si>
    <t>정신과적-mental health(depression scores or mental symptoms)</t>
    <phoneticPr fontId="1" type="noConversion"/>
  </si>
  <si>
    <t>13편</t>
    <phoneticPr fontId="1" type="noConversion"/>
  </si>
  <si>
    <t>6편은 우울증 점수 평가시 검증된 설문지 사용, 3편은 자체 설문지 사용, VAS로 자가평가, 4편은 등록데이터 사용하여 위험비율 조사</t>
    <phoneticPr fontId="1" type="noConversion"/>
  </si>
  <si>
    <t>정신과적-mental disorder</t>
    <phoneticPr fontId="1" type="noConversion"/>
  </si>
  <si>
    <t>3편</t>
    <phoneticPr fontId="1" type="noConversion"/>
  </si>
  <si>
    <t>ㆍLNG-IUD 사용자는 다른 피임법 사용 여성과 정신증상에 유의한 차이 없음 보고 
→ 1편: 정신장애 여성에서 양극성 장애 또는 우울증으로 인한 입원율 유사, 
→ 1편: 이전 정신장애 있는 여성에서 자가보고된 정신증상은 Cu-IUD와 차이 없음
→ 1편: 정신장애 진단 여성과 없는 여성 간의 조기 제거율에 큰 차이가 없음 보고</t>
    <phoneticPr fontId="1" type="noConversion"/>
  </si>
  <si>
    <t>&lt;Mental symptom&gt;
ㆍ1편 : 3년 사용후 이상반응으로 5.4% 여성에서 우울증/우울기분, 5.2%에서 기분변화 경험 보고
ㆍ1편 : LNG-IUD 사용과 general health or current mental disorder간의 유의한 관련성 없음
ㆍ1편 : LNG-IUD 현재 사용 또는 사용기간과 정신건강 증상 간에 연관성 없었음
ㆍ1편 : LNG-IUD 사용자는 자연주기피임 여성에 비해 첫 우울진단 위험이 더 높았음(RR 1.4)
ㆍ1편 : 성기능장애 여성 대상에서 LNG-IUD 사용 5개월 후 자가보고 우울증 점수가 개선 또는 악화되지 않음
ㆍ1편 : 산후 12개월내에 LNG-IUD 시행 여성에서, 호르몬피임법 미사용한 산후여성과 비교하여 우울증으로 인한 의료방문 risk는 낮았음(RR 0.65)
ㆍ1편 : 월경과다 여성에서 LNG-IUD은 삽입전과 비교하여 6개월시의 여성의 우울증점수 변화 없었음
ㆍ4편(Cu-IUD와 비교) : 3편은 유의한 차이 없었음, 1편은 LNG-IUD 사용자에서 우울증 진단 받을 가능성(R 1.17), 불안, 수면장애 발생위험이 높게 보고
ㆍ1편(OC와 비교) : 12개월 시점의 기분변화, 우울기분 군간 차이 없음
&lt;정신의약품&gt;
ㆍ3편 보고 : 2편은 LNG-IUD 사용자에서 자연주기피임/Cu-IUD 사용자에 비해 항우울제 또는 항불안제 사용 시작 위험이 높다고 보고, 1편은 자연주기피임법 여성과 다르지 않음
&lt;중단율&gt;
ㆍ3편 보고 : 1편은 1.3%여성에서 기분변화로 중단함. 1편에서는 경구피임제 복용여성과 1년후 시점의 중단율 유의한 차이 없었음. 1편에서는 과다 월경출혈 또는 월경과다증 겪는 여성대상에서 삽입 6개월 후 자가보고 우울증 점수와 중단과 positive한 연관성 있었고, 월경과다 치료를 위한 다른 옵션인 자궁절제술의 위험이 증가하였음</t>
    <phoneticPr fontId="1" type="noConversion"/>
  </si>
  <si>
    <t>ㆍ(Cu-IUD와 비교 4편) 3편은 유의한 차이 없었고, 1편은 LNG-IUD 사용자에서 전반적인 성기능이 저하되는 경향 관찰함
ㆍ자연주기피임법 비교한 1편에서는 LNG-IUD 사용자의 성기능장애 점수가 높았음
ㆍ1편은 자연주기피임법 사용자에 비해 욕구, 각성 및 만족감과 더 적은 통증과 관련이 있었음</t>
    <phoneticPr fontId="1" type="noConversion"/>
  </si>
  <si>
    <t>ㆍ연구들간 매우 이질적인 결과 보고됨
→ 일부는 LNG-IUD 사용이 우울증 및 정신의약품 약물 섭취에 대한 위험이 더 높다고 보고(3편), 
→ 일부는 LNG-IUD 사용군에서 우울점수가 낮다고 보고(3편, vs Cu-IUD 및 자연주기 피임법)
→ 2편은 LNG-IUD 사용과 우울증 설문의 여러 항목간의 긍정적 및 부정적 연관성을 보고
→ 5편은 유의미한 연관성을 보이지 않았음</t>
    <phoneticPr fontId="1" type="noConversion"/>
  </si>
  <si>
    <t>1-5년</t>
    <phoneticPr fontId="1" type="noConversion"/>
  </si>
  <si>
    <t>피임</t>
    <phoneticPr fontId="1" type="noConversion"/>
  </si>
  <si>
    <t>임신율</t>
    <phoneticPr fontId="1" type="noConversion"/>
  </si>
  <si>
    <t>관찰기간이 엄격하게 정의된 연구에 한해 분석 시행</t>
    <phoneticPr fontId="1" type="noConversion"/>
  </si>
  <si>
    <t>다양한 연구에 포함된 여성이 다른 피임법을 동시에 사용했는지 또는 그 외 영향을 주는 다른 요인이 있는지 여부는 불확실함</t>
    <phoneticPr fontId="1" type="noConversion"/>
  </si>
  <si>
    <t xml:space="preserve">ㆍ(8개 연구) 11/9,887명 보고 → PI 약 0.11 
ㆍ보고된 임신은 대부분 자궁외 임신이었음 </t>
    <phoneticPr fontId="1" type="noConversion"/>
  </si>
  <si>
    <t>기기 방출률</t>
    <phoneticPr fontId="1" type="noConversion"/>
  </si>
  <si>
    <t>14편</t>
    <phoneticPr fontId="1" type="noConversion"/>
  </si>
  <si>
    <t>보고된 문헌수</t>
    <phoneticPr fontId="1" type="noConversion"/>
  </si>
  <si>
    <t>ㆍ11,365 여성-year에서 144건 기기 방출 발생(0.01 expulsion in 1 women-year)
ㆍ출산력에 따른 기기방출 지수를 비교한 6개 연구 중 5개 연구에서 미산부 여성이 출산여성에 비해 기기방출 횟수가 유의하게 낮다고 보고하였고, 다른 1편은 유의한 차이 없었음</t>
    <phoneticPr fontId="1" type="noConversion"/>
  </si>
  <si>
    <t>15편</t>
    <phoneticPr fontId="1" type="noConversion"/>
  </si>
  <si>
    <t>장치 삽입 지속율</t>
    <phoneticPr fontId="1" type="noConversion"/>
  </si>
  <si>
    <t xml:space="preserve">ㆍ삽입후 1년 : 73-93%
ㆍ삽입후 3년 : 50-58%
ㆍ삽입후 5년 : 11-54% 
→ 중단(제거)의 흔히 보고된 사유로는 출혈, 통증, 기기방출, 임신희망 등 보고됨 </t>
    <phoneticPr fontId="1" type="noConversion"/>
  </si>
  <si>
    <t>ㆍ미산부 사용자에서 사용 첫해 2%, 5년째 최대 6%내에서 용인될수 없는 출혈 패턴 발생함
ㆍ일부 여러연구에서는 출산하지 않은 LNG-IUD 사용자에서 무월경 비율은 사용첫해 말 18-26%, 3년말 최대 36% 보고됨
ㆍ1편 : 사용 첫 90일내 시점과 비교하여 2년째 시점에서 부정출혈률은 12%에서 30%로 증가하고, 빈번 출혈(frequent bleeding)은 29%에서 4%로 감소, prolonged bleeding은 50%에서 2%로 감소하고, 불규칙 출혈률은 39%에서 4%로 감소함 보고. 출산여성과 미산부 여성간 출혈패턴 큰 차이 없었음
ㆍ1편 : 출산여부에 따른 무월경 비율 유의한 차이 없었음
ㆍ그외 연구 : 시간이 지남에 따라 월경통, 점상출혈, 불규칙 출혈의 비율이 감소함 보고</t>
    <phoneticPr fontId="1" type="noConversion"/>
  </si>
  <si>
    <t>기타</t>
    <phoneticPr fontId="1" type="noConversion"/>
  </si>
  <si>
    <t>ㆍ1편에서 부분천공, 자궁내막염 보고됨
ㆍ경미한 부작용에 대한 광범위한 분석한 1편에서는, LNG-IUD 사용 1년 후의 증상발생 조사하였고, 복부/허리 통증(34% 대 55%), 두통(56% 대 60%), 여드름(39% 대 59%), 유방 압통(33% 대 37%), 기분이 증가했다고 보고했습니다. 변화(52% 대 57%), 우울한 기분의 안정적인 비율(두 평가 기간 모두 45%) 및 과민성 감소(58% 대 52%)로 보고됨. 
ㆍ1편에서는 LNG-IUD 군에서 주관적 부종 및 체중증가 경험한데 반해, 대조군에서는 유의한 체중증가 없었음
ㆍIUD 사용의 장기적 안전성, 특히 출산 능력에 관한 이용가능한 문헌은 적었으나, 불임 위험 증가는 나타나지 않았음</t>
    <phoneticPr fontId="1" type="noConversion"/>
  </si>
  <si>
    <t>LNG-IUD early 삽입</t>
    <phoneticPr fontId="1" type="noConversion"/>
  </si>
  <si>
    <t>LNG-IUD delay 삽입</t>
    <phoneticPr fontId="1" type="noConversion"/>
  </si>
  <si>
    <t>RR</t>
    <phoneticPr fontId="1" type="noConversion"/>
  </si>
  <si>
    <t>0.56-2.82</t>
    <phoneticPr fontId="1" type="noConversion"/>
  </si>
  <si>
    <t>6-12개월</t>
    <phoneticPr fontId="1" type="noConversion"/>
  </si>
  <si>
    <t xml:space="preserve">낙태시기 gestational age: up to 9 weeks+0 days </t>
    <phoneticPr fontId="1" type="noConversion"/>
  </si>
  <si>
    <t>낙태시기 gestational age: 9weeks + 1day to 12 week +0days</t>
    <phoneticPr fontId="1" type="noConversion"/>
  </si>
  <si>
    <t>12개월</t>
    <phoneticPr fontId="1" type="noConversion"/>
  </si>
  <si>
    <t>1.19-6.47</t>
    <phoneticPr fontId="1" type="noConversion"/>
  </si>
  <si>
    <t>NA</t>
    <phoneticPr fontId="1" type="noConversion"/>
  </si>
  <si>
    <t>0.65-41.54</t>
    <phoneticPr fontId="1" type="noConversion"/>
  </si>
  <si>
    <t>낙태시기 gestational age: 12 weeks + 1day to 20 week +0days</t>
    <phoneticPr fontId="1" type="noConversion"/>
  </si>
  <si>
    <t>지속율</t>
    <phoneticPr fontId="1" type="noConversion"/>
  </si>
  <si>
    <t>0.60-1.73</t>
    <phoneticPr fontId="1" type="noConversion"/>
  </si>
  <si>
    <t>1.12-2.38</t>
    <phoneticPr fontId="1" type="noConversion"/>
  </si>
  <si>
    <t>1.08-4.59</t>
    <phoneticPr fontId="1" type="noConversion"/>
  </si>
  <si>
    <t>감염</t>
    <phoneticPr fontId="1" type="noConversion"/>
  </si>
  <si>
    <t>3개월내 감염</t>
    <phoneticPr fontId="1" type="noConversion"/>
  </si>
  <si>
    <t>0.72-217.16</t>
    <phoneticPr fontId="1" type="noConversion"/>
  </si>
  <si>
    <t>0.61-190.12</t>
    <phoneticPr fontId="1" type="noConversion"/>
  </si>
  <si>
    <t>0.80-227.97</t>
    <phoneticPr fontId="1" type="noConversion"/>
  </si>
  <si>
    <t>자궁천공</t>
    <phoneticPr fontId="1" type="noConversion"/>
  </si>
  <si>
    <t>not estimable</t>
    <phoneticPr fontId="1" type="noConversion"/>
  </si>
  <si>
    <t>발생하지 않았음</t>
    <phoneticPr fontId="1" type="noConversion"/>
  </si>
  <si>
    <t>피임</t>
    <phoneticPr fontId="1" type="noConversion"/>
  </si>
  <si>
    <t xml:space="preserve">subsequent unintended pregnancy </t>
  </si>
  <si>
    <t>0.19-2.15</t>
    <phoneticPr fontId="1" type="noConversion"/>
  </si>
  <si>
    <t>0.02-1.31</t>
    <phoneticPr fontId="1" type="noConversion"/>
  </si>
  <si>
    <t>0.03-2.17</t>
    <phoneticPr fontId="1" type="noConversion"/>
  </si>
  <si>
    <t xml:space="preserve">No clinically significant differences were found between early or delayed insertion of the LNG-IUS </t>
  </si>
  <si>
    <t>즉시 삽입한 군에서 유의하게 높았음</t>
    <phoneticPr fontId="1" type="noConversion"/>
  </si>
  <si>
    <t>조기/늦게 삽입에 따라 위해에 큰 차이 없어, 시기별 권고사항 내리지 않았음</t>
    <phoneticPr fontId="1" type="noConversion"/>
  </si>
  <si>
    <t>0-90일</t>
    <phoneticPr fontId="1" type="noConversion"/>
  </si>
  <si>
    <t>91-180일</t>
    <phoneticPr fontId="1" type="noConversion"/>
  </si>
  <si>
    <t>181-271일</t>
    <phoneticPr fontId="1" type="noConversion"/>
  </si>
  <si>
    <t>272-365일</t>
    <phoneticPr fontId="1" type="noConversion"/>
  </si>
  <si>
    <t>Mean</t>
    <phoneticPr fontId="1" type="noConversion"/>
  </si>
  <si>
    <t>days</t>
    <phoneticPr fontId="1" type="noConversion"/>
  </si>
  <si>
    <t>10.8-15.7</t>
    <phoneticPr fontId="1" type="noConversion"/>
  </si>
  <si>
    <t>6.5-9.1</t>
    <phoneticPr fontId="1" type="noConversion"/>
  </si>
  <si>
    <t>4.9-7.5</t>
    <phoneticPr fontId="1" type="noConversion"/>
  </si>
  <si>
    <t>3.9-6.1</t>
    <phoneticPr fontId="1" type="noConversion"/>
  </si>
  <si>
    <t xml:space="preserve">생리대(sanitary protection) 사용이 필요한 월경출혈 일수 </t>
    <phoneticPr fontId="1" type="noConversion"/>
  </si>
  <si>
    <t>삽입후</t>
    <phoneticPr fontId="1" type="noConversion"/>
  </si>
  <si>
    <t>19.5-26.3</t>
    <phoneticPr fontId="1" type="noConversion"/>
  </si>
  <si>
    <t>5.8-17.4</t>
    <phoneticPr fontId="1" type="noConversion"/>
  </si>
  <si>
    <t>4.4-10.8</t>
    <phoneticPr fontId="1" type="noConversion"/>
  </si>
  <si>
    <t>4.7-11.8</t>
    <phoneticPr fontId="1" type="noConversion"/>
  </si>
  <si>
    <t>&lt;0.001</t>
    <phoneticPr fontId="1" type="noConversion"/>
  </si>
  <si>
    <t xml:space="preserve">bleeding and/or spotting </t>
    <phoneticPr fontId="1" type="noConversion"/>
  </si>
  <si>
    <t>32.2-39.1</t>
    <phoneticPr fontId="1" type="noConversion"/>
  </si>
  <si>
    <t>16.6-21.5</t>
    <phoneticPr fontId="1" type="noConversion"/>
  </si>
  <si>
    <t>11.7-16.8</t>
    <phoneticPr fontId="1" type="noConversion"/>
  </si>
  <si>
    <t>9.7-13.7</t>
    <phoneticPr fontId="1" type="noConversion"/>
  </si>
  <si>
    <t>없음</t>
    <phoneticPr fontId="1" type="noConversion"/>
  </si>
  <si>
    <t>bleeding-only</t>
    <phoneticPr fontId="1" type="noConversion"/>
  </si>
  <si>
    <t>점상 출혈(spotting-only pattern)</t>
    <phoneticPr fontId="1" type="noConversion"/>
  </si>
  <si>
    <t>Our findings provide broader generalizability and more detail than patterns described in the prescribing information. These findings quantify an overall decrease in menstrual bleeding days with longer duration of use, with the greatest decrease occurring between months 3 and 6. Accurately establishing expectations with the Levonorgestrel Intrauterine System may improve informed selection and decrease discontinuation.</t>
  </si>
  <si>
    <t>Our findings provide broader generalizability and more detail than patterns described in the prescribing information. These findings quantify an overall decrease in menstrual bleeding days with longer duration of use, with the greatest decrease occurring between months 3 and 7. Accurately establishing expectations with the Levonorgestrel Intrauterine System may improve informed selection and decrease discontinuation.</t>
  </si>
  <si>
    <t>Our findings provide broader generalizability and more detail than patterns described in the prescribing information. These findings quantify an overall decrease in menstrual bleeding days with longer duration of use, with the greatest decrease occurring between months 3 and 8. Accurately establishing expectations with the Levonorgestrel Intrauterine System may improve informed selection and decrease discontinuation.</t>
  </si>
  <si>
    <t>Our findings provide broader generalizability and more detail than patterns described in the prescribing information. These findings quantify an overall decrease in menstrual bleeding days with longer duration of use, with the greatest decrease occurring between months 3 and 9. Accurately establishing expectations with the Levonorgestrel Intrauterine System may improve informed selection and decrease discontinuation.</t>
  </si>
  <si>
    <t>Our findings provide broader generalizability and more detail than patterns described in the prescribing information. These findings quantify an overall decrease in menstrual bleeding days with longer duration of use, with the greatest decrease occurring between months 3 and 10. Accurately establishing expectations with the Levonorgestrel Intrauterine System may improve informed selection and decrease discontinuation.</t>
  </si>
  <si>
    <t>Our findings provide broader generalizability and more detail than patterns described in the prescribing information. These findings quantify an overall decrease in menstrual bleeding days with longer duration of use, with the greatest decrease occurring between months 3 and 11. Accurately establishing expectations with the Levonorgestrel Intrauterine System may improve informed selection and decrease discontinuation.</t>
  </si>
  <si>
    <t>Our findings provide broader generalizability and more detail than patterns described in the prescribing information. These findings quantify an overall decrease in menstrual bleeding days with longer duration of use, with the greatest decrease occurring between months 3 and 12. Accurately establishing expectations with the Levonorgestrel Intrauterine System may improve informed selection and decrease discontinuation.</t>
  </si>
  <si>
    <t>Our findings provide broader generalizability and more detail than patterns described in the prescribing information. These findings quantify an overall decrease in menstrual bleeding days with longer duration of use, with the greatest decrease occurring between months 3 and 13. Accurately establishing expectations with the Levonorgestrel Intrauterine System may improve informed selection and decrease discontinuation.</t>
  </si>
  <si>
    <t>Our findings provide broader generalizability and more detail than patterns described in the prescribing information. These findings quantify an overall decrease in menstrual bleeding days with longer duration of use, with the greatest decrease occurring between months 3 and 14. Accurately establishing expectations with the Levonorgestrel Intrauterine System may improve informed selection and decrease discontinuation.</t>
  </si>
  <si>
    <t>Our findings provide broader generalizability and more detail than patterns described in the prescribing information. These findings quantify an overall decrease in menstrual bleeding days with longer duration of use, with the greatest decrease occurring between months 3 and 15. Accurately establishing expectations with the Levonorgestrel Intrauterine System may improve informed selection and decrease discontinuation.</t>
  </si>
  <si>
    <t>Our findings provide broader generalizability and more detail than patterns described in the prescribing information. These findings quantify an overall decrease in menstrual bleeding days with longer duration of use, with the greatest decrease occurring between months 3 and 16. Accurately establishing expectations with the Levonorgestrel Intrauterine System may improve informed selection and decrease discontinuation.</t>
  </si>
  <si>
    <t>Our findings provide broader generalizability and more detail than patterns described in the prescribing information. These findings quantify an overall decrease in menstrual bleeding days with longer duration of use, with the greatest decrease occurring between months 3 and 17. Accurately establishing expectations with the Levonorgestrel Intrauterine System may improve informed selection and decrease discontinuation.</t>
  </si>
  <si>
    <t>0.74-1.25</t>
    <phoneticPr fontId="1" type="noConversion"/>
  </si>
  <si>
    <t>ns</t>
    <phoneticPr fontId="1" type="noConversion"/>
  </si>
  <si>
    <t>young women</t>
    <phoneticPr fontId="1" type="noConversion"/>
  </si>
  <si>
    <t xml:space="preserve">보고된 adverse event 전체 </t>
  </si>
  <si>
    <t xml:space="preserve">safety </t>
    <phoneticPr fontId="1" type="noConversion"/>
  </si>
  <si>
    <t>5년</t>
    <phoneticPr fontId="1" type="noConversion"/>
  </si>
  <si>
    <t>하위군-청소년</t>
    <phoneticPr fontId="1" type="noConversion"/>
  </si>
  <si>
    <t>0.47-2.19</t>
    <phoneticPr fontId="1" type="noConversion"/>
  </si>
  <si>
    <t>adherence(지속)</t>
    <phoneticPr fontId="1" type="noConversion"/>
  </si>
  <si>
    <t>continuation rates</t>
    <phoneticPr fontId="1" type="noConversion"/>
  </si>
  <si>
    <t>0.88-1.09</t>
    <phoneticPr fontId="1" type="noConversion"/>
  </si>
  <si>
    <t>1.0-1.19</t>
    <phoneticPr fontId="1" type="noConversion"/>
  </si>
  <si>
    <t xml:space="preserve">the number of pregnancies </t>
    <phoneticPr fontId="1" type="noConversion"/>
  </si>
  <si>
    <t>youn women</t>
    <phoneticPr fontId="1" type="noConversion"/>
  </si>
  <si>
    <t>1.38-2.39</t>
    <phoneticPr fontId="1" type="noConversion"/>
  </si>
  <si>
    <t>&lt;0.0001</t>
    <phoneticPr fontId="1" type="noConversion"/>
  </si>
  <si>
    <t>favour LNG-IUD</t>
    <phoneticPr fontId="1" type="noConversion"/>
  </si>
  <si>
    <t>0.26-0.89</t>
    <phoneticPr fontId="1" type="noConversion"/>
  </si>
  <si>
    <t>subdermal implant</t>
    <phoneticPr fontId="1" type="noConversion"/>
  </si>
  <si>
    <t>0.57-2.14</t>
    <phoneticPr fontId="1" type="noConversion"/>
  </si>
  <si>
    <t>0.95-1.06</t>
    <phoneticPr fontId="1" type="noConversion"/>
  </si>
  <si>
    <t>0.95-1.07</t>
    <phoneticPr fontId="1" type="noConversion"/>
  </si>
  <si>
    <t>1.06-1.95</t>
    <phoneticPr fontId="1" type="noConversion"/>
  </si>
  <si>
    <t>favour subdermal implant</t>
    <phoneticPr fontId="1" type="noConversion"/>
  </si>
  <si>
    <t>0.31-0.87</t>
    <phoneticPr fontId="1" type="noConversion"/>
  </si>
  <si>
    <t>1.06-1.28</t>
    <phoneticPr fontId="1" type="noConversion"/>
  </si>
  <si>
    <t>OR</t>
    <phoneticPr fontId="1" type="noConversion"/>
  </si>
  <si>
    <t>전체</t>
    <phoneticPr fontId="1" type="noConversion"/>
  </si>
  <si>
    <t>1.02-1.22</t>
    <phoneticPr fontId="1" type="noConversion"/>
  </si>
  <si>
    <t>1.34-1.72</t>
    <phoneticPr fontId="1" type="noConversion"/>
  </si>
  <si>
    <r>
      <t>하위군-50세 미만(</t>
    </r>
    <r>
      <rPr>
        <sz val="10"/>
        <color theme="1"/>
        <rFont val="맑은 고딕"/>
        <family val="3"/>
        <charset val="129"/>
      </rPr>
      <t>〈</t>
    </r>
    <r>
      <rPr>
        <sz val="10"/>
        <color theme="1"/>
        <rFont val="맑은 고딕"/>
        <family val="2"/>
        <charset val="129"/>
      </rPr>
      <t>50)</t>
    </r>
    <phoneticPr fontId="1" type="noConversion"/>
  </si>
  <si>
    <r>
      <t>하위군-50세 이상(</t>
    </r>
    <r>
      <rPr>
        <sz val="10"/>
        <color theme="1"/>
        <rFont val="맑은 고딕"/>
        <family val="3"/>
        <charset val="129"/>
      </rPr>
      <t>≥</t>
    </r>
    <r>
      <rPr>
        <sz val="10"/>
        <color theme="1"/>
        <rFont val="맑은 고딕"/>
        <family val="2"/>
        <charset val="129"/>
      </rPr>
      <t>50)</t>
    </r>
    <phoneticPr fontId="1" type="noConversion"/>
  </si>
  <si>
    <t>NR</t>
    <phoneticPr fontId="1" type="noConversion"/>
  </si>
  <si>
    <t xml:space="preserve">LNG-IUS users have an increased breast cancer risk regardless of age and indication. </t>
  </si>
  <si>
    <t>Cu-IUD(ref.)</t>
    <phoneticPr fontId="1" type="noConversion"/>
  </si>
  <si>
    <t>Adjusted for IUD type, delivery type, placement timing, study region, study quality, and length of follow-up</t>
    <phoneticPr fontId="1" type="noConversion"/>
  </si>
  <si>
    <t>0.96-3.78</t>
    <phoneticPr fontId="1" type="noConversion"/>
  </si>
  <si>
    <t>early timing (Early, more than 10 minutes to &lt;4 wk postpartum), inpatient 기준</t>
    <phoneticPr fontId="1" type="noConversion"/>
  </si>
  <si>
    <t>immediate timing (Immediate, within 10 minutes of placental delivery), varginal deliveries</t>
    <phoneticPr fontId="1" type="noConversion"/>
  </si>
  <si>
    <t>1.36-2.65</t>
    <phoneticPr fontId="1" type="noConversion"/>
  </si>
  <si>
    <t>immediate timing (Immediate, within 10 minutes of placental delivery), cesarean deliveries</t>
    <phoneticPr fontId="1" type="noConversion"/>
  </si>
  <si>
    <t>0.22-1.22</t>
    <phoneticPr fontId="1" type="noConversion"/>
  </si>
  <si>
    <t>New analyses comparing IUD types highlight that the risk of expulsion is greater when initiating levonorgestrel (LNG)_x0001_containing IUDs compared with copper IUDs in the early inpatient postpartum period, and in the immediate postpartum period with vaginal delivery. THe IUD type was not associated with an increased risk of expulsion at the time of cesarean delivery for any time period.</t>
    <phoneticPr fontId="1" type="noConversion"/>
  </si>
  <si>
    <t>New analyses comparing IUD types highlight that the risk of expulsion is greater when initiating levonorgestrel (LNG)_x0001_containing IUDs compared with copper IUDs in the early inpatient postpartum period, and in the immediate postpartum period with vaginal delivery. THe IUD type was not associated with an increased risk of expulsion at the time of cesarean delivery for any time period.
This review provides new pooled rates of IUD expulsion and expulsion risk estimates when IUDs are placed in the early inpatient postpartum time period between 10 minutes and 72 hours after delivery and in the early outpatient time period (from 72 hours to less than 4 weeks).</t>
    <phoneticPr fontId="1" type="noConversion"/>
  </si>
  <si>
    <t xml:space="preserve">sig. </t>
    <phoneticPr fontId="1" type="noConversion"/>
  </si>
  <si>
    <t>LNG-IUD</t>
    <phoneticPr fontId="1" type="noConversion"/>
  </si>
  <si>
    <t>World Health Organization standards (the complete cessation of bleeding for at least 90 days)</t>
    <phoneticPr fontId="1" type="noConversion"/>
  </si>
  <si>
    <t>무월경(amenorrhea) prevalence</t>
    <phoneticPr fontId="1" type="noConversion"/>
  </si>
  <si>
    <t>proportion</t>
    <phoneticPr fontId="1" type="noConversion"/>
  </si>
  <si>
    <t>0.0-0.4</t>
    <phoneticPr fontId="1" type="noConversion"/>
  </si>
  <si>
    <t>6.6-9.7</t>
    <phoneticPr fontId="1" type="noConversion"/>
  </si>
  <si>
    <t>9.3-18.0</t>
    <phoneticPr fontId="1" type="noConversion"/>
  </si>
  <si>
    <t>13.5-27.0</t>
    <phoneticPr fontId="1" type="noConversion"/>
  </si>
  <si>
    <t>0-12개월</t>
    <phoneticPr fontId="1" type="noConversion"/>
  </si>
  <si>
    <t>14.9-21.5</t>
    <phoneticPr fontId="1" type="noConversion"/>
  </si>
  <si>
    <t>기기삽입후 해당 기간동안 월경 출혈 일기를 작성한 전체 사용자 중 최소 90일 동안 출혈 또는 점상출혈의 완전한 중단을 보고한 사용자의 비율</t>
    <phoneticPr fontId="1" type="noConversion"/>
  </si>
  <si>
    <t>기기삽입후 해당 기간동안 월경 출혈 일기를 작성한 전체 사용자 중 최소 91일 동안 출혈 또는 점상출혈의 완전한 중단을 보고한 사용자의 비율</t>
  </si>
  <si>
    <t>기기삽입후 해당 기간동안 월경 출혈 일기를 작성한 전체 사용자 중 최소 92일 동안 출혈 또는 점상출혈의 완전한 중단을 보고한 사용자의 비율</t>
  </si>
  <si>
    <t>기기삽입후 해당 기간동안 월경 출혈 일기를 작성한 전체 사용자 중 최소 93일 동안 출혈 또는 점상출혈의 완전한 중단을 보고한 사용자의 비율</t>
  </si>
  <si>
    <t>기기삽입후 해당 기간동안 월경 출혈 일기를 작성한 전체 사용자 중 최소 94일 동안 출혈 또는 점상출혈의 완전한 중단을 보고한 사용자의 비율</t>
  </si>
  <si>
    <t>Approximately 20% of levonorgestrel intrauterine system users experience amenorrhea during at least 1 90-day interval by the first year after insertion. This composite estimate is consistent with the product labeling and demonstrates that most users do not experience amenorrhea during the first year. These results provide accurate summary measures to facilitate counselling and informed method selection.</t>
  </si>
  <si>
    <t>수유 지속(any breastfeeding continuation)</t>
    <phoneticPr fontId="1" type="noConversion"/>
  </si>
  <si>
    <t>0.84-1.16</t>
    <phoneticPr fontId="1" type="noConversion"/>
  </si>
  <si>
    <t>완전 수유(exclusive breastfeeding)</t>
    <phoneticPr fontId="1" type="noConversion"/>
  </si>
  <si>
    <t>6개월</t>
    <phoneticPr fontId="1" type="noConversion"/>
  </si>
  <si>
    <t>0.66-1.03</t>
    <phoneticPr fontId="1" type="noConversion"/>
  </si>
  <si>
    <t>2.68-10.53</t>
    <phoneticPr fontId="1" type="noConversion"/>
  </si>
  <si>
    <t>0.02-8.09</t>
    <phoneticPr fontId="1" type="noConversion"/>
  </si>
  <si>
    <t>6개월내</t>
    <phoneticPr fontId="1" type="noConversion"/>
  </si>
  <si>
    <t>NA (2편에서는 천공 발생 안됨)</t>
    <phoneticPr fontId="1" type="noConversion"/>
  </si>
  <si>
    <t>예기치 않은 임신</t>
    <phoneticPr fontId="1" type="noConversion"/>
  </si>
  <si>
    <t>0.23-1.98</t>
    <phoneticPr fontId="1" type="noConversion"/>
  </si>
  <si>
    <t xml:space="preserve">Early postpartum insertion of the LNG-IUS has no negative effects on breastfeeding continuation. </t>
  </si>
  <si>
    <t>LNG-IUS expulsion was significantly less in the delayed insertion group in comparison with the early insertion group</t>
  </si>
  <si>
    <t>정신과적-우울</t>
    <phoneticPr fontId="1" type="noConversion"/>
  </si>
  <si>
    <t>ㆍ대부분 연구에서 LNG-IUD 사용과 우울증과 관련이 없는 것으로 나타남</t>
    <phoneticPr fontId="1" type="noConversion"/>
  </si>
  <si>
    <t>non-users</t>
    <phoneticPr fontId="1" type="noConversion"/>
  </si>
  <si>
    <t>건강한 여성</t>
    <phoneticPr fontId="1" type="noConversion"/>
  </si>
  <si>
    <t>심장대사-정맥혈전증</t>
    <phoneticPr fontId="1" type="noConversion"/>
  </si>
  <si>
    <t>ㆍLNG-IUD는 정맥혈전증의 발생을 증가시키지 않음
→ 1편 : OR 0.3 (95% CI 0.1-1.1), 
→ 1편 : risk 0.6 (95% CI 0.4-0.8)</t>
    <phoneticPr fontId="1" type="noConversion"/>
  </si>
  <si>
    <t>complete expulsions</t>
    <phoneticPr fontId="1" type="noConversion"/>
  </si>
  <si>
    <t>CuT380A(ref.)</t>
    <phoneticPr fontId="1" type="noConversion"/>
  </si>
  <si>
    <t>RR/aRR</t>
    <phoneticPr fontId="1" type="noConversion"/>
  </si>
  <si>
    <t>2.29/1.91</t>
    <phoneticPr fontId="1" type="noConversion"/>
  </si>
  <si>
    <t>NR</t>
    <phoneticPr fontId="1" type="noConversion"/>
  </si>
  <si>
    <t>없음</t>
    <phoneticPr fontId="1" type="noConversion"/>
  </si>
  <si>
    <t>범위 0.0-46.7</t>
    <phoneticPr fontId="1" type="noConversion"/>
  </si>
  <si>
    <t>1.87-2.81/1.50-2.43</t>
    <phoneticPr fontId="1" type="noConversion"/>
  </si>
  <si>
    <t>aRR: Adjusted for IUD type, delivery method, placement timing, study region, study quality, and length of follow-up.
Among immediate and early postpartum placements.</t>
    <phoneticPr fontId="1" type="noConversion"/>
  </si>
  <si>
    <t>pooled proportion</t>
    <phoneticPr fontId="1" type="noConversion"/>
  </si>
  <si>
    <t>산후 IUD 사용자(immediate(분만후 10분내) or early 삽입(분만후 10분후-4주이내))</t>
    <phoneticPr fontId="1" type="noConversion"/>
  </si>
  <si>
    <t>6개월 이상</t>
    <phoneticPr fontId="1" type="noConversion"/>
  </si>
  <si>
    <t>범위 0.0-21.1</t>
    <phoneticPr fontId="1" type="noConversion"/>
  </si>
  <si>
    <t>Postpartum IUD expulsion rates vary by timing of placement, delivery method, and IUD type. These results can aid in counseling women to make an informed choice about when to initiate their IUD and to help institutions implement postpartum contraception programs.</t>
  </si>
  <si>
    <t>progestin-only conraceptive 사용자</t>
    <phoneticPr fontId="1" type="noConversion"/>
  </si>
  <si>
    <t>환자는 제외</t>
    <phoneticPr fontId="1" type="noConversion"/>
  </si>
  <si>
    <t>venous thromboembolism</t>
    <phoneticPr fontId="1" type="noConversion"/>
  </si>
  <si>
    <t>정맥혈전증 발생</t>
    <phoneticPr fontId="1" type="noConversion"/>
  </si>
  <si>
    <t>O</t>
    <phoneticPr fontId="1" type="noConversion"/>
  </si>
  <si>
    <t>0.32-0.89</t>
    <phoneticPr fontId="1" type="noConversion"/>
  </si>
  <si>
    <t xml:space="preserve">다른지표에서는 LNG-IUD에 대한 세부결과 분리되지 않음. </t>
    <phoneticPr fontId="1" type="noConversion"/>
  </si>
  <si>
    <t>LNG-IUD</t>
    <phoneticPr fontId="1" type="noConversion"/>
  </si>
  <si>
    <t>체중(overweight)</t>
    <phoneticPr fontId="1" type="noConversion"/>
  </si>
  <si>
    <t>12개월</t>
    <phoneticPr fontId="1" type="noConversion"/>
  </si>
  <si>
    <t>NRS</t>
    <phoneticPr fontId="1" type="noConversion"/>
  </si>
  <si>
    <t>non-hormonal Cu-IUD or no treatment</t>
    <phoneticPr fontId="1" type="noConversion"/>
  </si>
  <si>
    <t>fat mass</t>
    <phoneticPr fontId="1" type="noConversion"/>
  </si>
  <si>
    <t>ㆍCu-IUD와 비교(1편) : 유의한 차이 있음(LNG-IUD &gt; Cu-IUD, means 2.5% vs. 1.3%, p=0.029)
ㆍno hormonal treatment와 비교(1편) : 평균체중 또는 BMI 유의한 차이 없음. 그러나, % of fat mass는 LNG-IUD에서 평균증가가 컸음(MD 1.6, 95% CI 0.45-2.75)
→ 2편 : 체성분(fat mass)에 있어 차이 있었으나(체지방 증가, 제지방 감소), 체중변화에는 유의한 차이 없었음
ㆍ그 외 Cu-IUD와 비교(2편) : 체중변화 유의한 차이 없음</t>
    <phoneticPr fontId="1" type="noConversion"/>
  </si>
  <si>
    <t>피임을 원하는 모든 여성 또는 출산력이 있는 모유 수유중인 여성(Breastfeeding women of any age or parity who desired contraception)</t>
    <phoneticPr fontId="1" type="noConversion"/>
  </si>
  <si>
    <t>LNG-IUD</t>
    <phoneticPr fontId="1" type="noConversion"/>
  </si>
  <si>
    <t>비호르몬 자궁내장치</t>
    <phoneticPr fontId="1" type="noConversion"/>
  </si>
  <si>
    <t>영아 성장</t>
    <phoneticPr fontId="1" type="noConversion"/>
  </si>
  <si>
    <t>모유 수유</t>
    <phoneticPr fontId="1" type="noConversion"/>
  </si>
  <si>
    <t>ㆍ모유 수유일수, 모유 수유율 차이 없음</t>
    <phoneticPr fontId="1" type="noConversion"/>
  </si>
  <si>
    <t>6, 12개월</t>
    <phoneticPr fontId="1" type="noConversion"/>
  </si>
  <si>
    <t>ㆍ2편 : infant 성장(growth or 체중증가/length(cm))에 군간 차이 없음</t>
    <phoneticPr fontId="1" type="noConversion"/>
  </si>
  <si>
    <t>LNG-IUD(48시간내 삽입)</t>
    <phoneticPr fontId="1" type="noConversion"/>
  </si>
  <si>
    <t>LNG-IUD(4-6주 삽입)</t>
    <phoneticPr fontId="1" type="noConversion"/>
  </si>
  <si>
    <t>6개월</t>
    <phoneticPr fontId="1" type="noConversion"/>
  </si>
  <si>
    <t>유의한 차이 없음</t>
    <phoneticPr fontId="1" type="noConversion"/>
  </si>
  <si>
    <t>의료결과 적절성…어떤 의미가 있을지</t>
    <phoneticPr fontId="1" type="noConversion"/>
  </si>
  <si>
    <t>Cu-IUD</t>
    <phoneticPr fontId="1" type="noConversion"/>
  </si>
  <si>
    <t>지속율</t>
    <phoneticPr fontId="1" type="noConversion"/>
  </si>
  <si>
    <t>1, 6개월</t>
    <phoneticPr fontId="1" type="noConversion"/>
  </si>
  <si>
    <t>지속율은 중재군에서 더 높게 나왔으나(OR 0.24, 3.60), 통계적 유의성은 없었음</t>
    <phoneticPr fontId="1" type="noConversion"/>
  </si>
  <si>
    <t>지속율은 중재군에서 높게 나왔으나(OR 1.48, 95% CI 0.76-2.89), 통계적 유의성은 없었음</t>
    <phoneticPr fontId="1" type="noConversion"/>
  </si>
  <si>
    <r>
      <t>복합 경구 피임제(COC)(EE30</t>
    </r>
    <r>
      <rPr>
        <sz val="10"/>
        <color theme="1"/>
        <rFont val="맑은 고딕"/>
        <family val="3"/>
        <charset val="129"/>
      </rPr>
      <t>㎍</t>
    </r>
    <r>
      <rPr>
        <sz val="10"/>
        <color theme="1"/>
        <rFont val="맑은 고딕"/>
        <family val="2"/>
        <charset val="129"/>
      </rPr>
      <t xml:space="preserve"> + desogestrel 150</t>
    </r>
    <r>
      <rPr>
        <sz val="10"/>
        <color theme="1"/>
        <rFont val="맑은 고딕"/>
        <family val="3"/>
        <charset val="129"/>
      </rPr>
      <t>㎍</t>
    </r>
    <r>
      <rPr>
        <sz val="10"/>
        <color theme="1"/>
        <rFont val="맑은 고딕"/>
        <family val="2"/>
        <charset val="129"/>
      </rPr>
      <t>)</t>
    </r>
    <phoneticPr fontId="1" type="noConversion"/>
  </si>
  <si>
    <t>LNG-IUD 20</t>
    <phoneticPr fontId="1" type="noConversion"/>
  </si>
  <si>
    <r>
      <t>LNG-IUD(16</t>
    </r>
    <r>
      <rPr>
        <sz val="10"/>
        <color theme="1"/>
        <rFont val="맑은 고딕"/>
        <family val="3"/>
        <charset val="129"/>
      </rPr>
      <t>㎍</t>
    </r>
    <r>
      <rPr>
        <sz val="10"/>
        <color theme="1"/>
        <rFont val="맑은 고딕"/>
        <family val="2"/>
        <charset val="129"/>
      </rPr>
      <t>/day)</t>
    </r>
    <phoneticPr fontId="1" type="noConversion"/>
  </si>
  <si>
    <t>피임</t>
    <phoneticPr fontId="1" type="noConversion"/>
  </si>
  <si>
    <t>임신율</t>
    <phoneticPr fontId="1" type="noConversion"/>
  </si>
  <si>
    <t>복합 경구 피임제</t>
    <phoneticPr fontId="1" type="noConversion"/>
  </si>
  <si>
    <t>임신율 차이 없었음</t>
    <phoneticPr fontId="1" type="noConversion"/>
  </si>
  <si>
    <r>
      <t>LnG-IUD 12</t>
    </r>
    <r>
      <rPr>
        <sz val="10"/>
        <color theme="1"/>
        <rFont val="맑은 고딕"/>
        <family val="3"/>
        <charset val="129"/>
      </rPr>
      <t>㎍</t>
    </r>
    <r>
      <rPr>
        <sz val="10"/>
        <color theme="1"/>
        <rFont val="맑은 고딕"/>
        <family val="2"/>
        <charset val="129"/>
      </rPr>
      <t>/day</t>
    </r>
    <phoneticPr fontId="1" type="noConversion"/>
  </si>
  <si>
    <t>3년</t>
    <phoneticPr fontId="1" type="noConversion"/>
  </si>
  <si>
    <t xml:space="preserve">unadjusted Pearl Indices 비슷하였음 </t>
    <phoneticPr fontId="1" type="noConversion"/>
  </si>
  <si>
    <t>The current evidence was insufficient to compare efficacy and continuation rates</t>
  </si>
  <si>
    <t xml:space="preserve">Different doses in the LNG-IUS did not appear to influence efficacy over three years. </t>
  </si>
  <si>
    <t>women who conceived while using LNG-IUDs.</t>
    <phoneticPr fontId="1" type="noConversion"/>
  </si>
  <si>
    <t>없음</t>
    <phoneticPr fontId="1" type="noConversion"/>
  </si>
  <si>
    <t xml:space="preserve">cross-sectional </t>
    <phoneticPr fontId="1" type="noConversion"/>
  </si>
  <si>
    <t>임신율</t>
    <phoneticPr fontId="1" type="noConversion"/>
  </si>
  <si>
    <t>ㆍ17,360 LNG-IUD users 중 40건 임신 
ㆍ자궁외 임신 : 63%(25/40)
ㆍ15건 중 5건 인공 임신중절
ㆍ15건의 자궁내임심 중 10건이 임신지속되었고, 8건이 자연유산, 2건이 건강시기에 분만함</t>
    <phoneticPr fontId="1" type="noConversion"/>
  </si>
  <si>
    <t>임신 결과</t>
    <phoneticPr fontId="1" type="noConversion"/>
  </si>
  <si>
    <t>Insufficient data exist to make conclusions about the unique adverse effects, if any, of the hormonal LNG-IUD on a developing fetus and pregnancy outcomes. Future research is needed to determine whether the timing or method of IUD removal affects pregnancy outcomes.</t>
    <phoneticPr fontId="1" type="noConversion"/>
  </si>
  <si>
    <t>postabortion IUD 삽입 여성</t>
    <phoneticPr fontId="1" type="noConversion"/>
  </si>
  <si>
    <t>LNG-IUD</t>
    <phoneticPr fontId="1" type="noConversion"/>
  </si>
  <si>
    <t>2편 모두 군간 차이 없었음</t>
    <phoneticPr fontId="1" type="noConversion"/>
  </si>
  <si>
    <t>중단율</t>
    <phoneticPr fontId="1" type="noConversion"/>
  </si>
  <si>
    <t>출혈</t>
    <phoneticPr fontId="1" type="noConversion"/>
  </si>
  <si>
    <t>출혈, 통증으로 인한 중단율 군 간 차이 없음</t>
    <phoneticPr fontId="1" type="noConversion"/>
  </si>
  <si>
    <t>(1편) 출혈/spotting days가 LNG-IUD군에서 초기 90일시점 유의한 차이 없었으며, 이후 Cu-IUD에서유의하게 증가하였음</t>
    <phoneticPr fontId="1" type="noConversion"/>
  </si>
  <si>
    <t>(1편) Cu-IUD에서 390일 지섬에서의 출혈로 인한 제거율이 덜하였음</t>
    <phoneticPr fontId="1" type="noConversion"/>
  </si>
  <si>
    <t xml:space="preserve">출혈로 인한 제거율 </t>
    <phoneticPr fontId="1" type="noConversion"/>
  </si>
  <si>
    <t>정의없음</t>
    <phoneticPr fontId="1" type="noConversion"/>
  </si>
  <si>
    <t>피임</t>
    <phoneticPr fontId="1" type="noConversion"/>
  </si>
  <si>
    <t>Pearl index</t>
    <phoneticPr fontId="1" type="noConversion"/>
  </si>
  <si>
    <t>1년</t>
    <phoneticPr fontId="1" type="noConversion"/>
  </si>
  <si>
    <t>60개월</t>
    <phoneticPr fontId="1" type="noConversion"/>
  </si>
  <si>
    <t>0-0.6 per 100 at one year</t>
    <phoneticPr fontId="1" type="noConversion"/>
  </si>
  <si>
    <t>피임 실패</t>
    <phoneticPr fontId="1" type="noConversion"/>
  </si>
  <si>
    <t>Gross life-table estimates</t>
    <phoneticPr fontId="1" type="noConversion"/>
  </si>
  <si>
    <t>PI 지수 range : 0.09-0.11</t>
    <phoneticPr fontId="1" type="noConversion"/>
  </si>
  <si>
    <t>The LNG20 IUS more effectively prevented intrauterine and extrauterine pregnancies than IUDs ≤250mm2</t>
  </si>
  <si>
    <t>LNG-IUD 20</t>
  </si>
  <si>
    <t>LNG-IUD 20</t>
    <phoneticPr fontId="1" type="noConversion"/>
  </si>
  <si>
    <t>non hormonal IUD&gt;250mm2</t>
  </si>
  <si>
    <t>non hormonal IUD&gt;250mm2</t>
    <phoneticPr fontId="1" type="noConversion"/>
  </si>
  <si>
    <t>O</t>
    <phoneticPr fontId="1" type="noConversion"/>
  </si>
  <si>
    <t>fixed</t>
    <phoneticPr fontId="1" type="noConversion"/>
  </si>
  <si>
    <t>OR</t>
    <phoneticPr fontId="1" type="noConversion"/>
  </si>
  <si>
    <t>1년</t>
  </si>
  <si>
    <t>1년</t>
    <phoneticPr fontId="1" type="noConversion"/>
  </si>
  <si>
    <t>1년/2년</t>
    <phoneticPr fontId="1" type="noConversion"/>
  </si>
  <si>
    <t>5년</t>
    <phoneticPr fontId="1" type="noConversion"/>
  </si>
  <si>
    <t>무월경(amenorrhea)</t>
    <phoneticPr fontId="1" type="noConversion"/>
  </si>
  <si>
    <t>3개월/3년</t>
    <phoneticPr fontId="1" type="noConversion"/>
  </si>
  <si>
    <t>2.35/11.08</t>
    <phoneticPr fontId="1" type="noConversion"/>
  </si>
  <si>
    <t>1.37-4.04/6.61-18.57</t>
    <phoneticPr fontId="1" type="noConversion"/>
  </si>
  <si>
    <t>출혈 지속</t>
    <phoneticPr fontId="1" type="noConversion"/>
  </si>
  <si>
    <t>0.88/0.15</t>
    <phoneticPr fontId="1" type="noConversion"/>
  </si>
  <si>
    <t>0.55-1.39/0.02-1.10</t>
    <phoneticPr fontId="1" type="noConversion"/>
  </si>
  <si>
    <t>임신</t>
    <phoneticPr fontId="1" type="noConversion"/>
  </si>
  <si>
    <t>0.45-3.48</t>
    <phoneticPr fontId="1" type="noConversion"/>
  </si>
  <si>
    <r>
      <t>non hormonal IUD</t>
    </r>
    <r>
      <rPr>
        <sz val="10"/>
        <color theme="1"/>
        <rFont val="맑은 고딕"/>
        <family val="3"/>
        <charset val="129"/>
      </rPr>
      <t>≤</t>
    </r>
    <r>
      <rPr>
        <sz val="10"/>
        <color theme="1"/>
        <rFont val="맑은 고딕"/>
        <family val="2"/>
        <charset val="129"/>
        <scheme val="minor"/>
      </rPr>
      <t>250mm2</t>
    </r>
    <phoneticPr fontId="1" type="noConversion"/>
  </si>
  <si>
    <t>두통</t>
    <phoneticPr fontId="1" type="noConversion"/>
  </si>
  <si>
    <t>441/259</t>
    <phoneticPr fontId="1" type="noConversion"/>
  </si>
  <si>
    <t>0.53-4.92</t>
    <phoneticPr fontId="1" type="noConversion"/>
  </si>
  <si>
    <t>유방압통</t>
    <phoneticPr fontId="1" type="noConversion"/>
  </si>
  <si>
    <t>breast tenderness</t>
    <phoneticPr fontId="1" type="noConversion"/>
  </si>
  <si>
    <t>0.35-6.07</t>
    <phoneticPr fontId="1" type="noConversion"/>
  </si>
  <si>
    <t>여드름</t>
    <phoneticPr fontId="1" type="noConversion"/>
  </si>
  <si>
    <t>acne</t>
    <phoneticPr fontId="1" type="noConversion"/>
  </si>
  <si>
    <t>0.95-9.51</t>
    <phoneticPr fontId="1" type="noConversion"/>
  </si>
  <si>
    <t>오심</t>
    <phoneticPr fontId="1" type="noConversion"/>
  </si>
  <si>
    <t>nausea</t>
    <phoneticPr fontId="1" type="noConversion"/>
  </si>
  <si>
    <t>0.20-86.13</t>
    <phoneticPr fontId="1" type="noConversion"/>
  </si>
  <si>
    <t>Norplant-2</t>
  </si>
  <si>
    <t>Norplant-2</t>
    <phoneticPr fontId="1" type="noConversion"/>
  </si>
  <si>
    <t>점상 출혈</t>
    <phoneticPr fontId="1" type="noConversion"/>
  </si>
  <si>
    <t>spotting</t>
    <phoneticPr fontId="1" type="noConversion"/>
  </si>
  <si>
    <t>1년/2년/3년</t>
  </si>
  <si>
    <t>1년/2년/3년</t>
    <phoneticPr fontId="1" type="noConversion"/>
  </si>
  <si>
    <t>186/158/134</t>
  </si>
  <si>
    <t>186/158/134</t>
    <phoneticPr fontId="1" type="noConversion"/>
  </si>
  <si>
    <t>0.26/0.19/0.20</t>
    <phoneticPr fontId="1" type="noConversion"/>
  </si>
  <si>
    <t>0.14-0.51/0.08-0.45/0.08-0.50</t>
    <phoneticPr fontId="1" type="noConversion"/>
  </si>
  <si>
    <t>희발 월경</t>
    <phoneticPr fontId="1" type="noConversion"/>
  </si>
  <si>
    <t>infrequent menstrual bleeding</t>
    <phoneticPr fontId="1" type="noConversion"/>
  </si>
  <si>
    <t>1.77/7.16/1.07</t>
    <phoneticPr fontId="1" type="noConversion"/>
  </si>
  <si>
    <t>0.93-3.37/3.56-14.40/0.38-3.03</t>
    <phoneticPr fontId="1" type="noConversion"/>
  </si>
  <si>
    <t>무월경</t>
    <phoneticPr fontId="1" type="noConversion"/>
  </si>
  <si>
    <t>absense of menstrual bleeding</t>
    <phoneticPr fontId="1" type="noConversion"/>
  </si>
  <si>
    <t>2.47/9.89/2.61</t>
    <phoneticPr fontId="1" type="noConversion"/>
  </si>
  <si>
    <t>1.06-5.72/3.96-24.72/0.57-11.92</t>
    <phoneticPr fontId="1" type="noConversion"/>
  </si>
  <si>
    <t>prolonged bleeding</t>
    <phoneticPr fontId="1" type="noConversion"/>
  </si>
  <si>
    <t>0.15/0.18/0.20</t>
    <phoneticPr fontId="1" type="noConversion"/>
  </si>
  <si>
    <t>0.08-0.32/0.08-0.40/0.07-0.56</t>
    <phoneticPr fontId="1" type="noConversion"/>
  </si>
  <si>
    <t>복합경구피임제(COC)</t>
    <phoneticPr fontId="1" type="noConversion"/>
  </si>
  <si>
    <t>0.56-1.77</t>
    <phoneticPr fontId="1" type="noConversion"/>
  </si>
  <si>
    <t>1.32-4.68</t>
    <phoneticPr fontId="1" type="noConversion"/>
  </si>
  <si>
    <t>1.00-3.08</t>
    <phoneticPr fontId="1" type="noConversion"/>
  </si>
  <si>
    <t>3.24-19.75</t>
    <phoneticPr fontId="1" type="noConversion"/>
  </si>
  <si>
    <t>0.42-1.30</t>
    <phoneticPr fontId="1" type="noConversion"/>
  </si>
  <si>
    <t>삽입중단후 계획된 임신</t>
    <phoneticPr fontId="1" type="noConversion"/>
  </si>
  <si>
    <t>non hormonal IUD≤250mm2</t>
  </si>
  <si>
    <t>15-45</t>
    <phoneticPr fontId="1" type="noConversion"/>
  </si>
  <si>
    <t>지속율</t>
    <phoneticPr fontId="1" type="noConversion"/>
  </si>
  <si>
    <t>1-5년</t>
    <phoneticPr fontId="1" type="noConversion"/>
  </si>
  <si>
    <t>embedded</t>
    <phoneticPr fontId="1" type="noConversion"/>
  </si>
  <si>
    <t>자궁외 임신</t>
    <phoneticPr fontId="1" type="noConversion"/>
  </si>
  <si>
    <r>
      <t>non hormonal IUD</t>
    </r>
    <r>
      <rPr>
        <sz val="10"/>
        <color theme="1"/>
        <rFont val="맑은 고딕"/>
        <family val="3"/>
        <charset val="129"/>
      </rPr>
      <t>≤</t>
    </r>
    <r>
      <rPr>
        <sz val="10"/>
        <color theme="1"/>
        <rFont val="맑은 고딕"/>
        <family val="2"/>
        <charset val="129"/>
        <scheme val="minor"/>
      </rPr>
      <t>250mm2</t>
    </r>
    <r>
      <rPr>
        <sz val="11"/>
        <color theme="1"/>
        <rFont val="맑은 고딕"/>
        <family val="2"/>
        <charset val="129"/>
        <scheme val="minor"/>
      </rPr>
      <t/>
    </r>
  </si>
  <si>
    <t>1/3/5년</t>
    <phoneticPr fontId="1" type="noConversion"/>
  </si>
  <si>
    <t>피임</t>
    <phoneticPr fontId="1" type="noConversion"/>
  </si>
  <si>
    <t>임신율</t>
    <phoneticPr fontId="1" type="noConversion"/>
  </si>
  <si>
    <t>방법 실패로 인한 임신</t>
    <phoneticPr fontId="1" type="noConversion"/>
  </si>
  <si>
    <t>1년, 3년, 5년</t>
    <phoneticPr fontId="1" type="noConversion"/>
  </si>
  <si>
    <t>ㆍ(1/5년, 1편) 군간 차이 없음
ㆍ(3년, 1편) 군간 차이 없음</t>
    <phoneticPr fontId="1" type="noConversion"/>
  </si>
  <si>
    <t>ㆍ(1년 2편/3년 2편, 5년 2편) 중재군에서 임신이 유의하게 덜 발생함</t>
    <phoneticPr fontId="1" type="noConversion"/>
  </si>
  <si>
    <t>subdermal implant</t>
    <phoneticPr fontId="1" type="noConversion"/>
  </si>
  <si>
    <t>1-3년</t>
    <phoneticPr fontId="1" type="noConversion"/>
  </si>
  <si>
    <t>유의한 차이 없음</t>
    <phoneticPr fontId="1" type="noConversion"/>
  </si>
  <si>
    <t>복합 경구 피임제(COC)</t>
    <phoneticPr fontId="1" type="noConversion"/>
  </si>
  <si>
    <t>두군 모두 발생하지 않음</t>
    <phoneticPr fontId="1" type="noConversion"/>
  </si>
  <si>
    <t>1.24/1.29</t>
    <phoneticPr fontId="1" type="noConversion"/>
  </si>
  <si>
    <t>0.67-2.29/0.67-2.46</t>
    <phoneticPr fontId="1" type="noConversion"/>
  </si>
  <si>
    <t>군간 차이 없음</t>
    <phoneticPr fontId="1" type="noConversion"/>
  </si>
  <si>
    <t>(5년, 1편) 중재군에서 많이 발생(RR 1.53(95% CI 1.13-2.07)</t>
    <phoneticPr fontId="1" type="noConversion"/>
  </si>
  <si>
    <t>골반성 염증 질환(PID)</t>
    <phoneticPr fontId="1" type="noConversion"/>
  </si>
  <si>
    <t>호르몬 사유로 중단</t>
    <phoneticPr fontId="1" type="noConversion"/>
  </si>
  <si>
    <t>(5년, 1편) 중재군에서 많이 발생(RR 4.24(95% CI 1.99-9.05)</t>
    <phoneticPr fontId="1" type="noConversion"/>
  </si>
  <si>
    <t>월경 사유로 중단</t>
    <phoneticPr fontId="1" type="noConversion"/>
  </si>
  <si>
    <t>1/2/3/5년</t>
    <phoneticPr fontId="1" type="noConversion"/>
  </si>
  <si>
    <t>all 월경 사유로 중단</t>
    <phoneticPr fontId="1" type="noConversion"/>
  </si>
  <si>
    <t>중재군에서 많이 발생</t>
    <phoneticPr fontId="1" type="noConversion"/>
  </si>
  <si>
    <t>출혈 및 통증으로 인한 중단</t>
    <phoneticPr fontId="1" type="noConversion"/>
  </si>
  <si>
    <t>중재군에서 덜 발생(RR 0.71(95% CI 0.56-0.89)</t>
    <phoneticPr fontId="1" type="noConversion"/>
  </si>
  <si>
    <t>통증(only)으로 인한 중단</t>
    <phoneticPr fontId="1" type="noConversion"/>
  </si>
  <si>
    <t>무월경으로 인한 중단</t>
    <phoneticPr fontId="1" type="noConversion"/>
  </si>
  <si>
    <t>1/5년</t>
    <phoneticPr fontId="1" type="noConversion"/>
  </si>
  <si>
    <t>부작용으로 인한 중단</t>
    <phoneticPr fontId="1" type="noConversion"/>
  </si>
  <si>
    <t>3년</t>
    <phoneticPr fontId="1" type="noConversion"/>
  </si>
  <si>
    <t>난소 낭종(ovarian cysts)</t>
    <phoneticPr fontId="1" type="noConversion"/>
  </si>
  <si>
    <t>유의한 차이 없음 (12/18664 vs 4/9326)</t>
    <phoneticPr fontId="1" type="noConversion"/>
  </si>
  <si>
    <t>2편 군간 차이 없음, 2년 시점 1편에서 중재군에서 덜 발생</t>
    <phoneticPr fontId="1" type="noConversion"/>
  </si>
  <si>
    <t>(3/5년, 1편) 중재군에서 덜 발생, 1편은 군간 차이 없음</t>
    <phoneticPr fontId="1" type="noConversion"/>
  </si>
  <si>
    <t>1/2년</t>
    <phoneticPr fontId="1" type="noConversion"/>
  </si>
  <si>
    <t>1년시점은 발생하지 않았고, 2년시점에는 군간 차이 없음</t>
    <phoneticPr fontId="1" type="noConversion"/>
  </si>
  <si>
    <t>(2편) 1년, 5년시점 중재군에서 더 발생함</t>
    <phoneticPr fontId="1" type="noConversion"/>
  </si>
  <si>
    <t>1편(1-3년)에서 중재군에서 더 발생함, 2편 군간 차이 없음</t>
    <phoneticPr fontId="1" type="noConversion"/>
  </si>
  <si>
    <t>2편 모두 중재군에서 더 발생</t>
    <phoneticPr fontId="1" type="noConversion"/>
  </si>
  <si>
    <t>모두 군간 차이 없음</t>
    <phoneticPr fontId="1" type="noConversion"/>
  </si>
  <si>
    <t>두 군 모두 발생하지 않음</t>
    <phoneticPr fontId="1" type="noConversion"/>
  </si>
  <si>
    <t>기기 문제로 중단</t>
    <phoneticPr fontId="1" type="noConversion"/>
  </si>
  <si>
    <t>경구 피임제</t>
    <phoneticPr fontId="1" type="noConversion"/>
  </si>
  <si>
    <t>RCT</t>
    <phoneticPr fontId="1" type="noConversion"/>
  </si>
  <si>
    <t>피임실패</t>
    <phoneticPr fontId="1" type="noConversion"/>
  </si>
  <si>
    <t>RR</t>
    <phoneticPr fontId="1" type="noConversion"/>
  </si>
  <si>
    <t>3년/5년</t>
    <phoneticPr fontId="1" type="noConversion"/>
  </si>
  <si>
    <t>0.11/0.66</t>
    <phoneticPr fontId="1" type="noConversion"/>
  </si>
  <si>
    <t>0.01/2.12/0.25-1.75</t>
    <phoneticPr fontId="1" type="noConversion"/>
  </si>
  <si>
    <t>0.07/0.08</t>
    <phoneticPr fontId="1" type="noConversion"/>
  </si>
  <si>
    <t>0.02-0.19/0.04-0.18</t>
    <phoneticPr fontId="1" type="noConversion"/>
  </si>
  <si>
    <t>the levonorgestrel-20 intrauterine system
was significantly more effective in preventing pregnancy than intrauterine devices 5 250 mm3 at all follow up points. There was evidence of heterogeneity between the two studies at year one, while the fixed and random effects analyses did not coincide. The direction of effect, however, was the same so we are not unduly concerned by this.</t>
    <phoneticPr fontId="1" type="noConversion"/>
  </si>
  <si>
    <t>There was no evidence to suggest that the levonorgestrel-20 intrauterine system was relatively more or less effective in preventing unwanted pregnancy than intrauterine devices &gt; 250 mm3 (Fig. 1).</t>
    <phoneticPr fontId="1" type="noConversion"/>
  </si>
  <si>
    <t>0.91/0.97</t>
    <phoneticPr fontId="1" type="noConversion"/>
  </si>
  <si>
    <t>각 pooled 값 1편</t>
    <phoneticPr fontId="1" type="noConversion"/>
  </si>
  <si>
    <t>0.73-1.13/0.83-1.14</t>
    <phoneticPr fontId="1" type="noConversion"/>
  </si>
  <si>
    <t>The summary rate ratios suggest continuation of the levonorgestrel-20 intrauterine system were similar to the other nonhormonal intrauterine devices. the life table differences calculated from one studyZo suggests that levonorgestrel-20 intrauterine system users are significantly less likely to continue when compared with users of the CUT 380 Ag intrauterine device</t>
    <phoneticPr fontId="1" type="noConversion"/>
  </si>
  <si>
    <t>2/2</t>
    <phoneticPr fontId="1" type="noConversion"/>
  </si>
  <si>
    <t>1.04/1.16</t>
    <phoneticPr fontId="1" type="noConversion"/>
  </si>
  <si>
    <t>0.94-1.15/1.02-1.31</t>
    <phoneticPr fontId="1" type="noConversion"/>
  </si>
  <si>
    <t>non hormonal IUD</t>
    <phoneticPr fontId="1" type="noConversion"/>
  </si>
  <si>
    <t>삽입제거후 임신</t>
    <phoneticPr fontId="1" type="noConversion"/>
  </si>
  <si>
    <t>언급없음</t>
    <phoneticPr fontId="1" type="noConversion"/>
  </si>
  <si>
    <t>non hormonal IUD&gt;250mm2</t>
    <phoneticPr fontId="1" type="noConversion"/>
  </si>
  <si>
    <t>예</t>
    <phoneticPr fontId="1" type="noConversion"/>
  </si>
  <si>
    <t>사유</t>
    <phoneticPr fontId="1" type="noConversion"/>
  </si>
  <si>
    <t>종합</t>
    <phoneticPr fontId="1" type="noConversion"/>
  </si>
  <si>
    <t>프로트콜에 대한 언급 없음</t>
    <phoneticPr fontId="1" type="noConversion"/>
  </si>
  <si>
    <t>All studies associated with BC risk and the use of LNGIUS were included. 연구설계 제안안한 이유에 대한 특별한 언급 안되어 있음</t>
    <phoneticPr fontId="1" type="noConversion"/>
  </si>
  <si>
    <t>An initial search strategy in Medline was drafted by a medical information specialist and tested against these core references to see if they were included in the search results.</t>
  </si>
  <si>
    <t>systematic literature searches were designed and executed for the following information sources: besides the standard medical bibliographic databases Medline, Embase and the Cochrane Library, CINAHL and one interdisciplinary database, Web of Science, were searched. In addition, ClinicalTrials.gov, a database of clinical trials, was checked for unpublished trials on the topic. All searches were run on February 24th, 2021. An initial search strategy in Medline was drafted by a medical information specialist and tested against these core references to see if they were included in the search results.</t>
    <phoneticPr fontId="1" type="noConversion"/>
  </si>
  <si>
    <t>The screening and exclusion process was based on the PRISMA 2020 guidelines. The literature was peer-reviewed using the exclusion criteria</t>
    <phoneticPr fontId="1" type="noConversion"/>
  </si>
  <si>
    <t>언급없음</t>
    <phoneticPr fontId="1" type="noConversion"/>
  </si>
  <si>
    <t>table 1 포함연구들의 연구유형, 목적, 방법 등 기술</t>
    <phoneticPr fontId="1" type="noConversion"/>
  </si>
  <si>
    <t>도구 설명 없음</t>
    <phoneticPr fontId="1" type="noConversion"/>
  </si>
  <si>
    <t>Funding Open access funding provided by University of Bern. Conflict of interest The authors declare that they have no conflict of interest.</t>
    <phoneticPr fontId="1" type="noConversion"/>
  </si>
  <si>
    <t>메타분석 없음</t>
    <phoneticPr fontId="1" type="noConversion"/>
  </si>
  <si>
    <t>In conclusion, the studies finding an increased BC risk in LNG-IUS users were mostly retrospective cohort studies with a tendency towards larger cohorts and less confounding factors such as HRT.</t>
    <phoneticPr fontId="1" type="noConversion"/>
  </si>
  <si>
    <t>폐경전/후 집단으로 나누어 분석하였으나, 충분히 고찰은 안됨</t>
    <phoneticPr fontId="1" type="noConversion"/>
  </si>
  <si>
    <t>Conflict of interest The authors declare that they have no conflict of interest.</t>
    <phoneticPr fontId="1" type="noConversion"/>
  </si>
  <si>
    <t>핵심적 영역(2,7,9)에서 약점이 있음</t>
    <phoneticPr fontId="1" type="noConversion"/>
  </si>
  <si>
    <t xml:space="preserve">예 </t>
    <phoneticPr fontId="1" type="noConversion"/>
  </si>
  <si>
    <t>아니오</t>
    <phoneticPr fontId="1" type="noConversion"/>
  </si>
  <si>
    <t>The intention of this systematic review was to analyze the literature on breast cancer (BC) and the use of the levonorgestrel-releasing intrauterine system (LNG-IUS). BC risk in LNG-IUS user</t>
    <phoneticPr fontId="1" type="noConversion"/>
  </si>
  <si>
    <t>Studies reporting BC risk estimates among users of LNG-IUS were included according to the PRISMA criteria</t>
  </si>
  <si>
    <t>According to the PRISMA and MOOSE Statements, we performed searches in the electronic databases of PubMed, Cochrane,
Embase, Science Direct, Web of Science, CBM, CNKI, VIP, and Wan Fang using combinations of the following terms in PubMed</t>
    <phoneticPr fontId="1" type="noConversion"/>
  </si>
  <si>
    <t>Inclusion criteria: study type: case‒control and cohort studies; 포함한 이유에 대한 특별한 언급이 없음</t>
    <phoneticPr fontId="1" type="noConversion"/>
  </si>
  <si>
    <t>Two authors (Mei and Wang) independently evaluated all studies identified from the databases by screening titles and abstracts using Endnote software</t>
    <phoneticPr fontId="1" type="noConversion"/>
  </si>
  <si>
    <t>The data were extracted independently by two reviewers. T</t>
  </si>
  <si>
    <t>Two authors independently (Zhang and Wu) used the Newcastle‒Ottawa Scale (NOS) to assess the quality of the included studies.</t>
  </si>
  <si>
    <t>This research did not receive any specific grant from funding agencies in the public, commercial, or not-for-profit sectors.</t>
  </si>
  <si>
    <t>For the study results, we expressed them as odds ratios (ORs) in case–control studies and risk ratios (RRs) in cohort studies with
95% confidence intervals (CIs) and combined them for meta-analyses with Review Manager 5.3 software using the random effects model owing to high study heterogeneity. The Q test and I2 test were used to explore heterogeneity and inconsistency. I2 statistics were used to select appropriate effect models for sensitivity analysis.</t>
    <phoneticPr fontId="1" type="noConversion"/>
  </si>
  <si>
    <t>By drawing a funnel plot, we assessed publication bias.</t>
    <phoneticPr fontId="1" type="noConversion"/>
  </si>
  <si>
    <t>The authors declare that they have no known competing financial interests or personal relationships that could have appeared to
influence the work reported in this paper.</t>
    <phoneticPr fontId="1" type="noConversion"/>
  </si>
  <si>
    <t>제시됨</t>
    <phoneticPr fontId="1" type="noConversion"/>
  </si>
  <si>
    <t>Competing interests: The authors have declared that no competing interests exist.</t>
  </si>
  <si>
    <t>We present new data on breast cancer risk associated with prospectively recorded prescriptions for hormonal contraceptives in women aged &lt;50 years in the United Kingdom (UK) primary care Clinical Practice Research Datalink (CPRD) and conduct meta-analyses ofbreast cancer risk associated with current or recent progestagen-only hormonal contraceptives, combining the new and previously published findings.</t>
    <phoneticPr fontId="1" type="noConversion"/>
  </si>
  <si>
    <t xml:space="preserve">This literature review was not registered, and a protocol was not prepared. </t>
  </si>
  <si>
    <t>Information was extracted independently by both DF and KP, and reference lists ofincluded studies and relevant systematic reviews were searched for further references.</t>
  </si>
  <si>
    <t>Information was extracted independently by both DF and KP, and reference lists ofincluded studies and relevant systematic reviews were searched for further references.</t>
    <phoneticPr fontId="1" type="noConversion"/>
  </si>
  <si>
    <t>two authors (DF and KP) independently searched MEDLINE/PubMed and Embase f</t>
    <phoneticPr fontId="1" type="noConversion"/>
  </si>
  <si>
    <t>Summary RRs, combining study-specific results, were calculated as weighted averages with weights proportional to the inverse ofthe variance ofthe study-specific log RR. Chi-squared tests were used to assess heterogeneity across studies.</t>
    <phoneticPr fontId="1" type="noConversion"/>
  </si>
  <si>
    <t>구체적 언급없음</t>
    <phoneticPr fontId="1" type="noConversion"/>
  </si>
  <si>
    <t>unnel plots were produced to assess small study effects.</t>
  </si>
  <si>
    <t>핵심적 영역(2,7,9,13)에서 약점이 있음</t>
    <phoneticPr fontId="1" type="noConversion"/>
  </si>
  <si>
    <t>We searched the databases PubMed, Web of Science, Scopus, Science Direct, Cochrane Library, and PsycInfo</t>
  </si>
  <si>
    <t>설명됨</t>
    <phoneticPr fontId="1" type="noConversion"/>
  </si>
  <si>
    <t>No funding was received for the conduction/publication of this study.</t>
  </si>
  <si>
    <t>None to declare.</t>
  </si>
  <si>
    <t>Three authors (KT, ME, AE) performed the screening independently</t>
  </si>
  <si>
    <t xml:space="preserve">Five researchers (KT, ME, NK, IP, AE) extracted relevant information from the included studies. </t>
  </si>
  <si>
    <t>Four tools were used for the quality assessment of included studies:</t>
  </si>
  <si>
    <t>PROSPERO 등록</t>
    <phoneticPr fontId="1" type="noConversion"/>
  </si>
  <si>
    <t>two reviewer</t>
    <phoneticPr fontId="1" type="noConversion"/>
  </si>
  <si>
    <t>포함된 연구유형 기술되었으나, 포함이유에 대해 특별한 언급 없음</t>
    <phoneticPr fontId="1" type="noConversion"/>
  </si>
  <si>
    <t>포괄적 검색 수행</t>
    <phoneticPr fontId="1" type="noConversion"/>
  </si>
  <si>
    <t>The extrcton was performed in duplicate by two reviewer</t>
    <phoneticPr fontId="1" type="noConversion"/>
  </si>
  <si>
    <t>ROB-2, ROBINS-I</t>
    <phoneticPr fontId="1" type="noConversion"/>
  </si>
  <si>
    <t>none</t>
    <phoneticPr fontId="1" type="noConversion"/>
  </si>
  <si>
    <t>구체적인 설명 안됨</t>
    <phoneticPr fontId="1" type="noConversion"/>
  </si>
  <si>
    <t>no COI</t>
    <phoneticPr fontId="1" type="noConversion"/>
  </si>
  <si>
    <t>핵심적 영역(7,13)에 약점 있음</t>
    <phoneticPr fontId="1" type="noConversion"/>
  </si>
  <si>
    <t>배제사유 및 배제목록수 제시</t>
  </si>
  <si>
    <t>배제사유 및 배제목록수 제시</t>
    <phoneticPr fontId="1" type="noConversion"/>
  </si>
  <si>
    <t>핵심적 영역(2,13)에서 약점있음</t>
    <phoneticPr fontId="1" type="noConversion"/>
  </si>
  <si>
    <t>배제목록 없음 Studies that did not provide information on the recency of POC use, were limited to specific patient groups, or only included postmenopausal women were excluded. 배제기준 언급</t>
    <phoneticPr fontId="1" type="noConversion"/>
  </si>
  <si>
    <t>설명됨</t>
    <phoneticPr fontId="1" type="noConversion"/>
  </si>
  <si>
    <t>The study protocol was registered in PROSPERO (CRD42020175258).</t>
    <phoneticPr fontId="1" type="noConversion"/>
  </si>
  <si>
    <t>Two reviewers independently screened title and abstracts and, sequentially, reviewed full-text articles of the selected eligible studies.</t>
    <phoneticPr fontId="1" type="noConversion"/>
  </si>
  <si>
    <t>포함이유 설명안됨</t>
    <phoneticPr fontId="1" type="noConversion"/>
  </si>
  <si>
    <t>기준 및 배제문헌 관련 내용 미비</t>
    <phoneticPr fontId="1" type="noConversion"/>
  </si>
  <si>
    <t>No potential conflict of interest was reported by the author(s).</t>
    <phoneticPr fontId="1" type="noConversion"/>
  </si>
  <si>
    <t>This work received an educational grant from Coordenação de Aperfeiçoamento de Pessoal de Nível Superior (CAPES). The funder did not participate in the work.</t>
    <phoneticPr fontId="1" type="noConversion"/>
  </si>
  <si>
    <t>예</t>
    <phoneticPr fontId="1" type="noConversion"/>
  </si>
  <si>
    <t>표로 제시</t>
    <phoneticPr fontId="1" type="noConversion"/>
  </si>
  <si>
    <t>Possible discrepancies were adjudicated by consensus. For observational studies, such as cohort or case-control studies, we used the Newcastle-Ottawa Scale (NOS). For RCTs, the risk of bias was evaluated using the Cochrane Collaboration tool</t>
    <phoneticPr fontId="1" type="noConversion"/>
  </si>
  <si>
    <t xml:space="preserve">e pooled proportions using the inverse variance in all calculations applying LOGIT transformation, using random effects model, with DerSimonian and Laird as variance estimator </t>
    <phoneticPr fontId="1" type="noConversion"/>
  </si>
  <si>
    <t>아니오</t>
    <phoneticPr fontId="1" type="noConversion"/>
  </si>
  <si>
    <t>None of the factors we evaluated were able to explain the continuation rate heterogeneity.</t>
  </si>
  <si>
    <t xml:space="preserve">All studies included were observational. According to NOS, most of the observational studies (89%) were high quality. </t>
    <phoneticPr fontId="1" type="noConversion"/>
  </si>
  <si>
    <t>낮음</t>
    <phoneticPr fontId="1" type="noConversion"/>
  </si>
  <si>
    <t>핵심적 영역(15)에 약점 있음</t>
    <phoneticPr fontId="1" type="noConversion"/>
  </si>
  <si>
    <t>핵심적 영역(13, 15)에 약점 있음</t>
    <phoneticPr fontId="1" type="noConversion"/>
  </si>
  <si>
    <t>언급없음</t>
    <phoneticPr fontId="1" type="noConversion"/>
  </si>
  <si>
    <t>Searches were performed in PubMed, and Embase to identify all relevant English language publications</t>
    <phoneticPr fontId="1" type="noConversion"/>
  </si>
  <si>
    <t>일부 예</t>
    <phoneticPr fontId="1" type="noConversion"/>
  </si>
  <si>
    <t>Data from included references were extracted by one researcher (Gaganpreet Kaur) and were reviewed by a second researcher (RC)</t>
    <phoneticPr fontId="1" type="noConversion"/>
  </si>
  <si>
    <t xml:space="preserve">Screening based on title and abstract was performed by one researcher (Gaganpreet Kaur of Accuscript Consultancy) and all excluded references were checked by a second researcher (RC). </t>
    <phoneticPr fontId="1" type="noConversion"/>
  </si>
  <si>
    <t>인구집단에 대한 세부사항 정보 빈약</t>
    <phoneticPr fontId="1" type="noConversion"/>
  </si>
  <si>
    <t>This research was funded by Bayer AG.</t>
    <phoneticPr fontId="1" type="noConversion"/>
  </si>
  <si>
    <t>메타분석 없음</t>
    <phoneticPr fontId="1" type="noConversion"/>
  </si>
  <si>
    <t>Appendix 2</t>
    <phoneticPr fontId="1" type="noConversion"/>
  </si>
  <si>
    <t>The quality of the included study was assessed by the Newcastle–Ottawa Scale (NOS).</t>
  </si>
  <si>
    <t>Competing interests</t>
    <phoneticPr fontId="1" type="noConversion"/>
  </si>
  <si>
    <t>핵심적 영역(2, 13)에 약점 있음</t>
    <phoneticPr fontId="1" type="noConversion"/>
  </si>
  <si>
    <t>The review protocol is registered at PROSPERO (International Prospective Register of Systemic Reviews,</t>
    <phoneticPr fontId="1" type="noConversion"/>
  </si>
  <si>
    <t>Cochrane Library, MEDLINE, Embase, Latin American &amp; Caribbean Health Sciences Literature, and Google Scholar. Our searches used the following terms in MEDLINE, and these terms were adapted in other databases: “Levonorgestrel-releasing,” “LNG-IUS,” “intrauterine system,” and “breast cancer.” Searches were limited to humans, regardless of the language of the studies analyzed. The lists of references for all of the selected studies and the gray literature were reviewed.</t>
    <phoneticPr fontId="1" type="noConversion"/>
  </si>
  <si>
    <t>We included observational studies: prospective or retrospective cohort, case–control, and cross-sectional. 포함이유에 대한 설명안됨</t>
    <phoneticPr fontId="1" type="noConversion"/>
  </si>
  <si>
    <t>Two review authors (FRS and MIdR) independently assessed all studies identified from the database searches by screening titles and abstracts using the review management website Rayyan</t>
    <phoneticPr fontId="1" type="noConversion"/>
  </si>
  <si>
    <t>Data extracton and Quality assessment 파트 : 두명 저자 독립적 평가</t>
    <phoneticPr fontId="1" type="noConversion"/>
  </si>
  <si>
    <t>assessed the quality of the included studies using the Newcastle–Ottawa Scale.</t>
    <phoneticPr fontId="1" type="noConversion"/>
  </si>
  <si>
    <t>사유 및 배제목록수 (선택전략 흐름도 그림)</t>
    <phoneticPr fontId="1" type="noConversion"/>
  </si>
  <si>
    <t>The authors have stated that they have no conflicts of interest.</t>
  </si>
  <si>
    <t xml:space="preserve">For both outcomes analyzed, breast cancer and breast cancer recurrence, we expressed the results as odds ratio (OR) in case– control studies and risk ratio (RR) in cohort studies with 95% confidence intervals (CIs) and combined results for meta-analyses with Review Manager 5.4 software using a random-effects model. </t>
    <phoneticPr fontId="1" type="noConversion"/>
  </si>
  <si>
    <t>These studies were considered to be of high quality, as they provided proper methodology and detailed each step of the study. F</t>
    <phoneticPr fontId="1" type="noConversion"/>
  </si>
  <si>
    <t>We assessed the quality of the evidence using the GRADE approach. Moderate-quality evidence was found for LNG-IUS breast cancer risk analyzed in the cohort studies and case–control studies. The certainty in the evidence was increased + 1 to control for confounding plausible effects.</t>
    <phoneticPr fontId="1" type="noConversion"/>
  </si>
  <si>
    <t>The main limitation of this review is related to statistical and clinical heterogeneity, such as overlapping of population data from the Finnish Cancer Registry. In this case, a meta-analysis could count the same women twice or even more. Additionally, there was substantial methodological heterogeneity across study types (case– control and cohort); as a result, the effect size and magnitude of the effects of the intervention could be overestimated.</t>
    <phoneticPr fontId="1" type="noConversion"/>
  </si>
  <si>
    <t xml:space="preserve">A research question was formulated based on population, intervention, comparison, and outcome (PICO) elements. The PICO question was as follows: </t>
    <phoneticPr fontId="1" type="noConversion"/>
  </si>
  <si>
    <t>서면프로토콜 언급없음</t>
    <phoneticPr fontId="1" type="noConversion"/>
  </si>
  <si>
    <t>Study selection, 포함이유는 설명안됨</t>
    <phoneticPr fontId="1" type="noConversion"/>
  </si>
  <si>
    <t>The two authors (AZ and AA) independently reviewed the retrieved studies.</t>
  </si>
  <si>
    <t>PubMed, SCOPUS, ISI Web of Sciences, Embase, Cochrane library and Google Scholar up to April 2019 without date restrictions. 키워드는 별첨으로 제시. also manually reviewed for identifying all the possible relevant studies</t>
    <phoneticPr fontId="1" type="noConversion"/>
  </si>
  <si>
    <t>Selection and the assessment of quality were independently done by two independent investigator</t>
  </si>
  <si>
    <t>Studies were excluded if they have following criteria: (a) total score of sexual function was not reported or could not be extracted, (b) editorial papers, case reports, case series, review articles, theses, abstracts and posters, (c) animal experiments, (d) non-English publications and (e) republished literature. 배제사유 및 문헌수 제시</t>
    <phoneticPr fontId="1" type="noConversion"/>
  </si>
  <si>
    <t>배제문헌 목록이 없어도, 비교적 배제사유(배제사유에 따른 문헌수)에 대해 잘 명시되어 있는 경우 "일부 예"</t>
    <phoneticPr fontId="1" type="noConversion"/>
  </si>
  <si>
    <t>table 1 포함연구들의 연구유형, 대상, 방법 등 기술</t>
    <phoneticPr fontId="1" type="noConversion"/>
  </si>
  <si>
    <t xml:space="preserve">For the risk of bias assessment, the National Institutes of Health (NIH) framework for the Quality Assessment of Controlled Intervention Studies (14 items) and before-after (Pre-Post) Studies With No Control Group (12 items) were used. </t>
    <phoneticPr fontId="1" type="noConversion"/>
  </si>
  <si>
    <t>No potential conflict of interest was reported by the author(s).</t>
    <phoneticPr fontId="1" type="noConversion"/>
  </si>
  <si>
    <t>The research did not receive any grant from funding agencies in the public, commercial, or not-for-profit sectors. The authors thank all the authors of the primary studies.</t>
    <phoneticPr fontId="1" type="noConversion"/>
  </si>
  <si>
    <t>Effect sizes for the meta-analysis were defined as weighted mean difference (WMD; value at end trial minus the value at baseline). A correlation coefficient of 0.5 was assumed as this R-value is a conservative estimate between 0 and 1. Subgroup analysis and meta-regression analyses were performed to find possible sources of heterogeneity, if needed.</t>
    <phoneticPr fontId="1" type="noConversion"/>
  </si>
  <si>
    <t xml:space="preserve">The risk of bias of all studies was rated as low (50.00%) [8,25,27–29] or moderate (50.00%) [4–6,9,26]. </t>
    <phoneticPr fontId="1" type="noConversion"/>
  </si>
  <si>
    <t>he Egger’s test (p¼.217 and p¼.105) were not statistically significant and did not confirm this visual impression (Figure 6).</t>
    <phoneticPr fontId="1" type="noConversion"/>
  </si>
  <si>
    <t>핵심적 영역(2)에 약점 있음</t>
    <phoneticPr fontId="1" type="noConversion"/>
  </si>
  <si>
    <t>The authors declare that they have no known competing financial interests or personal relationships that could have appeared to influence the work reported in this paper.</t>
    <phoneticPr fontId="1" type="noConversion"/>
  </si>
  <si>
    <t>The authors would like to thank Toya Rosenkranz for her support in the literature research and Erola Pons for her insightful comments on this manuscript. ZB is funded by a doctoral fellowship by the Luxembourg National Research Fund (FNR, Project code 13568859). BD is funded by the DFG (DE2319/9-1).</t>
    <phoneticPr fontId="1" type="noConversion"/>
  </si>
  <si>
    <t>five databases: search terms were used:</t>
    <phoneticPr fontId="1" type="noConversion"/>
  </si>
  <si>
    <t>The control group, when present, had to use other contraceptive methods or no contraceptives. Cross-sectional and longitudinal study designs were included. 포함이유 설명안됨</t>
    <phoneticPr fontId="1" type="noConversion"/>
  </si>
  <si>
    <t>the articles were screened by title, abstract and finally full text (see PRISMA flow chart in Fig. 1), which was done by ZB and a research assistant independently.</t>
    <phoneticPr fontId="1" type="noConversion"/>
  </si>
  <si>
    <t>The included studies were compiled into a table by two independent reviewers (ZB and AMB) and both tables were compared. 표로 선택연구 및 결과를 모두 요약한 것으로, 추출을 중복으로 했을것으로 판단함</t>
    <phoneticPr fontId="1" type="noConversion"/>
  </si>
  <si>
    <t>prisma 배제목록수 제시</t>
    <phoneticPr fontId="1" type="noConversion"/>
  </si>
  <si>
    <t>table 2 포함연구들의 연구유형, 대상, 방법 등 기술</t>
  </si>
  <si>
    <t xml:space="preserve">Risk of bias was assessed through screening for conflict of interest in the studies and the Newcastle-Ottawa Scale criteria (NOS, Wells et al.) was applied to the included studies. </t>
    <phoneticPr fontId="1" type="noConversion"/>
  </si>
  <si>
    <t xml:space="preserve">There is a vast heterogeneity in the methods and outcomes of the included studies. </t>
    <phoneticPr fontId="1" type="noConversion"/>
  </si>
  <si>
    <t>The protocol for this systematic review was registered at PROSPERO</t>
    <phoneticPr fontId="1" type="noConversion"/>
  </si>
  <si>
    <t>The inclusion and exclusion criteria are summarized in Table 1.  Therefore, the objective of this systematic review was to summarize and critically appraise the available evidence about the use of LNG-IUS as a contraceptive method in nulliparous women.</t>
    <phoneticPr fontId="1" type="noConversion"/>
  </si>
  <si>
    <t>Four electronic databases were searched</t>
    <phoneticPr fontId="1" type="noConversion"/>
  </si>
  <si>
    <t>Titles and abstracts of remaining articles were independently screened by three study authors.</t>
    <phoneticPr fontId="1" type="noConversion"/>
  </si>
  <si>
    <t xml:space="preserve">The risk of bias for the interpretation of the data on the use of LNG-IUS in nulliparous in the selected studies was analyzed with the use the Newcastle-Ottawa Quality Assessment Scale, modified by the authors for the needs of this review </t>
    <phoneticPr fontId="1" type="noConversion"/>
  </si>
  <si>
    <t>authors collected the baseline characteristics of the participants and outcomes for each selected study using a self-developed data extraction sheet. Any disagreements were resolved through discussion and consensus. 불일치 경우 논의 통해 해결했다고 제시한 것으로 중복 추출했음으로 간주함</t>
    <phoneticPr fontId="1" type="noConversion"/>
  </si>
  <si>
    <t>table 1, 포함된 연구 특성 제시</t>
    <phoneticPr fontId="1" type="noConversion"/>
  </si>
  <si>
    <t>This study was funded by The Centre of Postgraduate Medical Education</t>
    <phoneticPr fontId="1" type="noConversion"/>
  </si>
  <si>
    <t xml:space="preserve">The authors declare no conflict of interest. </t>
  </si>
  <si>
    <t>핵심적 영역(13)에 약점 있음</t>
    <phoneticPr fontId="1" type="noConversion"/>
  </si>
  <si>
    <t>설명됨</t>
    <phoneticPr fontId="1" type="noConversion"/>
  </si>
  <si>
    <t>The authors report no conflicts of interest.</t>
    <phoneticPr fontId="1" type="noConversion"/>
  </si>
  <si>
    <t>This work was undertaken by the NGA at the Royal College of Obstetricians and Gynaecolo-gists (RCOG), which received funding from NICE.</t>
    <phoneticPr fontId="1" type="noConversion"/>
  </si>
  <si>
    <t xml:space="preserve">We also consulted experts in this field for any ongoing or missed trials. Embase Classic and Embase from 1947 to 16 November 2018; Ovid MEDLINE(R) and Epub Ahead of Print, In-Process and Other Non-Indexed Citations, Ovid MEDLINE(R) </t>
    <phoneticPr fontId="1" type="noConversion"/>
  </si>
  <si>
    <t xml:space="preserve">The final list of included studies was confirmed by consensus among three of the authors. </t>
    <phoneticPr fontId="1" type="noConversion"/>
  </si>
  <si>
    <t>아니오</t>
    <phoneticPr fontId="1" type="noConversion"/>
  </si>
  <si>
    <t>One of the authors extracted the following data from each of the included studies: country, dates, aim, inclusion and exclusion criteria, baseline characteristics, medical abortion details, intervention details and outcome data for each of the intervention groups.</t>
    <phoneticPr fontId="1" type="noConversion"/>
  </si>
  <si>
    <t>Figure 1 PRISMA flow diagram , 별첨으로 배제문헌 제시</t>
    <phoneticPr fontId="1" type="noConversion"/>
  </si>
  <si>
    <t>table 1, 포함된 연구 특성 제시. 별첨에 자세히 제시</t>
    <phoneticPr fontId="1" type="noConversion"/>
  </si>
  <si>
    <t>One author assessed the risk of bias in each of the studies using the Cochrane Collaboration quality checklist for randomised controlled trials</t>
    <phoneticPr fontId="1" type="noConversion"/>
  </si>
  <si>
    <t xml:space="preserve">All the outcomes were analysed as risk ratios (RRs), and these dichotomous data were meta-analysed in Review Manager 5.3 (The Nordic Cochrane Centre, 2014) using the Mantel–Haenszel statistical method and a fixed-effect model when I2 a random-effect model when I2
was below 50%. We used was 50–80%, and we did not pool
the risk ratios, but rather reported then individually for each study, </t>
    <phoneticPr fontId="1" type="noConversion"/>
  </si>
  <si>
    <t>예</t>
    <phoneticPr fontId="1" type="noConversion"/>
  </si>
  <si>
    <t xml:space="preserve">유의미한 이질성이 없는 경우 : 예 </t>
    <phoneticPr fontId="1" type="noConversion"/>
  </si>
  <si>
    <t>핵심적 영역(2, 15)에 약점 있음</t>
    <phoneticPr fontId="1" type="noConversion"/>
  </si>
  <si>
    <t>We prospectively registered our review protocol in the PROSPERO online database</t>
    <phoneticPr fontId="1" type="noConversion"/>
  </si>
  <si>
    <t>Academic Search Premier, African Index Medicus, Africa Wide Info, CINAHL, Global Health, MEDLINE, Popline, PsycInfo, PubMed, SCOPUS, Web of Science, and ClinicalTrials.gov. An experienced librarian developed our search strategies, which were peer reviewed by another librarian using established systematic review standards. We also searched Google Scholar for relevant gray literature (ie, literature not formally published in sources such as books or journal articles) not captured in our database searches.1</t>
    <phoneticPr fontId="1" type="noConversion"/>
  </si>
  <si>
    <t>Two investigators (L.Y.M., J.E.S.) used standardized data extraction sheets</t>
    <phoneticPr fontId="1" type="noConversion"/>
  </si>
  <si>
    <t>Two independent reviewers (L.Y.M., J.E.S.) selected studies using our inclusion and exclusion criteria.</t>
    <phoneticPr fontId="1" type="noConversion"/>
  </si>
  <si>
    <t>포함된 연구 특성 제시, 부록 표</t>
    <phoneticPr fontId="1" type="noConversion"/>
  </si>
  <si>
    <t>We critically appraised studies based on guidelines established in the US Preventive Services Task Force procedure manual, the Cochrane Handbook for Systematic Reviews ofInterventions, and the Newcastle-Ottawa Scale.</t>
    <phoneticPr fontId="1" type="noConversion"/>
  </si>
  <si>
    <t>FHI 360 provided funds to these listed collaborators to conduct this work</t>
    <phoneticPr fontId="1" type="noConversion"/>
  </si>
  <si>
    <t>The authors report no conflict of interest.</t>
  </si>
  <si>
    <t>We pooled data on mean days of bleeding-only, spotting-only, and bleeding and/or spotting for the first 4 90 day intervals after LNG-IUS insertion, specifically days 0e90, 91e180, 181e271, and 272e365.</t>
    <phoneticPr fontId="1" type="noConversion"/>
  </si>
  <si>
    <t>We decided a priori to conduct additional sensitivity analyses by excluding outliers if I2 values demonstrated significant heterogeneity.</t>
    <phoneticPr fontId="1" type="noConversion"/>
  </si>
  <si>
    <t>낮음</t>
    <phoneticPr fontId="1" type="noConversion"/>
  </si>
  <si>
    <t xml:space="preserve">The final protocol was registered in PROSPERO, </t>
    <phoneticPr fontId="1" type="noConversion"/>
  </si>
  <si>
    <t>Two reviewers (DF and TRMA) independently screened titles and abstracts and sequentially reviewed full-text articles of the selected eligible studies</t>
    <phoneticPr fontId="1" type="noConversion"/>
  </si>
  <si>
    <t>The Newcastle–Ottawa Scale was used to evaluate the quality of non-randomised studies (case–control and casecohort studies) [10]. A study with a total score of six was considered to be of high quality. Study quality and bias of randomised controlled trials (RCTs) were evaluated using the Cochrane Collaboration too</t>
    <phoneticPr fontId="1" type="noConversion"/>
  </si>
  <si>
    <t xml:space="preserve">Figure 1. Flow diagram </t>
    <phoneticPr fontId="1" type="noConversion"/>
  </si>
  <si>
    <t>No potential conflict of interest was reported by the author(s).</t>
    <phoneticPr fontId="1" type="noConversion"/>
  </si>
  <si>
    <t xml:space="preserve">Search strategy, A manual search of the references was, however, performed for review articles. </t>
    <phoneticPr fontId="1" type="noConversion"/>
  </si>
  <si>
    <t>The United States National Library of Medicine and National Institutes of Health (PUBMED), Excerpta Medica dataBASE (EMBASE), Latin American and Caribbean Health Sciences Literature (LILACS), and Cochrane Librar, no language</t>
    <phoneticPr fontId="1" type="noConversion"/>
  </si>
  <si>
    <t>선택/배제기준 제시, 문헌수는 언급안됨// supplementary material에 제시가능성 있으나, 별첨자료가 확인안됨</t>
    <phoneticPr fontId="1" type="noConversion"/>
  </si>
  <si>
    <t>table 1 연구특성 제시</t>
    <phoneticPr fontId="1" type="noConversion"/>
  </si>
  <si>
    <t>To combine results across studies, we applied a randomeffects meta-analytical model using inverse variance in all calculations. Analyses were carried out using Cochrane Collaboration Review Manager, version 5.3</t>
    <phoneticPr fontId="1" type="noConversion"/>
  </si>
  <si>
    <t>의료결과별 GRADE 제시</t>
    <phoneticPr fontId="1" type="noConversion"/>
  </si>
  <si>
    <t xml:space="preserve">This review was registered in PROSPERO (CRD42017059076). </t>
    <phoneticPr fontId="1" type="noConversion"/>
  </si>
  <si>
    <t>Medline (via PubMed), EMBASE (via OVID), LILACS (Latin American and Caribbean Health Sciences Literature; via BVS—Biblioteca Virtual en Salud), and Scielo,</t>
    <phoneticPr fontId="1" type="noConversion"/>
  </si>
  <si>
    <t>In case of any disagreement among the reviewers, a third reviewer was summoned.</t>
    <phoneticPr fontId="1" type="noConversion"/>
  </si>
  <si>
    <t xml:space="preserve">Data were extracted independently by 2 reviewers. </t>
    <phoneticPr fontId="1" type="noConversion"/>
  </si>
  <si>
    <t>table 2 연구특성 제시</t>
  </si>
  <si>
    <t>PRISMA flowchart, 배제사유 및 문헌수 제시</t>
    <phoneticPr fontId="1" type="noConversion"/>
  </si>
  <si>
    <t>Luis Bahamondes received an honorarium from Bayer to be a member of the advisory board. The other authors have no conflicts of interest to disclose.</t>
    <phoneticPr fontId="1" type="noConversion"/>
  </si>
  <si>
    <t>This study received partial financial support from the Fundação de Apoio à Pesquisa do Estado de São Paulo (</t>
    <phoneticPr fontId="1" type="noConversion"/>
  </si>
  <si>
    <t xml:space="preserve">The meta-analysis was performed using the “metagen” library for the R suite. We derived the effect size of LNG-IUS use on breast cancer risk directly from the reported effect measures (odds ratio [OR], relative risk [RR], and standardized incidence ratio [SIR]). </t>
    <phoneticPr fontId="1" type="noConversion"/>
  </si>
  <si>
    <t>Funnel plot analysis revealed no publication bias (funnel plot asymmetry), with P = .635 in Egger’s test.</t>
    <phoneticPr fontId="1" type="noConversion"/>
  </si>
  <si>
    <t xml:space="preserve">Because of study heterogeneity (I2 = 78%), especially among studies reporting on patients aged &lt;50 years, we used the random-effects model. </t>
    <phoneticPr fontId="1" type="noConversion"/>
  </si>
  <si>
    <t>3.3 | Controlling for known breast cancer risk factors/ 3.4 | Use of OCs and postmenopausal HT before LNG-IUS insertion</t>
    <phoneticPr fontId="1" type="noConversion"/>
  </si>
  <si>
    <t xml:space="preserve">Two independent reviewers assessed the methodological quality of the studies using the Downs and Black instrument. </t>
    <phoneticPr fontId="1" type="noConversion"/>
  </si>
  <si>
    <t>Dr. Averbach is supported by the National Institutes of Health Eunice Kennedy Shriver National Institute of Child Health &amp; Human Development (NICHD) physician scientist career development award (K12 HD001259).</t>
    <phoneticPr fontId="1" type="noConversion"/>
  </si>
  <si>
    <t>We updated the previous search8 in PubMed, Cochrane Library, and ClinicalTrials.gov, published from May 2018 through June 2019, that examined placement of IUDs in the postpartum period. We searched using the search strategy</t>
    <phoneticPr fontId="1" type="noConversion"/>
  </si>
  <si>
    <t>All kinds of peer-reviewed studies, including case series/reports, examining the association between LNG-IUDs and the occurrence of the above-mentioned psychiatric symptoms or disorders. 포함이유 설명안됨</t>
    <phoneticPr fontId="1" type="noConversion"/>
  </si>
  <si>
    <t>Results from the initial search of the previous publication and the new search were reviewed by 2 co-authors (SHA and YE), including titles, abstracts, and fulltext articles when necessary, to determine whether the studies met inclusion criteria</t>
    <phoneticPr fontId="1" type="noConversion"/>
  </si>
  <si>
    <t>Two co-authors (SHA and TCJ) independently reviewed newly identified studies and extracted the following:</t>
    <phoneticPr fontId="1" type="noConversion"/>
  </si>
  <si>
    <t>flowchart 제시, 사유 설명 기술됨</t>
    <phoneticPr fontId="1" type="noConversion"/>
  </si>
  <si>
    <t>Newly identified studies were independently assessed for quality separately by2 co-authors (SHA and TCJ) according to the US Preventive Services Task Force system17 as previously described</t>
    <phoneticPr fontId="1" type="noConversion"/>
  </si>
  <si>
    <t>We calculated pooled expulsion rates by dividing the total pooled number of expulsions by the total pooled number of IUD placements within each strata weighted by study sample size.</t>
    <phoneticPr fontId="1" type="noConversion"/>
  </si>
  <si>
    <t>교란요인 등 고려</t>
    <phoneticPr fontId="1" type="noConversion"/>
  </si>
  <si>
    <t>핵심적 영역(2, 13, 15)에 약점 있음</t>
    <phoneticPr fontId="1" type="noConversion"/>
  </si>
  <si>
    <t>The authors report no conflict of interest.</t>
    <phoneticPr fontId="1" type="noConversion"/>
  </si>
  <si>
    <t>Supported by the US Agency for International Development provided to FHI 360 through cooperative agreement number AID-OAA-A-15-00045 and by the Bill and Melinda Gates Foundation.</t>
  </si>
  <si>
    <t xml:space="preserve">최소 2개이상, 검색전략, 출판물제한 만족 : 일부 예, 
</t>
    <phoneticPr fontId="1" type="noConversion"/>
  </si>
  <si>
    <t xml:space="preserve">임상시험/자문포함, 회색문헌, 참고문헌내 검색 모두 총족시 예 </t>
    <phoneticPr fontId="1" type="noConversion"/>
  </si>
  <si>
    <t xml:space="preserve">12 biomedical and scientific literature databases that included MEDLINE and ClinicalTrials.gov. A librarian who had experience in systematic review searching developed our PubMed search strategy, and another librarian peerreviewed the strategy using the peer review of electronic search strategy standar, We additionally searched Google and Google Scholar for relevant gray literature </t>
    <phoneticPr fontId="1" type="noConversion"/>
  </si>
  <si>
    <t>Two independent reviewers (J.E.S., L.Y.M.) performed the study selection process using specific inclusion criteria to ensure accuracy and reproducibility.</t>
    <phoneticPr fontId="1" type="noConversion"/>
  </si>
  <si>
    <t>포함이유 설명있을 경우 : 예</t>
    <phoneticPr fontId="1" type="noConversion"/>
  </si>
  <si>
    <t>Two investigators (J.E.S., L.Y.M.) independently extracted amenorrhea data from articles that were selected for inclusion using standardized data extraction sheets.</t>
    <phoneticPr fontId="1" type="noConversion"/>
  </si>
  <si>
    <t>prisma 제시, 사유 설명 기술됨</t>
    <phoneticPr fontId="1" type="noConversion"/>
  </si>
  <si>
    <t>appendix B. 연구유형, 대상 등 상세히 제시</t>
    <phoneticPr fontId="1" type="noConversion"/>
  </si>
  <si>
    <t>We critically appraised studies based on guidelines established in the US Preventive Services Task Force procedure manual and the Cochrane handbook for systematic reviews of interventions</t>
    <phoneticPr fontId="1" type="noConversion"/>
  </si>
  <si>
    <t xml:space="preserve">We used 2 measures to determine the degree of heterogeneity in our meta-analysis: the Q-statistic for which a probability value of&lt;.10 was interpreted as statistical evidence of heterogeneity and the I2 statistic (range, 0e100%) and its 95% confidence interval (95% CI). </t>
    <phoneticPr fontId="1" type="noConversion"/>
  </si>
  <si>
    <t>Our quality assessment is detailed in Appendix B. Four studies received a score of “good” quality, and 5 studies received a score of “fair.” We reported “low” bias for 3 studies, “medium” bias for 2 studies, and “high” likelihood of bias for 4 included studies. Because study bias was largely driven by attrition, we chose not to eliminate any study on the likelihood of bias alone.</t>
    <phoneticPr fontId="1" type="noConversion"/>
  </si>
  <si>
    <t>A follow-up sensitivity analysis that removed outlying data yielded a prevalence of11.2% (95% CI, 7.4e15.0), with a corresponding I2 value of 0% and Qstatistic probability value of .634 (Figure A2).27</t>
    <phoneticPr fontId="1" type="noConversion"/>
  </si>
  <si>
    <t xml:space="preserve">We conducted a detailed search using the PubMed, Scopus, Web of Science and CENTRAL electronic databases from their inception to February 2019. All published English language articles were considered. Reference lists of identified articles and relevant review articles were searched for additional citations. </t>
    <phoneticPr fontId="1" type="noConversion"/>
  </si>
  <si>
    <t>Duplicates were removed and retrieved citations were screened in two steps: the first step was to screen all the titles and abstracts identified from the initial search by one independent reviewer (AMA) to determine their relevance to the meta-analysis; the second step was to screen the full-text articles of the identified abstracts in case of disagreement, to make a final decision on eligibility.</t>
    <phoneticPr fontId="1" type="noConversion"/>
  </si>
  <si>
    <t>table 1. 연구유형, 대상 등 상세히 제시</t>
    <phoneticPr fontId="1" type="noConversion"/>
  </si>
  <si>
    <t>o assess the risk of bias in the retrieved studies, we used the Cochrane risk of bias assessment tool</t>
    <phoneticPr fontId="1" type="noConversion"/>
  </si>
  <si>
    <t>No potential conflict of interest was reported by the authors.</t>
  </si>
  <si>
    <t>Pooled relative risks (RRs) with 95% confidence intervals (CIs) were used for dichotomous data on efficacy and safety outcomes. Statistical heterogeneity was assessed using I-squared (I2) statistics</t>
    <phoneticPr fontId="1" type="noConversion"/>
  </si>
  <si>
    <t>This high heterogeneity disappeared after performing a sensitivity analysis and removing the studies of Chen et al. [9]and Braniff et al. [20] (RR 0.97; 95% CI 0.91, 1.03; p¼ 0.27; pheterogeneity¼0.35; I2¼10%), showing no statistically significant difference between the groups</t>
    <phoneticPr fontId="1" type="noConversion"/>
  </si>
  <si>
    <t>PROSPERO Registration number is CRD42017059302</t>
  </si>
  <si>
    <t>We gave most weight to randomized controlled trials (RCT) and externally validated depression measures. Limited amounts of evidence from prospective trials led the authors to also consider observational studies. Hadmore trial and comparative cohort data existed, the review teamwould have focused on a higher level of evidence</t>
    <phoneticPr fontId="1" type="noConversion"/>
  </si>
  <si>
    <t>2.1. LitePubMed, Ovid and Web ofScience databases for Englishlanguage peer-reviewed articles rature search. In addition to our electronic search, we cross-referenced review and other articles identified by our search, compared searches and discussed abstract presentations presented at national meetings over the past 10 years to find articles that may have been excluded based on publication bias due to null hypothesis findings or unfavorable results.</t>
    <phoneticPr fontId="1" type="noConversion"/>
  </si>
  <si>
    <t>We considered performing a meta-analysis, but this was inappropriate due to clinical and statistical heterogeneity ofmeasures.</t>
    <phoneticPr fontId="1" type="noConversion"/>
  </si>
  <si>
    <t>메타분석 없음</t>
    <phoneticPr fontId="1" type="noConversion"/>
  </si>
  <si>
    <t>This research did not receive any specific grant from funding agencies in the public, commercial or not-for-profitsectors.</t>
    <phoneticPr fontId="1" type="noConversion"/>
  </si>
  <si>
    <t>언급안됨</t>
    <phoneticPr fontId="1" type="noConversion"/>
  </si>
  <si>
    <t>We assessed each study and followed procedures guiding reviews for the United States Preventive Services Task Force and rated studies as “good,”“fair” or “poor”</t>
    <phoneticPr fontId="1" type="noConversion"/>
  </si>
  <si>
    <t>Fig. 1. Literature flow diagram in the systematic review. Literature serarch part에서 배제사유 제시</t>
    <phoneticPr fontId="1" type="noConversion"/>
  </si>
  <si>
    <t>언급없음</t>
    <phoneticPr fontId="1" type="noConversion"/>
  </si>
  <si>
    <t>table 3</t>
    <phoneticPr fontId="1" type="noConversion"/>
  </si>
  <si>
    <t>The author(s) received no financial support for the research, authorship, and/or publication of this article.</t>
  </si>
  <si>
    <t>The author(s) declared no potential conflicts ofinterest with respect to the research, authorship, and/or publication of this article.</t>
  </si>
  <si>
    <t>The PubMed database was searched for all relevant articles. Two reviewers (L.K. and T.K.) searched these titles and abstracts to find original research studies in English. References from systematic reviews were also hand searched for relevant articles. We did not consider unpublished studies or abstracts of conference presentations.</t>
    <phoneticPr fontId="1" type="noConversion"/>
  </si>
  <si>
    <t xml:space="preserve">Each included article was then reviewed in detail (L.K., T.K., and K.V.G.) to extract main study characteristics and RRs with 95 percent confidence intervals. In cases of discrepancy, consensus was achieved through discussion </t>
    <phoneticPr fontId="1" type="noConversion"/>
  </si>
  <si>
    <t>Two reviewers (L.K. and T.K.) searched these titles and abstracts to find original research studies in English.</t>
  </si>
  <si>
    <t>Figure 1. Study flow diagram. 배제사유 설명</t>
    <phoneticPr fontId="1" type="noConversion"/>
  </si>
  <si>
    <t>포함된 연구 특성 세부내용 미비</t>
    <phoneticPr fontId="1" type="noConversion"/>
  </si>
  <si>
    <t>도구 설명은 없고, 질평가결과만 제시 : 일부 예</t>
    <phoneticPr fontId="1" type="noConversion"/>
  </si>
  <si>
    <t>일부 예</t>
    <phoneticPr fontId="1" type="noConversion"/>
  </si>
  <si>
    <t>도구 및 평가항목 설명은 없으나, 선택문헌의 질평가 결과는 보고하고 잇음</t>
    <phoneticPr fontId="1" type="noConversion"/>
  </si>
  <si>
    <t>핵심적 영역(2,4,13)에 약점 있음</t>
    <phoneticPr fontId="1" type="noConversion"/>
  </si>
  <si>
    <t>We searched PubMed, Cochrane Library, and ClinicalTrials.gov for all primary research studies of any study design, in any language, We hand-searched relevant articles and reviews for additional references.</t>
    <phoneticPr fontId="1" type="noConversion"/>
  </si>
  <si>
    <t>Two coauthors (T.C.J. and M.K.W.) independently screened all titles and abstracts identified from the initial search to determine whether the studies met inclusion criteria</t>
    <phoneticPr fontId="1" type="noConversion"/>
  </si>
  <si>
    <t>The lead author (T.C.J.) and one additional coauthor (M.K. W., E.B.-B., N.K.T.) reviewed each included study and abstracted the following information:</t>
    <phoneticPr fontId="1" type="noConversion"/>
  </si>
  <si>
    <t>Fig. 1. Flow diagram of publication selection for inclusion into the review.</t>
  </si>
  <si>
    <t>To assess risk of bias, two coauthors independently reviewed each study according to the U.S. Preventive Services Task Force system to evaluate study design and methodologic features such as potential for selection bias (eg, groups not comparable at baseline for randomized controlled trials), misclassification (eg, outcome of expulsion diagnosed inconsistently by nonblinded health care provider), and confounding (eg, parity and breastfeeding status not collected or adjusted for).1</t>
    <phoneticPr fontId="1" type="noConversion"/>
  </si>
  <si>
    <t>The authors did not report any potential conflicts ofinterest.</t>
  </si>
  <si>
    <t>Sensitivity Analyses-‡ Adjusted for IUD type, delivery method, placement timing, study region, study quality, and length of follow-up.</t>
    <phoneticPr fontId="1" type="noConversion"/>
  </si>
  <si>
    <t>PubMed, Web of Science and EMBAS</t>
    <phoneticPr fontId="1" type="noConversion"/>
  </si>
  <si>
    <t>two reviewers evaluated the titles and abstracts against the inclusion and exclusion criteria</t>
  </si>
  <si>
    <t>two reviewers independently assessed the full text.</t>
  </si>
  <si>
    <t>Figure 1. Flow diagram of studies included in the review.</t>
    <phoneticPr fontId="1" type="noConversion"/>
  </si>
  <si>
    <t>Bias within each individual study was evaluated by two independent reviewers using the validated Newcastle– Ottawa scale, a semi-quantitative scale designed to evaluate the quality of non-randomised studies.</t>
    <phoneticPr fontId="1" type="noConversion"/>
  </si>
  <si>
    <t>The author(s) received no financial support for the research, authorship, and/or publication of this article.</t>
    <phoneticPr fontId="1" type="noConversion"/>
  </si>
  <si>
    <t>Declaration of conflicting interests</t>
  </si>
  <si>
    <t>we used the most adjusted RR with its 95% confidence interval (CI) and we used the inverse variance weighted method to combine RRs to produce a pooled RR using random-effects meta-analysis models, to allow for between-study heterogeneity.</t>
  </si>
  <si>
    <t>Publication bias was assessed through a funnel plot and asymmetry was assessed using the Egger’s test.</t>
  </si>
  <si>
    <t>이질성 없음, 랜덤으로도 분석함</t>
    <phoneticPr fontId="1" type="noConversion"/>
  </si>
  <si>
    <t>Criteria for considering studies for this review</t>
  </si>
  <si>
    <t>Electronic searches Until 4 August 2016, we searchedMEDLINE, Cochrane Central Register of Controlled Trials (CENTRAL), POPLINE, Web of Science, and LILACS. We also searched for trials via ClinicalTrials.gov and the search portal of the International Clinical Trials Registry Platform (ICTRP). Appendix 1 shows the 2016 strategies. We listed the previous search strategies in Appendix 2.
Searching other resources We examined reference lists of relevant articles. For the initial review, we contacted investigators in the field to seek additional unpublished trials or published trials that we may have missed in our search.</t>
    <phoneticPr fontId="1" type="noConversion"/>
  </si>
  <si>
    <t>One author reviewed the search results and identified reports for inclusion or exclusion. A second author also examined the reports identified for appropriate categorization according to the eligibility criteria above.</t>
  </si>
  <si>
    <t>Two authors conducted the data extraction.</t>
  </si>
  <si>
    <t>Characteristics of excluded studies [orderedby study ID]</t>
  </si>
  <si>
    <t xml:space="preserve">Characteristics of included studies </t>
  </si>
  <si>
    <t xml:space="preserve">We examined the RCTs for methodological quality in accordance with recommended principles . For the NRS, we used the Newcastle-Ottawa Quality Assessment Scale (NOS) </t>
    <phoneticPr fontId="1" type="noConversion"/>
  </si>
  <si>
    <t>We examined separately the studies that provided evidence ofmoderate or high quality.</t>
  </si>
  <si>
    <t>We considered the overall quality ofevidence to be low, given that evidence from12 ofthe 22 studies was low. Three studies providedmoderate quality evidence and seven had very low quality evidence. We downgraded the 17 NRS for lack of randomization and three RCTs for insufficient information on randomization and allocation concealment. Most studies had high loss to follow-up or were retrospective studies that may not have accounted for losses to follow-up or early discontinuation.
Potential biases in the review process- We selected studies that had data on mean change in weight or other body composition measure. Several excluded studies did not report the datawe needed. For the initial review, many studies were older, which limited our ability to obtain additional information from the investigators.</t>
    <phoneticPr fontId="1" type="noConversion"/>
  </si>
  <si>
    <t>External sources</t>
  </si>
  <si>
    <t>The authors, Lopez LM, Ramesh S, Chen M, Edelman A, Otterness C, Trussell J, and Helmerhorst FM, have no conflicts of interest to declare regarding this review.</t>
  </si>
  <si>
    <t>We searched for eligible trials until 2 March 2015. Sources included the Cochrane Central Register ofControlled Trials (CENTRAL), PubMed, POPLINE, Web of Science, LILACS, ClinicalTrials.gov, and ICTRP. We also examined review articles and contacted investigators.</t>
  </si>
  <si>
    <t>none.</t>
  </si>
  <si>
    <t>Two authors independently abstracted the data.</t>
  </si>
  <si>
    <t>The authors verified that included references were satisfactory and reviewed others that could have met the inclusion criteria. They resolved disagreements by consensus.</t>
    <phoneticPr fontId="1" type="noConversion"/>
  </si>
  <si>
    <t>References to studies excluded from this review</t>
  </si>
  <si>
    <t>We examined studies for methodological quality, according to recommended principles (Higgins 2011).We considered factors such as study design, methods used to generate the randomization sequence, allocation concealment, blinding, and losses to follow-up and to early discontinuation. We also examined the methods used for outcome assessment.</t>
  </si>
  <si>
    <t>We examined a subgroup of trials that provided evidence ofmoderate or high quality and reported sufficient outcome data. Most of the older trials did not quantify results, limiting the interpretation ofeffect. Even recent trials might not have reported sufficient detail for interpreting the outcome data presented.</t>
    <phoneticPr fontId="1" type="noConversion"/>
  </si>
  <si>
    <t>We searched Cochrane Central Register of Controlled Trials (CENTRAL),MEDLINE, EMBASE, CINAHL, POPLINE, and LILACS until 4 August 2015. We also searched for ongoing trials via ClinicalTrials.gov and the search portal of the International Clinical Trials Registry Platform (ICTRP). Appendix 1 shows the search strategies. Appendix 2 has the strategies for the initial review. We examined the reference lists of relevant articles and contacted investigators in the field to seek additional published trials or unpublished trials.</t>
    <phoneticPr fontId="1" type="noConversion"/>
  </si>
  <si>
    <t>Two authors independently reviewed the search results and identified reports for inclusion or exclusion.</t>
  </si>
  <si>
    <t xml:space="preserve">Two authors conducted the data extraction. </t>
  </si>
  <si>
    <t>Characteristics of excluded studies</t>
  </si>
  <si>
    <t xml:space="preserve">We examined the RCTs for methodological quality according to recommended principles in the Cochrane Handbook for Systematic Reviews ofInterventions </t>
  </si>
  <si>
    <t>D E C L A R A T I O N S O F I N T E R E S T</t>
  </si>
  <si>
    <t>Potential biases in the review process One author (JT) was involved in Stuart 2005. JT also had access to the database for Stewart 2007. Additional data and information were more easily obtained for those studies compared with the other studies.</t>
    <phoneticPr fontId="1" type="noConversion"/>
  </si>
  <si>
    <t>The quality of the evidence was moderate to low. The limitations were due to inadequate reporting, lack ofblinding, or incomplete outcome data.</t>
  </si>
  <si>
    <t xml:space="preserve">We searched MEDLINE, POPLINE, EMBASE and LILACS databases, search strategies, Reference lists from articles identified by the search, as well as key review articles, were hand searched to identify additional articles. In some cases, study authors were contacted directly for clarification. </t>
    <phoneticPr fontId="1" type="noConversion"/>
  </si>
  <si>
    <t xml:space="preserve">Case series were included for the LNG-IUD due to the lack of cohort studies </t>
  </si>
  <si>
    <t>The quality ofeach individual piece of evidence was assessed by two independent reviewers using the United States Preventive Task Force grading system</t>
  </si>
  <si>
    <t xml:space="preserve">We did not compute summary measures of association because of the heterogeneity of study designs, study populations and interventions. </t>
    <phoneticPr fontId="1" type="noConversion"/>
  </si>
  <si>
    <t xml:space="preserve">흐름도 제시 등 배제내용 빈약 </t>
    <phoneticPr fontId="1" type="noConversion"/>
  </si>
  <si>
    <t>table 2</t>
    <phoneticPr fontId="1" type="noConversion"/>
  </si>
  <si>
    <t>This review was supported by resources from the Department of
Reproductive Health and Research at the World Health Organization, the Centers for Disease Control and Prevention, an Anonymous Foundation,</t>
    <phoneticPr fontId="1" type="noConversion"/>
  </si>
  <si>
    <t>1편으로 이질성 논할수 없음</t>
    <phoneticPr fontId="1" type="noConversion"/>
  </si>
  <si>
    <t xml:space="preserve">Published evidence about pregnancy outcomes of LNGIUD users is limited to the case series described above that reported adverse pregnancy outcomes with continued IUD use but did not directly compare pregnancy outcomes with those of women whose IUDs were removed </t>
    <phoneticPr fontId="1" type="noConversion"/>
  </si>
  <si>
    <t>핵심적 영역(2, 7)에 약점 있음</t>
    <phoneticPr fontId="1" type="noConversion"/>
  </si>
  <si>
    <t>MEDLINE database / Reference lists of identified articles and relevant review articles were also searched for additional citations of interest. Abstracts of conference presentations or dissertations and unpublished studies were not considered. The authors of individual articles were not contacted.</t>
    <phoneticPr fontId="1" type="noConversion"/>
  </si>
  <si>
    <t>흐름도 제시 등 배제내용 빈약 / We excluded studies that lacked a comparison group. We also excluded studies that did not include at least one group of women using copper IUDs or hormone-releasing IUDs (e.g., studies that only included Lippes loop or Gynefix were excluded). In addition, we excluded studies that reported only demographic factors or overall continuation associated with IUD insertion immediately postabortion.</t>
    <phoneticPr fontId="1" type="noConversion"/>
  </si>
  <si>
    <t>table 5</t>
    <phoneticPr fontId="1" type="noConversion"/>
  </si>
  <si>
    <t>We did not calculate a summary statistic for complication rates or a summary graph because ofthe limited number and the heterogeneity of the studies.</t>
  </si>
  <si>
    <t>All authors participated in summarizing and systematically assessing the evidence using standard abstraction forms . 내용 빈약</t>
    <phoneticPr fontId="1" type="noConversion"/>
  </si>
  <si>
    <t>This study was supported by the Centers for Disease Control and the World Health Organization, Department of Reproductive Health and Research, UNDP/UNFPA/WHO/ World Bank Special Programme of Research, Development and Research Training in Human Reproduction (HRP).</t>
    <phoneticPr fontId="1" type="noConversion"/>
  </si>
  <si>
    <t>핵심적 영역(2,4,7,13)에 약점 있음</t>
    <phoneticPr fontId="1" type="noConversion"/>
  </si>
  <si>
    <t>Medline and Embase, The search was limited to English language articles and excluded reviews (including pooled or meta-analyses) or studies where the contraceptive product/method could not be fully differentiated.The reference lists of known primary and review articles were also examined to identify cited studies not captured by the electronic search</t>
    <phoneticPr fontId="1" type="noConversion"/>
  </si>
  <si>
    <t>No statistical analyses were performed on the data collated – our aim was to summarise the ranges of reported efficacy rates by contraceptive method.</t>
  </si>
  <si>
    <t>프롬도 제시 등 배제문헌 설명 부족</t>
    <phoneticPr fontId="1" type="noConversion"/>
  </si>
  <si>
    <t>특성표 없음</t>
    <phoneticPr fontId="1" type="noConversion"/>
  </si>
  <si>
    <t>Declaration of interest: Dr Mansour has received support to undertake research, attend clinical meetings and scientific advisory boards for Bayer Schering Pharma AG, Dr Gemzell-Danielsson has participated on scientific advisory boards for both Bayer Schering Pharma AG and Organon, and Dr Pirjo Inki is an employee of Bayer Schering Pharma AG.</t>
  </si>
  <si>
    <t>There was heterogeneity in the reporting of the women’s baseline demographics between studies. However, mean age ranges for those studies that reported this parameter were: 23–36 years for COC studies (there was one COC study in adolescents which reported a mean age of 16 years); 28–29 years for the contraceptive patch; 27–28 years for the vaginal ring; 25–30 years for implants; 23–29 years for injectables; 25–35 years for Cu-IUDs; 27–35 years for the LNG-IUS; 26–29 years for barrier methods; 27– 30 years for natural methods; and 30–31 years for sterilisation. In general, studies recruited mainly Caucasian women and there was a higher incidence ofnulliparous women recruited to the COC studies in contrast to those recruited to studies with Cu-IUDs or the LNG-IUS.</t>
    <phoneticPr fontId="1" type="noConversion"/>
  </si>
  <si>
    <t>We conducted computerized searches ofthe Cochrane Central Register ofControlled Trials (CENTRAL), MEDLINE, EMBASE, POPLINE, LILACS and Web of Science using the following search strategy: The reference lists of all identified publications were searched for previously unidentified articles. We contacted the relevant pharmaceutical companies and asked to release results ofany relevant unpublished studies for inclusion in the review. Individuals and organisations with an interest in IUS research and databases housing information on clinical trials were solicited to identify unpublished and ongoing studies relevant to the review.</t>
    <phoneticPr fontId="1" type="noConversion"/>
  </si>
  <si>
    <t>Quality assessment forms were designed, and included general methodological factors, as well as some of contraceptive specific factors recommended by Trussell 1991.The following quality factors were included on the checklist:</t>
    <phoneticPr fontId="1" type="noConversion"/>
  </si>
  <si>
    <t>The selection of studies for inclusion and their methodological quality were independently assessed and reported by reviewers (RF, AS, FC and HV</t>
    <phoneticPr fontId="1" type="noConversion"/>
  </si>
  <si>
    <t>The degree ofheterogeneity was investigated and reported. A randomeffects approachwas used for themeta-analysis (Dersimonian 1986). In the absence of heterogeneity this coincides with a fixed effect analysis. No statistical heterogeneity was identified in the analyses unless explicitly stated in the results below.</t>
  </si>
  <si>
    <t>None</t>
  </si>
  <si>
    <t>Protocol first published: Issue 4, 1998/</t>
    <phoneticPr fontId="1" type="noConversion"/>
  </si>
  <si>
    <t>Data systhesis</t>
  </si>
  <si>
    <t>the Cochrane Controlled Trials Register, MEDLINE, POPLINE, EMBASE, PsycLIT and specialist databases of family planning libraries . Requests for unpublished data were made to individuals and organisations in the contraceptive field.</t>
    <phoneticPr fontId="1" type="noConversion"/>
  </si>
  <si>
    <t>Data were extracted independently by two reviewers (R.F. and F.C.) onto data collection forms</t>
    <phoneticPr fontId="1" type="noConversion"/>
  </si>
  <si>
    <t>Quality was assessed independently in terms of general methodological factors which may bias study results, as well as some of contraception specific factors recommended by Trussell et aL7.</t>
  </si>
  <si>
    <t>In the absence of heterogeneity this coincides with a fixed effect analysis. No heterogeneity was identified in the analyses unless explicitly stated.</t>
  </si>
  <si>
    <t xml:space="preserve">A random effects approach was used for the metaanalysis to account for variability between studies. </t>
    <phoneticPr fontId="1" type="noConversion"/>
  </si>
  <si>
    <t>Funding was provided by the NHS R&amp;D Health Technology Assessment Programme.</t>
  </si>
  <si>
    <t>핵심적 영역(2, 7, 13, 15)에 약점 있음</t>
    <phoneticPr fontId="1" type="noConversion"/>
  </si>
  <si>
    <r>
      <t>15-</t>
    </r>
    <r>
      <rPr>
        <sz val="10"/>
        <color theme="1"/>
        <rFont val="맑은 고딕"/>
        <family val="3"/>
        <charset val="129"/>
        <scheme val="minor"/>
      </rPr>
      <t>76세</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</si>
</sst>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5" x14ac:knownFonts="1">
    <font>
      <sz val="11"/>
      <color theme="1"/>
      <name val="맑은 고딕"/>
      <family val="2"/>
      <charset val="129"/>
      <scheme val="minor"/>
    </font>
    <font>
      <sz val="8"/>
      <name val="맑은 고딕"/>
      <family val="2"/>
      <charset val="129"/>
      <scheme val="minor"/>
    </font>
    <font>
      <sz val="10"/>
      <color theme="1"/>
      <name val="맑은 고딕"/>
      <family val="2"/>
      <charset val="129"/>
      <scheme val="minor"/>
    </font>
    <font>
      <b/>
      <sz val="10"/>
      <color theme="1"/>
      <name val="맑은 고딕"/>
      <family val="3"/>
      <charset val="129"/>
      <scheme val="minor"/>
    </font>
    <font>
      <sz val="10"/>
      <color theme="1"/>
      <name val="맑은 고딕"/>
      <family val="3"/>
      <charset val="129"/>
    </font>
    <font>
      <sz val="10"/>
      <color theme="1"/>
      <name val="맑은 고딕"/>
      <family val="2"/>
      <charset val="129"/>
    </font>
    <font>
      <sz val="10"/>
      <color theme="1"/>
      <name val="맑은 고딕"/>
      <family val="3"/>
      <charset val="129"/>
      <scheme val="minor"/>
    </font>
    <font>
      <sz val="9"/>
      <color indexed="81"/>
      <name val="Tahoma"/>
      <family val="2"/>
    </font>
    <font>
      <b/>
      <sz val="9"/>
      <color indexed="81"/>
      <name val="Tahoma"/>
      <family val="2"/>
    </font>
    <font>
      <sz val="9"/>
      <color indexed="81"/>
      <name val="돋움"/>
      <family val="3"/>
      <charset val="129"/>
    </font>
    <font>
      <sz val="11"/>
      <color rgb="FFFF0000"/>
      <name val="맑은 고딕"/>
      <family val="2"/>
      <charset val="129"/>
      <scheme val="minor"/>
    </font>
    <font>
      <b/>
      <sz val="11"/>
      <color theme="1"/>
      <name val="맑은 고딕"/>
      <family val="3"/>
      <charset val="129"/>
      <scheme val="minor"/>
    </font>
    <font>
      <sz val="10"/>
      <color rgb="FFFF0000"/>
      <name val="맑은 고딕"/>
      <family val="2"/>
      <charset val="129"/>
      <scheme val="minor"/>
    </font>
    <font>
      <sz val="10"/>
      <color rgb="FFFF0000"/>
      <name val="맑은 고딕"/>
      <family val="3"/>
      <charset val="129"/>
    </font>
    <font>
      <sz val="10"/>
      <color rgb="FF0070C0"/>
      <name val="맑은 고딕"/>
      <family val="3"/>
      <charset val="129"/>
    </font>
  </fonts>
  <fills count="10">
    <fill>
      <patternFill patternType="none"/>
    </fill>
    <fill>
      <patternFill patternType="gray125"/>
    </fill>
    <fill>
      <patternFill patternType="solid">
        <fgColor theme="5"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s>
  <cellStyleXfs count="1">
    <xf numFmtId="0" fontId="0" fillId="0" borderId="0">
      <alignment vertical="center"/>
    </xf>
  </cellStyleXfs>
  <cellXfs count="103">
    <xf numFmtId="0" fontId="0" fillId="0" borderId="0" xfId="0">
      <alignment vertical="center"/>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0" fontId="6" fillId="0" borderId="1" xfId="0" applyFont="1" applyBorder="1" applyAlignment="1">
      <alignment horizontal="center" vertical="center"/>
    </xf>
    <xf numFmtId="0" fontId="3" fillId="2" borderId="1" xfId="0" applyFont="1" applyFill="1" applyBorder="1" applyAlignment="1">
      <alignment horizontal="center" vertical="center"/>
    </xf>
    <xf numFmtId="3" fontId="2" fillId="0" borderId="1" xfId="0" applyNumberFormat="1" applyFont="1" applyBorder="1" applyAlignment="1">
      <alignment horizontal="center" vertical="center"/>
    </xf>
    <xf numFmtId="0" fontId="4" fillId="0" borderId="1" xfId="0" applyFont="1" applyBorder="1" applyAlignment="1">
      <alignment horizontal="center" vertical="center"/>
    </xf>
    <xf numFmtId="0" fontId="6" fillId="0" borderId="0" xfId="0" applyFont="1" applyAlignment="1">
      <alignment horizontal="center" vertical="center"/>
    </xf>
    <xf numFmtId="176" fontId="2" fillId="0" borderId="0" xfId="0" applyNumberFormat="1" applyFont="1" applyAlignment="1">
      <alignment horizontal="center" vertical="center"/>
    </xf>
    <xf numFmtId="176" fontId="3" fillId="2" borderId="1" xfId="0" applyNumberFormat="1" applyFont="1" applyFill="1" applyBorder="1" applyAlignment="1">
      <alignment horizontal="center" vertical="center"/>
    </xf>
    <xf numFmtId="176" fontId="2" fillId="0" borderId="1" xfId="0" applyNumberFormat="1" applyFont="1" applyBorder="1" applyAlignment="1">
      <alignment horizontal="center" vertical="center"/>
    </xf>
    <xf numFmtId="0" fontId="2" fillId="0" borderId="0" xfId="0" applyFont="1" applyAlignment="1">
      <alignment horizontal="left" vertical="center"/>
    </xf>
    <xf numFmtId="0" fontId="2" fillId="2" borderId="3" xfId="0" applyFont="1" applyFill="1" applyBorder="1" applyAlignment="1">
      <alignment horizontal="left" vertical="center"/>
    </xf>
    <xf numFmtId="0" fontId="2" fillId="0" borderId="1" xfId="0" applyFont="1" applyBorder="1" applyAlignment="1">
      <alignment horizontal="left" vertical="center"/>
    </xf>
    <xf numFmtId="0" fontId="4"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1" xfId="0" applyFont="1" applyFill="1" applyBorder="1" applyAlignment="1">
      <alignment horizontal="left" vertical="center"/>
    </xf>
    <xf numFmtId="0" fontId="3" fillId="2" borderId="1" xfId="0" applyFont="1" applyFill="1" applyBorder="1" applyAlignment="1">
      <alignment horizontal="center" vertical="center"/>
    </xf>
    <xf numFmtId="0" fontId="2" fillId="0" borderId="0" xfId="0" applyFont="1">
      <alignment vertical="center"/>
    </xf>
    <xf numFmtId="0" fontId="3" fillId="0" borderId="0" xfId="0" applyFont="1" applyAlignment="1">
      <alignment horizontal="left" vertical="center"/>
    </xf>
    <xf numFmtId="0" fontId="2" fillId="0" borderId="1" xfId="0" applyFont="1" applyBorder="1">
      <alignment vertical="center"/>
    </xf>
    <xf numFmtId="0" fontId="2" fillId="0" borderId="5" xfId="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3" fillId="8" borderId="9" xfId="0" applyFont="1" applyFill="1" applyBorder="1" applyAlignment="1">
      <alignment horizontal="center" vertical="center"/>
    </xf>
    <xf numFmtId="0" fontId="3" fillId="8" borderId="11" xfId="0" applyFont="1" applyFill="1" applyBorder="1" applyAlignment="1">
      <alignment horizontal="center" vertical="center"/>
    </xf>
    <xf numFmtId="0" fontId="3" fillId="7" borderId="9" xfId="0" applyFont="1" applyFill="1" applyBorder="1" applyAlignment="1">
      <alignment horizontal="center" vertical="center"/>
    </xf>
    <xf numFmtId="0" fontId="3" fillId="7" borderId="11" xfId="0" applyFont="1" applyFill="1" applyBorder="1" applyAlignment="1">
      <alignment horizontal="center" vertical="center"/>
    </xf>
    <xf numFmtId="0" fontId="3" fillId="9" borderId="10" xfId="0" applyFont="1" applyFill="1" applyBorder="1" applyAlignment="1">
      <alignment horizontal="center" vertical="center"/>
    </xf>
    <xf numFmtId="0" fontId="3" fillId="9" borderId="11" xfId="0" applyFont="1" applyFill="1" applyBorder="1" applyAlignment="1">
      <alignment horizontal="center" vertical="center"/>
    </xf>
    <xf numFmtId="0" fontId="3" fillId="5" borderId="17" xfId="0" applyFont="1" applyFill="1" applyBorder="1" applyAlignment="1">
      <alignment horizontal="center" vertical="center"/>
    </xf>
    <xf numFmtId="0" fontId="0" fillId="0" borderId="1" xfId="0" applyBorder="1">
      <alignment vertical="center"/>
    </xf>
    <xf numFmtId="0" fontId="3" fillId="9" borderId="19" xfId="0" applyFont="1" applyFill="1" applyBorder="1" applyAlignment="1">
      <alignment horizontal="center" vertical="center"/>
    </xf>
    <xf numFmtId="0" fontId="11" fillId="0" borderId="0" xfId="0" applyFont="1">
      <alignment vertical="center"/>
    </xf>
    <xf numFmtId="0" fontId="3" fillId="9" borderId="17" xfId="0" applyFont="1" applyFill="1" applyBorder="1" applyAlignment="1">
      <alignment horizontal="center" vertical="center"/>
    </xf>
    <xf numFmtId="0" fontId="3" fillId="0" borderId="20" xfId="0" applyFont="1" applyBorder="1" applyAlignment="1">
      <alignment horizontal="center" vertical="center"/>
    </xf>
    <xf numFmtId="0" fontId="3" fillId="3" borderId="1" xfId="0" applyFont="1" applyFill="1" applyBorder="1" applyAlignment="1">
      <alignment horizontal="center" vertical="center"/>
    </xf>
    <xf numFmtId="0" fontId="3" fillId="9" borderId="1" xfId="0" applyFont="1" applyFill="1" applyBorder="1" applyAlignment="1">
      <alignment horizontal="center" vertical="center"/>
    </xf>
    <xf numFmtId="0" fontId="0" fillId="9" borderId="0" xfId="0" applyFill="1">
      <alignment vertical="center"/>
    </xf>
    <xf numFmtId="0" fontId="10" fillId="0" borderId="0" xfId="0" applyFont="1" applyFill="1">
      <alignment vertical="center"/>
    </xf>
    <xf numFmtId="0" fontId="3" fillId="7" borderId="17" xfId="0" applyFont="1" applyFill="1" applyBorder="1" applyAlignment="1">
      <alignment horizontal="center" vertical="center"/>
    </xf>
    <xf numFmtId="0" fontId="0" fillId="0" borderId="2" xfId="0" applyBorder="1">
      <alignment vertical="center"/>
    </xf>
    <xf numFmtId="0" fontId="0" fillId="6" borderId="15" xfId="0" applyFill="1" applyBorder="1">
      <alignment vertical="center"/>
    </xf>
    <xf numFmtId="0" fontId="3" fillId="6" borderId="16"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2" fillId="0" borderId="5" xfId="0" applyNumberFormat="1" applyFont="1" applyBorder="1">
      <alignment vertical="center"/>
    </xf>
    <xf numFmtId="0" fontId="2" fillId="0" borderId="21" xfId="0" applyFont="1" applyBorder="1">
      <alignment vertical="center"/>
    </xf>
    <xf numFmtId="0" fontId="2" fillId="0" borderId="2" xfId="0" applyFont="1" applyBorder="1">
      <alignment vertical="center"/>
    </xf>
    <xf numFmtId="0" fontId="4" fillId="0" borderId="5" xfId="0" applyFont="1" applyBorder="1" applyAlignment="1">
      <alignment vertical="center" wrapText="1"/>
    </xf>
    <xf numFmtId="0" fontId="4" fillId="0" borderId="1" xfId="0" applyFont="1" applyBorder="1" applyAlignment="1">
      <alignment vertical="center" wrapText="1"/>
    </xf>
    <xf numFmtId="49" fontId="2" fillId="0" borderId="1" xfId="0" applyNumberFormat="1" applyFont="1" applyBorder="1">
      <alignment vertical="center"/>
    </xf>
    <xf numFmtId="10" fontId="2" fillId="0" borderId="1" xfId="0" applyNumberFormat="1" applyFont="1" applyBorder="1">
      <alignment vertical="center"/>
    </xf>
    <xf numFmtId="49" fontId="0" fillId="0" borderId="0" xfId="0" applyNumberFormat="1">
      <alignment vertical="center"/>
    </xf>
    <xf numFmtId="49" fontId="3" fillId="9" borderId="10" xfId="0" applyNumberFormat="1" applyFont="1" applyFill="1" applyBorder="1" applyAlignment="1">
      <alignment horizontal="center" vertical="center"/>
    </xf>
    <xf numFmtId="9" fontId="2" fillId="0" borderId="1" xfId="0" applyNumberFormat="1" applyFont="1" applyBorder="1">
      <alignment vertical="center"/>
    </xf>
    <xf numFmtId="0" fontId="2" fillId="0" borderId="1" xfId="0" applyNumberFormat="1" applyFont="1" applyBorder="1">
      <alignment vertical="center"/>
    </xf>
    <xf numFmtId="0" fontId="2" fillId="0" borderId="1" xfId="0" applyFont="1" applyBorder="1" applyAlignment="1">
      <alignment vertical="center" wrapText="1"/>
    </xf>
    <xf numFmtId="0" fontId="12" fillId="0" borderId="1" xfId="0" applyFont="1" applyBorder="1" applyAlignment="1">
      <alignment horizontal="center" vertical="center"/>
    </xf>
    <xf numFmtId="0" fontId="4" fillId="0" borderId="0" xfId="0" applyFont="1" applyAlignment="1">
      <alignment vertical="center" wrapText="1"/>
    </xf>
    <xf numFmtId="0" fontId="14" fillId="0" borderId="1" xfId="0" applyFont="1" applyBorder="1" applyAlignment="1">
      <alignment vertical="center" wrapText="1"/>
    </xf>
    <xf numFmtId="0" fontId="4" fillId="0" borderId="1" xfId="0" applyFont="1" applyBorder="1">
      <alignment vertical="center"/>
    </xf>
    <xf numFmtId="0" fontId="2" fillId="0" borderId="1" xfId="0" applyFont="1" applyFill="1" applyBorder="1">
      <alignment vertical="center"/>
    </xf>
    <xf numFmtId="49" fontId="2" fillId="0" borderId="1" xfId="0" applyNumberFormat="1" applyFont="1" applyFill="1" applyBorder="1">
      <alignment vertical="center"/>
    </xf>
    <xf numFmtId="0" fontId="2" fillId="0" borderId="1" xfId="0" applyFont="1" applyBorder="1" applyAlignment="1">
      <alignment horizontal="center" vertical="center" wrapText="1"/>
    </xf>
    <xf numFmtId="0" fontId="0" fillId="0" borderId="0" xfId="0" applyAlignment="1">
      <alignment vertical="center"/>
    </xf>
    <xf numFmtId="0" fontId="6" fillId="0" borderId="1" xfId="0" applyFont="1" applyBorder="1">
      <alignment vertical="center"/>
    </xf>
    <xf numFmtId="0" fontId="6" fillId="0" borderId="0" xfId="0" applyFont="1">
      <alignment vertical="center"/>
    </xf>
    <xf numFmtId="0" fontId="2" fillId="0" borderId="5" xfId="0" applyNumberFormat="1" applyFont="1" applyFill="1" applyBorder="1">
      <alignment vertical="center"/>
    </xf>
    <xf numFmtId="0" fontId="2" fillId="0" borderId="5" xfId="0" applyFont="1" applyFill="1" applyBorder="1">
      <alignment vertical="center"/>
    </xf>
    <xf numFmtId="0" fontId="6" fillId="0" borderId="1" xfId="0" applyFont="1" applyFill="1" applyBorder="1">
      <alignment vertical="center"/>
    </xf>
    <xf numFmtId="0" fontId="2" fillId="0"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3" fillId="9" borderId="13" xfId="0" applyFont="1" applyFill="1" applyBorder="1" applyAlignment="1">
      <alignment horizontal="center" vertical="center"/>
    </xf>
    <xf numFmtId="0" fontId="3" fillId="9" borderId="14"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5" borderId="14"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8"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8" xfId="0" applyFont="1" applyFill="1" applyBorder="1" applyAlignment="1">
      <alignment horizontal="center" vertical="center"/>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5" borderId="1" xfId="0" applyFont="1" applyFill="1" applyBorder="1" applyAlignment="1">
      <alignment horizontal="center" vertical="center" wrapText="1"/>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1"/>
  <sheetViews>
    <sheetView workbookViewId="0">
      <pane xSplit="4" ySplit="6" topLeftCell="E7" activePane="bottomRight" state="frozen"/>
      <selection pane="topRight" activeCell="E1" sqref="E1"/>
      <selection pane="bottomLeft" activeCell="A5" sqref="A5"/>
      <selection pane="bottomRight" activeCell="G36" sqref="G36"/>
    </sheetView>
  </sheetViews>
  <sheetFormatPr defaultRowHeight="13.5" x14ac:dyDescent="0.3"/>
  <cols>
    <col min="1" max="1" width="5.75" style="1" customWidth="1"/>
    <col min="2" max="2" width="6.875" style="1" customWidth="1"/>
    <col min="3" max="3" width="12.75" style="1" customWidth="1"/>
    <col min="4" max="5" width="9" style="1"/>
    <col min="6" max="6" width="15.75" style="1" customWidth="1"/>
    <col min="7" max="7" width="17.25" style="13" customWidth="1"/>
    <col min="8" max="8" width="18.25" style="13" customWidth="1"/>
    <col min="9" max="10" width="18.25" style="1" customWidth="1"/>
    <col min="11" max="11" width="8.75" style="1" customWidth="1"/>
    <col min="12" max="12" width="14.875" style="1" customWidth="1"/>
    <col min="13" max="13" width="6.875" style="1" customWidth="1"/>
    <col min="14" max="14" width="30" style="1" customWidth="1"/>
    <col min="15" max="15" width="15.25" style="10" bestFit="1" customWidth="1"/>
    <col min="16" max="16" width="16" style="1" customWidth="1"/>
    <col min="17" max="17" width="14.25" style="1" customWidth="1"/>
    <col min="18" max="18" width="13.125" style="1" customWidth="1"/>
    <col min="19" max="19" width="10.875" style="1" customWidth="1"/>
    <col min="20" max="20" width="9" style="1"/>
    <col min="21" max="21" width="14.125" style="1" customWidth="1"/>
    <col min="22" max="25" width="9" style="1"/>
    <col min="26" max="26" width="10.125" style="1" customWidth="1"/>
    <col min="27" max="27" width="13" style="1" customWidth="1"/>
    <col min="28" max="28" width="12.375" style="1" customWidth="1"/>
    <col min="29" max="29" width="28.75" style="13" customWidth="1"/>
    <col min="30" max="16384" width="9" style="1"/>
  </cols>
  <sheetData>
    <row r="1" spans="1:29" x14ac:dyDescent="0.3">
      <c r="B1" s="21" t="s">
        <v>272</v>
      </c>
    </row>
    <row r="3" spans="1:29" x14ac:dyDescent="0.3">
      <c r="B3" s="1">
        <v>1</v>
      </c>
      <c r="C3" s="1">
        <v>2</v>
      </c>
      <c r="D3" s="1">
        <v>3</v>
      </c>
      <c r="E3" s="1">
        <v>4</v>
      </c>
      <c r="F3" s="1">
        <v>5</v>
      </c>
      <c r="G3" s="1">
        <v>6</v>
      </c>
      <c r="H3" s="1">
        <v>7</v>
      </c>
      <c r="I3" s="1">
        <v>8</v>
      </c>
      <c r="J3" s="1">
        <v>9</v>
      </c>
      <c r="K3" s="1">
        <v>10</v>
      </c>
      <c r="L3" s="1">
        <v>11</v>
      </c>
      <c r="M3" s="1">
        <v>12</v>
      </c>
      <c r="N3" s="1">
        <v>13</v>
      </c>
      <c r="O3" s="1">
        <v>14</v>
      </c>
      <c r="P3" s="1">
        <v>15</v>
      </c>
      <c r="Q3" s="1">
        <v>16</v>
      </c>
      <c r="R3" s="1">
        <v>17</v>
      </c>
      <c r="S3" s="1">
        <v>18</v>
      </c>
      <c r="T3" s="1">
        <v>19</v>
      </c>
      <c r="U3" s="1">
        <v>20</v>
      </c>
      <c r="V3" s="1">
        <v>21</v>
      </c>
      <c r="W3" s="1">
        <v>22</v>
      </c>
      <c r="X3" s="1">
        <v>23</v>
      </c>
      <c r="Y3" s="1">
        <v>24</v>
      </c>
      <c r="Z3" s="1">
        <v>25</v>
      </c>
      <c r="AA3" s="1">
        <v>26</v>
      </c>
      <c r="AB3" s="1">
        <v>27</v>
      </c>
      <c r="AC3" s="1">
        <v>28</v>
      </c>
    </row>
    <row r="4" spans="1:29" ht="16.5" customHeight="1" x14ac:dyDescent="0.3">
      <c r="AA4" s="84" t="s">
        <v>14</v>
      </c>
      <c r="AB4" s="84"/>
    </row>
    <row r="5" spans="1:29" ht="16.5" customHeight="1" x14ac:dyDescent="0.3">
      <c r="A5" s="2"/>
      <c r="B5" s="2"/>
      <c r="C5" s="2"/>
      <c r="D5" s="2"/>
      <c r="E5" s="2"/>
      <c r="F5" s="2"/>
      <c r="G5" s="17"/>
      <c r="H5" s="81" t="s">
        <v>31</v>
      </c>
      <c r="I5" s="82"/>
      <c r="J5" s="83"/>
      <c r="K5" s="84" t="s">
        <v>288</v>
      </c>
      <c r="L5" s="84"/>
      <c r="M5" s="81" t="s">
        <v>287</v>
      </c>
      <c r="N5" s="82"/>
      <c r="O5" s="82"/>
      <c r="P5" s="82"/>
      <c r="Q5" s="83"/>
      <c r="R5" s="2"/>
      <c r="S5" s="81" t="s">
        <v>18</v>
      </c>
      <c r="T5" s="82"/>
      <c r="U5" s="82"/>
      <c r="V5" s="82"/>
      <c r="W5" s="83"/>
      <c r="X5" s="81" t="s">
        <v>289</v>
      </c>
      <c r="Y5" s="83"/>
      <c r="Z5" s="81" t="s">
        <v>12</v>
      </c>
      <c r="AA5" s="83"/>
      <c r="AB5" s="2" t="s">
        <v>13</v>
      </c>
      <c r="AC5" s="14"/>
    </row>
    <row r="6" spans="1:29" x14ac:dyDescent="0.3">
      <c r="A6" s="2" t="s">
        <v>0</v>
      </c>
      <c r="B6" s="2" t="s">
        <v>1</v>
      </c>
      <c r="C6" s="2" t="s">
        <v>2</v>
      </c>
      <c r="D6" s="2" t="s">
        <v>3</v>
      </c>
      <c r="E6" s="2" t="s">
        <v>6</v>
      </c>
      <c r="F6" s="2" t="s">
        <v>38</v>
      </c>
      <c r="G6" s="6" t="s">
        <v>136</v>
      </c>
      <c r="H6" s="3" t="s">
        <v>5</v>
      </c>
      <c r="I6" s="2" t="s">
        <v>30</v>
      </c>
      <c r="J6" s="3" t="s">
        <v>94</v>
      </c>
      <c r="K6" s="2" t="s">
        <v>15</v>
      </c>
      <c r="L6" s="2" t="s">
        <v>25</v>
      </c>
      <c r="M6" s="2" t="s">
        <v>16</v>
      </c>
      <c r="N6" s="2" t="s">
        <v>4</v>
      </c>
      <c r="O6" s="11" t="s">
        <v>53</v>
      </c>
      <c r="P6" s="3" t="s">
        <v>52</v>
      </c>
      <c r="Q6" s="2" t="s">
        <v>28</v>
      </c>
      <c r="R6" s="2" t="s">
        <v>17</v>
      </c>
      <c r="S6" s="2" t="s">
        <v>8</v>
      </c>
      <c r="T6" s="2" t="s">
        <v>9</v>
      </c>
      <c r="U6" s="2" t="s">
        <v>10</v>
      </c>
      <c r="V6" s="2" t="s">
        <v>11</v>
      </c>
      <c r="W6" s="2" t="s">
        <v>7</v>
      </c>
      <c r="X6" s="2" t="s">
        <v>8</v>
      </c>
      <c r="Y6" s="19" t="s">
        <v>352</v>
      </c>
      <c r="Z6" s="2" t="s">
        <v>20</v>
      </c>
      <c r="AA6" s="2" t="s">
        <v>21</v>
      </c>
      <c r="AB6" s="2" t="s">
        <v>19</v>
      </c>
      <c r="AC6" s="3" t="s">
        <v>7</v>
      </c>
    </row>
    <row r="7" spans="1:29" x14ac:dyDescent="0.3">
      <c r="A7" s="4">
        <v>1</v>
      </c>
      <c r="B7" s="4">
        <v>11</v>
      </c>
      <c r="C7" s="4" t="s">
        <v>330</v>
      </c>
      <c r="D7" s="4">
        <v>2023</v>
      </c>
      <c r="E7" s="4" t="s">
        <v>22</v>
      </c>
      <c r="F7" s="4"/>
      <c r="G7" s="15" t="s">
        <v>141</v>
      </c>
      <c r="H7" s="15" t="s">
        <v>249</v>
      </c>
      <c r="I7" s="4" t="s">
        <v>1160</v>
      </c>
      <c r="J7" s="23" t="s">
        <v>337</v>
      </c>
      <c r="K7" s="4">
        <v>6</v>
      </c>
      <c r="L7" s="4" t="s">
        <v>24</v>
      </c>
      <c r="M7" s="4">
        <v>10</v>
      </c>
      <c r="N7" s="4" t="s">
        <v>23</v>
      </c>
      <c r="O7" s="12" t="s">
        <v>27</v>
      </c>
      <c r="P7" s="4"/>
      <c r="Q7" s="4" t="s">
        <v>29</v>
      </c>
      <c r="R7" s="4" t="s">
        <v>32</v>
      </c>
      <c r="S7" s="4" t="s">
        <v>33</v>
      </c>
      <c r="T7" s="4" t="s">
        <v>36</v>
      </c>
      <c r="U7" s="4" t="s">
        <v>35</v>
      </c>
      <c r="V7" s="4"/>
      <c r="W7" s="4"/>
      <c r="X7" s="4"/>
      <c r="Y7" s="4"/>
      <c r="Z7" s="4" t="s">
        <v>32</v>
      </c>
      <c r="AA7" s="1" t="s">
        <v>250</v>
      </c>
      <c r="AB7" s="4" t="s">
        <v>32</v>
      </c>
      <c r="AC7" s="4" t="s">
        <v>26</v>
      </c>
    </row>
    <row r="8" spans="1:29" x14ac:dyDescent="0.3">
      <c r="A8" s="4">
        <v>2</v>
      </c>
      <c r="B8" s="4">
        <v>3</v>
      </c>
      <c r="C8" s="4" t="s">
        <v>40</v>
      </c>
      <c r="D8" s="4">
        <v>2023</v>
      </c>
      <c r="E8" s="4" t="s">
        <v>41</v>
      </c>
      <c r="F8" s="4"/>
      <c r="G8" s="15" t="s">
        <v>142</v>
      </c>
      <c r="H8" s="15" t="s">
        <v>45</v>
      </c>
      <c r="I8" s="4" t="s">
        <v>48</v>
      </c>
      <c r="J8" s="4"/>
      <c r="K8" s="4">
        <v>9</v>
      </c>
      <c r="L8" s="4" t="s">
        <v>42</v>
      </c>
      <c r="M8" s="4">
        <v>12</v>
      </c>
      <c r="N8" s="4" t="s">
        <v>43</v>
      </c>
      <c r="O8" s="12">
        <v>261221</v>
      </c>
      <c r="P8" s="7" t="s">
        <v>54</v>
      </c>
      <c r="Q8" s="4" t="s">
        <v>47</v>
      </c>
      <c r="R8" s="4" t="s">
        <v>39</v>
      </c>
      <c r="S8" s="4" t="s">
        <v>33</v>
      </c>
      <c r="T8" s="4" t="s">
        <v>44</v>
      </c>
      <c r="U8" s="4" t="s">
        <v>48</v>
      </c>
      <c r="V8" s="4"/>
      <c r="W8" s="4"/>
      <c r="X8" s="4" t="s">
        <v>49</v>
      </c>
      <c r="Y8" s="4"/>
      <c r="Z8" s="4" t="s">
        <v>50</v>
      </c>
      <c r="AA8" s="1" t="s">
        <v>250</v>
      </c>
      <c r="AB8" s="4" t="s">
        <v>50</v>
      </c>
      <c r="AC8" s="4" t="s">
        <v>51</v>
      </c>
    </row>
    <row r="9" spans="1:29" x14ac:dyDescent="0.3">
      <c r="A9" s="4">
        <v>3</v>
      </c>
      <c r="B9" s="4">
        <v>12</v>
      </c>
      <c r="C9" s="4" t="s">
        <v>55</v>
      </c>
      <c r="D9" s="4">
        <v>2023</v>
      </c>
      <c r="E9" s="4" t="s">
        <v>56</v>
      </c>
      <c r="F9" s="4" t="s">
        <v>379</v>
      </c>
      <c r="G9" s="16" t="s">
        <v>143</v>
      </c>
      <c r="H9" s="15" t="s">
        <v>58</v>
      </c>
      <c r="I9" s="4" t="s">
        <v>380</v>
      </c>
      <c r="J9" s="4"/>
      <c r="K9" s="4">
        <v>2</v>
      </c>
      <c r="L9" s="4" t="s">
        <v>57</v>
      </c>
      <c r="M9" s="4"/>
      <c r="N9" s="80" t="s">
        <v>381</v>
      </c>
      <c r="O9" s="12"/>
      <c r="P9" s="4"/>
      <c r="Q9" s="4"/>
      <c r="R9" s="4" t="s">
        <v>59</v>
      </c>
      <c r="S9" s="4" t="s">
        <v>60</v>
      </c>
      <c r="T9" s="4" t="s">
        <v>36</v>
      </c>
      <c r="U9" s="4" t="s">
        <v>48</v>
      </c>
      <c r="V9" s="4"/>
      <c r="W9" s="4"/>
      <c r="X9" s="9" t="s">
        <v>61</v>
      </c>
      <c r="Y9" s="9"/>
      <c r="Z9" s="4" t="s">
        <v>50</v>
      </c>
      <c r="AA9" s="4" t="s">
        <v>39</v>
      </c>
      <c r="AB9" s="4" t="s">
        <v>50</v>
      </c>
      <c r="AC9" s="16" t="s">
        <v>251</v>
      </c>
    </row>
    <row r="10" spans="1:29" x14ac:dyDescent="0.3">
      <c r="A10" s="4">
        <v>4</v>
      </c>
      <c r="B10" s="4">
        <v>6</v>
      </c>
      <c r="C10" s="4" t="s">
        <v>62</v>
      </c>
      <c r="D10" s="4">
        <v>2023</v>
      </c>
      <c r="E10" s="4" t="s">
        <v>63</v>
      </c>
      <c r="F10" s="4"/>
      <c r="G10" s="15" t="s">
        <v>144</v>
      </c>
      <c r="H10" s="15" t="s">
        <v>65</v>
      </c>
      <c r="I10" s="4" t="s">
        <v>68</v>
      </c>
      <c r="J10" s="4"/>
      <c r="K10" s="4">
        <v>6</v>
      </c>
      <c r="L10" s="4" t="s">
        <v>64</v>
      </c>
      <c r="M10" s="4">
        <v>22</v>
      </c>
      <c r="N10" s="4" t="s">
        <v>67</v>
      </c>
      <c r="O10" s="12" t="s">
        <v>69</v>
      </c>
      <c r="P10" s="4"/>
      <c r="Q10" s="4" t="s">
        <v>70</v>
      </c>
      <c r="R10" s="4" t="s">
        <v>50</v>
      </c>
      <c r="S10" s="4" t="s">
        <v>33</v>
      </c>
      <c r="T10" s="4" t="s">
        <v>36</v>
      </c>
      <c r="U10" s="4" t="s">
        <v>48</v>
      </c>
      <c r="V10" s="4"/>
      <c r="W10" s="4"/>
      <c r="X10" s="5" t="s">
        <v>71</v>
      </c>
      <c r="Y10" s="5"/>
      <c r="Z10" s="4" t="s">
        <v>50</v>
      </c>
      <c r="AA10" s="1" t="s">
        <v>250</v>
      </c>
      <c r="AB10" s="4" t="s">
        <v>50</v>
      </c>
      <c r="AC10" s="4" t="s">
        <v>66</v>
      </c>
    </row>
    <row r="11" spans="1:29" x14ac:dyDescent="0.3">
      <c r="A11" s="4">
        <v>5</v>
      </c>
      <c r="B11" s="4">
        <v>13</v>
      </c>
      <c r="C11" s="4" t="s">
        <v>72</v>
      </c>
      <c r="D11" s="4">
        <v>2023</v>
      </c>
      <c r="E11" s="4" t="s">
        <v>73</v>
      </c>
      <c r="F11" s="4" t="s">
        <v>76</v>
      </c>
      <c r="G11" s="15" t="s">
        <v>145</v>
      </c>
      <c r="H11" s="15" t="s">
        <v>74</v>
      </c>
      <c r="I11" s="4" t="s">
        <v>77</v>
      </c>
      <c r="J11" s="4"/>
      <c r="K11" s="4">
        <v>6</v>
      </c>
      <c r="L11" s="4" t="s">
        <v>75</v>
      </c>
      <c r="M11" s="4">
        <v>7</v>
      </c>
      <c r="N11" s="4" t="s">
        <v>78</v>
      </c>
      <c r="O11" s="12" t="s">
        <v>46</v>
      </c>
      <c r="P11" s="4"/>
      <c r="Q11" s="4"/>
      <c r="R11" s="4" t="s">
        <v>50</v>
      </c>
      <c r="S11" s="4" t="s">
        <v>33</v>
      </c>
      <c r="T11" s="4"/>
      <c r="U11" s="4"/>
      <c r="V11" s="4"/>
      <c r="W11" s="4"/>
      <c r="X11" s="4"/>
      <c r="Y11" s="4"/>
      <c r="Z11" s="4" t="s">
        <v>39</v>
      </c>
      <c r="AA11" s="4" t="s">
        <v>50</v>
      </c>
      <c r="AB11" s="4" t="s">
        <v>50</v>
      </c>
      <c r="AC11" s="15" t="s">
        <v>252</v>
      </c>
    </row>
    <row r="12" spans="1:29" x14ac:dyDescent="0.3">
      <c r="A12" s="4">
        <v>6</v>
      </c>
      <c r="B12" s="4">
        <v>34</v>
      </c>
      <c r="C12" s="4" t="s">
        <v>87</v>
      </c>
      <c r="D12" s="4">
        <v>2022</v>
      </c>
      <c r="E12" s="4" t="s">
        <v>88</v>
      </c>
      <c r="F12" s="4"/>
      <c r="G12" s="15" t="s">
        <v>146</v>
      </c>
      <c r="H12" s="15" t="s">
        <v>82</v>
      </c>
      <c r="I12" s="4" t="s">
        <v>80</v>
      </c>
      <c r="J12" s="4"/>
      <c r="K12" s="4">
        <v>4</v>
      </c>
      <c r="L12" s="4" t="s">
        <v>86</v>
      </c>
      <c r="M12" s="4">
        <v>11</v>
      </c>
      <c r="N12" s="4" t="s">
        <v>84</v>
      </c>
      <c r="O12" s="12">
        <v>5052</v>
      </c>
      <c r="P12" s="4"/>
      <c r="Q12" s="4" t="s">
        <v>85</v>
      </c>
      <c r="R12" s="4" t="s">
        <v>83</v>
      </c>
      <c r="S12" s="4" t="s">
        <v>33</v>
      </c>
      <c r="T12" s="4"/>
      <c r="U12" s="4"/>
      <c r="V12" s="4"/>
      <c r="W12" s="4"/>
      <c r="X12" s="8" t="s">
        <v>79</v>
      </c>
      <c r="Y12" s="8"/>
      <c r="Z12" s="4" t="s">
        <v>39</v>
      </c>
      <c r="AA12" s="4" t="s">
        <v>50</v>
      </c>
      <c r="AB12" s="4" t="s">
        <v>59</v>
      </c>
      <c r="AC12" s="15" t="s">
        <v>81</v>
      </c>
    </row>
    <row r="13" spans="1:29" x14ac:dyDescent="0.3">
      <c r="A13" s="4">
        <v>7</v>
      </c>
      <c r="B13" s="4">
        <v>29</v>
      </c>
      <c r="C13" s="4" t="s">
        <v>89</v>
      </c>
      <c r="D13" s="4">
        <v>2022</v>
      </c>
      <c r="E13" s="4" t="s">
        <v>63</v>
      </c>
      <c r="F13" s="4"/>
      <c r="G13" s="15" t="s">
        <v>147</v>
      </c>
      <c r="H13" s="15" t="s">
        <v>93</v>
      </c>
      <c r="I13" s="4" t="s">
        <v>92</v>
      </c>
      <c r="J13" s="4" t="s">
        <v>95</v>
      </c>
      <c r="K13" s="4">
        <v>2</v>
      </c>
      <c r="L13" s="4" t="s">
        <v>91</v>
      </c>
      <c r="M13" s="4">
        <v>48</v>
      </c>
      <c r="N13" s="4" t="s">
        <v>96</v>
      </c>
      <c r="O13" s="12"/>
      <c r="P13" s="4"/>
      <c r="Q13" s="4"/>
      <c r="R13" s="4" t="s">
        <v>50</v>
      </c>
      <c r="S13" s="4" t="s">
        <v>33</v>
      </c>
      <c r="T13" s="4"/>
      <c r="U13" s="4"/>
      <c r="V13" s="4"/>
      <c r="W13" s="4"/>
      <c r="X13" s="4" t="s">
        <v>90</v>
      </c>
      <c r="Y13" s="4"/>
      <c r="Z13" s="4" t="s">
        <v>250</v>
      </c>
      <c r="AA13" s="4" t="s">
        <v>50</v>
      </c>
      <c r="AB13" s="4" t="s">
        <v>39</v>
      </c>
      <c r="AC13" s="15" t="s">
        <v>253</v>
      </c>
    </row>
    <row r="14" spans="1:29" x14ac:dyDescent="0.3">
      <c r="A14" s="4">
        <v>8</v>
      </c>
      <c r="B14" s="4">
        <v>43</v>
      </c>
      <c r="C14" s="4" t="s">
        <v>98</v>
      </c>
      <c r="D14" s="4">
        <v>2021</v>
      </c>
      <c r="E14" s="4" t="s">
        <v>88</v>
      </c>
      <c r="F14" s="4"/>
      <c r="G14" s="15" t="s">
        <v>148</v>
      </c>
      <c r="H14" s="15" t="s">
        <v>100</v>
      </c>
      <c r="I14" s="4" t="s">
        <v>101</v>
      </c>
      <c r="J14" s="4"/>
      <c r="K14" s="4">
        <v>5</v>
      </c>
      <c r="L14" s="4" t="s">
        <v>97</v>
      </c>
      <c r="M14" s="4">
        <v>8</v>
      </c>
      <c r="N14" s="4" t="s">
        <v>99</v>
      </c>
      <c r="P14" s="4"/>
      <c r="Q14" s="12" t="s">
        <v>47</v>
      </c>
      <c r="R14" s="4" t="s">
        <v>59</v>
      </c>
      <c r="S14" s="4" t="s">
        <v>33</v>
      </c>
      <c r="T14" s="4"/>
      <c r="U14" s="4"/>
      <c r="V14" s="4"/>
      <c r="W14" s="4"/>
      <c r="X14" s="4" t="s">
        <v>102</v>
      </c>
      <c r="Y14" s="4"/>
      <c r="Z14" s="4" t="s">
        <v>50</v>
      </c>
      <c r="AA14" s="1" t="s">
        <v>250</v>
      </c>
      <c r="AB14" s="4" t="s">
        <v>50</v>
      </c>
      <c r="AC14" s="4" t="s">
        <v>51</v>
      </c>
    </row>
    <row r="15" spans="1:29" x14ac:dyDescent="0.3">
      <c r="A15" s="4">
        <v>9</v>
      </c>
      <c r="B15" s="4">
        <v>55</v>
      </c>
      <c r="C15" s="4" t="s">
        <v>103</v>
      </c>
      <c r="D15" s="4">
        <v>2021</v>
      </c>
      <c r="E15" s="4" t="s">
        <v>104</v>
      </c>
      <c r="F15" s="67"/>
      <c r="G15" s="15" t="s">
        <v>149</v>
      </c>
      <c r="H15" s="15" t="s">
        <v>65</v>
      </c>
      <c r="I15" s="4" t="s">
        <v>107</v>
      </c>
      <c r="J15" s="4" t="s">
        <v>106</v>
      </c>
      <c r="K15" s="4">
        <v>6</v>
      </c>
      <c r="L15" s="4"/>
      <c r="M15" s="4">
        <v>6</v>
      </c>
      <c r="N15" s="4"/>
      <c r="O15" s="12"/>
      <c r="P15" s="4"/>
      <c r="Q15" s="4"/>
      <c r="R15" s="4" t="s">
        <v>59</v>
      </c>
      <c r="S15" s="4" t="s">
        <v>33</v>
      </c>
      <c r="T15" s="4"/>
      <c r="U15" s="4"/>
      <c r="V15" s="4"/>
      <c r="W15" s="4"/>
      <c r="X15" s="4" t="s">
        <v>105</v>
      </c>
      <c r="Y15" s="4"/>
      <c r="Z15" s="4" t="s">
        <v>250</v>
      </c>
      <c r="AA15" s="4" t="s">
        <v>255</v>
      </c>
      <c r="AB15" s="4" t="s">
        <v>255</v>
      </c>
      <c r="AC15" s="15" t="s">
        <v>254</v>
      </c>
    </row>
    <row r="16" spans="1:29" x14ac:dyDescent="0.3">
      <c r="A16" s="4">
        <v>10</v>
      </c>
      <c r="B16" s="4">
        <v>38</v>
      </c>
      <c r="C16" s="4" t="s">
        <v>108</v>
      </c>
      <c r="D16" s="4">
        <v>2021</v>
      </c>
      <c r="E16" s="4" t="s">
        <v>63</v>
      </c>
      <c r="F16" s="4"/>
      <c r="G16" s="15" t="s">
        <v>150</v>
      </c>
      <c r="H16" s="15" t="s">
        <v>112</v>
      </c>
      <c r="I16" s="4"/>
      <c r="J16" s="15" t="s">
        <v>111</v>
      </c>
      <c r="K16" s="4">
        <v>5</v>
      </c>
      <c r="L16" s="4" t="s">
        <v>109</v>
      </c>
      <c r="M16" s="4">
        <v>34</v>
      </c>
      <c r="N16" s="4"/>
      <c r="O16" s="12"/>
      <c r="P16" s="4"/>
      <c r="Q16" s="4"/>
      <c r="R16" s="4" t="s">
        <v>50</v>
      </c>
      <c r="S16" s="4" t="s">
        <v>33</v>
      </c>
      <c r="T16" s="4"/>
      <c r="U16" s="4"/>
      <c r="V16" s="4"/>
      <c r="W16" s="4"/>
      <c r="X16" s="4"/>
      <c r="Y16" s="4"/>
      <c r="Z16" s="4" t="s">
        <v>250</v>
      </c>
      <c r="AA16" s="4" t="s">
        <v>255</v>
      </c>
      <c r="AB16" s="4" t="s">
        <v>250</v>
      </c>
      <c r="AC16" s="15" t="s">
        <v>110</v>
      </c>
    </row>
    <row r="17" spans="1:31" x14ac:dyDescent="0.3">
      <c r="A17" s="4">
        <v>11</v>
      </c>
      <c r="B17" s="4">
        <v>20</v>
      </c>
      <c r="C17" s="4" t="s">
        <v>113</v>
      </c>
      <c r="D17" s="4">
        <v>2020</v>
      </c>
      <c r="E17" s="4" t="s">
        <v>114</v>
      </c>
      <c r="F17" s="4"/>
      <c r="G17" s="15" t="s">
        <v>151</v>
      </c>
      <c r="H17" s="15" t="s">
        <v>115</v>
      </c>
      <c r="I17" s="4"/>
      <c r="J17" s="4"/>
      <c r="K17" s="4">
        <v>5</v>
      </c>
      <c r="L17" s="4" t="s">
        <v>116</v>
      </c>
      <c r="M17" s="4">
        <v>23</v>
      </c>
      <c r="N17" s="4"/>
      <c r="O17" s="12" t="s">
        <v>117</v>
      </c>
      <c r="P17" s="4"/>
      <c r="Q17" s="4" t="s">
        <v>118</v>
      </c>
      <c r="R17" s="4" t="s">
        <v>50</v>
      </c>
      <c r="S17" s="4" t="s">
        <v>33</v>
      </c>
      <c r="T17" s="4"/>
      <c r="U17" s="4"/>
      <c r="V17" s="4"/>
      <c r="W17" s="4"/>
      <c r="X17" s="4"/>
      <c r="Y17" s="4"/>
      <c r="Z17" s="4" t="s">
        <v>59</v>
      </c>
      <c r="AA17" s="4" t="s">
        <v>50</v>
      </c>
      <c r="AB17" s="4" t="s">
        <v>59</v>
      </c>
      <c r="AC17" s="15" t="s">
        <v>119</v>
      </c>
    </row>
    <row r="18" spans="1:31" x14ac:dyDescent="0.3">
      <c r="A18" s="4">
        <v>12</v>
      </c>
      <c r="B18" s="4">
        <v>62</v>
      </c>
      <c r="C18" s="4" t="s">
        <v>152</v>
      </c>
      <c r="D18" s="4">
        <v>2020</v>
      </c>
      <c r="E18" s="4" t="s">
        <v>153</v>
      </c>
      <c r="F18" s="4"/>
      <c r="G18" s="15" t="s">
        <v>155</v>
      </c>
      <c r="H18" s="18" t="s">
        <v>158</v>
      </c>
      <c r="I18" s="4"/>
      <c r="J18" s="4"/>
      <c r="K18" s="4">
        <v>5</v>
      </c>
      <c r="L18" s="4" t="s">
        <v>154</v>
      </c>
      <c r="M18" s="4">
        <v>3</v>
      </c>
      <c r="N18" s="4" t="s">
        <v>129</v>
      </c>
      <c r="O18" s="12"/>
      <c r="P18" s="4"/>
      <c r="Q18" s="4"/>
      <c r="R18" s="4" t="s">
        <v>39</v>
      </c>
      <c r="S18" s="4" t="s">
        <v>33</v>
      </c>
      <c r="T18" s="4"/>
      <c r="U18" s="4"/>
      <c r="V18" s="4"/>
      <c r="W18" s="4"/>
      <c r="X18" s="4"/>
      <c r="Y18" s="4"/>
      <c r="Z18" s="4" t="s">
        <v>121</v>
      </c>
      <c r="AA18" s="4" t="s">
        <v>157</v>
      </c>
      <c r="AB18" s="4" t="s">
        <v>157</v>
      </c>
      <c r="AC18" s="15" t="s">
        <v>156</v>
      </c>
    </row>
    <row r="19" spans="1:31" x14ac:dyDescent="0.3">
      <c r="A19" s="4">
        <v>13</v>
      </c>
      <c r="B19" s="4">
        <v>70</v>
      </c>
      <c r="C19" s="4" t="s">
        <v>120</v>
      </c>
      <c r="D19" s="4">
        <v>2020</v>
      </c>
      <c r="E19" s="4" t="s">
        <v>37</v>
      </c>
      <c r="F19" s="4"/>
      <c r="G19" s="15" t="s">
        <v>160</v>
      </c>
      <c r="H19" s="15" t="s">
        <v>124</v>
      </c>
      <c r="I19" s="4" t="s">
        <v>123</v>
      </c>
      <c r="J19" s="4"/>
      <c r="K19" s="4">
        <v>12</v>
      </c>
      <c r="L19" s="4"/>
      <c r="M19" s="4">
        <v>9</v>
      </c>
      <c r="N19" s="4"/>
      <c r="O19" s="12"/>
      <c r="P19" s="4"/>
      <c r="Q19" s="4"/>
      <c r="R19" s="4" t="s">
        <v>121</v>
      </c>
      <c r="S19" s="4" t="s">
        <v>33</v>
      </c>
      <c r="T19" s="4"/>
      <c r="U19" s="4" t="s">
        <v>34</v>
      </c>
      <c r="V19" s="4"/>
      <c r="W19" s="4"/>
      <c r="X19" s="4"/>
      <c r="Y19" s="4"/>
      <c r="Z19" s="4" t="s">
        <v>121</v>
      </c>
      <c r="AA19" s="4" t="s">
        <v>255</v>
      </c>
      <c r="AB19" s="4" t="s">
        <v>255</v>
      </c>
      <c r="AC19" s="15" t="s">
        <v>122</v>
      </c>
    </row>
    <row r="20" spans="1:31" x14ac:dyDescent="0.3">
      <c r="A20" s="4">
        <v>14</v>
      </c>
      <c r="B20" s="4">
        <v>376</v>
      </c>
      <c r="C20" s="4" t="s">
        <v>159</v>
      </c>
      <c r="D20" s="4">
        <v>2020</v>
      </c>
      <c r="E20" s="4" t="s">
        <v>88</v>
      </c>
      <c r="F20" s="4"/>
      <c r="G20" s="15" t="s">
        <v>161</v>
      </c>
      <c r="H20" s="15" t="s">
        <v>163</v>
      </c>
      <c r="I20" s="4"/>
      <c r="J20" s="4"/>
      <c r="K20" s="4">
        <v>4</v>
      </c>
      <c r="L20" s="4" t="s">
        <v>162</v>
      </c>
      <c r="M20" s="4">
        <v>25</v>
      </c>
      <c r="N20" s="4"/>
      <c r="O20" s="12"/>
      <c r="P20" s="4"/>
      <c r="Q20" s="4"/>
      <c r="R20" s="4" t="s">
        <v>121</v>
      </c>
      <c r="S20" s="4" t="s">
        <v>33</v>
      </c>
      <c r="T20" s="4"/>
      <c r="U20" s="4"/>
      <c r="V20" s="4"/>
      <c r="W20" s="4"/>
      <c r="X20" s="4" t="s">
        <v>165</v>
      </c>
      <c r="Y20" s="4"/>
      <c r="Z20" s="4" t="s">
        <v>121</v>
      </c>
      <c r="AA20" s="4" t="s">
        <v>157</v>
      </c>
      <c r="AB20" s="4" t="s">
        <v>121</v>
      </c>
      <c r="AC20" s="15" t="s">
        <v>164</v>
      </c>
    </row>
    <row r="21" spans="1:31" x14ac:dyDescent="0.3">
      <c r="A21" s="4">
        <v>15</v>
      </c>
      <c r="B21" s="4">
        <v>63</v>
      </c>
      <c r="C21" s="4" t="s">
        <v>166</v>
      </c>
      <c r="D21" s="4">
        <v>2020</v>
      </c>
      <c r="E21" s="4" t="s">
        <v>88</v>
      </c>
      <c r="F21" s="4"/>
      <c r="G21" s="15" t="s">
        <v>167</v>
      </c>
      <c r="H21" s="15" t="s">
        <v>168</v>
      </c>
      <c r="I21" s="4"/>
      <c r="J21" s="4"/>
      <c r="K21" s="4">
        <v>4</v>
      </c>
      <c r="L21" s="4"/>
      <c r="M21" s="4">
        <v>8</v>
      </c>
      <c r="N21" s="4" t="s">
        <v>99</v>
      </c>
      <c r="O21" s="12"/>
      <c r="P21" s="4"/>
      <c r="Q21" s="4"/>
      <c r="R21" s="4" t="s">
        <v>121</v>
      </c>
      <c r="S21" s="4" t="s">
        <v>33</v>
      </c>
      <c r="T21" s="4"/>
      <c r="U21" s="4"/>
      <c r="V21" s="4"/>
      <c r="W21" s="4"/>
      <c r="X21" s="4"/>
      <c r="Y21" s="4"/>
      <c r="Z21" s="4" t="s">
        <v>157</v>
      </c>
      <c r="AA21" s="4" t="s">
        <v>250</v>
      </c>
      <c r="AB21" s="4" t="s">
        <v>157</v>
      </c>
      <c r="AC21" s="15" t="s">
        <v>256</v>
      </c>
    </row>
    <row r="22" spans="1:31" x14ac:dyDescent="0.3">
      <c r="A22" s="4">
        <v>16</v>
      </c>
      <c r="B22" s="4">
        <v>61</v>
      </c>
      <c r="C22" s="4" t="s">
        <v>169</v>
      </c>
      <c r="D22" s="4">
        <v>2020</v>
      </c>
      <c r="E22" s="4" t="s">
        <v>134</v>
      </c>
      <c r="F22" s="4"/>
      <c r="G22" s="15" t="s">
        <v>170</v>
      </c>
      <c r="H22" s="15" t="s">
        <v>172</v>
      </c>
      <c r="I22" s="4"/>
      <c r="J22" s="4"/>
      <c r="K22" s="4">
        <v>3</v>
      </c>
      <c r="L22" s="4" t="s">
        <v>171</v>
      </c>
      <c r="M22" s="4">
        <v>48</v>
      </c>
      <c r="N22" s="4"/>
      <c r="O22" s="12"/>
      <c r="P22" s="4"/>
      <c r="Q22" s="4"/>
      <c r="R22" s="4" t="s">
        <v>157</v>
      </c>
      <c r="S22" s="4" t="s">
        <v>33</v>
      </c>
      <c r="T22" s="4"/>
      <c r="U22" s="4"/>
      <c r="V22" s="4"/>
      <c r="W22" s="4"/>
      <c r="X22" s="4" t="s">
        <v>173</v>
      </c>
      <c r="Y22" s="4"/>
      <c r="Z22" s="4" t="s">
        <v>121</v>
      </c>
      <c r="AA22" s="4" t="s">
        <v>255</v>
      </c>
      <c r="AB22" s="4" t="s">
        <v>255</v>
      </c>
      <c r="AC22" s="15" t="s">
        <v>174</v>
      </c>
    </row>
    <row r="23" spans="1:31" x14ac:dyDescent="0.3">
      <c r="A23" s="4">
        <v>17</v>
      </c>
      <c r="B23" s="4">
        <v>84</v>
      </c>
      <c r="C23" s="4" t="s">
        <v>133</v>
      </c>
      <c r="D23" s="4">
        <v>2019</v>
      </c>
      <c r="E23" s="4" t="s">
        <v>134</v>
      </c>
      <c r="F23" s="4"/>
      <c r="G23" s="15" t="s">
        <v>138</v>
      </c>
      <c r="H23" s="15" t="s">
        <v>132</v>
      </c>
      <c r="I23" s="4"/>
      <c r="J23" s="4"/>
      <c r="K23" s="4">
        <v>12</v>
      </c>
      <c r="L23" s="4" t="s">
        <v>137</v>
      </c>
      <c r="M23" s="4">
        <v>9</v>
      </c>
      <c r="N23" s="4"/>
      <c r="O23" s="12"/>
      <c r="P23" s="4"/>
      <c r="Q23" s="4"/>
      <c r="R23" s="4" t="s">
        <v>121</v>
      </c>
      <c r="S23" s="4" t="s">
        <v>33</v>
      </c>
      <c r="T23" s="4" t="s">
        <v>139</v>
      </c>
      <c r="U23" s="4"/>
      <c r="V23" s="4"/>
      <c r="W23" s="4"/>
      <c r="X23" s="4"/>
      <c r="Y23" s="4"/>
      <c r="Z23" s="4" t="s">
        <v>250</v>
      </c>
      <c r="AA23" s="4" t="s">
        <v>255</v>
      </c>
      <c r="AB23" s="4" t="s">
        <v>255</v>
      </c>
      <c r="AC23" s="15" t="s">
        <v>135</v>
      </c>
    </row>
    <row r="24" spans="1:31" x14ac:dyDescent="0.3">
      <c r="A24" s="4">
        <v>18</v>
      </c>
      <c r="B24" s="4">
        <v>75</v>
      </c>
      <c r="C24" s="4" t="s">
        <v>126</v>
      </c>
      <c r="D24" s="4">
        <v>2019</v>
      </c>
      <c r="E24" s="4" t="s">
        <v>127</v>
      </c>
      <c r="F24" s="4"/>
      <c r="G24" s="15" t="s">
        <v>175</v>
      </c>
      <c r="H24" s="15" t="s">
        <v>131</v>
      </c>
      <c r="I24" s="4"/>
      <c r="J24" s="4"/>
      <c r="K24" s="4">
        <v>4</v>
      </c>
      <c r="L24" s="4" t="s">
        <v>128</v>
      </c>
      <c r="M24" s="4">
        <v>12</v>
      </c>
      <c r="N24" s="4" t="s">
        <v>129</v>
      </c>
      <c r="O24" s="12">
        <v>1006</v>
      </c>
      <c r="P24" s="4"/>
      <c r="Q24" s="4"/>
      <c r="R24" s="4" t="s">
        <v>121</v>
      </c>
      <c r="S24" s="4" t="s">
        <v>33</v>
      </c>
      <c r="T24" s="4"/>
      <c r="U24" s="4"/>
      <c r="V24" s="4"/>
      <c r="W24" s="4"/>
      <c r="X24" s="4"/>
      <c r="Y24" s="4"/>
      <c r="Z24" s="4" t="s">
        <v>250</v>
      </c>
      <c r="AA24" s="4" t="s">
        <v>255</v>
      </c>
      <c r="AB24" s="4" t="s">
        <v>250</v>
      </c>
      <c r="AC24" s="15" t="s">
        <v>125</v>
      </c>
      <c r="AE24" s="1" t="s">
        <v>130</v>
      </c>
    </row>
    <row r="25" spans="1:31" x14ac:dyDescent="0.3">
      <c r="A25" s="4">
        <v>19</v>
      </c>
      <c r="B25" s="4">
        <v>99</v>
      </c>
      <c r="C25" s="4" t="s">
        <v>177</v>
      </c>
      <c r="D25" s="4">
        <v>2018</v>
      </c>
      <c r="E25" s="4" t="s">
        <v>134</v>
      </c>
      <c r="F25" s="4"/>
      <c r="G25" s="15" t="s">
        <v>176</v>
      </c>
      <c r="H25" s="15" t="s">
        <v>131</v>
      </c>
      <c r="I25" s="4"/>
      <c r="J25" s="4" t="s">
        <v>179</v>
      </c>
      <c r="K25" s="4">
        <v>3</v>
      </c>
      <c r="L25" s="4" t="s">
        <v>178</v>
      </c>
      <c r="M25" s="4">
        <v>26</v>
      </c>
      <c r="N25" s="4"/>
      <c r="O25" s="12"/>
      <c r="P25" s="4"/>
      <c r="Q25" s="4"/>
      <c r="R25" s="4" t="s">
        <v>157</v>
      </c>
      <c r="S25" s="4" t="s">
        <v>33</v>
      </c>
      <c r="T25" s="4"/>
      <c r="U25" s="4"/>
      <c r="V25" s="4"/>
      <c r="W25" s="4"/>
      <c r="X25" s="4" t="s">
        <v>180</v>
      </c>
      <c r="Y25" s="4"/>
      <c r="Z25" s="4" t="s">
        <v>157</v>
      </c>
      <c r="AA25" s="1" t="s">
        <v>250</v>
      </c>
      <c r="AB25" s="4" t="s">
        <v>157</v>
      </c>
      <c r="AC25" s="4" t="s">
        <v>181</v>
      </c>
    </row>
    <row r="26" spans="1:31" x14ac:dyDescent="0.3">
      <c r="A26" s="4">
        <v>20</v>
      </c>
      <c r="B26" s="4">
        <v>107</v>
      </c>
      <c r="C26" s="4" t="s">
        <v>182</v>
      </c>
      <c r="D26" s="4">
        <v>2018</v>
      </c>
      <c r="E26" s="4" t="s">
        <v>134</v>
      </c>
      <c r="F26" s="4"/>
      <c r="G26" s="15" t="s">
        <v>183</v>
      </c>
      <c r="H26" s="15" t="s">
        <v>620</v>
      </c>
      <c r="I26" s="4"/>
      <c r="J26" s="4"/>
      <c r="K26" s="4">
        <v>1</v>
      </c>
      <c r="L26" s="4" t="s">
        <v>184</v>
      </c>
      <c r="M26" s="4">
        <v>15</v>
      </c>
      <c r="N26" s="4"/>
      <c r="O26" s="12"/>
      <c r="P26" s="4"/>
      <c r="Q26" s="4"/>
      <c r="R26" s="4"/>
      <c r="S26" s="4"/>
      <c r="T26" s="4"/>
      <c r="U26" s="4"/>
      <c r="V26" s="4"/>
      <c r="W26" s="4"/>
      <c r="X26" s="4"/>
      <c r="Y26" s="4"/>
      <c r="Z26" s="4" t="s">
        <v>255</v>
      </c>
      <c r="AA26" s="4" t="s">
        <v>250</v>
      </c>
      <c r="AB26" s="4" t="s">
        <v>255</v>
      </c>
      <c r="AC26" s="15" t="s">
        <v>257</v>
      </c>
    </row>
    <row r="27" spans="1:31" x14ac:dyDescent="0.3">
      <c r="A27" s="4">
        <v>21</v>
      </c>
      <c r="B27" s="4">
        <v>93</v>
      </c>
      <c r="C27" s="4" t="s">
        <v>140</v>
      </c>
      <c r="D27" s="4">
        <v>2018</v>
      </c>
      <c r="E27" s="4" t="s">
        <v>134</v>
      </c>
      <c r="F27" s="4"/>
      <c r="G27" s="15" t="s">
        <v>186</v>
      </c>
      <c r="H27" s="15" t="s">
        <v>633</v>
      </c>
      <c r="I27" s="4"/>
      <c r="J27" s="4"/>
      <c r="K27" s="4">
        <v>3</v>
      </c>
      <c r="L27" s="4" t="s">
        <v>185</v>
      </c>
      <c r="M27" s="4">
        <v>48</v>
      </c>
      <c r="N27" s="4"/>
      <c r="O27" s="12" t="s">
        <v>188</v>
      </c>
      <c r="P27" s="4"/>
      <c r="Q27" s="4" t="s">
        <v>187</v>
      </c>
      <c r="R27" s="4" t="s">
        <v>190</v>
      </c>
      <c r="S27" s="4" t="s">
        <v>33</v>
      </c>
      <c r="T27" s="4"/>
      <c r="U27" s="4"/>
      <c r="V27" s="4"/>
      <c r="W27" s="4"/>
      <c r="X27" s="4" t="s">
        <v>191</v>
      </c>
      <c r="Y27" s="4"/>
      <c r="Z27" s="4" t="s">
        <v>250</v>
      </c>
      <c r="AA27" s="4" t="s">
        <v>255</v>
      </c>
      <c r="AB27" s="4" t="s">
        <v>255</v>
      </c>
      <c r="AC27" s="15" t="s">
        <v>189</v>
      </c>
    </row>
    <row r="28" spans="1:31" x14ac:dyDescent="0.3">
      <c r="A28" s="4">
        <v>22</v>
      </c>
      <c r="B28" s="4">
        <v>430</v>
      </c>
      <c r="C28" s="4" t="s">
        <v>192</v>
      </c>
      <c r="D28" s="4">
        <v>2018</v>
      </c>
      <c r="E28" s="4" t="s">
        <v>193</v>
      </c>
      <c r="F28" s="4"/>
      <c r="G28" s="15" t="s">
        <v>194</v>
      </c>
      <c r="H28" s="15" t="s">
        <v>637</v>
      </c>
      <c r="I28" s="4"/>
      <c r="J28" s="4" t="s">
        <v>638</v>
      </c>
      <c r="K28" s="4">
        <v>3</v>
      </c>
      <c r="L28" s="4" t="s">
        <v>195</v>
      </c>
      <c r="M28" s="4">
        <v>19</v>
      </c>
      <c r="N28" s="4"/>
      <c r="O28" s="12"/>
      <c r="P28" s="4"/>
      <c r="Q28" s="4"/>
      <c r="R28" s="4"/>
      <c r="S28" s="4" t="s">
        <v>33</v>
      </c>
      <c r="T28" s="4"/>
      <c r="U28" s="4"/>
      <c r="V28" s="4"/>
      <c r="W28" s="4"/>
      <c r="X28" s="4" t="s">
        <v>196</v>
      </c>
      <c r="Y28" s="4"/>
      <c r="Z28" s="4" t="s">
        <v>197</v>
      </c>
      <c r="AA28" s="1" t="s">
        <v>250</v>
      </c>
      <c r="AB28" s="4" t="s">
        <v>197</v>
      </c>
      <c r="AC28" s="4" t="s">
        <v>198</v>
      </c>
    </row>
    <row r="29" spans="1:31" x14ac:dyDescent="0.3">
      <c r="A29" s="4">
        <v>23</v>
      </c>
      <c r="B29" s="4">
        <v>112</v>
      </c>
      <c r="C29" s="4" t="s">
        <v>202</v>
      </c>
      <c r="D29" s="4">
        <v>2016</v>
      </c>
      <c r="E29" s="4" t="s">
        <v>200</v>
      </c>
      <c r="F29" s="4" t="s">
        <v>219</v>
      </c>
      <c r="G29" s="15" t="s">
        <v>203</v>
      </c>
      <c r="H29" s="15" t="s">
        <v>204</v>
      </c>
      <c r="I29" s="4"/>
      <c r="J29" s="4"/>
      <c r="K29" s="4">
        <v>6</v>
      </c>
      <c r="L29" s="4" t="s">
        <v>205</v>
      </c>
      <c r="M29" s="4">
        <v>22</v>
      </c>
      <c r="N29" s="4"/>
      <c r="O29" s="12"/>
      <c r="P29" s="4"/>
      <c r="Q29" s="4"/>
      <c r="R29" s="4" t="s">
        <v>201</v>
      </c>
      <c r="S29" s="4" t="s">
        <v>206</v>
      </c>
      <c r="T29" s="4"/>
      <c r="U29" s="4"/>
      <c r="V29" s="4"/>
      <c r="W29" s="4"/>
      <c r="X29" s="4" t="s">
        <v>207</v>
      </c>
      <c r="Y29" s="4"/>
      <c r="Z29" s="4" t="s">
        <v>39</v>
      </c>
      <c r="AA29" s="4" t="s">
        <v>199</v>
      </c>
      <c r="AB29" s="4" t="s">
        <v>199</v>
      </c>
      <c r="AC29" s="15" t="s">
        <v>258</v>
      </c>
    </row>
    <row r="30" spans="1:31" x14ac:dyDescent="0.3">
      <c r="A30" s="4">
        <v>24</v>
      </c>
      <c r="B30" s="4">
        <v>139</v>
      </c>
      <c r="C30" s="4" t="s">
        <v>202</v>
      </c>
      <c r="D30" s="4">
        <v>2015</v>
      </c>
      <c r="E30" s="4" t="s">
        <v>200</v>
      </c>
      <c r="F30" s="4" t="s">
        <v>210</v>
      </c>
      <c r="G30" s="15" t="s">
        <v>209</v>
      </c>
      <c r="H30" s="15" t="s">
        <v>651</v>
      </c>
      <c r="I30" s="4"/>
      <c r="J30" s="4"/>
      <c r="K30" s="4">
        <v>7</v>
      </c>
      <c r="L30" s="4" t="s">
        <v>208</v>
      </c>
      <c r="M30" s="4">
        <v>11</v>
      </c>
      <c r="N30" s="4"/>
      <c r="O30" s="12"/>
      <c r="P30" s="4"/>
      <c r="Q30" s="4"/>
      <c r="R30" s="4"/>
      <c r="S30" s="4" t="s">
        <v>211</v>
      </c>
      <c r="T30" s="4"/>
      <c r="U30" s="4"/>
      <c r="V30" s="4"/>
      <c r="W30" s="4"/>
      <c r="X30" s="4"/>
      <c r="Y30" s="4"/>
      <c r="Z30" s="4" t="s">
        <v>199</v>
      </c>
      <c r="AA30" s="4" t="s">
        <v>39</v>
      </c>
      <c r="AB30" s="4" t="s">
        <v>199</v>
      </c>
      <c r="AC30" s="15" t="s">
        <v>259</v>
      </c>
    </row>
    <row r="31" spans="1:31" x14ac:dyDescent="0.3">
      <c r="A31" s="4">
        <v>25</v>
      </c>
      <c r="B31" s="4">
        <v>131</v>
      </c>
      <c r="C31" s="4" t="s">
        <v>213</v>
      </c>
      <c r="D31" s="4">
        <v>2015</v>
      </c>
      <c r="E31" s="4" t="s">
        <v>200</v>
      </c>
      <c r="F31" s="4" t="s">
        <v>220</v>
      </c>
      <c r="G31" s="15" t="s">
        <v>212</v>
      </c>
      <c r="H31" s="15" t="s">
        <v>215</v>
      </c>
      <c r="I31" s="4"/>
      <c r="J31" s="4"/>
      <c r="K31" s="4">
        <v>6</v>
      </c>
      <c r="L31" s="4" t="s">
        <v>214</v>
      </c>
      <c r="M31" s="4">
        <v>5</v>
      </c>
      <c r="N31" s="4" t="s">
        <v>216</v>
      </c>
      <c r="O31" s="12"/>
      <c r="P31" s="4"/>
      <c r="Q31" s="4"/>
      <c r="R31" s="4" t="s">
        <v>201</v>
      </c>
      <c r="S31" s="4" t="s">
        <v>217</v>
      </c>
      <c r="T31" s="4"/>
      <c r="U31" s="4"/>
      <c r="V31" s="4"/>
      <c r="W31" s="4"/>
      <c r="X31" s="4" t="s">
        <v>218</v>
      </c>
      <c r="Y31" s="4"/>
      <c r="Z31" s="4" t="s">
        <v>39</v>
      </c>
      <c r="AA31" s="4" t="s">
        <v>199</v>
      </c>
      <c r="AB31" s="4" t="s">
        <v>201</v>
      </c>
      <c r="AC31" s="15" t="s">
        <v>260</v>
      </c>
    </row>
    <row r="32" spans="1:31" x14ac:dyDescent="0.3">
      <c r="A32" s="4">
        <v>26</v>
      </c>
      <c r="B32" s="4">
        <v>190</v>
      </c>
      <c r="C32" s="4" t="s">
        <v>226</v>
      </c>
      <c r="D32" s="4">
        <v>2012</v>
      </c>
      <c r="E32" s="4" t="s">
        <v>37</v>
      </c>
      <c r="F32" s="4"/>
      <c r="G32" s="15" t="s">
        <v>227</v>
      </c>
      <c r="H32" s="15" t="s">
        <v>681</v>
      </c>
      <c r="I32" s="4"/>
      <c r="J32" s="4"/>
      <c r="K32" s="4">
        <v>4</v>
      </c>
      <c r="L32" s="4" t="s">
        <v>228</v>
      </c>
      <c r="M32" s="4">
        <v>9</v>
      </c>
      <c r="N32" s="4"/>
      <c r="O32" s="12"/>
      <c r="P32" s="4"/>
      <c r="Q32" s="4"/>
      <c r="R32" s="4" t="s">
        <v>229</v>
      </c>
      <c r="S32" s="4" t="s">
        <v>230</v>
      </c>
      <c r="T32" s="4"/>
      <c r="U32" s="4"/>
      <c r="V32" s="4"/>
      <c r="W32" s="4"/>
      <c r="X32" s="4"/>
      <c r="Y32" s="4"/>
      <c r="Z32" s="4" t="s">
        <v>229</v>
      </c>
      <c r="AA32" s="4" t="s">
        <v>229</v>
      </c>
      <c r="AB32" s="4" t="s">
        <v>39</v>
      </c>
      <c r="AC32" s="15" t="s">
        <v>261</v>
      </c>
    </row>
    <row r="33" spans="1:29" x14ac:dyDescent="0.3">
      <c r="A33" s="4">
        <v>27</v>
      </c>
      <c r="B33" s="4">
        <v>194</v>
      </c>
      <c r="C33" s="4" t="s">
        <v>232</v>
      </c>
      <c r="D33" s="4">
        <v>2011</v>
      </c>
      <c r="E33" s="4" t="s">
        <v>233</v>
      </c>
      <c r="F33" s="4"/>
      <c r="G33" s="15" t="s">
        <v>234</v>
      </c>
      <c r="H33" s="15" t="s">
        <v>688</v>
      </c>
      <c r="I33" s="4"/>
      <c r="J33" s="4"/>
      <c r="K33" s="4">
        <v>1</v>
      </c>
      <c r="L33" s="4" t="s">
        <v>235</v>
      </c>
      <c r="M33" s="4">
        <v>19</v>
      </c>
      <c r="N33" s="4"/>
      <c r="O33" s="12"/>
      <c r="P33" s="4"/>
      <c r="Q33" s="4"/>
      <c r="R33" s="4" t="s">
        <v>229</v>
      </c>
      <c r="S33" s="4" t="s">
        <v>230</v>
      </c>
      <c r="T33" s="4"/>
      <c r="U33" s="4"/>
      <c r="V33" s="4"/>
      <c r="W33" s="4"/>
      <c r="X33" s="4"/>
      <c r="Y33" s="4"/>
      <c r="Z33" s="4" t="s">
        <v>231</v>
      </c>
      <c r="AA33" s="4" t="s">
        <v>229</v>
      </c>
      <c r="AB33" s="4" t="s">
        <v>229</v>
      </c>
      <c r="AC33" s="15"/>
    </row>
    <row r="34" spans="1:29" x14ac:dyDescent="0.3">
      <c r="A34" s="4">
        <v>28</v>
      </c>
      <c r="B34" s="4">
        <v>211</v>
      </c>
      <c r="C34" s="4" t="s">
        <v>237</v>
      </c>
      <c r="D34" s="4">
        <v>2010</v>
      </c>
      <c r="E34" s="4" t="s">
        <v>238</v>
      </c>
      <c r="F34" s="4"/>
      <c r="G34" s="15" t="s">
        <v>239</v>
      </c>
      <c r="H34" s="15" t="s">
        <v>697</v>
      </c>
      <c r="I34" s="4"/>
      <c r="J34" s="4"/>
      <c r="K34" s="4">
        <v>2</v>
      </c>
      <c r="L34" s="4"/>
      <c r="M34" s="4">
        <v>139</v>
      </c>
      <c r="N34" s="4"/>
      <c r="O34" s="12"/>
      <c r="P34" s="4"/>
      <c r="Q34" s="4"/>
      <c r="R34" s="4" t="s">
        <v>229</v>
      </c>
      <c r="S34" s="4" t="s">
        <v>240</v>
      </c>
      <c r="T34" s="4"/>
      <c r="U34" s="4"/>
      <c r="V34" s="4"/>
      <c r="W34" s="4"/>
      <c r="X34" s="4"/>
      <c r="Y34" s="4"/>
      <c r="Z34" s="4" t="s">
        <v>229</v>
      </c>
      <c r="AA34" s="4" t="s">
        <v>229</v>
      </c>
      <c r="AB34" s="4" t="s">
        <v>231</v>
      </c>
      <c r="AC34" s="15" t="s">
        <v>262</v>
      </c>
    </row>
    <row r="35" spans="1:29" x14ac:dyDescent="0.3">
      <c r="A35" s="4">
        <v>29</v>
      </c>
      <c r="B35" s="4">
        <v>858</v>
      </c>
      <c r="C35" s="4" t="s">
        <v>241</v>
      </c>
      <c r="D35" s="80">
        <v>2009</v>
      </c>
      <c r="E35" s="4" t="s">
        <v>242</v>
      </c>
      <c r="F35" s="4" t="s">
        <v>247</v>
      </c>
      <c r="G35" s="15" t="s">
        <v>244</v>
      </c>
      <c r="H35" s="15" t="s">
        <v>245</v>
      </c>
      <c r="I35" s="4" t="s">
        <v>769</v>
      </c>
      <c r="J35" s="4"/>
      <c r="K35" s="4">
        <v>6</v>
      </c>
      <c r="L35" s="4" t="s">
        <v>248</v>
      </c>
      <c r="M35" s="4">
        <v>25</v>
      </c>
      <c r="N35" s="4" t="s">
        <v>243</v>
      </c>
      <c r="O35" s="12"/>
      <c r="P35" s="4"/>
      <c r="Q35" s="4"/>
      <c r="R35" s="4" t="s">
        <v>231</v>
      </c>
      <c r="S35" s="4" t="s">
        <v>236</v>
      </c>
      <c r="T35" s="4"/>
      <c r="U35" s="4"/>
      <c r="V35" s="4"/>
      <c r="W35" s="4"/>
      <c r="X35" s="4" t="s">
        <v>246</v>
      </c>
      <c r="Y35" s="4"/>
      <c r="Z35" s="4" t="s">
        <v>231</v>
      </c>
      <c r="AA35" s="4" t="s">
        <v>229</v>
      </c>
      <c r="AB35" s="4" t="s">
        <v>231</v>
      </c>
      <c r="AC35" s="15"/>
    </row>
    <row r="36" spans="1:29" x14ac:dyDescent="0.3">
      <c r="A36" s="4">
        <v>30</v>
      </c>
      <c r="B36" s="4">
        <v>245</v>
      </c>
      <c r="C36" s="4" t="s">
        <v>223</v>
      </c>
      <c r="D36" s="4">
        <v>2000</v>
      </c>
      <c r="E36" s="4" t="s">
        <v>224</v>
      </c>
      <c r="F36" s="4"/>
      <c r="G36" s="15" t="s">
        <v>222</v>
      </c>
      <c r="H36" s="15" t="s">
        <v>221</v>
      </c>
      <c r="I36" s="4"/>
      <c r="J36" s="4"/>
      <c r="K36" s="4">
        <v>6</v>
      </c>
      <c r="L36" s="4"/>
      <c r="M36" s="4">
        <v>7</v>
      </c>
      <c r="N36" s="4" t="s">
        <v>216</v>
      </c>
      <c r="O36" s="12"/>
      <c r="P36" s="4"/>
      <c r="Q36" s="4"/>
      <c r="R36" s="4" t="s">
        <v>201</v>
      </c>
      <c r="S36" s="4" t="s">
        <v>217</v>
      </c>
      <c r="T36" s="4"/>
      <c r="U36" s="4"/>
      <c r="V36" s="4"/>
      <c r="W36" s="4"/>
      <c r="X36" s="4" t="s">
        <v>225</v>
      </c>
      <c r="Y36" s="4"/>
      <c r="Z36" s="4" t="s">
        <v>201</v>
      </c>
      <c r="AA36" s="4" t="s">
        <v>199</v>
      </c>
      <c r="AB36" s="4" t="s">
        <v>201</v>
      </c>
      <c r="AC36" s="4"/>
    </row>
    <row r="37" spans="1:29" x14ac:dyDescent="0.3">
      <c r="A37" s="4"/>
      <c r="B37" s="4"/>
      <c r="C37" s="4"/>
      <c r="D37" s="4"/>
      <c r="E37" s="4"/>
      <c r="F37" s="4"/>
      <c r="G37" s="15"/>
      <c r="H37" s="15"/>
      <c r="I37" s="4"/>
      <c r="J37" s="4"/>
      <c r="K37" s="4"/>
      <c r="L37" s="4"/>
      <c r="M37" s="4"/>
      <c r="N37" s="4"/>
      <c r="O37" s="12"/>
      <c r="P37" s="4"/>
      <c r="Q37" s="4"/>
      <c r="R37" s="4"/>
      <c r="S37" s="4"/>
      <c r="T37" s="4"/>
      <c r="U37" s="4"/>
      <c r="V37" s="4"/>
      <c r="W37" s="4"/>
      <c r="X37" s="4"/>
      <c r="Y37" s="4"/>
      <c r="Z37" s="4"/>
      <c r="AA37" s="4"/>
      <c r="AB37" s="4"/>
      <c r="AC37" s="15"/>
    </row>
    <row r="38" spans="1:29" x14ac:dyDescent="0.3">
      <c r="A38" s="4"/>
      <c r="B38" s="4"/>
      <c r="C38" s="4"/>
      <c r="D38" s="4"/>
      <c r="E38" s="4"/>
      <c r="F38" s="4"/>
      <c r="G38" s="15"/>
      <c r="H38" s="15"/>
      <c r="I38" s="4"/>
      <c r="J38" s="4"/>
      <c r="K38" s="4"/>
      <c r="L38" s="4"/>
      <c r="M38" s="4"/>
      <c r="N38" s="4"/>
      <c r="O38" s="12"/>
      <c r="P38" s="4"/>
      <c r="Q38" s="4"/>
      <c r="R38" s="4"/>
      <c r="S38" s="4"/>
      <c r="T38" s="4"/>
      <c r="U38" s="4"/>
      <c r="V38" s="4"/>
      <c r="W38" s="4"/>
      <c r="X38" s="4"/>
      <c r="Y38" s="4"/>
      <c r="Z38" s="4"/>
      <c r="AA38" s="4"/>
      <c r="AB38" s="4"/>
      <c r="AC38" s="15"/>
    </row>
    <row r="39" spans="1:29" x14ac:dyDescent="0.3">
      <c r="A39" s="4"/>
      <c r="B39" s="4"/>
      <c r="C39" s="4"/>
      <c r="D39" s="4"/>
      <c r="E39" s="4"/>
      <c r="F39" s="4"/>
      <c r="G39" s="15"/>
      <c r="H39" s="15"/>
      <c r="I39" s="4"/>
      <c r="J39" s="4"/>
      <c r="K39" s="4"/>
      <c r="L39" s="4"/>
      <c r="M39" s="4"/>
      <c r="N39" s="4"/>
      <c r="O39" s="12"/>
      <c r="P39" s="4"/>
      <c r="Q39" s="4"/>
      <c r="R39" s="4"/>
      <c r="S39" s="4"/>
      <c r="T39" s="4"/>
      <c r="U39" s="4"/>
      <c r="V39" s="4"/>
      <c r="W39" s="4"/>
      <c r="X39" s="4"/>
      <c r="Y39" s="4"/>
      <c r="Z39" s="4"/>
      <c r="AA39" s="4"/>
      <c r="AB39" s="4"/>
      <c r="AC39" s="15"/>
    </row>
    <row r="40" spans="1:29" x14ac:dyDescent="0.3">
      <c r="A40" s="4"/>
      <c r="B40" s="4"/>
      <c r="C40" s="4"/>
      <c r="D40" s="4"/>
      <c r="E40" s="4"/>
      <c r="F40" s="4"/>
      <c r="G40" s="15"/>
      <c r="H40" s="15"/>
      <c r="I40" s="4"/>
      <c r="J40" s="4"/>
      <c r="K40" s="4"/>
      <c r="L40" s="4"/>
      <c r="M40" s="4"/>
      <c r="N40" s="4"/>
      <c r="O40" s="12"/>
      <c r="P40" s="4"/>
      <c r="Q40" s="4"/>
      <c r="R40" s="4"/>
      <c r="S40" s="4"/>
      <c r="T40" s="4"/>
      <c r="U40" s="4"/>
      <c r="V40" s="4"/>
      <c r="W40" s="4"/>
      <c r="X40" s="4"/>
      <c r="Y40" s="4"/>
      <c r="Z40" s="4"/>
      <c r="AA40" s="4"/>
      <c r="AB40" s="4"/>
      <c r="AC40" s="15"/>
    </row>
    <row r="41" spans="1:29" x14ac:dyDescent="0.3">
      <c r="A41" s="4"/>
      <c r="B41" s="4"/>
      <c r="C41" s="4"/>
      <c r="D41" s="4"/>
      <c r="E41" s="4"/>
      <c r="F41" s="4"/>
      <c r="G41" s="15"/>
      <c r="H41" s="15"/>
      <c r="I41" s="4"/>
      <c r="J41" s="4"/>
      <c r="K41" s="4"/>
      <c r="L41" s="4"/>
      <c r="M41" s="4"/>
      <c r="N41" s="4"/>
      <c r="O41" s="12"/>
      <c r="P41" s="4"/>
      <c r="Q41" s="4"/>
      <c r="R41" s="4"/>
      <c r="S41" s="4"/>
      <c r="T41" s="4"/>
      <c r="U41" s="4"/>
      <c r="V41" s="4"/>
      <c r="W41" s="4"/>
      <c r="X41" s="4"/>
      <c r="Y41" s="4"/>
      <c r="Z41" s="4"/>
      <c r="AA41" s="4"/>
      <c r="AB41" s="4"/>
      <c r="AC41" s="15"/>
    </row>
    <row r="42" spans="1:29" x14ac:dyDescent="0.3">
      <c r="A42" s="4"/>
      <c r="B42" s="4"/>
      <c r="C42" s="4"/>
      <c r="D42" s="4"/>
      <c r="E42" s="4"/>
      <c r="F42" s="4"/>
      <c r="G42" s="15"/>
      <c r="H42" s="15"/>
      <c r="I42" s="4"/>
      <c r="J42" s="4"/>
      <c r="K42" s="4"/>
      <c r="L42" s="4"/>
      <c r="M42" s="4"/>
      <c r="N42" s="4"/>
      <c r="O42" s="12"/>
      <c r="P42" s="4"/>
      <c r="Q42" s="4"/>
      <c r="R42" s="4"/>
      <c r="S42" s="4"/>
      <c r="T42" s="4"/>
      <c r="U42" s="4"/>
      <c r="V42" s="4"/>
      <c r="W42" s="4"/>
      <c r="X42" s="4"/>
      <c r="Y42" s="4"/>
      <c r="Z42" s="4"/>
      <c r="AA42" s="4"/>
      <c r="AB42" s="4"/>
      <c r="AC42" s="15"/>
    </row>
    <row r="43" spans="1:29" x14ac:dyDescent="0.3">
      <c r="A43" s="4"/>
      <c r="B43" s="4"/>
      <c r="C43" s="4"/>
      <c r="D43" s="4"/>
      <c r="E43" s="4"/>
      <c r="F43" s="4"/>
      <c r="G43" s="15"/>
      <c r="H43" s="15"/>
      <c r="I43" s="4"/>
      <c r="J43" s="4"/>
      <c r="K43" s="4"/>
      <c r="L43" s="4"/>
      <c r="M43" s="4"/>
      <c r="N43" s="4"/>
      <c r="O43" s="12"/>
      <c r="P43" s="4"/>
      <c r="Q43" s="4"/>
      <c r="R43" s="4"/>
      <c r="S43" s="4"/>
      <c r="T43" s="4"/>
      <c r="U43" s="4"/>
      <c r="V43" s="4"/>
      <c r="W43" s="4"/>
      <c r="X43" s="4"/>
      <c r="Y43" s="4"/>
      <c r="Z43" s="4"/>
      <c r="AA43" s="4"/>
      <c r="AB43" s="4"/>
      <c r="AC43" s="15"/>
    </row>
    <row r="44" spans="1:29" x14ac:dyDescent="0.3">
      <c r="A44" s="4"/>
      <c r="B44" s="4"/>
      <c r="C44" s="4"/>
      <c r="D44" s="4"/>
      <c r="E44" s="4"/>
      <c r="F44" s="4"/>
      <c r="G44" s="15"/>
      <c r="H44" s="15"/>
      <c r="I44" s="4"/>
      <c r="J44" s="4"/>
      <c r="K44" s="4"/>
      <c r="L44" s="4"/>
      <c r="M44" s="4"/>
      <c r="N44" s="4"/>
      <c r="O44" s="12"/>
      <c r="P44" s="4"/>
      <c r="Q44" s="4"/>
      <c r="R44" s="4"/>
      <c r="S44" s="4"/>
      <c r="T44" s="4"/>
      <c r="U44" s="4"/>
      <c r="V44" s="4"/>
      <c r="W44" s="4"/>
      <c r="X44" s="4"/>
      <c r="Y44" s="4"/>
      <c r="Z44" s="4"/>
      <c r="AA44" s="4"/>
      <c r="AB44" s="4"/>
      <c r="AC44" s="15"/>
    </row>
    <row r="45" spans="1:29" x14ac:dyDescent="0.3">
      <c r="A45" s="4"/>
      <c r="B45" s="4"/>
      <c r="C45" s="4"/>
      <c r="D45" s="4"/>
      <c r="E45" s="4"/>
      <c r="F45" s="4"/>
      <c r="G45" s="15"/>
      <c r="H45" s="15"/>
      <c r="I45" s="4"/>
      <c r="J45" s="4"/>
      <c r="K45" s="4"/>
      <c r="L45" s="4"/>
      <c r="M45" s="4"/>
      <c r="N45" s="4"/>
      <c r="O45" s="12"/>
      <c r="P45" s="4"/>
      <c r="Q45" s="4"/>
      <c r="R45" s="4"/>
      <c r="S45" s="4"/>
      <c r="T45" s="4"/>
      <c r="U45" s="4"/>
      <c r="V45" s="4"/>
      <c r="W45" s="4"/>
      <c r="X45" s="4"/>
      <c r="Y45" s="4"/>
      <c r="Z45" s="4"/>
      <c r="AA45" s="4"/>
      <c r="AB45" s="4"/>
      <c r="AC45" s="15"/>
    </row>
    <row r="46" spans="1:29" x14ac:dyDescent="0.3">
      <c r="A46" s="4"/>
      <c r="B46" s="4"/>
      <c r="C46" s="4"/>
      <c r="D46" s="4"/>
      <c r="E46" s="4"/>
      <c r="F46" s="4"/>
      <c r="G46" s="15"/>
      <c r="H46" s="15"/>
      <c r="I46" s="4"/>
      <c r="J46" s="4"/>
      <c r="K46" s="4"/>
      <c r="L46" s="4"/>
      <c r="M46" s="4"/>
      <c r="N46" s="4"/>
      <c r="O46" s="12"/>
      <c r="P46" s="4"/>
      <c r="Q46" s="4"/>
      <c r="R46" s="4"/>
      <c r="S46" s="4"/>
      <c r="T46" s="4"/>
      <c r="U46" s="4"/>
      <c r="V46" s="4"/>
      <c r="W46" s="4"/>
      <c r="X46" s="4"/>
      <c r="Y46" s="4"/>
      <c r="Z46" s="4"/>
      <c r="AA46" s="4"/>
      <c r="AB46" s="4"/>
      <c r="AC46" s="15"/>
    </row>
    <row r="47" spans="1:29" x14ac:dyDescent="0.3">
      <c r="A47" s="4"/>
      <c r="B47" s="4"/>
      <c r="C47" s="4"/>
      <c r="D47" s="4"/>
      <c r="E47" s="4"/>
      <c r="F47" s="4"/>
      <c r="G47" s="15"/>
      <c r="H47" s="15"/>
      <c r="I47" s="4"/>
      <c r="J47" s="4"/>
      <c r="K47" s="4"/>
      <c r="L47" s="4"/>
      <c r="M47" s="4"/>
      <c r="N47" s="4"/>
      <c r="O47" s="12"/>
      <c r="P47" s="4"/>
      <c r="Q47" s="4"/>
      <c r="R47" s="4"/>
      <c r="S47" s="4"/>
      <c r="T47" s="4"/>
      <c r="U47" s="4"/>
      <c r="V47" s="4"/>
      <c r="W47" s="4"/>
      <c r="X47" s="4"/>
      <c r="Y47" s="4"/>
      <c r="Z47" s="4"/>
      <c r="AA47" s="4"/>
      <c r="AB47" s="4"/>
      <c r="AC47" s="15"/>
    </row>
    <row r="48" spans="1:29" x14ac:dyDescent="0.3">
      <c r="A48" s="4"/>
      <c r="B48" s="4"/>
      <c r="C48" s="4"/>
      <c r="D48" s="4"/>
      <c r="E48" s="4"/>
      <c r="F48" s="4"/>
      <c r="G48" s="15"/>
      <c r="H48" s="15"/>
      <c r="I48" s="4"/>
      <c r="J48" s="4"/>
      <c r="K48" s="4"/>
      <c r="L48" s="4"/>
      <c r="M48" s="4"/>
      <c r="N48" s="4"/>
      <c r="O48" s="12"/>
      <c r="P48" s="4"/>
      <c r="Q48" s="4"/>
      <c r="R48" s="4"/>
      <c r="S48" s="4"/>
      <c r="T48" s="4"/>
      <c r="U48" s="4"/>
      <c r="V48" s="4"/>
      <c r="W48" s="4"/>
      <c r="X48" s="4"/>
      <c r="Y48" s="4"/>
      <c r="Z48" s="4"/>
      <c r="AA48" s="4"/>
      <c r="AB48" s="4"/>
      <c r="AC48" s="15"/>
    </row>
    <row r="49" spans="1:29" x14ac:dyDescent="0.3">
      <c r="A49" s="4"/>
      <c r="B49" s="4"/>
      <c r="C49" s="4"/>
      <c r="D49" s="4"/>
      <c r="E49" s="4"/>
      <c r="F49" s="4"/>
      <c r="G49" s="15"/>
      <c r="H49" s="15"/>
      <c r="I49" s="4"/>
      <c r="J49" s="4"/>
      <c r="K49" s="4"/>
      <c r="L49" s="4"/>
      <c r="M49" s="4"/>
      <c r="N49" s="4"/>
      <c r="O49" s="12"/>
      <c r="P49" s="4"/>
      <c r="Q49" s="4"/>
      <c r="R49" s="4"/>
      <c r="S49" s="4"/>
      <c r="T49" s="4"/>
      <c r="U49" s="4"/>
      <c r="V49" s="4"/>
      <c r="W49" s="4"/>
      <c r="X49" s="4"/>
      <c r="Y49" s="4"/>
      <c r="Z49" s="4"/>
      <c r="AA49" s="4"/>
      <c r="AB49" s="4"/>
      <c r="AC49" s="15"/>
    </row>
    <row r="50" spans="1:29" x14ac:dyDescent="0.3">
      <c r="A50" s="4"/>
      <c r="B50" s="4"/>
      <c r="C50" s="4"/>
      <c r="D50" s="4"/>
      <c r="E50" s="4"/>
      <c r="F50" s="4"/>
      <c r="G50" s="15"/>
      <c r="H50" s="15"/>
      <c r="I50" s="4"/>
      <c r="J50" s="4"/>
      <c r="K50" s="4"/>
      <c r="L50" s="4"/>
      <c r="M50" s="4"/>
      <c r="N50" s="4"/>
      <c r="O50" s="12"/>
      <c r="P50" s="4"/>
      <c r="Q50" s="4"/>
      <c r="R50" s="4"/>
      <c r="S50" s="4"/>
      <c r="T50" s="4"/>
      <c r="U50" s="4"/>
      <c r="V50" s="4"/>
      <c r="W50" s="4"/>
      <c r="X50" s="4"/>
      <c r="Y50" s="4"/>
      <c r="Z50" s="4"/>
      <c r="AA50" s="4"/>
      <c r="AB50" s="4"/>
      <c r="AC50" s="15"/>
    </row>
    <row r="51" spans="1:29" x14ac:dyDescent="0.3">
      <c r="A51" s="4"/>
      <c r="B51" s="4"/>
      <c r="C51" s="4"/>
      <c r="D51" s="4"/>
      <c r="E51" s="4"/>
      <c r="F51" s="4"/>
      <c r="G51" s="15"/>
      <c r="H51" s="15"/>
      <c r="I51" s="4"/>
      <c r="J51" s="4"/>
      <c r="K51" s="4"/>
      <c r="L51" s="4"/>
      <c r="M51" s="4"/>
      <c r="N51" s="4"/>
      <c r="O51" s="12"/>
      <c r="P51" s="4"/>
      <c r="Q51" s="4"/>
      <c r="R51" s="4"/>
      <c r="S51" s="4"/>
      <c r="T51" s="4"/>
      <c r="U51" s="4"/>
      <c r="V51" s="4"/>
      <c r="W51" s="4"/>
      <c r="X51" s="4"/>
      <c r="Y51" s="4"/>
      <c r="Z51" s="4"/>
      <c r="AA51" s="4"/>
      <c r="AB51" s="4"/>
      <c r="AC51" s="15"/>
    </row>
  </sheetData>
  <sheetProtection algorithmName="SHA-512" hashValue="bNWwbpefrn2YnnO8RK8ItRa9aQrdMfFjgCVbssf0jEdNsR5HKvQC52kmN1SPVgF8g/Kppnj9E54SbaKCnKewUg==" saltValue="BP4OK6icIqN+wD3Lw42bLQ==" spinCount="100000" sheet="1" objects="1" scenarios="1" selectLockedCells="1" selectUnlockedCells="1"/>
  <mergeCells count="7">
    <mergeCell ref="H5:J5"/>
    <mergeCell ref="AA4:AB4"/>
    <mergeCell ref="Z5:AA5"/>
    <mergeCell ref="M5:Q5"/>
    <mergeCell ref="S5:W5"/>
    <mergeCell ref="K5:L5"/>
    <mergeCell ref="X5:Y5"/>
  </mergeCells>
  <phoneticPr fontId="1" type="noConversion"/>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40"/>
  <sheetViews>
    <sheetView workbookViewId="0">
      <pane xSplit="4" ySplit="4" topLeftCell="E62" activePane="bottomRight" state="frozen"/>
      <selection pane="topRight" activeCell="E1" sqref="E1"/>
      <selection pane="bottomLeft" activeCell="A5" sqref="A5"/>
      <selection pane="bottomRight" activeCell="M59" sqref="M59"/>
    </sheetView>
  </sheetViews>
  <sheetFormatPr defaultRowHeight="13.5" x14ac:dyDescent="0.3"/>
  <cols>
    <col min="1" max="1" width="7.375" style="20" customWidth="1"/>
    <col min="2" max="2" width="9" style="20"/>
    <col min="3" max="3" width="13.25" style="20" customWidth="1"/>
    <col min="4" max="4" width="9" style="20"/>
    <col min="5" max="5" width="18.625" style="20" customWidth="1"/>
    <col min="6" max="6" width="12.875" style="20" customWidth="1"/>
    <col min="7" max="7" width="12.5" style="20" customWidth="1"/>
    <col min="8" max="8" width="21" style="20" customWidth="1"/>
    <col min="9" max="9" width="13.75" style="20" customWidth="1"/>
    <col min="10" max="10" width="19.125" style="20" customWidth="1"/>
    <col min="11" max="11" width="11.75" style="20" customWidth="1"/>
    <col min="12" max="12" width="11.625" style="20" customWidth="1"/>
    <col min="13" max="13" width="13.125" style="20" customWidth="1"/>
    <col min="14" max="14" width="12.625" style="20" customWidth="1"/>
    <col min="15" max="15" width="9" style="20"/>
    <col min="16" max="16" width="11.75" style="20" customWidth="1"/>
    <col min="17" max="17" width="7.375" style="20" customWidth="1"/>
    <col min="18" max="19" width="7.125" style="20" customWidth="1"/>
    <col min="20" max="20" width="6.875" style="20" customWidth="1"/>
    <col min="21" max="21" width="8.75" style="20" customWidth="1"/>
    <col min="22" max="22" width="10.75" style="20" customWidth="1"/>
    <col min="23" max="23" width="13.5" style="20" customWidth="1"/>
    <col min="24" max="25" width="13.875" style="20" customWidth="1"/>
    <col min="26" max="26" width="14.125" style="20" customWidth="1"/>
    <col min="27" max="27" width="15.75" style="20" customWidth="1"/>
    <col min="28" max="16384" width="9" style="20"/>
  </cols>
  <sheetData>
    <row r="2" spans="1:28" ht="14.25" thickBot="1" x14ac:dyDescent="0.35"/>
    <row r="3" spans="1:28" ht="16.5" customHeight="1" x14ac:dyDescent="0.3">
      <c r="A3" s="24"/>
      <c r="B3" s="25"/>
      <c r="C3" s="25"/>
      <c r="D3" s="25"/>
      <c r="E3" s="25"/>
      <c r="F3" s="25"/>
      <c r="G3" s="25"/>
      <c r="H3" s="25"/>
      <c r="I3" s="25"/>
      <c r="J3" s="26"/>
      <c r="K3" s="85" t="s">
        <v>14</v>
      </c>
      <c r="L3" s="86"/>
      <c r="M3" s="86"/>
      <c r="N3" s="86"/>
      <c r="O3" s="86"/>
      <c r="P3" s="86"/>
      <c r="Q3" s="89" t="s">
        <v>282</v>
      </c>
      <c r="R3" s="90"/>
      <c r="S3" s="90"/>
      <c r="T3" s="90"/>
      <c r="U3" s="91"/>
      <c r="V3" s="87" t="s">
        <v>277</v>
      </c>
      <c r="W3" s="87"/>
      <c r="X3" s="87"/>
      <c r="Y3" s="87"/>
      <c r="Z3" s="88"/>
      <c r="AA3" s="53"/>
    </row>
    <row r="4" spans="1:28" ht="14.25" thickBot="1" x14ac:dyDescent="0.35">
      <c r="A4" s="27" t="s">
        <v>0</v>
      </c>
      <c r="B4" s="28" t="s">
        <v>1</v>
      </c>
      <c r="C4" s="28" t="s">
        <v>2</v>
      </c>
      <c r="D4" s="28" t="s">
        <v>3</v>
      </c>
      <c r="E4" s="28" t="s">
        <v>263</v>
      </c>
      <c r="F4" s="28" t="s">
        <v>353</v>
      </c>
      <c r="G4" s="28" t="s">
        <v>281</v>
      </c>
      <c r="H4" s="28" t="s">
        <v>283</v>
      </c>
      <c r="I4" s="28" t="s">
        <v>264</v>
      </c>
      <c r="J4" s="29" t="s">
        <v>265</v>
      </c>
      <c r="K4" s="30" t="s">
        <v>266</v>
      </c>
      <c r="L4" s="31" t="s">
        <v>267</v>
      </c>
      <c r="M4" s="31" t="s">
        <v>269</v>
      </c>
      <c r="N4" s="31" t="s">
        <v>28</v>
      </c>
      <c r="O4" s="31" t="s">
        <v>268</v>
      </c>
      <c r="P4" s="39" t="s">
        <v>270</v>
      </c>
      <c r="Q4" s="27" t="s">
        <v>279</v>
      </c>
      <c r="R4" s="44" t="s">
        <v>291</v>
      </c>
      <c r="S4" s="44" t="s">
        <v>366</v>
      </c>
      <c r="T4" s="44" t="s">
        <v>356</v>
      </c>
      <c r="U4" s="29" t="s">
        <v>357</v>
      </c>
      <c r="V4" s="41" t="s">
        <v>274</v>
      </c>
      <c r="W4" s="37" t="s">
        <v>278</v>
      </c>
      <c r="X4" s="37" t="s">
        <v>275</v>
      </c>
      <c r="Y4" s="43" t="s">
        <v>276</v>
      </c>
      <c r="Z4" s="38" t="s">
        <v>363</v>
      </c>
      <c r="AA4" s="54" t="s">
        <v>286</v>
      </c>
    </row>
    <row r="5" spans="1:28" x14ac:dyDescent="0.3">
      <c r="A5" s="22">
        <v>2</v>
      </c>
      <c r="B5" s="22">
        <v>3</v>
      </c>
      <c r="C5" s="55" t="str">
        <f>VLOOKUP($B5,'선택문헌 목록'!B:AC,2,0)</f>
        <v>Heting</v>
      </c>
      <c r="D5" s="55">
        <f>VLOOKUP($B5,'선택문헌 목록'!B:AC,3,0)</f>
        <v>2023</v>
      </c>
      <c r="E5" s="55" t="str">
        <f>VLOOKUP($B5,'선택문헌 목록'!B:AC,7,0)</f>
        <v>여성</v>
      </c>
      <c r="F5" s="55"/>
      <c r="G5" s="22">
        <v>12</v>
      </c>
      <c r="H5" s="23" t="str">
        <f>VLOOKUP($B5,'선택문헌 목록'!B:AB,13,0)</f>
        <v>case‒control(4), cohort studies(8)</v>
      </c>
      <c r="I5" s="55" t="str">
        <f>VLOOKUP($B5,'선택문헌 목록'!B:AC,18,0)</f>
        <v>LNG-IUD</v>
      </c>
      <c r="J5" s="22" t="s">
        <v>369</v>
      </c>
      <c r="K5" s="23" t="s">
        <v>336</v>
      </c>
      <c r="L5" s="22" t="s">
        <v>368</v>
      </c>
      <c r="M5" s="22"/>
      <c r="N5" s="22" t="s">
        <v>374</v>
      </c>
      <c r="O5" s="22"/>
      <c r="P5" s="22"/>
      <c r="Q5" s="22" t="s">
        <v>350</v>
      </c>
      <c r="R5" s="22" t="s">
        <v>364</v>
      </c>
      <c r="S5" s="22" t="s">
        <v>367</v>
      </c>
      <c r="T5" s="22">
        <v>3</v>
      </c>
      <c r="U5" s="22" t="s">
        <v>360</v>
      </c>
      <c r="V5" s="22" t="s">
        <v>351</v>
      </c>
      <c r="W5" s="22">
        <v>0.8</v>
      </c>
      <c r="X5" s="22" t="s">
        <v>362</v>
      </c>
      <c r="Y5" s="22">
        <v>0.18</v>
      </c>
      <c r="Z5" s="64">
        <v>0.92</v>
      </c>
      <c r="AA5" s="22" t="s">
        <v>365</v>
      </c>
    </row>
    <row r="6" spans="1:28" x14ac:dyDescent="0.3">
      <c r="A6" s="22">
        <v>2</v>
      </c>
      <c r="B6" s="22">
        <v>3</v>
      </c>
      <c r="C6" s="55" t="str">
        <f>VLOOKUP($B6,'선택문헌 목록'!B:AC,2,0)</f>
        <v>Heting</v>
      </c>
      <c r="D6" s="55">
        <f>VLOOKUP($B6,'선택문헌 목록'!B:AC,3,0)</f>
        <v>2023</v>
      </c>
      <c r="E6" s="55" t="str">
        <f>VLOOKUP($B6,'선택문헌 목록'!B:AC,7,0)</f>
        <v>여성</v>
      </c>
      <c r="F6" s="55"/>
      <c r="G6" s="22">
        <v>12</v>
      </c>
      <c r="H6" s="23" t="str">
        <f>VLOOKUP($B6,'선택문헌 목록'!B:AB,13,0)</f>
        <v>case‒control(4), cohort studies(8)</v>
      </c>
      <c r="I6" s="55" t="str">
        <f>VLOOKUP($B6,'선택문헌 목록'!B:AC,18,0)</f>
        <v>LNG-IUD</v>
      </c>
      <c r="J6" s="22" t="s">
        <v>369</v>
      </c>
      <c r="K6" s="23" t="s">
        <v>336</v>
      </c>
      <c r="L6" s="22" t="s">
        <v>368</v>
      </c>
      <c r="M6" s="22"/>
      <c r="N6" s="22" t="s">
        <v>375</v>
      </c>
      <c r="O6" s="22"/>
      <c r="P6" s="22"/>
      <c r="Q6" s="22" t="s">
        <v>350</v>
      </c>
      <c r="R6" s="22" t="s">
        <v>364</v>
      </c>
      <c r="S6" s="22" t="s">
        <v>370</v>
      </c>
      <c r="T6" s="22">
        <v>3</v>
      </c>
      <c r="U6" s="22" t="s">
        <v>371</v>
      </c>
      <c r="V6" s="22" t="s">
        <v>372</v>
      </c>
      <c r="W6" s="22">
        <v>1.38</v>
      </c>
      <c r="X6" s="22" t="s">
        <v>373</v>
      </c>
      <c r="Y6" s="22">
        <v>0.06</v>
      </c>
      <c r="Z6" s="64">
        <v>0.94</v>
      </c>
      <c r="AA6" s="22" t="s">
        <v>365</v>
      </c>
    </row>
    <row r="7" spans="1:28" x14ac:dyDescent="0.3">
      <c r="A7" s="22">
        <v>3</v>
      </c>
      <c r="B7" s="22">
        <v>12</v>
      </c>
      <c r="C7" s="55" t="str">
        <f>VLOOKUP($B7,'선택문헌 목록'!B:AC,2,0)</f>
        <v>Fitzpatrick</v>
      </c>
      <c r="D7" s="55">
        <f>VLOOKUP($B7,'선택문헌 목록'!B:AC,3,0)</f>
        <v>2023</v>
      </c>
      <c r="E7" s="55" t="str">
        <f>VLOOKUP($B7,'선택문헌 목록'!B:AC,7,0)</f>
        <v>폐경전 여성</v>
      </c>
      <c r="F7" s="55" t="s">
        <v>380</v>
      </c>
      <c r="G7" s="22"/>
      <c r="H7" s="23"/>
      <c r="I7" s="55" t="s">
        <v>382</v>
      </c>
      <c r="J7" s="22" t="s">
        <v>385</v>
      </c>
      <c r="K7" s="22" t="s">
        <v>336</v>
      </c>
      <c r="L7" s="22" t="s">
        <v>368</v>
      </c>
      <c r="M7" s="22"/>
      <c r="N7" s="22" t="s">
        <v>386</v>
      </c>
      <c r="O7" s="22"/>
      <c r="P7" s="22"/>
      <c r="Q7" s="22" t="s">
        <v>350</v>
      </c>
      <c r="R7" s="22"/>
      <c r="S7" s="22" t="s">
        <v>383</v>
      </c>
      <c r="T7" s="22">
        <v>5</v>
      </c>
      <c r="U7" s="22"/>
      <c r="V7" s="22" t="s">
        <v>351</v>
      </c>
      <c r="W7" s="22">
        <v>1.21</v>
      </c>
      <c r="X7" s="22" t="s">
        <v>384</v>
      </c>
      <c r="Y7" s="65">
        <v>0.1</v>
      </c>
      <c r="Z7" s="61">
        <v>0.49199999999999999</v>
      </c>
      <c r="AA7" s="22" t="s">
        <v>387</v>
      </c>
    </row>
    <row r="8" spans="1:28" x14ac:dyDescent="0.3">
      <c r="A8" s="22">
        <v>6</v>
      </c>
      <c r="B8" s="22">
        <v>34</v>
      </c>
      <c r="C8" s="77" t="str">
        <f>VLOOKUP($B8,'선택문헌 목록'!B:AC,2,0)</f>
        <v>Farah</v>
      </c>
      <c r="D8" s="77">
        <f>VLOOKUP($B8,'선택문헌 목록'!B:AC,3,0)</f>
        <v>2022</v>
      </c>
      <c r="E8" s="77" t="str">
        <f>VLOOKUP($B8,'선택문헌 목록'!B:AC,7,0)</f>
        <v>청소년 및 젊은 여성</v>
      </c>
      <c r="F8" s="55"/>
      <c r="G8" s="22">
        <v>11</v>
      </c>
      <c r="H8" s="23" t="str">
        <f>VLOOKUP($B8,'선택문헌 목록'!B:AB,13,0)</f>
        <v>observational</v>
      </c>
      <c r="I8" s="55" t="str">
        <f>VLOOKUP($B8,'선택문헌 목록'!B:AC,18,0)</f>
        <v>LNG-IUD</v>
      </c>
      <c r="J8" s="22" t="s">
        <v>411</v>
      </c>
      <c r="K8" s="22" t="s">
        <v>349</v>
      </c>
      <c r="L8" s="22" t="s">
        <v>406</v>
      </c>
      <c r="M8" s="22"/>
      <c r="N8" s="22" t="s">
        <v>416</v>
      </c>
      <c r="O8" s="22" t="s">
        <v>355</v>
      </c>
      <c r="P8" s="22"/>
      <c r="Q8" s="22" t="s">
        <v>350</v>
      </c>
      <c r="R8" s="22" t="s">
        <v>364</v>
      </c>
      <c r="S8" s="22" t="s">
        <v>407</v>
      </c>
      <c r="T8" s="22">
        <v>11</v>
      </c>
      <c r="U8" s="22">
        <v>5052</v>
      </c>
      <c r="V8" s="22" t="s">
        <v>408</v>
      </c>
      <c r="W8" s="22">
        <v>0.84</v>
      </c>
      <c r="X8" s="22" t="s">
        <v>409</v>
      </c>
      <c r="Y8" s="22" t="s">
        <v>410</v>
      </c>
      <c r="Z8" s="64">
        <v>0.82</v>
      </c>
      <c r="AA8" s="22" t="s">
        <v>417</v>
      </c>
    </row>
    <row r="9" spans="1:28" x14ac:dyDescent="0.3">
      <c r="A9" s="22">
        <v>8</v>
      </c>
      <c r="B9" s="22">
        <v>43</v>
      </c>
      <c r="C9" s="55" t="str">
        <f>VLOOKUP($B9,'선택문헌 목록'!B:AC,2,0)</f>
        <v>Silva</v>
      </c>
      <c r="D9" s="55">
        <f>VLOOKUP($B9,'선택문헌 목록'!B:AC,3,0)</f>
        <v>2021</v>
      </c>
      <c r="E9" s="55" t="str">
        <f>VLOOKUP($B9,'선택문헌 목록'!B:AC,7,0)</f>
        <v>LNG-IUD 사용자, 대조군(미사용)</v>
      </c>
      <c r="F9" s="55"/>
      <c r="G9" s="22">
        <v>8</v>
      </c>
      <c r="H9" s="23" t="str">
        <f>VLOOKUP($B9,'선택문헌 목록'!B:AB,13,0)</f>
        <v>case-control, cohort</v>
      </c>
      <c r="I9" s="55" t="str">
        <f>VLOOKUP($B9,'선택문헌 목록'!B:AC,18,0)</f>
        <v>LNG-IUD</v>
      </c>
      <c r="J9" s="22" t="s">
        <v>369</v>
      </c>
      <c r="K9" s="22" t="s">
        <v>336</v>
      </c>
      <c r="L9" s="22" t="s">
        <v>368</v>
      </c>
      <c r="M9" s="22"/>
      <c r="N9" s="22" t="s">
        <v>433</v>
      </c>
      <c r="O9" s="22" t="s">
        <v>355</v>
      </c>
      <c r="P9" s="22"/>
      <c r="Q9" s="22" t="s">
        <v>418</v>
      </c>
      <c r="R9" s="22" t="s">
        <v>364</v>
      </c>
      <c r="S9" s="22" t="s">
        <v>419</v>
      </c>
      <c r="T9" s="22">
        <v>2</v>
      </c>
      <c r="U9" s="22" t="s">
        <v>437</v>
      </c>
      <c r="V9" s="22" t="s">
        <v>434</v>
      </c>
      <c r="W9" s="22">
        <v>0.9</v>
      </c>
      <c r="X9" s="22" t="s">
        <v>435</v>
      </c>
      <c r="Y9" s="22">
        <v>0.18</v>
      </c>
      <c r="Z9" s="64">
        <v>0</v>
      </c>
      <c r="AA9" s="22" t="s">
        <v>439</v>
      </c>
    </row>
    <row r="10" spans="1:28" x14ac:dyDescent="0.3">
      <c r="A10" s="22">
        <v>8</v>
      </c>
      <c r="B10" s="22">
        <v>43</v>
      </c>
      <c r="C10" s="55" t="str">
        <f>VLOOKUP($B10,'선택문헌 목록'!B:AC,2,0)</f>
        <v>Silva</v>
      </c>
      <c r="D10" s="55">
        <f>VLOOKUP($B10,'선택문헌 목록'!B:AC,3,0)</f>
        <v>2021</v>
      </c>
      <c r="E10" s="55" t="str">
        <f>VLOOKUP($B10,'선택문헌 목록'!B:AC,7,0)</f>
        <v>LNG-IUD 사용자, 대조군(미사용)</v>
      </c>
      <c r="F10" s="55"/>
      <c r="G10" s="22"/>
      <c r="H10" s="23" t="str">
        <f>VLOOKUP($B10,'선택문헌 목록'!B:AB,13,0)</f>
        <v>case-control, cohort</v>
      </c>
      <c r="I10" s="55" t="str">
        <f>VLOOKUP($B10,'선택문헌 목록'!B:AC,18,0)</f>
        <v>LNG-IUD</v>
      </c>
      <c r="J10" s="22" t="s">
        <v>369</v>
      </c>
      <c r="K10" s="22" t="s">
        <v>336</v>
      </c>
      <c r="L10" s="22" t="s">
        <v>368</v>
      </c>
      <c r="M10" s="22"/>
      <c r="N10" s="22" t="s">
        <v>433</v>
      </c>
      <c r="O10" s="22" t="s">
        <v>355</v>
      </c>
      <c r="P10" s="22"/>
      <c r="Q10" s="22" t="s">
        <v>418</v>
      </c>
      <c r="R10" s="22" t="s">
        <v>364</v>
      </c>
      <c r="S10" s="22" t="s">
        <v>370</v>
      </c>
      <c r="T10" s="22">
        <v>2</v>
      </c>
      <c r="U10" s="22" t="s">
        <v>438</v>
      </c>
      <c r="V10" s="22" t="s">
        <v>420</v>
      </c>
      <c r="W10" s="22">
        <v>1.07</v>
      </c>
      <c r="X10" s="22" t="s">
        <v>436</v>
      </c>
      <c r="Y10" s="22">
        <v>0.4</v>
      </c>
      <c r="Z10" s="64">
        <v>0.39</v>
      </c>
      <c r="AA10" s="22" t="s">
        <v>439</v>
      </c>
    </row>
    <row r="11" spans="1:28" x14ac:dyDescent="0.3">
      <c r="A11" s="22">
        <v>9</v>
      </c>
      <c r="B11" s="22">
        <v>55</v>
      </c>
      <c r="C11" s="77" t="str">
        <f>VLOOKUP($B11,'선택문헌 목록'!B:AC,2,0)</f>
        <v>Ghorbani</v>
      </c>
      <c r="D11" s="55">
        <f>VLOOKUP($B11,'선택문헌 목록'!B:AC,3,0)</f>
        <v>2021</v>
      </c>
      <c r="E11" s="55" t="str">
        <f>VLOOKUP($B11,'선택문헌 목록'!B:AC,7,0)</f>
        <v>가임기 여성</v>
      </c>
      <c r="F11" s="55"/>
      <c r="G11" s="22"/>
      <c r="H11" s="23">
        <f>VLOOKUP($B11,'선택문헌 목록'!B:AB,13,0)</f>
        <v>0</v>
      </c>
      <c r="I11" s="55" t="str">
        <f>VLOOKUP($B11,'선택문헌 목록'!B:AC,18,0)</f>
        <v>LNG-IUD</v>
      </c>
      <c r="J11" s="22"/>
      <c r="K11" s="22" t="s">
        <v>349</v>
      </c>
      <c r="L11" s="22" t="s">
        <v>441</v>
      </c>
      <c r="M11" s="22"/>
      <c r="N11" s="22" t="s">
        <v>442</v>
      </c>
      <c r="O11" s="22"/>
      <c r="P11" s="22"/>
      <c r="Q11" s="22" t="s">
        <v>418</v>
      </c>
      <c r="R11" s="22" t="s">
        <v>364</v>
      </c>
      <c r="S11" s="22"/>
      <c r="T11" s="22">
        <v>2</v>
      </c>
      <c r="U11" s="22"/>
      <c r="V11" s="22" t="s">
        <v>445</v>
      </c>
      <c r="W11" s="22">
        <v>0.25600000000000001</v>
      </c>
      <c r="X11" s="60" t="s">
        <v>448</v>
      </c>
      <c r="Y11" s="22">
        <v>0.746</v>
      </c>
      <c r="Z11" s="22"/>
      <c r="AA11" s="22"/>
    </row>
    <row r="12" spans="1:28" x14ac:dyDescent="0.3">
      <c r="A12" s="22">
        <v>9</v>
      </c>
      <c r="B12" s="22">
        <v>55</v>
      </c>
      <c r="C12" s="77" t="str">
        <f>VLOOKUP($B12,'선택문헌 목록'!B:AC,2,0)</f>
        <v>Ghorbani</v>
      </c>
      <c r="D12" s="55">
        <f>VLOOKUP($B12,'선택문헌 목록'!B:AC,3,0)</f>
        <v>2021</v>
      </c>
      <c r="E12" s="55" t="str">
        <f>VLOOKUP($B12,'선택문헌 목록'!B:AC,7,0)</f>
        <v>가임기 여성</v>
      </c>
      <c r="F12" s="55"/>
      <c r="G12" s="22"/>
      <c r="H12" s="23">
        <f>VLOOKUP($B12,'선택문헌 목록'!B:AB,13,0)</f>
        <v>0</v>
      </c>
      <c r="I12" s="55" t="str">
        <f>VLOOKUP($B12,'선택문헌 목록'!B:AC,18,0)</f>
        <v>LNG-IUD</v>
      </c>
      <c r="J12" s="22"/>
      <c r="K12" s="22" t="s">
        <v>349</v>
      </c>
      <c r="L12" s="22" t="s">
        <v>441</v>
      </c>
      <c r="M12" s="22"/>
      <c r="N12" s="22" t="s">
        <v>443</v>
      </c>
      <c r="O12" s="22"/>
      <c r="P12" s="22"/>
      <c r="Q12" s="22" t="s">
        <v>418</v>
      </c>
      <c r="R12" s="22" t="s">
        <v>364</v>
      </c>
      <c r="S12" s="22"/>
      <c r="T12" s="22">
        <v>4</v>
      </c>
      <c r="U12" s="22"/>
      <c r="V12" s="22" t="s">
        <v>445</v>
      </c>
      <c r="W12" s="22">
        <v>2.7549999999999999</v>
      </c>
      <c r="X12" s="60" t="s">
        <v>447</v>
      </c>
      <c r="Y12" s="22">
        <v>0.19700000000000001</v>
      </c>
      <c r="Z12" s="22"/>
      <c r="AA12" s="22"/>
    </row>
    <row r="13" spans="1:28" x14ac:dyDescent="0.3">
      <c r="A13" s="22">
        <v>9</v>
      </c>
      <c r="B13" s="22">
        <v>55</v>
      </c>
      <c r="C13" s="77" t="str">
        <f>VLOOKUP($B13,'선택문헌 목록'!B:AC,2,0)</f>
        <v>Ghorbani</v>
      </c>
      <c r="D13" s="55">
        <f>VLOOKUP($B13,'선택문헌 목록'!B:AC,3,0)</f>
        <v>2021</v>
      </c>
      <c r="E13" s="55" t="str">
        <f>VLOOKUP($B13,'선택문헌 목록'!B:AC,7,0)</f>
        <v>가임기 여성</v>
      </c>
      <c r="F13" s="55"/>
      <c r="G13" s="22"/>
      <c r="H13" s="23">
        <f>VLOOKUP($B13,'선택문헌 목록'!B:AB,13,0)</f>
        <v>0</v>
      </c>
      <c r="I13" s="55" t="str">
        <f>VLOOKUP($B13,'선택문헌 목록'!B:AC,18,0)</f>
        <v>LNG-IUD</v>
      </c>
      <c r="J13" s="22"/>
      <c r="K13" s="22" t="s">
        <v>349</v>
      </c>
      <c r="L13" s="22" t="s">
        <v>441</v>
      </c>
      <c r="M13" s="22"/>
      <c r="N13" s="22" t="s">
        <v>85</v>
      </c>
      <c r="O13" s="22"/>
      <c r="P13" s="22"/>
      <c r="Q13" s="22" t="s">
        <v>418</v>
      </c>
      <c r="R13" s="22" t="s">
        <v>364</v>
      </c>
      <c r="S13" s="22"/>
      <c r="T13" s="22">
        <v>5</v>
      </c>
      <c r="U13" s="22"/>
      <c r="V13" s="22" t="s">
        <v>445</v>
      </c>
      <c r="W13" s="22">
        <v>3.206</v>
      </c>
      <c r="X13" s="60" t="s">
        <v>444</v>
      </c>
      <c r="Y13" s="22">
        <v>0.188</v>
      </c>
      <c r="Z13" s="22"/>
      <c r="AA13" s="22" t="s">
        <v>446</v>
      </c>
    </row>
    <row r="14" spans="1:28" x14ac:dyDescent="0.3">
      <c r="A14" s="22">
        <v>12</v>
      </c>
      <c r="B14" s="22">
        <v>62</v>
      </c>
      <c r="C14" s="55" t="str">
        <f>VLOOKUP($B14,'선택문헌 목록'!B:AC,2,0)</f>
        <v xml:space="preserve">Schmidt-Hansen </v>
      </c>
      <c r="D14" s="55">
        <f>VLOOKUP($B14,'선택문헌 목록'!B:AC,3,0)</f>
        <v>2020</v>
      </c>
      <c r="E14" s="55" t="str">
        <f>VLOOKUP($B14,'선택문헌 목록'!B:AC,7,0)</f>
        <v>낙태후 IUD 시행한 여성</v>
      </c>
      <c r="F14" s="55"/>
      <c r="G14" s="22"/>
      <c r="H14" s="23" t="str">
        <f>VLOOKUP($B14,'선택문헌 목록'!B:AB,13,0)</f>
        <v>RCT</v>
      </c>
      <c r="I14" s="55" t="s">
        <v>474</v>
      </c>
      <c r="J14" s="22" t="s">
        <v>475</v>
      </c>
      <c r="K14" s="22" t="s">
        <v>349</v>
      </c>
      <c r="L14" s="22" t="s">
        <v>354</v>
      </c>
      <c r="M14" s="22" t="s">
        <v>479</v>
      </c>
      <c r="N14" s="22" t="s">
        <v>478</v>
      </c>
      <c r="O14" s="22"/>
      <c r="P14" s="22"/>
      <c r="Q14" s="22" t="s">
        <v>39</v>
      </c>
      <c r="R14" s="22" t="s">
        <v>364</v>
      </c>
      <c r="S14" s="22"/>
      <c r="T14" s="22">
        <v>2</v>
      </c>
      <c r="U14" s="22"/>
      <c r="V14" s="22" t="s">
        <v>476</v>
      </c>
      <c r="W14" s="22">
        <v>1.25</v>
      </c>
      <c r="X14" s="60" t="s">
        <v>477</v>
      </c>
      <c r="Y14" s="22">
        <v>0.57999999999999996</v>
      </c>
      <c r="Z14" s="64">
        <v>0</v>
      </c>
      <c r="AA14" s="22" t="s">
        <v>503</v>
      </c>
      <c r="AB14" s="20" t="s">
        <v>505</v>
      </c>
    </row>
    <row r="15" spans="1:28" x14ac:dyDescent="0.3">
      <c r="A15" s="22">
        <v>12</v>
      </c>
      <c r="B15" s="22">
        <v>62</v>
      </c>
      <c r="C15" s="55" t="str">
        <f>VLOOKUP($B15,'선택문헌 목록'!B:AC,2,0)</f>
        <v xml:space="preserve">Schmidt-Hansen </v>
      </c>
      <c r="D15" s="55">
        <f>VLOOKUP($B15,'선택문헌 목록'!B:AC,3,0)</f>
        <v>2020</v>
      </c>
      <c r="E15" s="55" t="str">
        <f>VLOOKUP($B15,'선택문헌 목록'!B:AC,7,0)</f>
        <v>낙태후 IUD 시행한 여성</v>
      </c>
      <c r="F15" s="55"/>
      <c r="G15" s="22"/>
      <c r="H15" s="23" t="str">
        <f>VLOOKUP($B15,'선택문헌 목록'!B:AB,13,0)</f>
        <v>RCT</v>
      </c>
      <c r="I15" s="55" t="s">
        <v>474</v>
      </c>
      <c r="J15" s="22" t="s">
        <v>475</v>
      </c>
      <c r="K15" s="22" t="s">
        <v>349</v>
      </c>
      <c r="L15" s="22" t="s">
        <v>354</v>
      </c>
      <c r="M15" s="22" t="s">
        <v>480</v>
      </c>
      <c r="N15" s="22" t="s">
        <v>481</v>
      </c>
      <c r="O15" s="22"/>
      <c r="P15" s="22"/>
      <c r="Q15" s="22" t="s">
        <v>39</v>
      </c>
      <c r="R15" s="22" t="s">
        <v>364</v>
      </c>
      <c r="S15" s="22"/>
      <c r="T15" s="22">
        <v>1</v>
      </c>
      <c r="U15" s="22"/>
      <c r="V15" s="22" t="s">
        <v>476</v>
      </c>
      <c r="W15" s="22">
        <v>2.78</v>
      </c>
      <c r="X15" s="60" t="s">
        <v>482</v>
      </c>
      <c r="Y15" s="22">
        <v>0.02</v>
      </c>
      <c r="Z15" s="22" t="s">
        <v>483</v>
      </c>
      <c r="AA15" s="22" t="s">
        <v>504</v>
      </c>
    </row>
    <row r="16" spans="1:28" x14ac:dyDescent="0.3">
      <c r="A16" s="22">
        <v>12</v>
      </c>
      <c r="B16" s="22">
        <v>62</v>
      </c>
      <c r="C16" s="55" t="str">
        <f>VLOOKUP($B16,'선택문헌 목록'!B:AC,2,0)</f>
        <v xml:space="preserve">Schmidt-Hansen </v>
      </c>
      <c r="D16" s="55">
        <f>VLOOKUP($B16,'선택문헌 목록'!B:AC,3,0)</f>
        <v>2020</v>
      </c>
      <c r="E16" s="55" t="str">
        <f>VLOOKUP($B16,'선택문헌 목록'!B:AC,7,0)</f>
        <v>낙태후 IUD 시행한 여성</v>
      </c>
      <c r="F16" s="55"/>
      <c r="G16" s="22"/>
      <c r="H16" s="23" t="str">
        <f>VLOOKUP($B16,'선택문헌 목록'!B:AB,13,0)</f>
        <v>RCT</v>
      </c>
      <c r="I16" s="55" t="s">
        <v>474</v>
      </c>
      <c r="J16" s="22" t="s">
        <v>475</v>
      </c>
      <c r="K16" s="22" t="s">
        <v>349</v>
      </c>
      <c r="L16" s="22" t="s">
        <v>354</v>
      </c>
      <c r="M16" s="22" t="s">
        <v>485</v>
      </c>
      <c r="N16" s="22" t="s">
        <v>481</v>
      </c>
      <c r="O16" s="22"/>
      <c r="P16" s="22"/>
      <c r="Q16" s="22" t="s">
        <v>39</v>
      </c>
      <c r="R16" s="22" t="s">
        <v>364</v>
      </c>
      <c r="S16" s="22"/>
      <c r="T16" s="22">
        <v>1</v>
      </c>
      <c r="U16" s="22"/>
      <c r="V16" s="22" t="s">
        <v>476</v>
      </c>
      <c r="W16" s="22">
        <v>5.19</v>
      </c>
      <c r="X16" s="60" t="s">
        <v>484</v>
      </c>
      <c r="Y16" s="22">
        <v>0.12</v>
      </c>
      <c r="Z16" s="22" t="s">
        <v>483</v>
      </c>
      <c r="AA16" s="22" t="s">
        <v>503</v>
      </c>
    </row>
    <row r="17" spans="1:27" x14ac:dyDescent="0.3">
      <c r="A17" s="22">
        <v>12</v>
      </c>
      <c r="B17" s="22">
        <v>62</v>
      </c>
      <c r="C17" s="55" t="str">
        <f>VLOOKUP($B17,'선택문헌 목록'!B:AC,2,0)</f>
        <v xml:space="preserve">Schmidt-Hansen </v>
      </c>
      <c r="D17" s="55">
        <f>VLOOKUP($B17,'선택문헌 목록'!B:AC,3,0)</f>
        <v>2020</v>
      </c>
      <c r="E17" s="55" t="str">
        <f>VLOOKUP($B17,'선택문헌 목록'!B:AC,7,0)</f>
        <v>낙태후 IUD 시행한 여성</v>
      </c>
      <c r="F17" s="55"/>
      <c r="G17" s="22"/>
      <c r="H17" s="23" t="str">
        <f>VLOOKUP($B17,'선택문헌 목록'!B:AB,13,0)</f>
        <v>RCT</v>
      </c>
      <c r="I17" s="55" t="s">
        <v>474</v>
      </c>
      <c r="J17" s="22" t="s">
        <v>475</v>
      </c>
      <c r="K17" s="22" t="s">
        <v>349</v>
      </c>
      <c r="L17" s="22" t="s">
        <v>486</v>
      </c>
      <c r="M17" s="22" t="s">
        <v>479</v>
      </c>
      <c r="N17" s="22" t="s">
        <v>478</v>
      </c>
      <c r="O17" s="22"/>
      <c r="P17" s="22"/>
      <c r="Q17" s="22" t="s">
        <v>39</v>
      </c>
      <c r="R17" s="22" t="s">
        <v>364</v>
      </c>
      <c r="S17" s="22"/>
      <c r="T17" s="22">
        <v>2</v>
      </c>
      <c r="U17" s="22"/>
      <c r="V17" s="22" t="s">
        <v>476</v>
      </c>
      <c r="W17" s="22">
        <v>1.02</v>
      </c>
      <c r="X17" s="60" t="s">
        <v>487</v>
      </c>
      <c r="Y17" s="22">
        <v>0.95</v>
      </c>
      <c r="Z17" s="64">
        <v>0.75</v>
      </c>
      <c r="AA17" s="22" t="s">
        <v>503</v>
      </c>
    </row>
    <row r="18" spans="1:27" x14ac:dyDescent="0.3">
      <c r="A18" s="22">
        <v>12</v>
      </c>
      <c r="B18" s="22">
        <v>62</v>
      </c>
      <c r="C18" s="55" t="str">
        <f>VLOOKUP($B18,'선택문헌 목록'!B:AC,2,0)</f>
        <v xml:space="preserve">Schmidt-Hansen </v>
      </c>
      <c r="D18" s="55">
        <f>VLOOKUP($B18,'선택문헌 목록'!B:AC,3,0)</f>
        <v>2020</v>
      </c>
      <c r="E18" s="55" t="str">
        <f>VLOOKUP($B18,'선택문헌 목록'!B:AC,7,0)</f>
        <v>낙태후 IUD 시행한 여성</v>
      </c>
      <c r="F18" s="55"/>
      <c r="G18" s="22"/>
      <c r="H18" s="23" t="str">
        <f>VLOOKUP($B18,'선택문헌 목록'!B:AB,13,0)</f>
        <v>RCT</v>
      </c>
      <c r="I18" s="55" t="s">
        <v>474</v>
      </c>
      <c r="J18" s="22" t="s">
        <v>475</v>
      </c>
      <c r="K18" s="22" t="s">
        <v>349</v>
      </c>
      <c r="L18" s="22" t="s">
        <v>486</v>
      </c>
      <c r="M18" s="22" t="s">
        <v>480</v>
      </c>
      <c r="N18" s="22" t="s">
        <v>481</v>
      </c>
      <c r="O18" s="22"/>
      <c r="P18" s="22"/>
      <c r="Q18" s="22" t="s">
        <v>39</v>
      </c>
      <c r="R18" s="22" t="s">
        <v>364</v>
      </c>
      <c r="S18" s="22"/>
      <c r="T18" s="22">
        <v>1</v>
      </c>
      <c r="U18" s="22"/>
      <c r="V18" s="22" t="s">
        <v>476</v>
      </c>
      <c r="W18" s="22">
        <v>1.63</v>
      </c>
      <c r="X18" s="60" t="s">
        <v>488</v>
      </c>
      <c r="Y18" s="22">
        <v>0.01</v>
      </c>
      <c r="Z18" s="22" t="s">
        <v>483</v>
      </c>
      <c r="AA18" s="22" t="s">
        <v>504</v>
      </c>
    </row>
    <row r="19" spans="1:27" x14ac:dyDescent="0.3">
      <c r="A19" s="22">
        <v>12</v>
      </c>
      <c r="B19" s="22">
        <v>62</v>
      </c>
      <c r="C19" s="55" t="str">
        <f>VLOOKUP($B19,'선택문헌 목록'!B:AC,2,0)</f>
        <v xml:space="preserve">Schmidt-Hansen </v>
      </c>
      <c r="D19" s="55">
        <f>VLOOKUP($B19,'선택문헌 목록'!B:AC,3,0)</f>
        <v>2020</v>
      </c>
      <c r="E19" s="55" t="str">
        <f>VLOOKUP($B19,'선택문헌 목록'!B:AC,7,0)</f>
        <v>낙태후 IUD 시행한 여성</v>
      </c>
      <c r="F19" s="55"/>
      <c r="G19" s="22"/>
      <c r="H19" s="23" t="str">
        <f>VLOOKUP($B19,'선택문헌 목록'!B:AB,13,0)</f>
        <v>RCT</v>
      </c>
      <c r="I19" s="55" t="s">
        <v>474</v>
      </c>
      <c r="J19" s="22" t="s">
        <v>475</v>
      </c>
      <c r="K19" s="22" t="s">
        <v>349</v>
      </c>
      <c r="L19" s="22" t="s">
        <v>486</v>
      </c>
      <c r="M19" s="22" t="s">
        <v>485</v>
      </c>
      <c r="N19" s="22" t="s">
        <v>481</v>
      </c>
      <c r="O19" s="22"/>
      <c r="P19" s="22"/>
      <c r="Q19" s="22" t="s">
        <v>39</v>
      </c>
      <c r="R19" s="22" t="s">
        <v>364</v>
      </c>
      <c r="S19" s="22"/>
      <c r="T19" s="22">
        <v>1</v>
      </c>
      <c r="U19" s="22"/>
      <c r="V19" s="22" t="s">
        <v>476</v>
      </c>
      <c r="W19" s="22">
        <v>2.2200000000000002</v>
      </c>
      <c r="X19" s="60" t="s">
        <v>489</v>
      </c>
      <c r="Y19" s="22">
        <v>0.03</v>
      </c>
      <c r="Z19" s="22" t="s">
        <v>483</v>
      </c>
      <c r="AA19" s="22" t="s">
        <v>504</v>
      </c>
    </row>
    <row r="20" spans="1:27" x14ac:dyDescent="0.3">
      <c r="A20" s="22">
        <v>12</v>
      </c>
      <c r="B20" s="22">
        <v>62</v>
      </c>
      <c r="C20" s="55" t="str">
        <f>VLOOKUP($B20,'선택문헌 목록'!B:AC,2,0)</f>
        <v xml:space="preserve">Schmidt-Hansen </v>
      </c>
      <c r="D20" s="55">
        <f>VLOOKUP($B20,'선택문헌 목록'!B:AC,3,0)</f>
        <v>2020</v>
      </c>
      <c r="E20" s="55" t="str">
        <f>VLOOKUP($B20,'선택문헌 목록'!B:AC,7,0)</f>
        <v>낙태후 IUD 시행한 여성</v>
      </c>
      <c r="F20" s="55"/>
      <c r="G20" s="22"/>
      <c r="H20" s="23" t="str">
        <f>VLOOKUP($B20,'선택문헌 목록'!B:AB,13,0)</f>
        <v>RCT</v>
      </c>
      <c r="I20" s="55" t="s">
        <v>474</v>
      </c>
      <c r="J20" s="22" t="s">
        <v>475</v>
      </c>
      <c r="K20" s="22" t="s">
        <v>349</v>
      </c>
      <c r="L20" s="22" t="s">
        <v>490</v>
      </c>
      <c r="M20" s="22" t="s">
        <v>479</v>
      </c>
      <c r="N20" s="22" t="s">
        <v>491</v>
      </c>
      <c r="O20" s="22"/>
      <c r="P20" s="22"/>
      <c r="Q20" s="22" t="s">
        <v>39</v>
      </c>
      <c r="R20" s="22" t="s">
        <v>364</v>
      </c>
      <c r="S20" s="22"/>
      <c r="T20" s="22">
        <v>2</v>
      </c>
      <c r="U20" s="22"/>
      <c r="V20" s="22" t="s">
        <v>351</v>
      </c>
      <c r="W20" s="22">
        <v>12.54</v>
      </c>
      <c r="X20" s="60" t="s">
        <v>492</v>
      </c>
      <c r="Y20" s="22">
        <v>0.08</v>
      </c>
      <c r="Z20" s="22" t="s">
        <v>483</v>
      </c>
      <c r="AA20" s="22" t="s">
        <v>503</v>
      </c>
    </row>
    <row r="21" spans="1:27" x14ac:dyDescent="0.3">
      <c r="A21" s="22">
        <v>12</v>
      </c>
      <c r="B21" s="22">
        <v>62</v>
      </c>
      <c r="C21" s="55" t="str">
        <f>VLOOKUP($B21,'선택문헌 목록'!B:AC,2,0)</f>
        <v xml:space="preserve">Schmidt-Hansen </v>
      </c>
      <c r="D21" s="55">
        <f>VLOOKUP($B21,'선택문헌 목록'!B:AC,3,0)</f>
        <v>2020</v>
      </c>
      <c r="E21" s="55" t="str">
        <f>VLOOKUP($B21,'선택문헌 목록'!B:AC,7,0)</f>
        <v>낙태후 IUD 시행한 여성</v>
      </c>
      <c r="F21" s="55"/>
      <c r="G21" s="22"/>
      <c r="H21" s="23" t="str">
        <f>VLOOKUP($B21,'선택문헌 목록'!B:AB,13,0)</f>
        <v>RCT</v>
      </c>
      <c r="I21" s="55" t="s">
        <v>474</v>
      </c>
      <c r="J21" s="22" t="s">
        <v>475</v>
      </c>
      <c r="K21" s="22" t="s">
        <v>349</v>
      </c>
      <c r="L21" s="22" t="s">
        <v>490</v>
      </c>
      <c r="M21" s="22" t="s">
        <v>480</v>
      </c>
      <c r="N21" s="22" t="s">
        <v>491</v>
      </c>
      <c r="O21" s="22"/>
      <c r="P21" s="22"/>
      <c r="Q21" s="22" t="s">
        <v>39</v>
      </c>
      <c r="R21" s="22" t="s">
        <v>364</v>
      </c>
      <c r="S21" s="22"/>
      <c r="T21" s="22">
        <v>1</v>
      </c>
      <c r="U21" s="22"/>
      <c r="V21" s="22" t="s">
        <v>351</v>
      </c>
      <c r="W21" s="22">
        <v>10.79</v>
      </c>
      <c r="X21" s="60" t="s">
        <v>493</v>
      </c>
      <c r="Y21" s="22">
        <v>0.1</v>
      </c>
      <c r="Z21" s="22" t="s">
        <v>483</v>
      </c>
      <c r="AA21" s="22" t="s">
        <v>503</v>
      </c>
    </row>
    <row r="22" spans="1:27" x14ac:dyDescent="0.3">
      <c r="A22" s="22">
        <v>12</v>
      </c>
      <c r="B22" s="22">
        <v>62</v>
      </c>
      <c r="C22" s="55" t="str">
        <f>VLOOKUP($B22,'선택문헌 목록'!B:AC,2,0)</f>
        <v xml:space="preserve">Schmidt-Hansen </v>
      </c>
      <c r="D22" s="55">
        <f>VLOOKUP($B22,'선택문헌 목록'!B:AC,3,0)</f>
        <v>2020</v>
      </c>
      <c r="E22" s="55" t="str">
        <f>VLOOKUP($B22,'선택문헌 목록'!B:AC,7,0)</f>
        <v>낙태후 IUD 시행한 여성</v>
      </c>
      <c r="F22" s="55"/>
      <c r="G22" s="22"/>
      <c r="H22" s="23" t="str">
        <f>VLOOKUP($B22,'선택문헌 목록'!B:AB,13,0)</f>
        <v>RCT</v>
      </c>
      <c r="I22" s="55" t="s">
        <v>474</v>
      </c>
      <c r="J22" s="22" t="s">
        <v>475</v>
      </c>
      <c r="K22" s="22" t="s">
        <v>349</v>
      </c>
      <c r="L22" s="22" t="s">
        <v>490</v>
      </c>
      <c r="M22" s="22" t="s">
        <v>485</v>
      </c>
      <c r="N22" s="22" t="s">
        <v>491</v>
      </c>
      <c r="O22" s="22"/>
      <c r="P22" s="22"/>
      <c r="Q22" s="22" t="s">
        <v>39</v>
      </c>
      <c r="R22" s="22" t="s">
        <v>364</v>
      </c>
      <c r="S22" s="22"/>
      <c r="T22" s="22">
        <v>1</v>
      </c>
      <c r="U22" s="22"/>
      <c r="V22" s="22" t="s">
        <v>351</v>
      </c>
      <c r="W22" s="22">
        <v>13.46</v>
      </c>
      <c r="X22" s="60" t="s">
        <v>494</v>
      </c>
      <c r="Y22" s="22">
        <v>7.0000000000000007E-2</v>
      </c>
      <c r="Z22" s="22" t="s">
        <v>483</v>
      </c>
      <c r="AA22" s="22" t="s">
        <v>503</v>
      </c>
    </row>
    <row r="23" spans="1:27" x14ac:dyDescent="0.3">
      <c r="A23" s="22">
        <v>12</v>
      </c>
      <c r="B23" s="22">
        <v>62</v>
      </c>
      <c r="C23" s="55" t="str">
        <f>VLOOKUP($B23,'선택문헌 목록'!B:AC,2,0)</f>
        <v xml:space="preserve">Schmidt-Hansen </v>
      </c>
      <c r="D23" s="55">
        <f>VLOOKUP($B23,'선택문헌 목록'!B:AC,3,0)</f>
        <v>2020</v>
      </c>
      <c r="E23" s="55" t="str">
        <f>VLOOKUP($B23,'선택문헌 목록'!B:AC,7,0)</f>
        <v>낙태후 IUD 시행한 여성</v>
      </c>
      <c r="F23" s="55"/>
      <c r="G23" s="22"/>
      <c r="H23" s="23" t="str">
        <f>VLOOKUP($B23,'선택문헌 목록'!B:AB,13,0)</f>
        <v>RCT</v>
      </c>
      <c r="I23" s="55" t="s">
        <v>474</v>
      </c>
      <c r="J23" s="22" t="s">
        <v>475</v>
      </c>
      <c r="K23" s="22" t="s">
        <v>349</v>
      </c>
      <c r="L23" s="22" t="s">
        <v>495</v>
      </c>
      <c r="M23" s="22"/>
      <c r="N23" s="22"/>
      <c r="O23" s="22"/>
      <c r="P23" s="22"/>
      <c r="Q23" s="22"/>
      <c r="R23" s="22"/>
      <c r="S23" s="22"/>
      <c r="T23" s="22">
        <v>2</v>
      </c>
      <c r="U23" s="22"/>
      <c r="V23" s="22"/>
      <c r="W23" s="22" t="s">
        <v>496</v>
      </c>
      <c r="X23" s="60"/>
      <c r="Y23" s="22"/>
      <c r="Z23" s="22"/>
      <c r="AA23" s="22" t="s">
        <v>497</v>
      </c>
    </row>
    <row r="24" spans="1:27" x14ac:dyDescent="0.3">
      <c r="A24" s="22">
        <v>13</v>
      </c>
      <c r="B24" s="22">
        <v>70</v>
      </c>
      <c r="C24" s="55" t="str">
        <f>VLOOKUP($B24,'선택문헌 목록'!B:AC,2,0)</f>
        <v>Maldonado</v>
      </c>
      <c r="D24" s="55">
        <f>VLOOKUP($B24,'선택문헌 목록'!B:AC,3,0)</f>
        <v>2020</v>
      </c>
      <c r="E24" s="55" t="str">
        <f>VLOOKUP($B24,'선택문헌 목록'!B:AC,7,0)</f>
        <v xml:space="preserve">women of reproductive-aged </v>
      </c>
      <c r="F24" s="55"/>
      <c r="G24" s="22"/>
      <c r="H24" s="23">
        <f>VLOOKUP($B24,'선택문헌 목록'!B:AB,13,0)</f>
        <v>0</v>
      </c>
      <c r="I24" s="55" t="str">
        <f>VLOOKUP($B24,'선택문헌 목록'!B:AC,18,0)</f>
        <v>LNG-IUD</v>
      </c>
      <c r="J24" s="22" t="s">
        <v>528</v>
      </c>
      <c r="K24" s="22" t="s">
        <v>349</v>
      </c>
      <c r="L24" s="22" t="s">
        <v>529</v>
      </c>
      <c r="M24" s="22" t="s">
        <v>516</v>
      </c>
      <c r="N24" s="22" t="s">
        <v>506</v>
      </c>
      <c r="O24" s="22" t="s">
        <v>511</v>
      </c>
      <c r="P24" s="22" t="s">
        <v>517</v>
      </c>
      <c r="Q24" s="22" t="s">
        <v>39</v>
      </c>
      <c r="R24" s="22" t="s">
        <v>364</v>
      </c>
      <c r="S24" s="22"/>
      <c r="T24" s="22">
        <v>4</v>
      </c>
      <c r="U24" s="22">
        <v>661</v>
      </c>
      <c r="V24" s="22" t="s">
        <v>510</v>
      </c>
      <c r="W24" s="22">
        <v>13.3</v>
      </c>
      <c r="X24" s="22" t="s">
        <v>512</v>
      </c>
      <c r="Y24" s="22">
        <v>0.47699999999999998</v>
      </c>
      <c r="Z24" s="64">
        <v>0</v>
      </c>
      <c r="AA24" s="22" t="s">
        <v>531</v>
      </c>
    </row>
    <row r="25" spans="1:27" x14ac:dyDescent="0.3">
      <c r="A25" s="22">
        <v>13</v>
      </c>
      <c r="B25" s="22">
        <v>70</v>
      </c>
      <c r="C25" s="55" t="str">
        <f>VLOOKUP($B25,'선택문헌 목록'!B:AC,2,0)</f>
        <v>Maldonado</v>
      </c>
      <c r="D25" s="55">
        <f>VLOOKUP($B25,'선택문헌 목록'!B:AC,3,0)</f>
        <v>2020</v>
      </c>
      <c r="E25" s="55" t="str">
        <f>VLOOKUP($B25,'선택문헌 목록'!B:AC,7,0)</f>
        <v xml:space="preserve">women of reproductive-aged </v>
      </c>
      <c r="F25" s="55"/>
      <c r="G25" s="22"/>
      <c r="H25" s="23">
        <f>VLOOKUP($B25,'선택문헌 목록'!B:AB,13,0)</f>
        <v>0</v>
      </c>
      <c r="I25" s="55" t="str">
        <f>VLOOKUP($B25,'선택문헌 목록'!B:AC,18,0)</f>
        <v>LNG-IUD</v>
      </c>
      <c r="J25" s="22" t="s">
        <v>528</v>
      </c>
      <c r="K25" s="22" t="s">
        <v>349</v>
      </c>
      <c r="L25" s="22" t="s">
        <v>529</v>
      </c>
      <c r="M25" s="22" t="s">
        <v>516</v>
      </c>
      <c r="N25" s="22" t="s">
        <v>507</v>
      </c>
      <c r="O25" s="22" t="s">
        <v>511</v>
      </c>
      <c r="P25" s="22" t="s">
        <v>517</v>
      </c>
      <c r="Q25" s="22" t="s">
        <v>39</v>
      </c>
      <c r="R25" s="22" t="s">
        <v>364</v>
      </c>
      <c r="S25" s="22"/>
      <c r="T25" s="22">
        <v>6</v>
      </c>
      <c r="U25" s="22">
        <v>2547</v>
      </c>
      <c r="V25" s="22" t="s">
        <v>510</v>
      </c>
      <c r="W25" s="22">
        <v>7.8</v>
      </c>
      <c r="X25" s="22" t="s">
        <v>513</v>
      </c>
      <c r="Y25" s="22">
        <v>0.24199999999999999</v>
      </c>
      <c r="Z25" s="61">
        <v>0.25700000000000001</v>
      </c>
      <c r="AA25" s="22" t="s">
        <v>532</v>
      </c>
    </row>
    <row r="26" spans="1:27" x14ac:dyDescent="0.3">
      <c r="A26" s="22">
        <v>13</v>
      </c>
      <c r="B26" s="22">
        <v>70</v>
      </c>
      <c r="C26" s="55" t="str">
        <f>VLOOKUP($B26,'선택문헌 목록'!B:AC,2,0)</f>
        <v>Maldonado</v>
      </c>
      <c r="D26" s="55">
        <f>VLOOKUP($B26,'선택문헌 목록'!B:AC,3,0)</f>
        <v>2020</v>
      </c>
      <c r="E26" s="55" t="str">
        <f>VLOOKUP($B26,'선택문헌 목록'!B:AC,7,0)</f>
        <v xml:space="preserve">women of reproductive-aged </v>
      </c>
      <c r="F26" s="55"/>
      <c r="G26" s="22"/>
      <c r="H26" s="23">
        <f>VLOOKUP($B26,'선택문헌 목록'!B:AB,13,0)</f>
        <v>0</v>
      </c>
      <c r="I26" s="55" t="str">
        <f>VLOOKUP($B26,'선택문헌 목록'!B:AC,18,0)</f>
        <v>LNG-IUD</v>
      </c>
      <c r="J26" s="22" t="s">
        <v>528</v>
      </c>
      <c r="K26" s="22" t="s">
        <v>349</v>
      </c>
      <c r="L26" s="22" t="s">
        <v>529</v>
      </c>
      <c r="M26" s="22" t="s">
        <v>516</v>
      </c>
      <c r="N26" s="22" t="s">
        <v>508</v>
      </c>
      <c r="O26" s="22" t="s">
        <v>511</v>
      </c>
      <c r="P26" s="22" t="s">
        <v>517</v>
      </c>
      <c r="Q26" s="22" t="s">
        <v>39</v>
      </c>
      <c r="R26" s="22" t="s">
        <v>364</v>
      </c>
      <c r="S26" s="22"/>
      <c r="T26" s="22">
        <v>6</v>
      </c>
      <c r="U26" s="22">
        <v>2497</v>
      </c>
      <c r="V26" s="22" t="s">
        <v>510</v>
      </c>
      <c r="W26" s="22">
        <v>6.2</v>
      </c>
      <c r="X26" s="22" t="s">
        <v>514</v>
      </c>
      <c r="Y26" s="22">
        <v>0.16700000000000001</v>
      </c>
      <c r="Z26" s="64">
        <v>0.36</v>
      </c>
      <c r="AA26" s="22" t="s">
        <v>533</v>
      </c>
    </row>
    <row r="27" spans="1:27" x14ac:dyDescent="0.3">
      <c r="A27" s="22">
        <v>13</v>
      </c>
      <c r="B27" s="22">
        <v>70</v>
      </c>
      <c r="C27" s="55" t="str">
        <f>VLOOKUP($B27,'선택문헌 목록'!B:AC,2,0)</f>
        <v>Maldonado</v>
      </c>
      <c r="D27" s="55">
        <f>VLOOKUP($B27,'선택문헌 목록'!B:AC,3,0)</f>
        <v>2020</v>
      </c>
      <c r="E27" s="55" t="str">
        <f>VLOOKUP($B27,'선택문헌 목록'!B:AC,7,0)</f>
        <v xml:space="preserve">women of reproductive-aged </v>
      </c>
      <c r="F27" s="22"/>
      <c r="G27" s="22"/>
      <c r="H27" s="23">
        <f>VLOOKUP($B27,'선택문헌 목록'!B:AB,13,0)</f>
        <v>0</v>
      </c>
      <c r="I27" s="55" t="str">
        <f>VLOOKUP($B27,'선택문헌 목록'!B:AC,18,0)</f>
        <v>LNG-IUD</v>
      </c>
      <c r="J27" s="22" t="s">
        <v>528</v>
      </c>
      <c r="K27" s="22" t="s">
        <v>349</v>
      </c>
      <c r="L27" s="22" t="s">
        <v>529</v>
      </c>
      <c r="M27" s="22" t="s">
        <v>516</v>
      </c>
      <c r="N27" s="22" t="s">
        <v>509</v>
      </c>
      <c r="O27" s="22" t="s">
        <v>511</v>
      </c>
      <c r="P27" s="22" t="s">
        <v>517</v>
      </c>
      <c r="Q27" s="22" t="s">
        <v>39</v>
      </c>
      <c r="R27" s="22" t="s">
        <v>364</v>
      </c>
      <c r="S27" s="22"/>
      <c r="T27" s="22">
        <v>6</v>
      </c>
      <c r="U27" s="22">
        <v>2453</v>
      </c>
      <c r="V27" s="22" t="s">
        <v>510</v>
      </c>
      <c r="W27" s="22">
        <v>5</v>
      </c>
      <c r="X27" s="22" t="s">
        <v>515</v>
      </c>
      <c r="Y27" s="22">
        <v>0.22900000000000001</v>
      </c>
      <c r="Z27" s="61">
        <v>0.27500000000000002</v>
      </c>
      <c r="AA27" s="22" t="s">
        <v>534</v>
      </c>
    </row>
    <row r="28" spans="1:27" x14ac:dyDescent="0.3">
      <c r="A28" s="22">
        <v>13</v>
      </c>
      <c r="B28" s="22">
        <v>70</v>
      </c>
      <c r="C28" s="55" t="str">
        <f>VLOOKUP($B28,'선택문헌 목록'!B:AC,2,0)</f>
        <v>Maldonado</v>
      </c>
      <c r="D28" s="55">
        <f>VLOOKUP($B28,'선택문헌 목록'!B:AC,3,0)</f>
        <v>2020</v>
      </c>
      <c r="E28" s="55" t="str">
        <f>VLOOKUP($B28,'선택문헌 목록'!B:AC,7,0)</f>
        <v xml:space="preserve">women of reproductive-aged </v>
      </c>
      <c r="F28" s="22"/>
      <c r="G28" s="22"/>
      <c r="H28" s="23">
        <f>VLOOKUP($B28,'선택문헌 목록'!B:AB,13,0)</f>
        <v>0</v>
      </c>
      <c r="I28" s="55" t="str">
        <f>VLOOKUP($B28,'선택문헌 목록'!B:AC,18,0)</f>
        <v>LNG-IUD</v>
      </c>
      <c r="J28" s="22" t="s">
        <v>528</v>
      </c>
      <c r="K28" s="22" t="s">
        <v>349</v>
      </c>
      <c r="L28" s="22" t="s">
        <v>530</v>
      </c>
      <c r="M28" s="22"/>
      <c r="N28" s="22" t="s">
        <v>506</v>
      </c>
      <c r="O28" s="22" t="s">
        <v>511</v>
      </c>
      <c r="P28" s="22" t="s">
        <v>517</v>
      </c>
      <c r="Q28" s="22" t="s">
        <v>39</v>
      </c>
      <c r="R28" s="22" t="s">
        <v>364</v>
      </c>
      <c r="S28" s="22"/>
      <c r="T28" s="22">
        <v>3</v>
      </c>
      <c r="U28" s="22">
        <v>503</v>
      </c>
      <c r="V28" s="22" t="s">
        <v>510</v>
      </c>
      <c r="W28" s="22">
        <v>22.9</v>
      </c>
      <c r="X28" s="22" t="s">
        <v>518</v>
      </c>
      <c r="Y28" s="22">
        <v>0.84799999999999998</v>
      </c>
      <c r="Z28" s="64">
        <v>0</v>
      </c>
      <c r="AA28" s="22" t="s">
        <v>535</v>
      </c>
    </row>
    <row r="29" spans="1:27" x14ac:dyDescent="0.3">
      <c r="A29" s="22">
        <v>13</v>
      </c>
      <c r="B29" s="22">
        <v>70</v>
      </c>
      <c r="C29" s="55" t="str">
        <f>VLOOKUP($B29,'선택문헌 목록'!B:AC,2,0)</f>
        <v>Maldonado</v>
      </c>
      <c r="D29" s="55">
        <f>VLOOKUP($B29,'선택문헌 목록'!B:AC,3,0)</f>
        <v>2020</v>
      </c>
      <c r="E29" s="55" t="str">
        <f>VLOOKUP($B29,'선택문헌 목록'!B:AC,7,0)</f>
        <v xml:space="preserve">women of reproductive-aged </v>
      </c>
      <c r="F29" s="22"/>
      <c r="G29" s="22"/>
      <c r="H29" s="23">
        <f>VLOOKUP($B29,'선택문헌 목록'!B:AB,13,0)</f>
        <v>0</v>
      </c>
      <c r="I29" s="55" t="str">
        <f>VLOOKUP($B29,'선택문헌 목록'!B:AC,18,0)</f>
        <v>LNG-IUD</v>
      </c>
      <c r="J29" s="22" t="s">
        <v>528</v>
      </c>
      <c r="K29" s="22" t="s">
        <v>349</v>
      </c>
      <c r="L29" s="22" t="s">
        <v>530</v>
      </c>
      <c r="M29" s="22"/>
      <c r="N29" s="22" t="s">
        <v>507</v>
      </c>
      <c r="O29" s="22" t="s">
        <v>511</v>
      </c>
      <c r="P29" s="22" t="s">
        <v>517</v>
      </c>
      <c r="Q29" s="22" t="s">
        <v>39</v>
      </c>
      <c r="R29" s="22" t="s">
        <v>364</v>
      </c>
      <c r="S29" s="22"/>
      <c r="T29" s="22">
        <v>4</v>
      </c>
      <c r="U29" s="22">
        <v>900</v>
      </c>
      <c r="V29" s="22" t="s">
        <v>510</v>
      </c>
      <c r="W29" s="22">
        <v>11.6</v>
      </c>
      <c r="X29" s="22" t="s">
        <v>519</v>
      </c>
      <c r="Y29" s="22" t="s">
        <v>522</v>
      </c>
      <c r="Z29" s="61">
        <v>0.876</v>
      </c>
      <c r="AA29" s="22" t="s">
        <v>536</v>
      </c>
    </row>
    <row r="30" spans="1:27" x14ac:dyDescent="0.3">
      <c r="A30" s="22">
        <v>13</v>
      </c>
      <c r="B30" s="22">
        <v>70</v>
      </c>
      <c r="C30" s="55" t="str">
        <f>VLOOKUP($B30,'선택문헌 목록'!B:AC,2,0)</f>
        <v>Maldonado</v>
      </c>
      <c r="D30" s="55">
        <f>VLOOKUP($B30,'선택문헌 목록'!B:AC,3,0)</f>
        <v>2020</v>
      </c>
      <c r="E30" s="55" t="str">
        <f>VLOOKUP($B30,'선택문헌 목록'!B:AC,7,0)</f>
        <v xml:space="preserve">women of reproductive-aged </v>
      </c>
      <c r="F30" s="22"/>
      <c r="G30" s="22"/>
      <c r="H30" s="23">
        <f>VLOOKUP($B30,'선택문헌 목록'!B:AB,13,0)</f>
        <v>0</v>
      </c>
      <c r="I30" s="55" t="str">
        <f>VLOOKUP($B30,'선택문헌 목록'!B:AC,18,0)</f>
        <v>LNG-IUD</v>
      </c>
      <c r="J30" s="22" t="s">
        <v>528</v>
      </c>
      <c r="K30" s="22" t="s">
        <v>349</v>
      </c>
      <c r="L30" s="22" t="s">
        <v>530</v>
      </c>
      <c r="M30" s="22"/>
      <c r="N30" s="22" t="s">
        <v>508</v>
      </c>
      <c r="O30" s="22" t="s">
        <v>511</v>
      </c>
      <c r="P30" s="22" t="s">
        <v>517</v>
      </c>
      <c r="Q30" s="22" t="s">
        <v>39</v>
      </c>
      <c r="R30" s="22" t="s">
        <v>364</v>
      </c>
      <c r="S30" s="22"/>
      <c r="T30" s="22">
        <v>4</v>
      </c>
      <c r="U30" s="22">
        <v>856</v>
      </c>
      <c r="V30" s="22" t="s">
        <v>510</v>
      </c>
      <c r="W30" s="22">
        <v>8.1999999999999993</v>
      </c>
      <c r="X30" s="22" t="s">
        <v>521</v>
      </c>
      <c r="Y30" s="22">
        <v>1.2E-2</v>
      </c>
      <c r="Z30" s="61">
        <v>0.72799999999999998</v>
      </c>
      <c r="AA30" s="22" t="s">
        <v>537</v>
      </c>
    </row>
    <row r="31" spans="1:27" x14ac:dyDescent="0.3">
      <c r="A31" s="22">
        <v>13</v>
      </c>
      <c r="B31" s="22">
        <v>70</v>
      </c>
      <c r="C31" s="55" t="str">
        <f>VLOOKUP($B31,'선택문헌 목록'!B:AC,2,0)</f>
        <v>Maldonado</v>
      </c>
      <c r="D31" s="55">
        <f>VLOOKUP($B31,'선택문헌 목록'!B:AC,3,0)</f>
        <v>2020</v>
      </c>
      <c r="E31" s="55" t="str">
        <f>VLOOKUP($B31,'선택문헌 목록'!B:AC,7,0)</f>
        <v xml:space="preserve">women of reproductive-aged </v>
      </c>
      <c r="F31" s="22"/>
      <c r="G31" s="22"/>
      <c r="H31" s="23">
        <f>VLOOKUP($B31,'선택문헌 목록'!B:AB,13,0)</f>
        <v>0</v>
      </c>
      <c r="I31" s="55" t="str">
        <f>VLOOKUP($B31,'선택문헌 목록'!B:AC,18,0)</f>
        <v>LNG-IUD</v>
      </c>
      <c r="J31" s="22" t="s">
        <v>528</v>
      </c>
      <c r="K31" s="22" t="s">
        <v>349</v>
      </c>
      <c r="L31" s="22" t="s">
        <v>530</v>
      </c>
      <c r="M31" s="22"/>
      <c r="N31" s="22" t="s">
        <v>509</v>
      </c>
      <c r="O31" s="22" t="s">
        <v>511</v>
      </c>
      <c r="P31" s="22" t="s">
        <v>517</v>
      </c>
      <c r="Q31" s="22" t="s">
        <v>39</v>
      </c>
      <c r="R31" s="22" t="s">
        <v>364</v>
      </c>
      <c r="S31" s="22"/>
      <c r="T31" s="22">
        <v>4</v>
      </c>
      <c r="U31" s="22">
        <v>820</v>
      </c>
      <c r="V31" s="22" t="s">
        <v>510</v>
      </c>
      <c r="W31" s="22">
        <v>7.6</v>
      </c>
      <c r="X31" s="22" t="s">
        <v>520</v>
      </c>
      <c r="Y31" s="22">
        <v>2.5999999999999999E-2</v>
      </c>
      <c r="Z31" s="61">
        <v>0.67600000000000005</v>
      </c>
      <c r="AA31" s="22" t="s">
        <v>538</v>
      </c>
    </row>
    <row r="32" spans="1:27" x14ac:dyDescent="0.3">
      <c r="A32" s="22">
        <v>13</v>
      </c>
      <c r="B32" s="22">
        <v>70</v>
      </c>
      <c r="C32" s="55" t="str">
        <f>VLOOKUP($B32,'선택문헌 목록'!B:AC,2,0)</f>
        <v>Maldonado</v>
      </c>
      <c r="D32" s="55">
        <f>VLOOKUP($B32,'선택문헌 목록'!B:AC,3,0)</f>
        <v>2020</v>
      </c>
      <c r="E32" s="55" t="str">
        <f>VLOOKUP($B32,'선택문헌 목록'!B:AC,7,0)</f>
        <v xml:space="preserve">women of reproductive-aged </v>
      </c>
      <c r="F32" s="22"/>
      <c r="G32" s="22"/>
      <c r="H32" s="23">
        <f>VLOOKUP($B32,'선택문헌 목록'!B:AB,13,0)</f>
        <v>0</v>
      </c>
      <c r="I32" s="55" t="str">
        <f>VLOOKUP($B32,'선택문헌 목록'!B:AC,18,0)</f>
        <v>LNG-IUD</v>
      </c>
      <c r="J32" s="22" t="s">
        <v>528</v>
      </c>
      <c r="K32" s="22" t="s">
        <v>349</v>
      </c>
      <c r="L32" s="22" t="s">
        <v>523</v>
      </c>
      <c r="M32" s="22"/>
      <c r="N32" s="22" t="s">
        <v>506</v>
      </c>
      <c r="O32" s="22" t="s">
        <v>511</v>
      </c>
      <c r="P32" s="22" t="s">
        <v>517</v>
      </c>
      <c r="Q32" s="22" t="s">
        <v>39</v>
      </c>
      <c r="R32" s="22" t="s">
        <v>364</v>
      </c>
      <c r="S32" s="22"/>
      <c r="T32" s="22">
        <v>2</v>
      </c>
      <c r="U32" s="22">
        <v>629</v>
      </c>
      <c r="V32" s="22" t="s">
        <v>510</v>
      </c>
      <c r="W32" s="22">
        <v>35.6</v>
      </c>
      <c r="X32" s="22" t="s">
        <v>524</v>
      </c>
      <c r="Y32" s="22">
        <v>0.53900000000000003</v>
      </c>
      <c r="Z32" s="64">
        <v>0</v>
      </c>
      <c r="AA32" s="22" t="s">
        <v>539</v>
      </c>
    </row>
    <row r="33" spans="1:27" x14ac:dyDescent="0.3">
      <c r="A33" s="22">
        <v>13</v>
      </c>
      <c r="B33" s="22">
        <v>70</v>
      </c>
      <c r="C33" s="55" t="str">
        <f>VLOOKUP($B33,'선택문헌 목록'!B:AC,2,0)</f>
        <v>Maldonado</v>
      </c>
      <c r="D33" s="55">
        <f>VLOOKUP($B33,'선택문헌 목록'!B:AC,3,0)</f>
        <v>2020</v>
      </c>
      <c r="E33" s="55" t="str">
        <f>VLOOKUP($B33,'선택문헌 목록'!B:AC,7,0)</f>
        <v xml:space="preserve">women of reproductive-aged </v>
      </c>
      <c r="F33" s="22"/>
      <c r="G33" s="22"/>
      <c r="H33" s="23">
        <f>VLOOKUP($B33,'선택문헌 목록'!B:AB,13,0)</f>
        <v>0</v>
      </c>
      <c r="I33" s="55" t="str">
        <f>VLOOKUP($B33,'선택문헌 목록'!B:AC,18,0)</f>
        <v>LNG-IUD</v>
      </c>
      <c r="J33" s="22" t="s">
        <v>528</v>
      </c>
      <c r="K33" s="22" t="s">
        <v>349</v>
      </c>
      <c r="L33" s="22" t="s">
        <v>523</v>
      </c>
      <c r="M33" s="22"/>
      <c r="N33" s="22" t="s">
        <v>507</v>
      </c>
      <c r="O33" s="22" t="s">
        <v>511</v>
      </c>
      <c r="P33" s="22" t="s">
        <v>517</v>
      </c>
      <c r="Q33" s="22" t="s">
        <v>39</v>
      </c>
      <c r="R33" s="22" t="s">
        <v>364</v>
      </c>
      <c r="S33" s="22"/>
      <c r="T33" s="22">
        <v>3</v>
      </c>
      <c r="U33" s="22">
        <v>2084</v>
      </c>
      <c r="V33" s="22" t="s">
        <v>510</v>
      </c>
      <c r="W33" s="22">
        <v>19.100000000000001</v>
      </c>
      <c r="X33" s="22" t="s">
        <v>525</v>
      </c>
      <c r="Y33" s="22">
        <v>0.186</v>
      </c>
      <c r="Z33" s="61">
        <v>0.40500000000000003</v>
      </c>
      <c r="AA33" s="22" t="s">
        <v>540</v>
      </c>
    </row>
    <row r="34" spans="1:27" x14ac:dyDescent="0.3">
      <c r="A34" s="22">
        <v>13</v>
      </c>
      <c r="B34" s="22">
        <v>70</v>
      </c>
      <c r="C34" s="55" t="str">
        <f>VLOOKUP($B34,'선택문헌 목록'!B:AC,2,0)</f>
        <v>Maldonado</v>
      </c>
      <c r="D34" s="55">
        <f>VLOOKUP($B34,'선택문헌 목록'!B:AC,3,0)</f>
        <v>2020</v>
      </c>
      <c r="E34" s="55" t="str">
        <f>VLOOKUP($B34,'선택문헌 목록'!B:AC,7,0)</f>
        <v xml:space="preserve">women of reproductive-aged </v>
      </c>
      <c r="F34" s="22"/>
      <c r="G34" s="22"/>
      <c r="H34" s="23">
        <f>VLOOKUP($B34,'선택문헌 목록'!B:AB,13,0)</f>
        <v>0</v>
      </c>
      <c r="I34" s="55" t="str">
        <f>VLOOKUP($B34,'선택문헌 목록'!B:AC,18,0)</f>
        <v>LNG-IUD</v>
      </c>
      <c r="J34" s="22" t="s">
        <v>528</v>
      </c>
      <c r="K34" s="22" t="s">
        <v>349</v>
      </c>
      <c r="L34" s="22" t="s">
        <v>523</v>
      </c>
      <c r="M34" s="22"/>
      <c r="N34" s="22" t="s">
        <v>508</v>
      </c>
      <c r="O34" s="22" t="s">
        <v>511</v>
      </c>
      <c r="P34" s="22" t="s">
        <v>517</v>
      </c>
      <c r="Q34" s="22" t="s">
        <v>39</v>
      </c>
      <c r="R34" s="22" t="s">
        <v>364</v>
      </c>
      <c r="S34" s="22"/>
      <c r="T34" s="22">
        <v>3</v>
      </c>
      <c r="U34" s="22">
        <v>2045</v>
      </c>
      <c r="V34" s="22" t="s">
        <v>510</v>
      </c>
      <c r="W34" s="22">
        <v>14.2</v>
      </c>
      <c r="X34" s="22" t="s">
        <v>526</v>
      </c>
      <c r="Y34" s="22">
        <v>0.123</v>
      </c>
      <c r="Z34" s="61">
        <v>0.52300000000000002</v>
      </c>
      <c r="AA34" s="22" t="s">
        <v>541</v>
      </c>
    </row>
    <row r="35" spans="1:27" x14ac:dyDescent="0.3">
      <c r="A35" s="22">
        <v>13</v>
      </c>
      <c r="B35" s="22">
        <v>70</v>
      </c>
      <c r="C35" s="55" t="str">
        <f>VLOOKUP($B35,'선택문헌 목록'!B:AC,2,0)</f>
        <v>Maldonado</v>
      </c>
      <c r="D35" s="55">
        <f>VLOOKUP($B35,'선택문헌 목록'!B:AC,3,0)</f>
        <v>2020</v>
      </c>
      <c r="E35" s="55" t="str">
        <f>VLOOKUP($B35,'선택문헌 목록'!B:AC,7,0)</f>
        <v xml:space="preserve">women of reproductive-aged </v>
      </c>
      <c r="F35" s="22"/>
      <c r="G35" s="22"/>
      <c r="H35" s="23">
        <f>VLOOKUP($B35,'선택문헌 목록'!B:AB,13,0)</f>
        <v>0</v>
      </c>
      <c r="I35" s="55" t="str">
        <f>VLOOKUP($B35,'선택문헌 목록'!B:AC,18,0)</f>
        <v>LNG-IUD</v>
      </c>
      <c r="J35" s="22" t="s">
        <v>528</v>
      </c>
      <c r="K35" s="22" t="s">
        <v>349</v>
      </c>
      <c r="L35" s="22" t="s">
        <v>523</v>
      </c>
      <c r="M35" s="22"/>
      <c r="N35" s="22" t="s">
        <v>509</v>
      </c>
      <c r="O35" s="22" t="s">
        <v>511</v>
      </c>
      <c r="P35" s="22" t="s">
        <v>517</v>
      </c>
      <c r="Q35" s="22" t="s">
        <v>39</v>
      </c>
      <c r="R35" s="22" t="s">
        <v>364</v>
      </c>
      <c r="S35" s="22"/>
      <c r="T35" s="22">
        <v>3</v>
      </c>
      <c r="U35" s="22">
        <v>2032</v>
      </c>
      <c r="V35" s="22" t="s">
        <v>510</v>
      </c>
      <c r="W35" s="22">
        <v>11.7</v>
      </c>
      <c r="X35" s="22" t="s">
        <v>527</v>
      </c>
      <c r="Y35" s="22">
        <v>0.2</v>
      </c>
      <c r="Z35" s="61">
        <v>0.378</v>
      </c>
      <c r="AA35" s="22" t="s">
        <v>542</v>
      </c>
    </row>
    <row r="36" spans="1:27" x14ac:dyDescent="0.3">
      <c r="A36" s="22">
        <v>14</v>
      </c>
      <c r="B36" s="22">
        <v>376</v>
      </c>
      <c r="C36" s="77" t="str">
        <f>VLOOKUP($B36,'선택문헌 목록'!B:AC,2,0)</f>
        <v>Farah</v>
      </c>
      <c r="D36" s="77">
        <f>VLOOKUP($B36,'선택문헌 목록'!B:AC,3,0)</f>
        <v>2020</v>
      </c>
      <c r="E36" s="77" t="str">
        <f>VLOOKUP($B36,'선택문헌 목록'!B:AC,7,0)</f>
        <v>청소년 및 젊은 여성</v>
      </c>
      <c r="F36" s="22"/>
      <c r="G36" s="22"/>
      <c r="H36" s="23">
        <f>VLOOKUP($B36,'선택문헌 목록'!B:AB,13,0)</f>
        <v>0</v>
      </c>
      <c r="I36" s="55" t="str">
        <f>VLOOKUP($B36,'선택문헌 목록'!B:AC,18,0)</f>
        <v>LNG-IUD</v>
      </c>
      <c r="J36" s="22" t="s">
        <v>90</v>
      </c>
      <c r="K36" s="22" t="s">
        <v>349</v>
      </c>
      <c r="L36" s="22" t="s">
        <v>547</v>
      </c>
      <c r="M36" s="22" t="s">
        <v>546</v>
      </c>
      <c r="N36" s="22" t="s">
        <v>548</v>
      </c>
      <c r="O36" s="22"/>
      <c r="P36" s="22" t="s">
        <v>545</v>
      </c>
      <c r="Q36" s="22" t="s">
        <v>39</v>
      </c>
      <c r="R36" s="22" t="s">
        <v>364</v>
      </c>
      <c r="S36" s="22"/>
      <c r="T36" s="22">
        <v>5</v>
      </c>
      <c r="U36" s="22">
        <v>12054</v>
      </c>
      <c r="V36" s="22" t="s">
        <v>476</v>
      </c>
      <c r="W36" s="22">
        <v>0.97</v>
      </c>
      <c r="X36" s="22" t="s">
        <v>543</v>
      </c>
      <c r="Y36" s="22" t="s">
        <v>544</v>
      </c>
      <c r="Z36" s="64">
        <v>0.48</v>
      </c>
      <c r="AA36" s="22"/>
    </row>
    <row r="37" spans="1:27" x14ac:dyDescent="0.3">
      <c r="A37" s="22">
        <v>14</v>
      </c>
      <c r="B37" s="22">
        <v>376</v>
      </c>
      <c r="C37" s="77" t="str">
        <f>VLOOKUP($B37,'선택문헌 목록'!B:AC,2,0)</f>
        <v>Farah</v>
      </c>
      <c r="D37" s="77">
        <f>VLOOKUP($B37,'선택문헌 목록'!B:AC,3,0)</f>
        <v>2020</v>
      </c>
      <c r="E37" s="77" t="str">
        <f>VLOOKUP($B37,'선택문헌 목록'!B:AC,7,0)</f>
        <v>청소년 및 젊은 여성</v>
      </c>
      <c r="F37" s="22"/>
      <c r="G37" s="22"/>
      <c r="H37" s="23">
        <f>VLOOKUP($B37,'선택문헌 목록'!B:AB,13,0)</f>
        <v>0</v>
      </c>
      <c r="I37" s="55" t="str">
        <f>VLOOKUP($B37,'선택문헌 목록'!B:AC,18,0)</f>
        <v>LNG-IUD</v>
      </c>
      <c r="J37" s="22" t="s">
        <v>90</v>
      </c>
      <c r="K37" s="22" t="s">
        <v>349</v>
      </c>
      <c r="L37" s="22" t="s">
        <v>547</v>
      </c>
      <c r="M37" s="22" t="s">
        <v>546</v>
      </c>
      <c r="N37" s="22" t="s">
        <v>548</v>
      </c>
      <c r="O37" s="22"/>
      <c r="P37" s="22" t="s">
        <v>549</v>
      </c>
      <c r="Q37" s="22" t="s">
        <v>39</v>
      </c>
      <c r="R37" s="22" t="s">
        <v>364</v>
      </c>
      <c r="S37" s="22"/>
      <c r="T37" s="22">
        <v>2</v>
      </c>
      <c r="U37" s="22">
        <v>1858</v>
      </c>
      <c r="V37" s="22" t="s">
        <v>476</v>
      </c>
      <c r="W37" s="22">
        <v>1.02</v>
      </c>
      <c r="X37" s="22" t="s">
        <v>550</v>
      </c>
      <c r="Y37" s="22">
        <v>0.96</v>
      </c>
      <c r="Z37" s="64">
        <v>0.77</v>
      </c>
      <c r="AA37" s="22"/>
    </row>
    <row r="38" spans="1:27" x14ac:dyDescent="0.3">
      <c r="A38" s="22">
        <v>14</v>
      </c>
      <c r="B38" s="22">
        <v>376</v>
      </c>
      <c r="C38" s="77" t="str">
        <f>VLOOKUP($B38,'선택문헌 목록'!B:AC,2,0)</f>
        <v>Farah</v>
      </c>
      <c r="D38" s="77">
        <f>VLOOKUP($B38,'선택문헌 목록'!B:AC,3,0)</f>
        <v>2020</v>
      </c>
      <c r="E38" s="77" t="str">
        <f>VLOOKUP($B38,'선택문헌 목록'!B:AC,7,0)</f>
        <v>청소년 및 젊은 여성</v>
      </c>
      <c r="F38" s="22"/>
      <c r="G38" s="22"/>
      <c r="H38" s="23">
        <f>VLOOKUP($B38,'선택문헌 목록'!B:AB,13,0)</f>
        <v>0</v>
      </c>
      <c r="I38" s="55" t="str">
        <f>VLOOKUP($B38,'선택문헌 목록'!B:AC,18,0)</f>
        <v>LNG-IUD</v>
      </c>
      <c r="J38" s="22" t="s">
        <v>90</v>
      </c>
      <c r="K38" s="22" t="s">
        <v>349</v>
      </c>
      <c r="L38" s="22" t="s">
        <v>551</v>
      </c>
      <c r="M38" s="22" t="s">
        <v>552</v>
      </c>
      <c r="N38" s="22" t="s">
        <v>481</v>
      </c>
      <c r="O38" s="22"/>
      <c r="P38" s="22" t="s">
        <v>545</v>
      </c>
      <c r="Q38" s="22" t="s">
        <v>39</v>
      </c>
      <c r="R38" s="22" t="s">
        <v>364</v>
      </c>
      <c r="S38" s="22"/>
      <c r="T38" s="22">
        <v>6</v>
      </c>
      <c r="U38" s="22">
        <v>12595</v>
      </c>
      <c r="V38" s="22" t="s">
        <v>476</v>
      </c>
      <c r="W38" s="22">
        <v>0.98</v>
      </c>
      <c r="X38" s="22" t="s">
        <v>553</v>
      </c>
      <c r="Y38" s="22" t="s">
        <v>544</v>
      </c>
      <c r="Z38" s="64">
        <v>0.56000000000000005</v>
      </c>
      <c r="AA38" s="22"/>
    </row>
    <row r="39" spans="1:27" x14ac:dyDescent="0.3">
      <c r="A39" s="22">
        <v>14</v>
      </c>
      <c r="B39" s="22">
        <v>376</v>
      </c>
      <c r="C39" s="77" t="str">
        <f>VLOOKUP($B39,'선택문헌 목록'!B:AC,2,0)</f>
        <v>Farah</v>
      </c>
      <c r="D39" s="77">
        <f>VLOOKUP($B39,'선택문헌 목록'!B:AC,3,0)</f>
        <v>2020</v>
      </c>
      <c r="E39" s="77" t="str">
        <f>VLOOKUP($B39,'선택문헌 목록'!B:AC,7,0)</f>
        <v>청소년 및 젊은 여성</v>
      </c>
      <c r="F39" s="22"/>
      <c r="G39" s="22"/>
      <c r="H39" s="23">
        <f>VLOOKUP($B39,'선택문헌 목록'!B:AB,13,0)</f>
        <v>0</v>
      </c>
      <c r="I39" s="55" t="str">
        <f>VLOOKUP($B39,'선택문헌 목록'!B:AC,18,0)</f>
        <v>LNG-IUD</v>
      </c>
      <c r="J39" s="22" t="s">
        <v>90</v>
      </c>
      <c r="K39" s="22" t="s">
        <v>349</v>
      </c>
      <c r="L39" s="22" t="s">
        <v>551</v>
      </c>
      <c r="M39" s="22" t="s">
        <v>552</v>
      </c>
      <c r="N39" s="22" t="s">
        <v>481</v>
      </c>
      <c r="O39" s="22"/>
      <c r="P39" s="22" t="s">
        <v>549</v>
      </c>
      <c r="Q39" s="22" t="s">
        <v>39</v>
      </c>
      <c r="R39" s="22" t="s">
        <v>364</v>
      </c>
      <c r="S39" s="22"/>
      <c r="T39" s="22">
        <v>4</v>
      </c>
      <c r="U39" s="22">
        <v>2297</v>
      </c>
      <c r="V39" s="22" t="s">
        <v>476</v>
      </c>
      <c r="W39" s="22">
        <v>1.0900000000000001</v>
      </c>
      <c r="X39" s="22" t="s">
        <v>554</v>
      </c>
      <c r="Y39" s="22">
        <v>0.06</v>
      </c>
      <c r="Z39" s="64">
        <v>0.17</v>
      </c>
      <c r="AA39" s="22"/>
    </row>
    <row r="40" spans="1:27" x14ac:dyDescent="0.3">
      <c r="A40" s="22">
        <v>14</v>
      </c>
      <c r="B40" s="22">
        <v>376</v>
      </c>
      <c r="C40" s="77" t="str">
        <f>VLOOKUP($B40,'선택문헌 목록'!B:AC,2,0)</f>
        <v>Farah</v>
      </c>
      <c r="D40" s="77">
        <f>VLOOKUP($B40,'선택문헌 목록'!B:AC,3,0)</f>
        <v>2020</v>
      </c>
      <c r="E40" s="77" t="str">
        <f>VLOOKUP($B40,'선택문헌 목록'!B:AC,7,0)</f>
        <v>청소년 및 젊은 여성</v>
      </c>
      <c r="F40" s="22"/>
      <c r="G40" s="22"/>
      <c r="H40" s="23">
        <f>VLOOKUP($B40,'선택문헌 목록'!B:AB,13,0)</f>
        <v>0</v>
      </c>
      <c r="I40" s="55" t="str">
        <f>VLOOKUP($B40,'선택문헌 목록'!B:AC,18,0)</f>
        <v>LNG-IUD</v>
      </c>
      <c r="J40" s="22" t="s">
        <v>561</v>
      </c>
      <c r="K40" s="22" t="s">
        <v>349</v>
      </c>
      <c r="L40" s="22" t="s">
        <v>547</v>
      </c>
      <c r="M40" s="22" t="s">
        <v>546</v>
      </c>
      <c r="N40" s="22" t="s">
        <v>548</v>
      </c>
      <c r="O40" s="22"/>
      <c r="P40" s="22" t="s">
        <v>545</v>
      </c>
      <c r="Q40" s="22" t="s">
        <v>39</v>
      </c>
      <c r="R40" s="22" t="s">
        <v>364</v>
      </c>
      <c r="S40" s="22"/>
      <c r="T40" s="22">
        <v>1</v>
      </c>
      <c r="U40" s="22">
        <v>160</v>
      </c>
      <c r="V40" s="22" t="s">
        <v>476</v>
      </c>
      <c r="W40" s="22">
        <v>1.1100000000000001</v>
      </c>
      <c r="X40" s="22" t="s">
        <v>562</v>
      </c>
      <c r="Y40" s="22" t="s">
        <v>544</v>
      </c>
      <c r="Z40" s="22" t="s">
        <v>483</v>
      </c>
      <c r="AA40" s="22"/>
    </row>
    <row r="41" spans="1:27" x14ac:dyDescent="0.3">
      <c r="A41" s="22">
        <v>14</v>
      </c>
      <c r="B41" s="22">
        <v>376</v>
      </c>
      <c r="C41" s="77" t="str">
        <f>VLOOKUP($B41,'선택문헌 목록'!B:AC,2,0)</f>
        <v>Farah</v>
      </c>
      <c r="D41" s="77">
        <f>VLOOKUP($B41,'선택문헌 목록'!B:AC,3,0)</f>
        <v>2020</v>
      </c>
      <c r="E41" s="77" t="str">
        <f>VLOOKUP($B41,'선택문헌 목록'!B:AC,7,0)</f>
        <v>청소년 및 젊은 여성</v>
      </c>
      <c r="F41" s="22"/>
      <c r="G41" s="22"/>
      <c r="H41" s="23">
        <f>VLOOKUP($B41,'선택문헌 목록'!B:AB,13,0)</f>
        <v>0</v>
      </c>
      <c r="I41" s="55" t="str">
        <f>VLOOKUP($B41,'선택문헌 목록'!B:AC,18,0)</f>
        <v>LNG-IUD</v>
      </c>
      <c r="J41" s="22" t="s">
        <v>561</v>
      </c>
      <c r="K41" s="22" t="s">
        <v>349</v>
      </c>
      <c r="L41" s="22" t="s">
        <v>551</v>
      </c>
      <c r="M41" s="22" t="s">
        <v>552</v>
      </c>
      <c r="N41" s="22" t="s">
        <v>481</v>
      </c>
      <c r="O41" s="22"/>
      <c r="P41" s="22" t="s">
        <v>545</v>
      </c>
      <c r="Q41" s="22" t="s">
        <v>39</v>
      </c>
      <c r="R41" s="22" t="s">
        <v>364</v>
      </c>
      <c r="S41" s="22"/>
      <c r="T41" s="22">
        <v>4</v>
      </c>
      <c r="U41" s="22">
        <v>16413</v>
      </c>
      <c r="V41" s="22" t="s">
        <v>476</v>
      </c>
      <c r="W41" s="22">
        <v>1.01</v>
      </c>
      <c r="X41" s="22" t="s">
        <v>563</v>
      </c>
      <c r="Y41" s="22" t="s">
        <v>544</v>
      </c>
      <c r="Z41" s="64">
        <v>0.28000000000000003</v>
      </c>
      <c r="AA41" s="22"/>
    </row>
    <row r="42" spans="1:27" x14ac:dyDescent="0.3">
      <c r="A42" s="22">
        <v>14</v>
      </c>
      <c r="B42" s="22">
        <v>376</v>
      </c>
      <c r="C42" s="77" t="str">
        <f>VLOOKUP($B42,'선택문헌 목록'!B:AC,2,0)</f>
        <v>Farah</v>
      </c>
      <c r="D42" s="77">
        <f>VLOOKUP($B42,'선택문헌 목록'!B:AC,3,0)</f>
        <v>2020</v>
      </c>
      <c r="E42" s="77" t="str">
        <f>VLOOKUP($B42,'선택문헌 목록'!B:AC,7,0)</f>
        <v>청소년 및 젊은 여성</v>
      </c>
      <c r="F42" s="22"/>
      <c r="G42" s="22"/>
      <c r="H42" s="23">
        <f>VLOOKUP($B42,'선택문헌 목록'!B:AB,13,0)</f>
        <v>0</v>
      </c>
      <c r="I42" s="55" t="str">
        <f>VLOOKUP($B42,'선택문헌 목록'!B:AC,18,0)</f>
        <v>LNG-IUD</v>
      </c>
      <c r="J42" s="22" t="s">
        <v>561</v>
      </c>
      <c r="K42" s="22" t="s">
        <v>349</v>
      </c>
      <c r="L42" s="22" t="s">
        <v>551</v>
      </c>
      <c r="M42" s="22" t="s">
        <v>552</v>
      </c>
      <c r="N42" s="22" t="s">
        <v>481</v>
      </c>
      <c r="O42" s="22"/>
      <c r="P42" s="22" t="s">
        <v>549</v>
      </c>
      <c r="Q42" s="22" t="s">
        <v>39</v>
      </c>
      <c r="R42" s="22" t="s">
        <v>364</v>
      </c>
      <c r="S42" s="22"/>
      <c r="T42" s="22">
        <v>3</v>
      </c>
      <c r="U42" s="22">
        <v>5252</v>
      </c>
      <c r="V42" s="22" t="s">
        <v>476</v>
      </c>
      <c r="W42" s="22">
        <v>1.01</v>
      </c>
      <c r="X42" s="22" t="s">
        <v>564</v>
      </c>
      <c r="Y42" s="22">
        <v>0.72</v>
      </c>
      <c r="Z42" s="64">
        <v>0.4</v>
      </c>
      <c r="AA42" s="22"/>
    </row>
    <row r="43" spans="1:27" x14ac:dyDescent="0.3">
      <c r="A43" s="22">
        <v>15</v>
      </c>
      <c r="B43" s="22">
        <v>63</v>
      </c>
      <c r="C43" s="55" t="str">
        <f>VLOOKUP($B43,'선택문헌 목록'!B:AC,2,0)</f>
        <v>Conz</v>
      </c>
      <c r="D43" s="55">
        <f>VLOOKUP($B43,'선택문헌 목록'!B:AC,3,0)</f>
        <v>2020</v>
      </c>
      <c r="E43" s="55" t="str">
        <f>VLOOKUP($B43,'선택문헌 목록'!B:AC,7,0)</f>
        <v xml:space="preserve">healthy users of LNG-IUS </v>
      </c>
      <c r="F43" s="22"/>
      <c r="G43" s="22"/>
      <c r="H43" s="23" t="str">
        <f>VLOOKUP($B43,'선택문헌 목록'!B:AB,13,0)</f>
        <v>case-control, cohort</v>
      </c>
      <c r="I43" s="55" t="str">
        <f>VLOOKUP($B43,'선택문헌 목록'!B:AC,18,0)</f>
        <v>LNG-IUD</v>
      </c>
      <c r="J43" s="22" t="s">
        <v>369</v>
      </c>
      <c r="K43" s="22" t="s">
        <v>336</v>
      </c>
      <c r="L43" s="22" t="s">
        <v>368</v>
      </c>
      <c r="M43" s="22"/>
      <c r="N43" s="22"/>
      <c r="O43" s="22"/>
      <c r="P43" s="22" t="s">
        <v>570</v>
      </c>
      <c r="Q43" s="22" t="s">
        <v>39</v>
      </c>
      <c r="R43" s="22" t="s">
        <v>364</v>
      </c>
      <c r="S43" s="22"/>
      <c r="T43" s="22">
        <v>7</v>
      </c>
      <c r="U43" s="22"/>
      <c r="V43" s="22" t="s">
        <v>569</v>
      </c>
      <c r="W43" s="22">
        <v>1.1599999999999999</v>
      </c>
      <c r="X43" s="22" t="s">
        <v>568</v>
      </c>
      <c r="Y43" s="22" t="s">
        <v>575</v>
      </c>
      <c r="Z43" s="64">
        <v>0.78</v>
      </c>
      <c r="AA43" s="22" t="s">
        <v>576</v>
      </c>
    </row>
    <row r="44" spans="1:27" x14ac:dyDescent="0.3">
      <c r="A44" s="22">
        <v>15</v>
      </c>
      <c r="B44" s="22">
        <v>63</v>
      </c>
      <c r="C44" s="55" t="str">
        <f>VLOOKUP($B44,'선택문헌 목록'!B:AC,2,0)</f>
        <v>Conz</v>
      </c>
      <c r="D44" s="55">
        <f>VLOOKUP($B44,'선택문헌 목록'!B:AC,3,0)</f>
        <v>2020</v>
      </c>
      <c r="E44" s="55" t="str">
        <f>VLOOKUP($B44,'선택문헌 목록'!B:AC,7,0)</f>
        <v xml:space="preserve">healthy users of LNG-IUS </v>
      </c>
      <c r="F44" s="22"/>
      <c r="G44" s="22"/>
      <c r="H44" s="22"/>
      <c r="I44" s="55" t="str">
        <f>VLOOKUP($B44,'선택문헌 목록'!B:AC,18,0)</f>
        <v>LNG-IUD</v>
      </c>
      <c r="J44" s="22" t="s">
        <v>369</v>
      </c>
      <c r="K44" s="22" t="s">
        <v>336</v>
      </c>
      <c r="L44" s="22" t="s">
        <v>368</v>
      </c>
      <c r="M44" s="22"/>
      <c r="N44" s="22"/>
      <c r="O44" s="22"/>
      <c r="P44" s="22" t="s">
        <v>573</v>
      </c>
      <c r="Q44" s="22" t="s">
        <v>39</v>
      </c>
      <c r="R44" s="22" t="s">
        <v>364</v>
      </c>
      <c r="S44" s="22"/>
      <c r="T44" s="22">
        <v>5</v>
      </c>
      <c r="U44" s="22"/>
      <c r="V44" s="22" t="s">
        <v>569</v>
      </c>
      <c r="W44" s="22">
        <v>1.1200000000000001</v>
      </c>
      <c r="X44" s="22" t="s">
        <v>571</v>
      </c>
      <c r="Y44" s="22" t="s">
        <v>575</v>
      </c>
      <c r="Z44" s="64">
        <v>0.66</v>
      </c>
      <c r="AA44" s="22" t="s">
        <v>576</v>
      </c>
    </row>
    <row r="45" spans="1:27" x14ac:dyDescent="0.3">
      <c r="A45" s="22">
        <v>15</v>
      </c>
      <c r="B45" s="22">
        <v>63</v>
      </c>
      <c r="C45" s="55" t="str">
        <f>VLOOKUP($B45,'선택문헌 목록'!B:AC,2,0)</f>
        <v>Conz</v>
      </c>
      <c r="D45" s="55">
        <f>VLOOKUP($B45,'선택문헌 목록'!B:AC,3,0)</f>
        <v>2020</v>
      </c>
      <c r="E45" s="55" t="str">
        <f>VLOOKUP($B45,'선택문헌 목록'!B:AC,7,0)</f>
        <v xml:space="preserve">healthy users of LNG-IUS </v>
      </c>
      <c r="F45" s="22"/>
      <c r="G45" s="22"/>
      <c r="H45" s="22"/>
      <c r="I45" s="55" t="str">
        <f>VLOOKUP($B45,'선택문헌 목록'!B:AC,18,0)</f>
        <v>LNG-IUD</v>
      </c>
      <c r="J45" s="22" t="s">
        <v>369</v>
      </c>
      <c r="K45" s="22" t="s">
        <v>336</v>
      </c>
      <c r="L45" s="22" t="s">
        <v>368</v>
      </c>
      <c r="M45" s="22"/>
      <c r="N45" s="22"/>
      <c r="O45" s="22"/>
      <c r="P45" s="22" t="s">
        <v>574</v>
      </c>
      <c r="Q45" s="22" t="s">
        <v>39</v>
      </c>
      <c r="R45" s="22" t="s">
        <v>364</v>
      </c>
      <c r="S45" s="22"/>
      <c r="T45" s="22">
        <v>2</v>
      </c>
      <c r="U45" s="22"/>
      <c r="V45" s="22" t="s">
        <v>569</v>
      </c>
      <c r="W45" s="22">
        <v>1.52</v>
      </c>
      <c r="X45" s="22" t="s">
        <v>572</v>
      </c>
      <c r="Y45" s="22" t="s">
        <v>575</v>
      </c>
      <c r="Z45" s="64">
        <v>0</v>
      </c>
      <c r="AA45" s="22" t="s">
        <v>576</v>
      </c>
    </row>
    <row r="46" spans="1:27" x14ac:dyDescent="0.3">
      <c r="A46" s="22">
        <v>16</v>
      </c>
      <c r="B46" s="22">
        <v>61</v>
      </c>
      <c r="C46" s="55" t="str">
        <f>VLOOKUP($B46,'선택문헌 목록'!B:AC,2,0)</f>
        <v>Averbach</v>
      </c>
      <c r="D46" s="55">
        <f>VLOOKUP($B46,'선택문헌 목록'!B:AC,3,0)</f>
        <v>2020</v>
      </c>
      <c r="E46" s="55" t="str">
        <f>VLOOKUP($B46,'선택문헌 목록'!B:AC,7,0)</f>
        <v>women receiving postpartum intrauterine devices(산후 자궁내장치를 받은 여성)</v>
      </c>
      <c r="F46" s="22"/>
      <c r="G46" s="22"/>
      <c r="H46" s="22"/>
      <c r="I46" s="55" t="str">
        <f>VLOOKUP($B46,'선택문헌 목록'!B:AC,18,0)</f>
        <v>LNG-IUD</v>
      </c>
      <c r="J46" s="22" t="s">
        <v>577</v>
      </c>
      <c r="K46" s="22" t="s">
        <v>349</v>
      </c>
      <c r="L46" s="22" t="s">
        <v>354</v>
      </c>
      <c r="M46" s="22" t="s">
        <v>580</v>
      </c>
      <c r="N46" s="22"/>
      <c r="O46" s="22"/>
      <c r="P46" s="22" t="s">
        <v>578</v>
      </c>
      <c r="Q46" s="22" t="s">
        <v>39</v>
      </c>
      <c r="R46" s="22" t="s">
        <v>364</v>
      </c>
      <c r="S46" s="22"/>
      <c r="T46" s="22" t="s">
        <v>575</v>
      </c>
      <c r="U46" s="22" t="s">
        <v>575</v>
      </c>
      <c r="V46" s="22" t="s">
        <v>476</v>
      </c>
      <c r="W46" s="22">
        <v>1.91</v>
      </c>
      <c r="X46" s="22" t="s">
        <v>579</v>
      </c>
      <c r="Y46" s="22" t="s">
        <v>544</v>
      </c>
      <c r="Z46" s="22"/>
      <c r="AA46" s="22" t="s">
        <v>586</v>
      </c>
    </row>
    <row r="47" spans="1:27" x14ac:dyDescent="0.3">
      <c r="A47" s="22">
        <v>16</v>
      </c>
      <c r="B47" s="22">
        <v>61</v>
      </c>
      <c r="C47" s="55" t="str">
        <f>VLOOKUP($B47,'선택문헌 목록'!B:AC,2,0)</f>
        <v>Averbach</v>
      </c>
      <c r="D47" s="55">
        <f>VLOOKUP($B47,'선택문헌 목록'!B:AC,3,0)</f>
        <v>2020</v>
      </c>
      <c r="E47" s="55" t="str">
        <f>VLOOKUP($B47,'선택문헌 목록'!B:AC,7,0)</f>
        <v>women receiving postpartum intrauterine devices(산후 자궁내장치를 받은 여성)</v>
      </c>
      <c r="F47" s="22"/>
      <c r="G47" s="22"/>
      <c r="H47" s="22"/>
      <c r="I47" s="55" t="str">
        <f>VLOOKUP($B47,'선택문헌 목록'!B:AC,18,0)</f>
        <v>LNG-IUD</v>
      </c>
      <c r="J47" s="22" t="s">
        <v>577</v>
      </c>
      <c r="K47" s="22" t="s">
        <v>349</v>
      </c>
      <c r="L47" s="22" t="s">
        <v>354</v>
      </c>
      <c r="M47" s="22" t="s">
        <v>581</v>
      </c>
      <c r="N47" s="22"/>
      <c r="O47" s="22"/>
      <c r="P47" s="22" t="s">
        <v>578</v>
      </c>
      <c r="Q47" s="22" t="s">
        <v>39</v>
      </c>
      <c r="R47" s="22" t="s">
        <v>364</v>
      </c>
      <c r="S47" s="22"/>
      <c r="T47" s="22" t="s">
        <v>575</v>
      </c>
      <c r="U47" s="22" t="s">
        <v>575</v>
      </c>
      <c r="V47" s="22" t="s">
        <v>476</v>
      </c>
      <c r="W47" s="22">
        <v>1.9</v>
      </c>
      <c r="X47" s="22" t="s">
        <v>582</v>
      </c>
      <c r="Y47" s="22" t="s">
        <v>587</v>
      </c>
      <c r="Z47" s="22"/>
      <c r="AA47" s="22" t="s">
        <v>585</v>
      </c>
    </row>
    <row r="48" spans="1:27" x14ac:dyDescent="0.3">
      <c r="A48" s="22">
        <v>16</v>
      </c>
      <c r="B48" s="22">
        <v>61</v>
      </c>
      <c r="C48" s="55" t="str">
        <f>VLOOKUP($B48,'선택문헌 목록'!B:AC,2,0)</f>
        <v>Averbach</v>
      </c>
      <c r="D48" s="55">
        <f>VLOOKUP($B48,'선택문헌 목록'!B:AC,3,0)</f>
        <v>2020</v>
      </c>
      <c r="E48" s="55" t="str">
        <f>VLOOKUP($B48,'선택문헌 목록'!B:AC,7,0)</f>
        <v>women receiving postpartum intrauterine devices(산후 자궁내장치를 받은 여성)</v>
      </c>
      <c r="F48" s="22"/>
      <c r="G48" s="22"/>
      <c r="H48" s="22"/>
      <c r="I48" s="55" t="str">
        <f>VLOOKUP($B48,'선택문헌 목록'!B:AC,18,0)</f>
        <v>LNG-IUD</v>
      </c>
      <c r="J48" s="22" t="s">
        <v>577</v>
      </c>
      <c r="K48" s="22" t="s">
        <v>349</v>
      </c>
      <c r="L48" s="22" t="s">
        <v>354</v>
      </c>
      <c r="M48" s="22" t="s">
        <v>583</v>
      </c>
      <c r="N48" s="22"/>
      <c r="O48" s="22"/>
      <c r="P48" s="22" t="s">
        <v>578</v>
      </c>
      <c r="Q48" s="22" t="s">
        <v>39</v>
      </c>
      <c r="R48" s="22" t="s">
        <v>364</v>
      </c>
      <c r="S48" s="22"/>
      <c r="T48" s="22" t="s">
        <v>575</v>
      </c>
      <c r="U48" s="22" t="s">
        <v>575</v>
      </c>
      <c r="V48" s="22" t="s">
        <v>476</v>
      </c>
      <c r="W48" s="22">
        <v>0.52</v>
      </c>
      <c r="X48" s="22" t="s">
        <v>584</v>
      </c>
      <c r="Y48" s="22" t="s">
        <v>544</v>
      </c>
      <c r="Z48" s="22"/>
      <c r="AA48" s="22" t="s">
        <v>585</v>
      </c>
    </row>
    <row r="49" spans="1:27" x14ac:dyDescent="0.3">
      <c r="A49" s="22">
        <v>17</v>
      </c>
      <c r="B49" s="22">
        <v>84</v>
      </c>
      <c r="C49" s="55" t="str">
        <f>VLOOKUP($B49,'선택문헌 목록'!B:AC,2,0)</f>
        <v>Sergison</v>
      </c>
      <c r="D49" s="55">
        <f>VLOOKUP($B49,'선택문헌 목록'!B:AC,3,0)</f>
        <v>2019</v>
      </c>
      <c r="E49" s="55" t="str">
        <f>VLOOKUP($B49,'선택문헌 목록'!B:AC,7,0)</f>
        <v>general population of LNG-IUS users</v>
      </c>
      <c r="F49" s="22"/>
      <c r="G49" s="22"/>
      <c r="H49" s="22"/>
      <c r="I49" s="55" t="str">
        <f>VLOOKUP($B49,'선택문헌 목록'!B:AC,18,0)</f>
        <v>LNG-IUD</v>
      </c>
      <c r="J49" s="22" t="s">
        <v>411</v>
      </c>
      <c r="K49" s="22" t="s">
        <v>349</v>
      </c>
      <c r="L49" s="22" t="s">
        <v>590</v>
      </c>
      <c r="M49" s="22" t="s">
        <v>589</v>
      </c>
      <c r="N49" s="22" t="s">
        <v>506</v>
      </c>
      <c r="O49" s="22"/>
      <c r="P49" s="22" t="s">
        <v>598</v>
      </c>
      <c r="Q49" s="22" t="s">
        <v>39</v>
      </c>
      <c r="R49" s="22" t="s">
        <v>364</v>
      </c>
      <c r="S49" s="22"/>
      <c r="T49" s="22">
        <v>4</v>
      </c>
      <c r="U49" s="22">
        <v>1868</v>
      </c>
      <c r="V49" s="22" t="s">
        <v>591</v>
      </c>
      <c r="W49" s="61">
        <v>2E-3</v>
      </c>
      <c r="X49" s="22" t="s">
        <v>592</v>
      </c>
      <c r="Y49" s="22">
        <v>0.89300000000000002</v>
      </c>
      <c r="Z49" s="64">
        <v>0</v>
      </c>
      <c r="AA49" s="22" t="s">
        <v>603</v>
      </c>
    </row>
    <row r="50" spans="1:27" x14ac:dyDescent="0.3">
      <c r="A50" s="22">
        <v>17</v>
      </c>
      <c r="B50" s="22">
        <v>84</v>
      </c>
      <c r="C50" s="55" t="str">
        <f>VLOOKUP($B50,'선택문헌 목록'!B:AC,2,0)</f>
        <v>Sergison</v>
      </c>
      <c r="D50" s="55">
        <f>VLOOKUP($B50,'선택문헌 목록'!B:AC,3,0)</f>
        <v>2019</v>
      </c>
      <c r="E50" s="55" t="str">
        <f>VLOOKUP($B50,'선택문헌 목록'!B:AC,7,0)</f>
        <v>general population of LNG-IUS users</v>
      </c>
      <c r="F50" s="22"/>
      <c r="G50" s="22"/>
      <c r="H50" s="22"/>
      <c r="I50" s="55" t="str">
        <f>VLOOKUP($B50,'선택문헌 목록'!B:AC,18,0)</f>
        <v>LNG-IUD</v>
      </c>
      <c r="J50" s="22" t="s">
        <v>528</v>
      </c>
      <c r="K50" s="22" t="s">
        <v>349</v>
      </c>
      <c r="L50" s="22" t="s">
        <v>590</v>
      </c>
      <c r="M50" s="22" t="s">
        <v>589</v>
      </c>
      <c r="N50" s="22" t="s">
        <v>507</v>
      </c>
      <c r="O50" s="22"/>
      <c r="P50" s="22" t="s">
        <v>599</v>
      </c>
      <c r="Q50" s="22" t="s">
        <v>39</v>
      </c>
      <c r="R50" s="22" t="s">
        <v>364</v>
      </c>
      <c r="S50" s="22"/>
      <c r="T50" s="22">
        <v>6</v>
      </c>
      <c r="U50" s="22">
        <v>2748</v>
      </c>
      <c r="V50" s="22" t="s">
        <v>591</v>
      </c>
      <c r="W50" s="61">
        <v>8.1000000000000003E-2</v>
      </c>
      <c r="X50" s="22" t="s">
        <v>593</v>
      </c>
      <c r="Y50" s="22">
        <v>0.155</v>
      </c>
      <c r="Z50" s="61">
        <v>0.376</v>
      </c>
      <c r="AA50" s="22" t="s">
        <v>603</v>
      </c>
    </row>
    <row r="51" spans="1:27" x14ac:dyDescent="0.3">
      <c r="A51" s="22">
        <v>17</v>
      </c>
      <c r="B51" s="22">
        <v>84</v>
      </c>
      <c r="C51" s="55" t="str">
        <f>VLOOKUP($B51,'선택문헌 목록'!B:AC,2,0)</f>
        <v>Sergison</v>
      </c>
      <c r="D51" s="55">
        <f>VLOOKUP($B51,'선택문헌 목록'!B:AC,3,0)</f>
        <v>2019</v>
      </c>
      <c r="E51" s="55" t="str">
        <f>VLOOKUP($B51,'선택문헌 목록'!B:AC,7,0)</f>
        <v>general population of LNG-IUS users</v>
      </c>
      <c r="F51" s="22"/>
      <c r="G51" s="22"/>
      <c r="H51" s="22"/>
      <c r="I51" s="55" t="str">
        <f>VLOOKUP($B51,'선택문헌 목록'!B:AC,18,0)</f>
        <v>LNG-IUD</v>
      </c>
      <c r="J51" s="22" t="s">
        <v>528</v>
      </c>
      <c r="K51" s="22" t="s">
        <v>349</v>
      </c>
      <c r="L51" s="22" t="s">
        <v>590</v>
      </c>
      <c r="M51" s="22" t="s">
        <v>589</v>
      </c>
      <c r="N51" s="22" t="s">
        <v>508</v>
      </c>
      <c r="O51" s="22"/>
      <c r="P51" s="22" t="s">
        <v>600</v>
      </c>
      <c r="Q51" s="22" t="s">
        <v>39</v>
      </c>
      <c r="R51" s="22" t="s">
        <v>364</v>
      </c>
      <c r="S51" s="22"/>
      <c r="T51" s="22">
        <v>4</v>
      </c>
      <c r="U51" s="22">
        <v>1665</v>
      </c>
      <c r="V51" s="22" t="s">
        <v>591</v>
      </c>
      <c r="W51" s="61">
        <v>0.13600000000000001</v>
      </c>
      <c r="X51" s="22" t="s">
        <v>594</v>
      </c>
      <c r="Y51" s="22">
        <v>3.9E-2</v>
      </c>
      <c r="Z51" s="64">
        <v>0.64</v>
      </c>
      <c r="AA51" s="22" t="s">
        <v>603</v>
      </c>
    </row>
    <row r="52" spans="1:27" x14ac:dyDescent="0.3">
      <c r="A52" s="22">
        <v>17</v>
      </c>
      <c r="B52" s="22">
        <v>84</v>
      </c>
      <c r="C52" s="55" t="str">
        <f>VLOOKUP($B52,'선택문헌 목록'!B:AC,2,0)</f>
        <v>Sergison</v>
      </c>
      <c r="D52" s="55">
        <f>VLOOKUP($B52,'선택문헌 목록'!B:AC,3,0)</f>
        <v>2019</v>
      </c>
      <c r="E52" s="55" t="str">
        <f>VLOOKUP($B52,'선택문헌 목록'!B:AC,7,0)</f>
        <v>general population of LNG-IUS users</v>
      </c>
      <c r="F52" s="22"/>
      <c r="G52" s="22"/>
      <c r="H52" s="22"/>
      <c r="I52" s="55" t="str">
        <f>VLOOKUP($B52,'선택문헌 목록'!B:AC,18,0)</f>
        <v>LNG-IUD</v>
      </c>
      <c r="J52" s="22" t="s">
        <v>528</v>
      </c>
      <c r="K52" s="22" t="s">
        <v>349</v>
      </c>
      <c r="L52" s="22" t="s">
        <v>590</v>
      </c>
      <c r="M52" s="22" t="s">
        <v>589</v>
      </c>
      <c r="N52" s="22" t="s">
        <v>509</v>
      </c>
      <c r="O52" s="22"/>
      <c r="P52" s="22" t="s">
        <v>601</v>
      </c>
      <c r="Q52" s="22" t="s">
        <v>39</v>
      </c>
      <c r="R52" s="22" t="s">
        <v>364</v>
      </c>
      <c r="S52" s="22"/>
      <c r="T52" s="22">
        <v>4</v>
      </c>
      <c r="U52" s="22">
        <v>1565</v>
      </c>
      <c r="V52" s="22" t="s">
        <v>591</v>
      </c>
      <c r="W52" s="61">
        <v>0.20300000000000001</v>
      </c>
      <c r="X52" s="22" t="s">
        <v>595</v>
      </c>
      <c r="Y52" s="22">
        <v>5.0000000000000001E-3</v>
      </c>
      <c r="Z52" s="61">
        <v>0.76400000000000001</v>
      </c>
      <c r="AA52" s="22" t="s">
        <v>603</v>
      </c>
    </row>
    <row r="53" spans="1:27" x14ac:dyDescent="0.3">
      <c r="A53" s="22">
        <v>17</v>
      </c>
      <c r="B53" s="22">
        <v>84</v>
      </c>
      <c r="C53" s="55" t="str">
        <f>VLOOKUP($B53,'선택문헌 목록'!B:AC,2,0)</f>
        <v>Sergison</v>
      </c>
      <c r="D53" s="55">
        <f>VLOOKUP($B53,'선택문헌 목록'!B:AC,3,0)</f>
        <v>2019</v>
      </c>
      <c r="E53" s="55" t="str">
        <f>VLOOKUP($B53,'선택문헌 목록'!B:AC,7,0)</f>
        <v>general population of LNG-IUS users</v>
      </c>
      <c r="F53" s="22"/>
      <c r="G53" s="22"/>
      <c r="H53" s="22"/>
      <c r="I53" s="55" t="str">
        <f>VLOOKUP($B53,'선택문헌 목록'!B:AC,18,0)</f>
        <v>LNG-IUD</v>
      </c>
      <c r="J53" s="22" t="s">
        <v>528</v>
      </c>
      <c r="K53" s="22" t="s">
        <v>349</v>
      </c>
      <c r="L53" s="22" t="s">
        <v>590</v>
      </c>
      <c r="M53" s="22" t="s">
        <v>589</v>
      </c>
      <c r="N53" s="22" t="s">
        <v>596</v>
      </c>
      <c r="O53" s="22"/>
      <c r="P53" s="22" t="s">
        <v>602</v>
      </c>
      <c r="Q53" s="22" t="s">
        <v>39</v>
      </c>
      <c r="R53" s="22" t="s">
        <v>364</v>
      </c>
      <c r="S53" s="22"/>
      <c r="T53" s="22">
        <v>3</v>
      </c>
      <c r="U53" s="22">
        <v>1740</v>
      </c>
      <c r="V53" s="22" t="s">
        <v>591</v>
      </c>
      <c r="W53" s="61">
        <v>0.182</v>
      </c>
      <c r="X53" s="22" t="s">
        <v>597</v>
      </c>
      <c r="Y53" s="22">
        <v>0.23699999999999999</v>
      </c>
      <c r="Z53" s="61">
        <v>0.30599999999999999</v>
      </c>
      <c r="AA53" s="22" t="s">
        <v>603</v>
      </c>
    </row>
    <row r="54" spans="1:27" x14ac:dyDescent="0.3">
      <c r="A54" s="22">
        <v>18</v>
      </c>
      <c r="B54" s="22">
        <v>75</v>
      </c>
      <c r="C54" s="55" t="str">
        <f>VLOOKUP($B54,'선택문헌 목록'!B:AC,2,0)</f>
        <v>Abdelhakim</v>
      </c>
      <c r="D54" s="55">
        <f>VLOOKUP($B54,'선택문헌 목록'!B:AC,3,0)</f>
        <v>2019</v>
      </c>
      <c r="E54" s="55" t="str">
        <f>VLOOKUP($B54,'선택문헌 목록'!B:AC,7,0)</f>
        <v>LNG-IUD 사용자</v>
      </c>
      <c r="F54" s="22"/>
      <c r="G54" s="22"/>
      <c r="H54" s="22"/>
      <c r="I54" s="55" t="s">
        <v>474</v>
      </c>
      <c r="J54" s="22" t="s">
        <v>475</v>
      </c>
      <c r="K54" s="71" t="s">
        <v>336</v>
      </c>
      <c r="L54" s="22" t="s">
        <v>604</v>
      </c>
      <c r="M54" s="22"/>
      <c r="N54" s="22" t="s">
        <v>607</v>
      </c>
      <c r="O54" s="22"/>
      <c r="P54" s="22"/>
      <c r="Q54" s="22" t="s">
        <v>39</v>
      </c>
      <c r="R54" s="22" t="s">
        <v>364</v>
      </c>
      <c r="S54" s="22"/>
      <c r="T54" s="22">
        <v>7</v>
      </c>
      <c r="U54" s="22">
        <v>706</v>
      </c>
      <c r="V54" s="22" t="s">
        <v>476</v>
      </c>
      <c r="W54" s="22">
        <v>0.99</v>
      </c>
      <c r="X54" s="22" t="s">
        <v>605</v>
      </c>
      <c r="Y54" s="22">
        <v>0.88</v>
      </c>
      <c r="Z54" s="64">
        <v>0.56999999999999995</v>
      </c>
      <c r="AA54" s="22" t="s">
        <v>615</v>
      </c>
    </row>
    <row r="55" spans="1:27" x14ac:dyDescent="0.3">
      <c r="A55" s="22">
        <v>18</v>
      </c>
      <c r="B55" s="22">
        <v>75</v>
      </c>
      <c r="C55" s="55" t="str">
        <f>VLOOKUP($B55,'선택문헌 목록'!B:AC,2,0)</f>
        <v>Abdelhakim</v>
      </c>
      <c r="D55" s="55">
        <f>VLOOKUP($B55,'선택문헌 목록'!B:AC,3,0)</f>
        <v>2019</v>
      </c>
      <c r="E55" s="55" t="str">
        <f>VLOOKUP($B55,'선택문헌 목록'!B:AC,7,0)</f>
        <v>LNG-IUD 사용자</v>
      </c>
      <c r="F55" s="22"/>
      <c r="G55" s="22"/>
      <c r="H55" s="22"/>
      <c r="I55" s="55" t="s">
        <v>474</v>
      </c>
      <c r="J55" s="22" t="s">
        <v>475</v>
      </c>
      <c r="K55" s="71" t="s">
        <v>336</v>
      </c>
      <c r="L55" s="22" t="s">
        <v>606</v>
      </c>
      <c r="M55" s="22"/>
      <c r="N55" s="22" t="s">
        <v>607</v>
      </c>
      <c r="O55" s="22"/>
      <c r="P55" s="22"/>
      <c r="Q55" s="22" t="s">
        <v>39</v>
      </c>
      <c r="R55" s="22" t="s">
        <v>364</v>
      </c>
      <c r="S55" s="22"/>
      <c r="T55" s="22">
        <v>3</v>
      </c>
      <c r="U55" s="22">
        <v>516</v>
      </c>
      <c r="V55" s="22" t="s">
        <v>476</v>
      </c>
      <c r="W55" s="22">
        <v>0.82</v>
      </c>
      <c r="X55" s="22" t="s">
        <v>608</v>
      </c>
      <c r="Y55" s="22">
        <v>0.09</v>
      </c>
      <c r="Z55" s="64">
        <v>0.33</v>
      </c>
      <c r="AA55" s="22"/>
    </row>
    <row r="56" spans="1:27" x14ac:dyDescent="0.3">
      <c r="A56" s="22">
        <v>18</v>
      </c>
      <c r="B56" s="22">
        <v>75</v>
      </c>
      <c r="C56" s="55" t="str">
        <f>VLOOKUP($B56,'선택문헌 목록'!B:AC,2,0)</f>
        <v>Abdelhakim</v>
      </c>
      <c r="D56" s="55">
        <f>VLOOKUP($B56,'선택문헌 목록'!B:AC,3,0)</f>
        <v>2019</v>
      </c>
      <c r="E56" s="55" t="str">
        <f>VLOOKUP($B56,'선택문헌 목록'!B:AC,7,0)</f>
        <v>LNG-IUD 사용자</v>
      </c>
      <c r="F56" s="22"/>
      <c r="G56" s="22"/>
      <c r="H56" s="22"/>
      <c r="I56" s="55" t="s">
        <v>474</v>
      </c>
      <c r="J56" s="22" t="s">
        <v>475</v>
      </c>
      <c r="K56" s="22" t="s">
        <v>349</v>
      </c>
      <c r="L56" s="22" t="s">
        <v>354</v>
      </c>
      <c r="M56" s="22"/>
      <c r="N56" s="22" t="s">
        <v>611</v>
      </c>
      <c r="O56" s="22"/>
      <c r="P56" s="22"/>
      <c r="Q56" s="22" t="s">
        <v>39</v>
      </c>
      <c r="R56" s="22" t="s">
        <v>364</v>
      </c>
      <c r="S56" s="22"/>
      <c r="T56" s="22">
        <v>7</v>
      </c>
      <c r="U56" s="22">
        <v>480</v>
      </c>
      <c r="V56" s="22" t="s">
        <v>476</v>
      </c>
      <c r="W56" s="22">
        <v>5.32</v>
      </c>
      <c r="X56" s="22" t="s">
        <v>609</v>
      </c>
      <c r="Y56" s="22">
        <v>1.0000000000000001E-5</v>
      </c>
      <c r="Z56" s="64">
        <v>0.43</v>
      </c>
      <c r="AA56" s="22" t="s">
        <v>616</v>
      </c>
    </row>
    <row r="57" spans="1:27" x14ac:dyDescent="0.3">
      <c r="A57" s="22">
        <v>18</v>
      </c>
      <c r="B57" s="22">
        <v>75</v>
      </c>
      <c r="C57" s="55" t="str">
        <f>VLOOKUP($B57,'선택문헌 목록'!B:AC,2,0)</f>
        <v>Abdelhakim</v>
      </c>
      <c r="D57" s="55">
        <f>VLOOKUP($B57,'선택문헌 목록'!B:AC,3,0)</f>
        <v>2019</v>
      </c>
      <c r="E57" s="55" t="str">
        <f>VLOOKUP($B57,'선택문헌 목록'!B:AC,7,0)</f>
        <v>LNG-IUD 사용자</v>
      </c>
      <c r="F57" s="22"/>
      <c r="G57" s="22"/>
      <c r="H57" s="22"/>
      <c r="I57" s="55" t="s">
        <v>474</v>
      </c>
      <c r="J57" s="22" t="s">
        <v>475</v>
      </c>
      <c r="K57" s="22" t="s">
        <v>349</v>
      </c>
      <c r="L57" s="22" t="s">
        <v>495</v>
      </c>
      <c r="M57" s="22"/>
      <c r="N57" s="22"/>
      <c r="O57" s="22"/>
      <c r="P57" s="22"/>
      <c r="Q57" s="22" t="s">
        <v>39</v>
      </c>
      <c r="R57" s="22" t="s">
        <v>364</v>
      </c>
      <c r="S57" s="22"/>
      <c r="T57" s="22">
        <v>3</v>
      </c>
      <c r="U57" s="22">
        <v>338</v>
      </c>
      <c r="V57" s="22" t="s">
        <v>476</v>
      </c>
      <c r="W57" s="22">
        <v>0.35</v>
      </c>
      <c r="X57" s="22" t="s">
        <v>610</v>
      </c>
      <c r="Y57" s="22">
        <v>0.51</v>
      </c>
      <c r="Z57" s="22" t="s">
        <v>612</v>
      </c>
      <c r="AA57" s="22"/>
    </row>
    <row r="58" spans="1:27" x14ac:dyDescent="0.3">
      <c r="A58" s="22">
        <v>21</v>
      </c>
      <c r="B58" s="22">
        <v>93</v>
      </c>
      <c r="C58" s="55" t="str">
        <f>VLOOKUP($B58,'선택문헌 목록'!B:AC,2,0)</f>
        <v>Jatlaoui</v>
      </c>
      <c r="D58" s="55">
        <f>VLOOKUP($B58,'선택문헌 목록'!B:AC,3,0)</f>
        <v>2018</v>
      </c>
      <c r="E58" s="55" t="str">
        <f>VLOOKUP($B58,'선택문헌 목록'!B:AC,7,0)</f>
        <v>산후 IUD 사용자(immediate(분만후 10분내) or early 삽입(분만후 10분후-4주이내))</v>
      </c>
      <c r="F58" s="22"/>
      <c r="G58" s="22"/>
      <c r="H58" s="22"/>
      <c r="I58" s="55" t="str">
        <f>VLOOKUP($B58,'선택문헌 목록'!B:AC,18,0)</f>
        <v>LNG-IUD</v>
      </c>
      <c r="J58" s="22" t="s">
        <v>628</v>
      </c>
      <c r="K58" s="22" t="s">
        <v>349</v>
      </c>
      <c r="L58" s="22" t="s">
        <v>354</v>
      </c>
      <c r="M58" s="22" t="s">
        <v>623</v>
      </c>
      <c r="N58" s="22"/>
      <c r="O58" s="22"/>
      <c r="P58" s="22"/>
      <c r="Q58" s="22"/>
      <c r="R58" s="22"/>
      <c r="S58" s="22"/>
      <c r="T58" s="22">
        <v>16</v>
      </c>
      <c r="U58" s="22">
        <v>718</v>
      </c>
      <c r="V58" s="22" t="s">
        <v>632</v>
      </c>
      <c r="W58" s="61">
        <v>0.155</v>
      </c>
      <c r="X58" s="22" t="s">
        <v>629</v>
      </c>
      <c r="Y58" s="22"/>
      <c r="Z58" s="22"/>
      <c r="AA58" s="22" t="s">
        <v>636</v>
      </c>
    </row>
    <row r="59" spans="1:27" x14ac:dyDescent="0.3">
      <c r="A59" s="22">
        <v>21</v>
      </c>
      <c r="B59" s="22">
        <v>93</v>
      </c>
      <c r="C59" s="55" t="str">
        <f>VLOOKUP($B59,'선택문헌 목록'!B:AC,2,0)</f>
        <v>Jatlaoui</v>
      </c>
      <c r="D59" s="55">
        <f>VLOOKUP($B59,'선택문헌 목록'!B:AC,3,0)</f>
        <v>2018</v>
      </c>
      <c r="E59" s="55" t="str">
        <f>VLOOKUP($B59,'선택문헌 목록'!B:AC,7,0)</f>
        <v>산후 IUD 사용자(immediate(분만후 10분내) or early 삽입(분만후 10분후-4주이내))</v>
      </c>
      <c r="F59" s="22"/>
      <c r="G59" s="22"/>
      <c r="H59" s="22"/>
      <c r="I59" s="55" t="str">
        <f>VLOOKUP($B59,'선택문헌 목록'!B:AC,18,0)</f>
        <v>LNG-IUD</v>
      </c>
      <c r="J59" s="22" t="s">
        <v>628</v>
      </c>
      <c r="K59" s="22" t="s">
        <v>349</v>
      </c>
      <c r="L59" s="22" t="s">
        <v>354</v>
      </c>
      <c r="M59" s="22" t="s">
        <v>623</v>
      </c>
      <c r="N59" s="22" t="s">
        <v>634</v>
      </c>
      <c r="O59" s="22"/>
      <c r="P59" s="22"/>
      <c r="Q59" s="22"/>
      <c r="R59" s="22"/>
      <c r="S59" s="22"/>
      <c r="T59" s="22">
        <v>3</v>
      </c>
      <c r="U59" s="22">
        <v>161</v>
      </c>
      <c r="V59" s="22" t="s">
        <v>632</v>
      </c>
      <c r="W59" s="61">
        <v>2.5000000000000001E-2</v>
      </c>
      <c r="X59" s="22" t="s">
        <v>635</v>
      </c>
      <c r="Y59" s="22"/>
      <c r="Z59" s="22"/>
      <c r="AA59" s="22"/>
    </row>
    <row r="60" spans="1:27" x14ac:dyDescent="0.3">
      <c r="A60" s="22">
        <v>21</v>
      </c>
      <c r="B60" s="22">
        <v>93</v>
      </c>
      <c r="C60" s="55" t="str">
        <f>VLOOKUP($B60,'선택문헌 목록'!B:AC,2,0)</f>
        <v>Jatlaoui</v>
      </c>
      <c r="D60" s="55">
        <f>VLOOKUP($B60,'선택문헌 목록'!B:AC,3,0)</f>
        <v>2018</v>
      </c>
      <c r="E60" s="55" t="str">
        <f>VLOOKUP($B60,'선택문헌 목록'!B:AC,7,0)</f>
        <v>산후 IUD 사용자(immediate(분만후 10분내) or early 삽입(분만후 10분후-4주이내))</v>
      </c>
      <c r="F60" s="22"/>
      <c r="G60" s="22"/>
      <c r="H60" s="22"/>
      <c r="I60" s="55" t="str">
        <f>VLOOKUP($B60,'선택문헌 목록'!B:AC,18,0)</f>
        <v>LNG-IUD</v>
      </c>
      <c r="J60" s="22" t="s">
        <v>624</v>
      </c>
      <c r="K60" s="22" t="s">
        <v>349</v>
      </c>
      <c r="L60" s="22" t="s">
        <v>354</v>
      </c>
      <c r="M60" s="22" t="s">
        <v>623</v>
      </c>
      <c r="N60" s="22"/>
      <c r="O60" s="22"/>
      <c r="P60" s="22" t="s">
        <v>631</v>
      </c>
      <c r="Q60" s="22" t="s">
        <v>39</v>
      </c>
      <c r="R60" s="22" t="s">
        <v>364</v>
      </c>
      <c r="S60" s="22"/>
      <c r="T60" s="22" t="s">
        <v>627</v>
      </c>
      <c r="U60" s="22" t="s">
        <v>627</v>
      </c>
      <c r="V60" s="22" t="s">
        <v>625</v>
      </c>
      <c r="W60" s="22" t="s">
        <v>626</v>
      </c>
      <c r="X60" s="22" t="s">
        <v>630</v>
      </c>
      <c r="Y60" s="22"/>
      <c r="Z60" s="22"/>
      <c r="AA60" s="22"/>
    </row>
    <row r="61" spans="1:27" x14ac:dyDescent="0.3">
      <c r="A61" s="22">
        <v>22</v>
      </c>
      <c r="B61" s="22">
        <v>430</v>
      </c>
      <c r="C61" s="55" t="str">
        <f>VLOOKUP($B61,'선택문헌 목록'!B:AC,2,0)</f>
        <v>Glisic</v>
      </c>
      <c r="D61" s="55">
        <f>VLOOKUP($B61,'선택문헌 목록'!B:AC,3,0)</f>
        <v>2018</v>
      </c>
      <c r="E61" s="55" t="str">
        <f>VLOOKUP($B61,'선택문헌 목록'!B:AC,7,0)</f>
        <v>progestin-only conraceptive 사용자</v>
      </c>
      <c r="F61" s="22"/>
      <c r="G61" s="22"/>
      <c r="H61" s="22"/>
      <c r="I61" s="55" t="str">
        <f>VLOOKUP($B61,'선택문헌 목록'!B:AC,18,0)</f>
        <v>LNG-IUD</v>
      </c>
      <c r="J61" s="22" t="s">
        <v>369</v>
      </c>
      <c r="K61" s="22" t="s">
        <v>336</v>
      </c>
      <c r="L61" s="22" t="s">
        <v>640</v>
      </c>
      <c r="M61" s="22" t="s">
        <v>639</v>
      </c>
      <c r="N61" s="22"/>
      <c r="O61" s="22"/>
      <c r="P61" s="22" t="s">
        <v>643</v>
      </c>
      <c r="Q61" s="22" t="s">
        <v>641</v>
      </c>
      <c r="R61" s="22" t="s">
        <v>364</v>
      </c>
      <c r="S61" s="22"/>
      <c r="T61" s="22">
        <v>2</v>
      </c>
      <c r="U61" s="22"/>
      <c r="V61" s="22" t="s">
        <v>476</v>
      </c>
      <c r="W61" s="22">
        <v>0.53</v>
      </c>
      <c r="X61" s="22" t="s">
        <v>642</v>
      </c>
      <c r="Y61" s="22" t="s">
        <v>627</v>
      </c>
      <c r="Z61" s="61">
        <v>0.107</v>
      </c>
      <c r="AA61" s="22"/>
    </row>
    <row r="62" spans="1:27" x14ac:dyDescent="0.3">
      <c r="A62" s="22">
        <v>29</v>
      </c>
      <c r="B62" s="22">
        <v>858</v>
      </c>
      <c r="C62" s="55" t="str">
        <f>VLOOKUP($B62,'선택문헌 목록'!B:AC,2,0)</f>
        <v>French</v>
      </c>
      <c r="D62" s="55">
        <f>VLOOKUP($B62,'선택문헌 목록'!B:AC,3,0)</f>
        <v>2009</v>
      </c>
      <c r="E62" s="55" t="str">
        <f>VLOOKUP($B62,'선택문헌 목록'!B:AC,7,0)</f>
        <v>Women of reproductive years</v>
      </c>
      <c r="F62" s="22"/>
      <c r="G62" s="22"/>
      <c r="H62" s="22"/>
      <c r="I62" s="55" t="s">
        <v>708</v>
      </c>
      <c r="J62" s="22" t="s">
        <v>710</v>
      </c>
      <c r="K62" s="22" t="s">
        <v>349</v>
      </c>
      <c r="L62" s="22" t="s">
        <v>718</v>
      </c>
      <c r="M62" s="22"/>
      <c r="N62" s="22" t="s">
        <v>719</v>
      </c>
      <c r="O62" s="22"/>
      <c r="P62" s="22"/>
      <c r="Q62" s="22" t="s">
        <v>711</v>
      </c>
      <c r="R62" s="22" t="s">
        <v>712</v>
      </c>
      <c r="S62" s="22"/>
      <c r="T62" s="22">
        <v>1</v>
      </c>
      <c r="U62" s="22" t="s">
        <v>729</v>
      </c>
      <c r="V62" s="22" t="s">
        <v>713</v>
      </c>
      <c r="W62" s="22" t="s">
        <v>720</v>
      </c>
      <c r="X62" s="60" t="s">
        <v>721</v>
      </c>
      <c r="Y62" s="22"/>
      <c r="Z62" s="22"/>
      <c r="AA62" s="22"/>
    </row>
    <row r="63" spans="1:27" x14ac:dyDescent="0.3">
      <c r="A63" s="22">
        <v>29</v>
      </c>
      <c r="B63" s="22">
        <v>858</v>
      </c>
      <c r="C63" s="55" t="str">
        <f>VLOOKUP($B63,'선택문헌 목록'!B:AC,2,0)</f>
        <v>French</v>
      </c>
      <c r="D63" s="55">
        <f>VLOOKUP($B63,'선택문헌 목록'!B:AC,3,0)</f>
        <v>2009</v>
      </c>
      <c r="E63" s="55" t="str">
        <f>VLOOKUP($B63,'선택문헌 목록'!B:AC,7,0)</f>
        <v>Women of reproductive years</v>
      </c>
      <c r="F63" s="22"/>
      <c r="G63" s="22"/>
      <c r="H63" s="22"/>
      <c r="I63" s="55" t="s">
        <v>708</v>
      </c>
      <c r="J63" s="22" t="s">
        <v>710</v>
      </c>
      <c r="K63" s="22" t="s">
        <v>349</v>
      </c>
      <c r="L63" s="22" t="s">
        <v>722</v>
      </c>
      <c r="M63" s="22"/>
      <c r="N63" s="22" t="s">
        <v>719</v>
      </c>
      <c r="O63" s="22"/>
      <c r="P63" s="22"/>
      <c r="Q63" s="22" t="s">
        <v>711</v>
      </c>
      <c r="R63" s="22" t="s">
        <v>712</v>
      </c>
      <c r="S63" s="22"/>
      <c r="T63" s="22">
        <v>1</v>
      </c>
      <c r="U63" s="22" t="s">
        <v>729</v>
      </c>
      <c r="V63" s="22" t="s">
        <v>713</v>
      </c>
      <c r="W63" s="71" t="s">
        <v>723</v>
      </c>
      <c r="X63" s="72" t="s">
        <v>724</v>
      </c>
      <c r="Y63" s="22"/>
      <c r="Z63" s="22"/>
      <c r="AA63" s="22"/>
    </row>
    <row r="64" spans="1:27" x14ac:dyDescent="0.3">
      <c r="A64" s="22">
        <v>29</v>
      </c>
      <c r="B64" s="22">
        <v>858</v>
      </c>
      <c r="C64" s="55" t="str">
        <f>VLOOKUP($B64,'선택문헌 목록'!B:AC,2,0)</f>
        <v>French</v>
      </c>
      <c r="D64" s="55">
        <f>VLOOKUP($B64,'선택문헌 목록'!B:AC,3,0)</f>
        <v>2009</v>
      </c>
      <c r="E64" s="55" t="str">
        <f>VLOOKUP($B64,'선택문헌 목록'!B:AC,7,0)</f>
        <v>Women of reproductive years</v>
      </c>
      <c r="F64" s="22"/>
      <c r="G64" s="22"/>
      <c r="H64" s="22"/>
      <c r="I64" s="55" t="s">
        <v>707</v>
      </c>
      <c r="J64" s="22" t="s">
        <v>727</v>
      </c>
      <c r="K64" s="22" t="s">
        <v>349</v>
      </c>
      <c r="L64" s="22" t="s">
        <v>728</v>
      </c>
      <c r="M64" s="22"/>
      <c r="N64" s="22" t="s">
        <v>717</v>
      </c>
      <c r="O64" s="22"/>
      <c r="P64" s="22"/>
      <c r="Q64" s="22" t="s">
        <v>711</v>
      </c>
      <c r="R64" s="22" t="s">
        <v>712</v>
      </c>
      <c r="S64" s="22"/>
      <c r="T64" s="22">
        <v>1</v>
      </c>
      <c r="U64" s="22">
        <v>1051</v>
      </c>
      <c r="V64" s="22" t="s">
        <v>713</v>
      </c>
      <c r="W64" s="22">
        <v>1.62</v>
      </c>
      <c r="X64" s="60" t="s">
        <v>730</v>
      </c>
      <c r="Y64" s="22"/>
      <c r="Z64" s="22"/>
      <c r="AA64" s="22"/>
    </row>
    <row r="65" spans="1:27" x14ac:dyDescent="0.3">
      <c r="A65" s="22">
        <v>29</v>
      </c>
      <c r="B65" s="22">
        <v>858</v>
      </c>
      <c r="C65" s="55" t="str">
        <f>VLOOKUP($B65,'선택문헌 목록'!B:AC,2,0)</f>
        <v>French</v>
      </c>
      <c r="D65" s="55">
        <f>VLOOKUP($B65,'선택문헌 목록'!B:AC,3,0)</f>
        <v>2009</v>
      </c>
      <c r="E65" s="55" t="str">
        <f>VLOOKUP($B65,'선택문헌 목록'!B:AC,7,0)</f>
        <v>Women of reproductive years</v>
      </c>
      <c r="F65" s="22"/>
      <c r="G65" s="22"/>
      <c r="H65" s="22"/>
      <c r="I65" s="55" t="s">
        <v>707</v>
      </c>
      <c r="J65" s="22" t="s">
        <v>727</v>
      </c>
      <c r="K65" s="22" t="s">
        <v>349</v>
      </c>
      <c r="L65" s="22" t="s">
        <v>731</v>
      </c>
      <c r="M65" s="22" t="s">
        <v>732</v>
      </c>
      <c r="N65" s="22" t="s">
        <v>717</v>
      </c>
      <c r="O65" s="22"/>
      <c r="P65" s="22"/>
      <c r="Q65" s="22" t="s">
        <v>711</v>
      </c>
      <c r="R65" s="22" t="s">
        <v>712</v>
      </c>
      <c r="S65" s="22"/>
      <c r="T65" s="22">
        <v>1</v>
      </c>
      <c r="U65" s="22">
        <v>1051</v>
      </c>
      <c r="V65" s="22" t="s">
        <v>713</v>
      </c>
      <c r="W65" s="22">
        <v>1.45</v>
      </c>
      <c r="X65" s="60" t="s">
        <v>733</v>
      </c>
      <c r="Y65" s="22"/>
      <c r="Z65" s="22"/>
      <c r="AA65" s="22"/>
    </row>
    <row r="66" spans="1:27" x14ac:dyDescent="0.3">
      <c r="A66" s="22">
        <v>29</v>
      </c>
      <c r="B66" s="22">
        <v>858</v>
      </c>
      <c r="C66" s="55" t="str">
        <f>VLOOKUP($B66,'선택문헌 목록'!B:AC,2,0)</f>
        <v>French</v>
      </c>
      <c r="D66" s="55">
        <f>VLOOKUP($B66,'선택문헌 목록'!B:AC,3,0)</f>
        <v>2009</v>
      </c>
      <c r="E66" s="55" t="str">
        <f>VLOOKUP($B66,'선택문헌 목록'!B:AC,7,0)</f>
        <v>Women of reproductive years</v>
      </c>
      <c r="F66" s="22"/>
      <c r="G66" s="22"/>
      <c r="H66" s="22"/>
      <c r="I66" s="55" t="s">
        <v>707</v>
      </c>
      <c r="J66" s="22" t="s">
        <v>727</v>
      </c>
      <c r="K66" s="22" t="s">
        <v>349</v>
      </c>
      <c r="L66" s="22" t="s">
        <v>734</v>
      </c>
      <c r="M66" s="22" t="s">
        <v>735</v>
      </c>
      <c r="N66" s="22" t="s">
        <v>717</v>
      </c>
      <c r="O66" s="22"/>
      <c r="P66" s="22"/>
      <c r="Q66" s="22" t="s">
        <v>711</v>
      </c>
      <c r="R66" s="22" t="s">
        <v>712</v>
      </c>
      <c r="S66" s="22"/>
      <c r="T66" s="22">
        <v>1</v>
      </c>
      <c r="U66" s="22">
        <v>1051</v>
      </c>
      <c r="V66" s="22" t="s">
        <v>713</v>
      </c>
      <c r="W66" s="22">
        <v>3.01</v>
      </c>
      <c r="X66" s="60" t="s">
        <v>736</v>
      </c>
      <c r="Y66" s="22"/>
      <c r="Z66" s="22"/>
      <c r="AA66" s="22"/>
    </row>
    <row r="67" spans="1:27" x14ac:dyDescent="0.3">
      <c r="A67" s="22">
        <v>29</v>
      </c>
      <c r="B67" s="22">
        <v>858</v>
      </c>
      <c r="C67" s="55" t="str">
        <f>VLOOKUP($B67,'선택문헌 목록'!B:AC,2,0)</f>
        <v>French</v>
      </c>
      <c r="D67" s="55">
        <f>VLOOKUP($B67,'선택문헌 목록'!B:AC,3,0)</f>
        <v>2009</v>
      </c>
      <c r="E67" s="55" t="str">
        <f>VLOOKUP($B67,'선택문헌 목록'!B:AC,7,0)</f>
        <v>Women of reproductive years</v>
      </c>
      <c r="F67" s="22"/>
      <c r="G67" s="22"/>
      <c r="H67" s="22"/>
      <c r="I67" s="55" t="s">
        <v>707</v>
      </c>
      <c r="J67" s="22" t="s">
        <v>727</v>
      </c>
      <c r="K67" s="22" t="s">
        <v>349</v>
      </c>
      <c r="L67" s="22" t="s">
        <v>737</v>
      </c>
      <c r="M67" s="22" t="s">
        <v>738</v>
      </c>
      <c r="N67" s="22" t="s">
        <v>717</v>
      </c>
      <c r="O67" s="22"/>
      <c r="P67" s="22"/>
      <c r="Q67" s="22" t="s">
        <v>711</v>
      </c>
      <c r="R67" s="22" t="s">
        <v>712</v>
      </c>
      <c r="S67" s="22"/>
      <c r="T67" s="22">
        <v>1</v>
      </c>
      <c r="U67" s="22">
        <v>1051</v>
      </c>
      <c r="V67" s="22" t="s">
        <v>713</v>
      </c>
      <c r="W67" s="22">
        <v>4.18</v>
      </c>
      <c r="X67" s="60" t="s">
        <v>739</v>
      </c>
      <c r="Y67" s="22"/>
      <c r="Z67" s="22"/>
      <c r="AA67" s="22"/>
    </row>
    <row r="68" spans="1:27" x14ac:dyDescent="0.3">
      <c r="A68" s="22">
        <v>29</v>
      </c>
      <c r="B68" s="22">
        <v>858</v>
      </c>
      <c r="C68" s="55" t="str">
        <f>VLOOKUP($B68,'선택문헌 목록'!B:AC,2,0)</f>
        <v>French</v>
      </c>
      <c r="D68" s="55">
        <f>VLOOKUP($B68,'선택문헌 목록'!B:AC,3,0)</f>
        <v>2009</v>
      </c>
      <c r="E68" s="55" t="str">
        <f>VLOOKUP($B68,'선택문헌 목록'!B:AC,7,0)</f>
        <v>Women of reproductive years</v>
      </c>
      <c r="F68" s="22"/>
      <c r="G68" s="22"/>
      <c r="H68" s="22"/>
      <c r="I68" s="55" t="s">
        <v>707</v>
      </c>
      <c r="J68" s="22" t="s">
        <v>741</v>
      </c>
      <c r="K68" s="22" t="s">
        <v>349</v>
      </c>
      <c r="L68" s="71" t="s">
        <v>742</v>
      </c>
      <c r="M68" s="71" t="s">
        <v>743</v>
      </c>
      <c r="N68" s="71" t="s">
        <v>745</v>
      </c>
      <c r="O68" s="71"/>
      <c r="P68" s="71"/>
      <c r="Q68" s="71" t="s">
        <v>711</v>
      </c>
      <c r="R68" s="71" t="s">
        <v>712</v>
      </c>
      <c r="S68" s="71"/>
      <c r="T68" s="71">
        <v>1</v>
      </c>
      <c r="U68" s="71" t="s">
        <v>747</v>
      </c>
      <c r="V68" s="71" t="s">
        <v>713</v>
      </c>
      <c r="W68" s="71" t="s">
        <v>748</v>
      </c>
      <c r="X68" s="72" t="s">
        <v>749</v>
      </c>
      <c r="Y68" s="71"/>
      <c r="Z68" s="22"/>
      <c r="AA68" s="22"/>
    </row>
    <row r="69" spans="1:27" x14ac:dyDescent="0.3">
      <c r="A69" s="22">
        <v>29</v>
      </c>
      <c r="B69" s="22">
        <v>858</v>
      </c>
      <c r="C69" s="55" t="str">
        <f>VLOOKUP($B69,'선택문헌 목록'!B:AC,2,0)</f>
        <v>French</v>
      </c>
      <c r="D69" s="55">
        <f>VLOOKUP($B69,'선택문헌 목록'!B:AC,3,0)</f>
        <v>2009</v>
      </c>
      <c r="E69" s="55" t="str">
        <f>VLOOKUP($B69,'선택문헌 목록'!B:AC,7,0)</f>
        <v>Women of reproductive years</v>
      </c>
      <c r="F69" s="22"/>
      <c r="G69" s="22"/>
      <c r="H69" s="22"/>
      <c r="I69" s="55" t="s">
        <v>707</v>
      </c>
      <c r="J69" s="22" t="s">
        <v>741</v>
      </c>
      <c r="K69" s="22" t="s">
        <v>349</v>
      </c>
      <c r="L69" s="71" t="s">
        <v>750</v>
      </c>
      <c r="M69" s="71" t="s">
        <v>751</v>
      </c>
      <c r="N69" s="71" t="s">
        <v>745</v>
      </c>
      <c r="O69" s="71"/>
      <c r="P69" s="71"/>
      <c r="Q69" s="71" t="s">
        <v>711</v>
      </c>
      <c r="R69" s="71" t="s">
        <v>712</v>
      </c>
      <c r="S69" s="71"/>
      <c r="T69" s="71">
        <v>1</v>
      </c>
      <c r="U69" s="71" t="s">
        <v>747</v>
      </c>
      <c r="V69" s="71" t="s">
        <v>713</v>
      </c>
      <c r="W69" s="71" t="s">
        <v>752</v>
      </c>
      <c r="X69" s="72" t="s">
        <v>753</v>
      </c>
      <c r="Y69" s="71"/>
      <c r="Z69" s="71"/>
      <c r="AA69" s="22"/>
    </row>
    <row r="70" spans="1:27" x14ac:dyDescent="0.3">
      <c r="A70" s="22">
        <v>29</v>
      </c>
      <c r="B70" s="22">
        <v>858</v>
      </c>
      <c r="C70" s="65" t="str">
        <f>VLOOKUP($B70,'선택문헌 목록'!B:AC,2,0)</f>
        <v>French</v>
      </c>
      <c r="D70" s="65">
        <f>VLOOKUP($B70,'선택문헌 목록'!B:AC,3,0)</f>
        <v>2009</v>
      </c>
      <c r="E70" s="65" t="str">
        <f>VLOOKUP($B70,'선택문헌 목록'!B:AC,7,0)</f>
        <v>Women of reproductive years</v>
      </c>
      <c r="F70" s="22"/>
      <c r="G70" s="22"/>
      <c r="H70" s="22"/>
      <c r="I70" s="65" t="s">
        <v>707</v>
      </c>
      <c r="J70" s="22" t="s">
        <v>741</v>
      </c>
      <c r="K70" s="22" t="s">
        <v>349</v>
      </c>
      <c r="L70" s="22" t="s">
        <v>754</v>
      </c>
      <c r="M70" s="22" t="s">
        <v>755</v>
      </c>
      <c r="N70" s="22" t="s">
        <v>744</v>
      </c>
      <c r="O70" s="22"/>
      <c r="P70" s="22"/>
      <c r="Q70" s="22" t="s">
        <v>711</v>
      </c>
      <c r="R70" s="22" t="s">
        <v>712</v>
      </c>
      <c r="S70" s="22"/>
      <c r="T70" s="22">
        <v>1</v>
      </c>
      <c r="U70" s="22" t="s">
        <v>746</v>
      </c>
      <c r="V70" s="71" t="s">
        <v>713</v>
      </c>
      <c r="W70" s="71" t="s">
        <v>756</v>
      </c>
      <c r="X70" s="72" t="s">
        <v>757</v>
      </c>
      <c r="Y70" s="22"/>
      <c r="Z70" s="22"/>
      <c r="AA70" s="22"/>
    </row>
    <row r="71" spans="1:27" x14ac:dyDescent="0.3">
      <c r="A71" s="22">
        <v>29</v>
      </c>
      <c r="B71" s="22">
        <v>858</v>
      </c>
      <c r="C71" s="65" t="str">
        <f>VLOOKUP($B71,'선택문헌 목록'!B:AC,2,0)</f>
        <v>French</v>
      </c>
      <c r="D71" s="65">
        <f>VLOOKUP($B71,'선택문헌 목록'!B:AC,3,0)</f>
        <v>2009</v>
      </c>
      <c r="E71" s="65" t="str">
        <f>VLOOKUP($B71,'선택문헌 목록'!B:AC,7,0)</f>
        <v>Women of reproductive years</v>
      </c>
      <c r="F71" s="22"/>
      <c r="G71" s="22"/>
      <c r="H71" s="22"/>
      <c r="I71" s="65" t="s">
        <v>707</v>
      </c>
      <c r="J71" s="22" t="s">
        <v>740</v>
      </c>
      <c r="K71" s="22" t="s">
        <v>349</v>
      </c>
      <c r="L71" s="22" t="s">
        <v>722</v>
      </c>
      <c r="M71" s="22" t="s">
        <v>758</v>
      </c>
      <c r="N71" s="22" t="s">
        <v>744</v>
      </c>
      <c r="O71" s="22"/>
      <c r="P71" s="22"/>
      <c r="Q71" s="22" t="s">
        <v>711</v>
      </c>
      <c r="R71" s="22" t="s">
        <v>712</v>
      </c>
      <c r="S71" s="22"/>
      <c r="T71" s="22">
        <v>1</v>
      </c>
      <c r="U71" s="22" t="s">
        <v>746</v>
      </c>
      <c r="V71" s="22" t="s">
        <v>713</v>
      </c>
      <c r="W71" s="71" t="s">
        <v>759</v>
      </c>
      <c r="X71" s="71" t="s">
        <v>760</v>
      </c>
      <c r="Y71" s="22"/>
      <c r="Z71" s="22"/>
      <c r="AA71" s="22"/>
    </row>
    <row r="72" spans="1:27" x14ac:dyDescent="0.3">
      <c r="A72" s="22">
        <v>29</v>
      </c>
      <c r="B72" s="22">
        <v>858</v>
      </c>
      <c r="C72" s="65" t="str">
        <f>VLOOKUP($B72,'선택문헌 목록'!B:AC,2,0)</f>
        <v>French</v>
      </c>
      <c r="D72" s="65">
        <f>VLOOKUP($B72,'선택문헌 목록'!B:AC,3,0)</f>
        <v>2009</v>
      </c>
      <c r="E72" s="65" t="str">
        <f>VLOOKUP($B72,'선택문헌 목록'!B:AC,7,0)</f>
        <v>Women of reproductive years</v>
      </c>
      <c r="F72" s="22"/>
      <c r="G72" s="22"/>
      <c r="H72" s="22"/>
      <c r="I72" s="65" t="s">
        <v>707</v>
      </c>
      <c r="J72" s="22" t="s">
        <v>761</v>
      </c>
      <c r="K72" s="22" t="s">
        <v>349</v>
      </c>
      <c r="L72" s="22" t="s">
        <v>728</v>
      </c>
      <c r="M72" s="22"/>
      <c r="N72" s="22" t="s">
        <v>715</v>
      </c>
      <c r="O72" s="22"/>
      <c r="P72" s="22"/>
      <c r="Q72" s="22" t="s">
        <v>711</v>
      </c>
      <c r="R72" s="22" t="s">
        <v>712</v>
      </c>
      <c r="S72" s="22"/>
      <c r="T72" s="22">
        <v>1</v>
      </c>
      <c r="U72" s="22">
        <v>193</v>
      </c>
      <c r="V72" s="22" t="s">
        <v>713</v>
      </c>
      <c r="W72" s="22">
        <v>1</v>
      </c>
      <c r="X72" s="22" t="s">
        <v>762</v>
      </c>
      <c r="Y72" s="22"/>
      <c r="Z72" s="22"/>
      <c r="AA72" s="22"/>
    </row>
    <row r="73" spans="1:27" x14ac:dyDescent="0.3">
      <c r="A73" s="22">
        <v>29</v>
      </c>
      <c r="B73" s="22">
        <v>858</v>
      </c>
      <c r="C73" s="65" t="str">
        <f>VLOOKUP($B73,'선택문헌 목록'!B:AC,2,0)</f>
        <v>French</v>
      </c>
      <c r="D73" s="65">
        <f>VLOOKUP($B73,'선택문헌 목록'!B:AC,3,0)</f>
        <v>2009</v>
      </c>
      <c r="E73" s="65" t="str">
        <f>VLOOKUP($B73,'선택문헌 목록'!B:AC,7,0)</f>
        <v>Women of reproductive years</v>
      </c>
      <c r="F73" s="22"/>
      <c r="G73" s="22"/>
      <c r="H73" s="22"/>
      <c r="I73" s="65" t="s">
        <v>707</v>
      </c>
      <c r="J73" s="22" t="s">
        <v>761</v>
      </c>
      <c r="K73" s="22" t="s">
        <v>349</v>
      </c>
      <c r="L73" s="22" t="s">
        <v>731</v>
      </c>
      <c r="M73" s="22" t="s">
        <v>732</v>
      </c>
      <c r="N73" s="22" t="s">
        <v>715</v>
      </c>
      <c r="O73" s="22"/>
      <c r="P73" s="22"/>
      <c r="Q73" s="22" t="s">
        <v>711</v>
      </c>
      <c r="R73" s="22" t="s">
        <v>712</v>
      </c>
      <c r="S73" s="22"/>
      <c r="T73" s="22">
        <v>1</v>
      </c>
      <c r="U73" s="22">
        <v>193</v>
      </c>
      <c r="V73" s="22" t="s">
        <v>713</v>
      </c>
      <c r="W73" s="22">
        <v>2.48</v>
      </c>
      <c r="X73" s="22" t="s">
        <v>763</v>
      </c>
      <c r="Y73" s="22"/>
      <c r="Z73" s="22"/>
      <c r="AA73" s="22"/>
    </row>
    <row r="74" spans="1:27" x14ac:dyDescent="0.3">
      <c r="A74" s="22">
        <v>29</v>
      </c>
      <c r="B74" s="22">
        <v>858</v>
      </c>
      <c r="C74" s="65" t="str">
        <f>VLOOKUP($B74,'선택문헌 목록'!B:AC,2,0)</f>
        <v>French</v>
      </c>
      <c r="D74" s="65">
        <f>VLOOKUP($B74,'선택문헌 목록'!B:AC,3,0)</f>
        <v>2009</v>
      </c>
      <c r="E74" s="65" t="str">
        <f>VLOOKUP($B74,'선택문헌 목록'!B:AC,7,0)</f>
        <v>Women of reproductive years</v>
      </c>
      <c r="F74" s="22"/>
      <c r="G74" s="22"/>
      <c r="H74" s="22"/>
      <c r="I74" s="65" t="s">
        <v>707</v>
      </c>
      <c r="J74" s="22" t="s">
        <v>761</v>
      </c>
      <c r="K74" s="22" t="s">
        <v>349</v>
      </c>
      <c r="L74" s="22" t="s">
        <v>734</v>
      </c>
      <c r="M74" s="22" t="s">
        <v>735</v>
      </c>
      <c r="N74" s="22" t="s">
        <v>714</v>
      </c>
      <c r="O74" s="22"/>
      <c r="P74" s="22"/>
      <c r="Q74" s="22" t="s">
        <v>711</v>
      </c>
      <c r="R74" s="22" t="s">
        <v>712</v>
      </c>
      <c r="S74" s="22"/>
      <c r="T74" s="22">
        <v>1</v>
      </c>
      <c r="U74" s="22">
        <v>193</v>
      </c>
      <c r="V74" s="22"/>
      <c r="W74" s="22">
        <v>1.75</v>
      </c>
      <c r="X74" s="22" t="s">
        <v>764</v>
      </c>
      <c r="Y74" s="22"/>
      <c r="Z74" s="22"/>
      <c r="AA74" s="22"/>
    </row>
    <row r="75" spans="1:27" x14ac:dyDescent="0.3">
      <c r="A75" s="22">
        <v>29</v>
      </c>
      <c r="B75" s="22">
        <v>858</v>
      </c>
      <c r="C75" s="65" t="str">
        <f>VLOOKUP($B75,'선택문헌 목록'!B:AC,2,0)</f>
        <v>French</v>
      </c>
      <c r="D75" s="65">
        <f>VLOOKUP($B75,'선택문헌 목록'!B:AC,3,0)</f>
        <v>2009</v>
      </c>
      <c r="E75" s="65" t="str">
        <f>VLOOKUP($B75,'선택문헌 목록'!B:AC,7,0)</f>
        <v>Women of reproductive years</v>
      </c>
      <c r="F75" s="22"/>
      <c r="G75" s="22"/>
      <c r="H75" s="22"/>
      <c r="I75" s="65" t="s">
        <v>707</v>
      </c>
      <c r="J75" s="22" t="s">
        <v>761</v>
      </c>
      <c r="K75" s="22" t="s">
        <v>349</v>
      </c>
      <c r="L75" s="22" t="s">
        <v>754</v>
      </c>
      <c r="M75" s="22" t="s">
        <v>755</v>
      </c>
      <c r="N75" s="22" t="s">
        <v>714</v>
      </c>
      <c r="O75" s="22"/>
      <c r="P75" s="22"/>
      <c r="Q75" s="22" t="s">
        <v>711</v>
      </c>
      <c r="R75" s="22" t="s">
        <v>712</v>
      </c>
      <c r="S75" s="22"/>
      <c r="T75" s="22">
        <v>1</v>
      </c>
      <c r="U75" s="22">
        <v>193</v>
      </c>
      <c r="V75" s="22"/>
      <c r="W75" s="22">
        <v>8</v>
      </c>
      <c r="X75" s="22" t="s">
        <v>765</v>
      </c>
      <c r="Y75" s="22"/>
      <c r="Z75" s="22"/>
      <c r="AA75" s="22"/>
    </row>
    <row r="76" spans="1:27" x14ac:dyDescent="0.3">
      <c r="A76" s="22">
        <v>29</v>
      </c>
      <c r="B76" s="22">
        <v>858</v>
      </c>
      <c r="C76" s="65" t="str">
        <f>VLOOKUP($B76,'선택문헌 목록'!B:AC,2,0)</f>
        <v>French</v>
      </c>
      <c r="D76" s="65">
        <f>VLOOKUP($B76,'선택문헌 목록'!B:AC,3,0)</f>
        <v>2009</v>
      </c>
      <c r="E76" s="65" t="str">
        <f>VLOOKUP($B76,'선택문헌 목록'!B:AC,7,0)</f>
        <v>Women of reproductive years</v>
      </c>
      <c r="F76" s="22"/>
      <c r="G76" s="22"/>
      <c r="H76" s="22"/>
      <c r="I76" s="65" t="s">
        <v>707</v>
      </c>
      <c r="J76" s="22" t="s">
        <v>761</v>
      </c>
      <c r="K76" s="22" t="s">
        <v>349</v>
      </c>
      <c r="L76" s="22" t="s">
        <v>722</v>
      </c>
      <c r="M76" s="22" t="s">
        <v>758</v>
      </c>
      <c r="N76" s="22" t="s">
        <v>714</v>
      </c>
      <c r="O76" s="22"/>
      <c r="P76" s="22"/>
      <c r="Q76" s="22" t="s">
        <v>711</v>
      </c>
      <c r="R76" s="22" t="s">
        <v>712</v>
      </c>
      <c r="S76" s="22"/>
      <c r="T76" s="22">
        <v>1</v>
      </c>
      <c r="U76" s="22">
        <v>193</v>
      </c>
      <c r="V76" s="22"/>
      <c r="W76" s="22">
        <v>0.74</v>
      </c>
      <c r="X76" s="22" t="s">
        <v>766</v>
      </c>
      <c r="Y76" s="22"/>
      <c r="Z76" s="22"/>
      <c r="AA76" s="22"/>
    </row>
    <row r="77" spans="1:27" x14ac:dyDescent="0.3">
      <c r="A77" s="22">
        <v>30</v>
      </c>
      <c r="B77" s="22">
        <v>245</v>
      </c>
      <c r="C77" s="65" t="str">
        <f>VLOOKUP($B77,'선택문헌 목록'!B:AC,2,0)</f>
        <v>French</v>
      </c>
      <c r="D77" s="65">
        <f>VLOOKUP($B77,'선택문헌 목록'!B:AC,3,0)</f>
        <v>2000</v>
      </c>
      <c r="E77" s="65" t="str">
        <f>VLOOKUP($B77,'선택문헌 목록'!B:AC,7,0)</f>
        <v>women of reproductive age.</v>
      </c>
      <c r="F77" s="22"/>
      <c r="G77" s="22">
        <v>2</v>
      </c>
      <c r="H77" s="22" t="s">
        <v>818</v>
      </c>
      <c r="I77" s="65" t="s">
        <v>708</v>
      </c>
      <c r="J77" s="22" t="s">
        <v>710</v>
      </c>
      <c r="K77" s="22" t="s">
        <v>349</v>
      </c>
      <c r="L77" s="22" t="s">
        <v>486</v>
      </c>
      <c r="M77" s="22"/>
      <c r="N77" s="22" t="s">
        <v>821</v>
      </c>
      <c r="O77" s="22"/>
      <c r="P77" s="22" t="s">
        <v>829</v>
      </c>
      <c r="Q77" s="22" t="s">
        <v>711</v>
      </c>
      <c r="R77" s="22"/>
      <c r="S77" s="22"/>
      <c r="T77" s="22">
        <v>2</v>
      </c>
      <c r="U77" s="22"/>
      <c r="V77" s="22" t="s">
        <v>820</v>
      </c>
      <c r="W77" s="22" t="s">
        <v>828</v>
      </c>
      <c r="X77" s="22" t="s">
        <v>830</v>
      </c>
      <c r="Y77" s="22"/>
      <c r="Z77" s="22"/>
      <c r="AA77" s="22" t="s">
        <v>831</v>
      </c>
    </row>
    <row r="78" spans="1:27" x14ac:dyDescent="0.3">
      <c r="A78" s="22">
        <v>30</v>
      </c>
      <c r="B78" s="22">
        <v>245</v>
      </c>
      <c r="C78" s="65" t="str">
        <f>VLOOKUP($B78,'선택문헌 목록'!B:AC,2,0)</f>
        <v>French</v>
      </c>
      <c r="D78" s="65">
        <f>VLOOKUP($B78,'선택문헌 목록'!B:AC,3,0)</f>
        <v>2000</v>
      </c>
      <c r="E78" s="65" t="str">
        <f>VLOOKUP($B78,'선택문헌 목록'!B:AC,7,0)</f>
        <v>women of reproductive age.</v>
      </c>
      <c r="F78" s="22"/>
      <c r="G78" s="22">
        <v>3</v>
      </c>
      <c r="H78" s="22" t="s">
        <v>818</v>
      </c>
      <c r="I78" s="65" t="s">
        <v>707</v>
      </c>
      <c r="J78" s="22" t="s">
        <v>727</v>
      </c>
      <c r="K78" s="22" t="s">
        <v>349</v>
      </c>
      <c r="L78" s="22" t="s">
        <v>486</v>
      </c>
      <c r="M78" s="22"/>
      <c r="N78" s="22" t="s">
        <v>821</v>
      </c>
      <c r="O78" s="22"/>
      <c r="P78" s="22"/>
      <c r="Q78" s="22" t="s">
        <v>711</v>
      </c>
      <c r="R78" s="22"/>
      <c r="S78" s="22"/>
      <c r="T78" s="60" t="s">
        <v>832</v>
      </c>
      <c r="U78" s="22"/>
      <c r="V78" s="22" t="s">
        <v>820</v>
      </c>
      <c r="W78" s="22" t="s">
        <v>833</v>
      </c>
      <c r="X78" s="22" t="s">
        <v>834</v>
      </c>
      <c r="Y78" s="22"/>
      <c r="Z78" s="22"/>
      <c r="AA78" s="22" t="s">
        <v>831</v>
      </c>
    </row>
    <row r="79" spans="1:27" x14ac:dyDescent="0.3">
      <c r="A79" s="22"/>
      <c r="B79" s="22"/>
      <c r="C79" s="65"/>
      <c r="D79" s="65"/>
      <c r="E79" s="65"/>
      <c r="F79" s="22"/>
      <c r="G79" s="22"/>
      <c r="H79" s="22"/>
      <c r="I79" s="65"/>
      <c r="J79" s="22"/>
      <c r="K79" s="22"/>
      <c r="L79" s="22"/>
      <c r="M79" s="22"/>
      <c r="N79" s="22"/>
      <c r="O79" s="22"/>
      <c r="P79" s="22"/>
      <c r="Q79" s="22"/>
      <c r="R79" s="22"/>
      <c r="S79" s="22"/>
      <c r="T79" s="22"/>
      <c r="U79" s="22"/>
      <c r="V79" s="22"/>
      <c r="W79" s="22"/>
      <c r="X79" s="22"/>
      <c r="Y79" s="22"/>
      <c r="Z79" s="22"/>
      <c r="AA79" s="22"/>
    </row>
    <row r="80" spans="1:27" x14ac:dyDescent="0.3">
      <c r="A80" s="22"/>
      <c r="B80" s="22"/>
      <c r="C80" s="65"/>
      <c r="D80" s="65"/>
      <c r="E80" s="65"/>
      <c r="F80" s="22"/>
      <c r="G80" s="22"/>
      <c r="H80" s="22"/>
      <c r="I80" s="65"/>
      <c r="J80" s="22"/>
      <c r="K80" s="22"/>
      <c r="L80" s="22"/>
      <c r="M80" s="22"/>
      <c r="N80" s="22"/>
      <c r="O80" s="22"/>
      <c r="P80" s="22"/>
      <c r="Q80" s="22"/>
      <c r="R80" s="22"/>
      <c r="S80" s="22"/>
      <c r="T80" s="22"/>
      <c r="U80" s="22"/>
      <c r="V80" s="22"/>
      <c r="W80" s="22"/>
      <c r="X80" s="22"/>
      <c r="Y80" s="22"/>
      <c r="Z80" s="22"/>
      <c r="AA80" s="22"/>
    </row>
    <row r="81" spans="1:27" x14ac:dyDescent="0.3">
      <c r="A81" s="22"/>
      <c r="B81" s="22"/>
      <c r="C81" s="65"/>
      <c r="D81" s="65"/>
      <c r="E81" s="65"/>
      <c r="F81" s="22"/>
      <c r="G81" s="22"/>
      <c r="H81" s="22"/>
      <c r="I81" s="65"/>
      <c r="J81" s="22"/>
      <c r="K81" s="22"/>
      <c r="L81" s="22"/>
      <c r="M81" s="22"/>
      <c r="N81" s="22"/>
      <c r="O81" s="22"/>
      <c r="P81" s="22"/>
      <c r="Q81" s="22"/>
      <c r="R81" s="22"/>
      <c r="S81" s="22"/>
      <c r="T81" s="22"/>
      <c r="U81" s="22"/>
      <c r="V81" s="22"/>
      <c r="W81" s="22"/>
      <c r="X81" s="22"/>
      <c r="Y81" s="22"/>
      <c r="Z81" s="22"/>
      <c r="AA81" s="22"/>
    </row>
    <row r="82" spans="1:27" x14ac:dyDescent="0.3">
      <c r="A82" s="22"/>
      <c r="B82" s="22"/>
      <c r="C82" s="65"/>
      <c r="D82" s="65"/>
      <c r="E82" s="65"/>
      <c r="F82" s="22"/>
      <c r="G82" s="22"/>
      <c r="H82" s="22"/>
      <c r="I82" s="65"/>
      <c r="J82" s="22"/>
      <c r="K82" s="22"/>
      <c r="L82" s="22"/>
      <c r="M82" s="22"/>
      <c r="N82" s="22"/>
      <c r="O82" s="22"/>
      <c r="P82" s="22"/>
      <c r="Q82" s="22"/>
      <c r="R82" s="22"/>
      <c r="S82" s="22"/>
      <c r="T82" s="22"/>
      <c r="U82" s="22"/>
      <c r="V82" s="22"/>
      <c r="W82" s="22"/>
      <c r="X82" s="22"/>
      <c r="Y82" s="22"/>
      <c r="Z82" s="22"/>
      <c r="AA82" s="22"/>
    </row>
    <row r="83" spans="1:27" x14ac:dyDescent="0.3">
      <c r="A83" s="22"/>
      <c r="B83" s="22"/>
      <c r="C83" s="65"/>
      <c r="D83" s="65"/>
      <c r="E83" s="65"/>
      <c r="F83" s="22"/>
      <c r="G83" s="22"/>
      <c r="H83" s="22"/>
      <c r="I83" s="65"/>
      <c r="J83" s="22"/>
      <c r="K83" s="22"/>
      <c r="L83" s="22"/>
      <c r="M83" s="22"/>
      <c r="N83" s="22"/>
      <c r="O83" s="22"/>
      <c r="P83" s="22"/>
      <c r="Q83" s="22"/>
      <c r="R83" s="22"/>
      <c r="S83" s="22"/>
      <c r="T83" s="22"/>
      <c r="U83" s="22"/>
      <c r="V83" s="22"/>
      <c r="W83" s="22"/>
      <c r="X83" s="22"/>
      <c r="Y83" s="22"/>
      <c r="Z83" s="22"/>
      <c r="AA83" s="22"/>
    </row>
    <row r="84" spans="1:27" x14ac:dyDescent="0.3">
      <c r="A84" s="22"/>
      <c r="B84" s="22"/>
      <c r="C84" s="65"/>
      <c r="D84" s="65"/>
      <c r="E84" s="65"/>
      <c r="F84" s="22"/>
      <c r="G84" s="22"/>
      <c r="H84" s="22"/>
      <c r="I84" s="65"/>
      <c r="J84" s="22"/>
      <c r="K84" s="22"/>
      <c r="L84" s="22"/>
      <c r="M84" s="22"/>
      <c r="N84" s="22"/>
      <c r="O84" s="22"/>
      <c r="P84" s="22"/>
      <c r="Q84" s="22"/>
      <c r="R84" s="22"/>
      <c r="S84" s="22"/>
      <c r="T84" s="22"/>
      <c r="U84" s="22"/>
      <c r="V84" s="22"/>
      <c r="W84" s="22"/>
      <c r="X84" s="22"/>
      <c r="Y84" s="22"/>
      <c r="Z84" s="22"/>
      <c r="AA84" s="22"/>
    </row>
    <row r="85" spans="1:27" x14ac:dyDescent="0.3">
      <c r="A85" s="22"/>
      <c r="B85" s="22"/>
      <c r="C85" s="65"/>
      <c r="D85" s="65"/>
      <c r="E85" s="65"/>
      <c r="F85" s="22"/>
      <c r="G85" s="22"/>
      <c r="H85" s="22"/>
      <c r="I85" s="22"/>
      <c r="J85" s="22"/>
      <c r="K85" s="22"/>
      <c r="L85" s="22"/>
      <c r="M85" s="22"/>
      <c r="N85" s="22"/>
      <c r="O85" s="22"/>
      <c r="P85" s="22"/>
      <c r="Q85" s="22"/>
      <c r="R85" s="22"/>
      <c r="S85" s="22"/>
      <c r="T85" s="22"/>
      <c r="U85" s="22"/>
      <c r="V85" s="22"/>
      <c r="W85" s="22"/>
      <c r="X85" s="22"/>
      <c r="Y85" s="22"/>
      <c r="Z85" s="22"/>
      <c r="AA85" s="22"/>
    </row>
    <row r="86" spans="1:27" x14ac:dyDescent="0.3">
      <c r="A86" s="22"/>
      <c r="B86" s="22"/>
      <c r="C86" s="65"/>
      <c r="D86" s="65"/>
      <c r="E86" s="65"/>
      <c r="F86" s="22"/>
      <c r="G86" s="22"/>
      <c r="H86" s="22"/>
      <c r="I86" s="22"/>
      <c r="J86" s="22"/>
      <c r="K86" s="22"/>
      <c r="L86" s="22"/>
      <c r="M86" s="22"/>
      <c r="N86" s="22"/>
      <c r="O86" s="22"/>
      <c r="P86" s="22"/>
      <c r="Q86" s="22"/>
      <c r="R86" s="22"/>
      <c r="S86" s="22"/>
      <c r="T86" s="22"/>
      <c r="U86" s="22"/>
      <c r="V86" s="22"/>
      <c r="W86" s="22"/>
      <c r="X86" s="22"/>
      <c r="Y86" s="22"/>
      <c r="Z86" s="22"/>
      <c r="AA86" s="22"/>
    </row>
    <row r="87" spans="1:27" x14ac:dyDescent="0.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row>
    <row r="88" spans="1:27" x14ac:dyDescent="0.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row>
    <row r="89" spans="1:27" x14ac:dyDescent="0.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row>
    <row r="90" spans="1:27" x14ac:dyDescent="0.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row>
    <row r="91" spans="1:27" x14ac:dyDescent="0.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row>
    <row r="92" spans="1:27" x14ac:dyDescent="0.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row>
    <row r="93" spans="1:27" x14ac:dyDescent="0.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row>
    <row r="94" spans="1:27" x14ac:dyDescent="0.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row>
    <row r="95" spans="1:27" x14ac:dyDescent="0.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row>
    <row r="96" spans="1:27" x14ac:dyDescent="0.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row>
    <row r="97" spans="1:27" x14ac:dyDescent="0.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row>
    <row r="98" spans="1:27" x14ac:dyDescent="0.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row>
    <row r="99" spans="1:27" x14ac:dyDescent="0.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row>
    <row r="100" spans="1:27" x14ac:dyDescent="0.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row>
    <row r="101" spans="1:27" x14ac:dyDescent="0.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row>
    <row r="102" spans="1:27" x14ac:dyDescent="0.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row>
    <row r="103" spans="1:27" x14ac:dyDescent="0.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row>
    <row r="104" spans="1:27" x14ac:dyDescent="0.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row>
    <row r="105" spans="1:27" x14ac:dyDescent="0.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row>
    <row r="106" spans="1:27" x14ac:dyDescent="0.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row>
    <row r="107" spans="1:27" x14ac:dyDescent="0.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row>
    <row r="108" spans="1:27" x14ac:dyDescent="0.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row>
    <row r="109" spans="1:27" x14ac:dyDescent="0.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row>
    <row r="110" spans="1:27" x14ac:dyDescent="0.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row>
    <row r="111" spans="1:27" x14ac:dyDescent="0.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row>
    <row r="112" spans="1:27" x14ac:dyDescent="0.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row>
    <row r="113" spans="1:27" x14ac:dyDescent="0.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row>
    <row r="114" spans="1:27" x14ac:dyDescent="0.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row>
    <row r="115" spans="1:27" x14ac:dyDescent="0.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row>
    <row r="116" spans="1:27" x14ac:dyDescent="0.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row>
    <row r="117" spans="1:27" x14ac:dyDescent="0.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row>
    <row r="118" spans="1:27" x14ac:dyDescent="0.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row>
    <row r="119" spans="1:27" x14ac:dyDescent="0.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row>
    <row r="120" spans="1:27" x14ac:dyDescent="0.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row>
    <row r="121" spans="1:27" x14ac:dyDescent="0.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row>
    <row r="122" spans="1:27" x14ac:dyDescent="0.3">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row>
    <row r="123" spans="1:27" x14ac:dyDescent="0.3">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row>
    <row r="124" spans="1:27" x14ac:dyDescent="0.3">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row>
    <row r="125" spans="1:27" x14ac:dyDescent="0.3">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row>
    <row r="126" spans="1:27" x14ac:dyDescent="0.3">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row>
    <row r="127" spans="1:27" x14ac:dyDescent="0.3">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row>
    <row r="128" spans="1:27" x14ac:dyDescent="0.3">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row>
    <row r="129" spans="1:27" x14ac:dyDescent="0.3">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row>
    <row r="130" spans="1:27" x14ac:dyDescent="0.3">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row>
    <row r="131" spans="1:27" x14ac:dyDescent="0.3">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row>
    <row r="132" spans="1:27" x14ac:dyDescent="0.3">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row>
    <row r="133" spans="1:27" x14ac:dyDescent="0.3">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row>
    <row r="134" spans="1:27" x14ac:dyDescent="0.3">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row>
    <row r="135" spans="1:27" x14ac:dyDescent="0.3">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row>
    <row r="136" spans="1:27" x14ac:dyDescent="0.3">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row>
    <row r="137" spans="1:27" x14ac:dyDescent="0.3">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row>
    <row r="138" spans="1:27" x14ac:dyDescent="0.3">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row>
    <row r="139" spans="1:27" x14ac:dyDescent="0.3">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row>
    <row r="140" spans="1:27" x14ac:dyDescent="0.3">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row>
  </sheetData>
  <sheetProtection algorithmName="SHA-512" hashValue="Q4qNNce3/TGi0uqhAdppRVVCKUE3jmWRPR5hGh3rFKDgPANZzKX9RRhF9izb5QzuAgtN00f9tpyXA9bMRc1wIA==" saltValue="2KaMEOeOByj2YNt/wjMYyg==" spinCount="100000" sheet="1" objects="1" scenarios="1" selectLockedCells="1" selectUnlockedCells="1"/>
  <autoFilter ref="A4:AB4"/>
  <mergeCells count="3">
    <mergeCell ref="K3:P3"/>
    <mergeCell ref="V3:Z3"/>
    <mergeCell ref="Q3:U3"/>
  </mergeCells>
  <phoneticPr fontId="1"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13"/>
  <sheetViews>
    <sheetView tabSelected="1" workbookViewId="0">
      <pane xSplit="4" ySplit="4" topLeftCell="E41" activePane="bottomRight" state="frozen"/>
      <selection pane="topRight" activeCell="E1" sqref="E1"/>
      <selection pane="bottomLeft" activeCell="A5" sqref="A5"/>
      <selection pane="bottomRight" activeCell="C38" sqref="C38"/>
    </sheetView>
  </sheetViews>
  <sheetFormatPr defaultRowHeight="16.5" x14ac:dyDescent="0.3"/>
  <cols>
    <col min="5" max="5" width="15.875" customWidth="1"/>
    <col min="6" max="6" width="11.875" customWidth="1"/>
    <col min="7" max="7" width="14.125" customWidth="1"/>
    <col min="8" max="8" width="18" customWidth="1"/>
    <col min="9" max="9" width="14" customWidth="1"/>
    <col min="10" max="10" width="14.375" customWidth="1"/>
    <col min="11" max="11" width="11.25" customWidth="1"/>
    <col min="12" max="12" width="15.375" customWidth="1"/>
    <col min="13" max="13" width="12.25" customWidth="1"/>
    <col min="14" max="14" width="10" customWidth="1"/>
    <col min="17" max="17" width="63.25" customWidth="1"/>
    <col min="19" max="19" width="76.125" customWidth="1"/>
    <col min="21" max="21" width="17.875" customWidth="1"/>
    <col min="22" max="22" width="13.375" customWidth="1"/>
  </cols>
  <sheetData>
    <row r="2" spans="1:21" ht="17.25" thickBot="1" x14ac:dyDescent="0.35"/>
    <row r="3" spans="1:21" x14ac:dyDescent="0.3">
      <c r="A3" s="24"/>
      <c r="B3" s="25"/>
      <c r="C3" s="25"/>
      <c r="D3" s="25"/>
      <c r="E3" s="25"/>
      <c r="F3" s="25"/>
      <c r="G3" s="25"/>
      <c r="H3" s="25"/>
      <c r="I3" s="25"/>
      <c r="J3" s="26"/>
      <c r="K3" s="85" t="s">
        <v>14</v>
      </c>
      <c r="L3" s="86"/>
      <c r="M3" s="86"/>
      <c r="N3" s="86"/>
      <c r="O3" s="86"/>
      <c r="P3" s="92"/>
      <c r="Q3" s="93" t="s">
        <v>271</v>
      </c>
      <c r="R3" s="94"/>
      <c r="S3" s="95" t="s">
        <v>273</v>
      </c>
      <c r="T3" s="96"/>
      <c r="U3" s="51" t="s">
        <v>285</v>
      </c>
    </row>
    <row r="4" spans="1:21" ht="17.25" thickBot="1" x14ac:dyDescent="0.35">
      <c r="A4" s="27" t="s">
        <v>0</v>
      </c>
      <c r="B4" s="28" t="s">
        <v>1</v>
      </c>
      <c r="C4" s="28" t="s">
        <v>2</v>
      </c>
      <c r="D4" s="28" t="s">
        <v>3</v>
      </c>
      <c r="E4" s="28" t="s">
        <v>263</v>
      </c>
      <c r="F4" s="28" t="s">
        <v>353</v>
      </c>
      <c r="G4" s="28" t="s">
        <v>466</v>
      </c>
      <c r="H4" s="28" t="s">
        <v>346</v>
      </c>
      <c r="I4" s="28" t="s">
        <v>264</v>
      </c>
      <c r="J4" s="29" t="s">
        <v>265</v>
      </c>
      <c r="K4" s="30" t="s">
        <v>266</v>
      </c>
      <c r="L4" s="31" t="s">
        <v>267</v>
      </c>
      <c r="M4" s="31" t="s">
        <v>269</v>
      </c>
      <c r="N4" s="31" t="s">
        <v>28</v>
      </c>
      <c r="O4" s="31" t="s">
        <v>268</v>
      </c>
      <c r="P4" s="32" t="s">
        <v>270</v>
      </c>
      <c r="Q4" s="33" t="s">
        <v>280</v>
      </c>
      <c r="R4" s="34" t="s">
        <v>7</v>
      </c>
      <c r="S4" s="35" t="s">
        <v>280</v>
      </c>
      <c r="T4" s="49" t="s">
        <v>7</v>
      </c>
      <c r="U4" s="52" t="s">
        <v>286</v>
      </c>
    </row>
    <row r="5" spans="1:21" s="20" customFormat="1" ht="40.5" x14ac:dyDescent="0.3">
      <c r="A5" s="23">
        <v>1</v>
      </c>
      <c r="B5" s="23">
        <v>11</v>
      </c>
      <c r="C5" s="78" t="str">
        <f>VLOOKUP($B5,'선택문헌 목록'!B:AC,2,0)</f>
        <v>Zürcher</v>
      </c>
      <c r="D5" s="23">
        <f>VLOOKUP($B5,'선택문헌 목록'!B:AC,3,0)</f>
        <v>2023</v>
      </c>
      <c r="E5" s="23" t="str">
        <f>VLOOKUP($B5,'선택문헌 목록'!B:AC,7,0)</f>
        <v>폐경전, 폐경기 여성 (일부 부인과질환 대상 문헌 포함)</v>
      </c>
      <c r="F5" s="23"/>
      <c r="G5" s="23" t="s">
        <v>344</v>
      </c>
      <c r="H5" s="23" t="s">
        <v>348</v>
      </c>
      <c r="I5" s="23" t="str">
        <f>VLOOKUP($B5,'선택문헌 목록'!B:AC,18,0)</f>
        <v>LNG-IUD</v>
      </c>
      <c r="J5" s="23"/>
      <c r="K5" s="23" t="s">
        <v>336</v>
      </c>
      <c r="L5" s="23" t="s">
        <v>368</v>
      </c>
      <c r="M5" s="23"/>
      <c r="N5" s="23"/>
      <c r="O5" s="23"/>
      <c r="P5" s="23" t="s">
        <v>338</v>
      </c>
      <c r="Q5" s="58" t="s">
        <v>339</v>
      </c>
      <c r="R5" s="23" t="s">
        <v>340</v>
      </c>
      <c r="S5" s="23"/>
      <c r="T5" s="56"/>
      <c r="U5" s="23"/>
    </row>
    <row r="6" spans="1:21" s="20" customFormat="1" ht="40.5" x14ac:dyDescent="0.3">
      <c r="A6" s="22">
        <v>1</v>
      </c>
      <c r="B6" s="22">
        <v>11</v>
      </c>
      <c r="C6" s="78" t="str">
        <f>VLOOKUP($B6,'선택문헌 목록'!B:AC,2,0)</f>
        <v>Zürcher</v>
      </c>
      <c r="D6" s="23">
        <f>VLOOKUP($B6,'선택문헌 목록'!B:AC,3,0)</f>
        <v>2023</v>
      </c>
      <c r="E6" s="23" t="str">
        <f>VLOOKUP($B6,'선택문헌 목록'!B:AC,7,0)</f>
        <v>폐경전, 폐경기 여성 (일부 부인과질환 대상 문헌 포함)</v>
      </c>
      <c r="F6" s="23"/>
      <c r="G6" s="22" t="s">
        <v>345</v>
      </c>
      <c r="H6" s="22" t="s">
        <v>347</v>
      </c>
      <c r="I6" s="23" t="str">
        <f>VLOOKUP($B6,'선택문헌 목록'!B:AC,18,0)</f>
        <v>LNG-IUD</v>
      </c>
      <c r="J6" s="22" t="s">
        <v>398</v>
      </c>
      <c r="K6" s="22" t="s">
        <v>336</v>
      </c>
      <c r="L6" s="22" t="s">
        <v>341</v>
      </c>
      <c r="M6" s="22" t="s">
        <v>342</v>
      </c>
      <c r="N6" s="22"/>
      <c r="O6" s="22"/>
      <c r="P6" s="22"/>
      <c r="Q6" s="59" t="s">
        <v>343</v>
      </c>
      <c r="R6" s="22"/>
      <c r="S6" s="22"/>
      <c r="T6" s="57"/>
      <c r="U6" s="22"/>
    </row>
    <row r="7" spans="1:21" s="20" customFormat="1" ht="108" x14ac:dyDescent="0.3">
      <c r="A7" s="22">
        <v>2</v>
      </c>
      <c r="B7" s="22">
        <v>3</v>
      </c>
      <c r="C7" s="23" t="str">
        <f>VLOOKUP($B7,'선택문헌 목록'!B:AC,2,0)</f>
        <v>Heting</v>
      </c>
      <c r="D7" s="23">
        <f>VLOOKUP($B7,'선택문헌 목록'!B:AC,3,0)</f>
        <v>2023</v>
      </c>
      <c r="E7" s="23" t="str">
        <f>VLOOKUP($B7,'선택문헌 목록'!B:AC,7,0)</f>
        <v>여성</v>
      </c>
      <c r="F7" s="23"/>
      <c r="G7" s="22" t="s">
        <v>376</v>
      </c>
      <c r="H7" s="22"/>
      <c r="I7" s="23" t="str">
        <f>VLOOKUP($B7,'선택문헌 목록'!B:AC,18,0)</f>
        <v>LNG-IUD</v>
      </c>
      <c r="J7" s="22"/>
      <c r="K7" s="22" t="s">
        <v>336</v>
      </c>
      <c r="L7" s="22" t="s">
        <v>368</v>
      </c>
      <c r="M7" s="22"/>
      <c r="N7" s="22"/>
      <c r="O7" s="22"/>
      <c r="P7" s="22"/>
      <c r="Q7" s="59" t="s">
        <v>377</v>
      </c>
      <c r="R7" s="22"/>
      <c r="S7" s="22"/>
      <c r="T7" s="57"/>
      <c r="U7" s="22" t="s">
        <v>378</v>
      </c>
    </row>
    <row r="8" spans="1:21" s="20" customFormat="1" ht="54" x14ac:dyDescent="0.3">
      <c r="A8" s="22">
        <v>4</v>
      </c>
      <c r="B8" s="22">
        <v>6</v>
      </c>
      <c r="C8" s="23" t="str">
        <f>VLOOKUP($B8,'선택문헌 목록'!B:AC,2,0)</f>
        <v>Elsayed</v>
      </c>
      <c r="D8" s="23">
        <f>VLOOKUP($B8,'선택문헌 목록'!B:AC,3,0)</f>
        <v>2023</v>
      </c>
      <c r="E8" s="23" t="str">
        <f>VLOOKUP($B8,'선택문헌 목록'!B:AC,7,0)</f>
        <v>가임기 여성</v>
      </c>
      <c r="F8" s="23"/>
      <c r="G8" s="22" t="s">
        <v>397</v>
      </c>
      <c r="H8" s="22"/>
      <c r="I8" s="23" t="str">
        <f>VLOOKUP($B8,'선택문헌 목록'!B:AC,18,0)</f>
        <v>LNG-IUD</v>
      </c>
      <c r="J8" s="22"/>
      <c r="K8" s="22" t="s">
        <v>336</v>
      </c>
      <c r="L8" s="22" t="s">
        <v>388</v>
      </c>
      <c r="M8" s="22"/>
      <c r="N8" s="22"/>
      <c r="O8" s="22"/>
      <c r="P8" s="22"/>
      <c r="Q8" s="59" t="s">
        <v>396</v>
      </c>
      <c r="R8" s="22"/>
      <c r="S8" s="22"/>
      <c r="T8" s="57"/>
      <c r="U8" s="22"/>
    </row>
    <row r="9" spans="1:21" s="20" customFormat="1" ht="54" x14ac:dyDescent="0.3">
      <c r="A9" s="22">
        <v>4</v>
      </c>
      <c r="B9" s="22">
        <v>6</v>
      </c>
      <c r="C9" s="23" t="str">
        <f>VLOOKUP($B9,'선택문헌 목록'!B:AC,2,0)</f>
        <v>Elsayed</v>
      </c>
      <c r="D9" s="23">
        <f>VLOOKUP($B9,'선택문헌 목록'!B:AC,3,0)</f>
        <v>2023</v>
      </c>
      <c r="E9" s="23" t="str">
        <f>VLOOKUP($B9,'선택문헌 목록'!B:AC,7,0)</f>
        <v>가임기 여성</v>
      </c>
      <c r="F9" s="23"/>
      <c r="G9" s="22" t="s">
        <v>390</v>
      </c>
      <c r="H9" s="22" t="s">
        <v>359</v>
      </c>
      <c r="I9" s="23" t="str">
        <f>VLOOKUP($B9,'선택문헌 목록'!B:AC,18,0)</f>
        <v>LNG-IUD</v>
      </c>
      <c r="J9" s="22"/>
      <c r="K9" s="22" t="s">
        <v>336</v>
      </c>
      <c r="L9" s="22" t="s">
        <v>389</v>
      </c>
      <c r="M9" s="22"/>
      <c r="N9" s="22"/>
      <c r="O9" s="22"/>
      <c r="P9" s="22"/>
      <c r="Q9" s="59" t="s">
        <v>391</v>
      </c>
      <c r="R9" s="22"/>
      <c r="S9" s="22"/>
      <c r="T9" s="57"/>
      <c r="U9" s="22"/>
    </row>
    <row r="10" spans="1:21" s="20" customFormat="1" ht="40.5" x14ac:dyDescent="0.3">
      <c r="A10" s="22">
        <v>4</v>
      </c>
      <c r="B10" s="22">
        <v>6</v>
      </c>
      <c r="C10" s="23" t="str">
        <f>VLOOKUP($B10,'선택문헌 목록'!B:AC,2,0)</f>
        <v>Elsayed</v>
      </c>
      <c r="D10" s="23">
        <f>VLOOKUP($B10,'선택문헌 목록'!B:AC,3,0)</f>
        <v>2023</v>
      </c>
      <c r="E10" s="23" t="str">
        <f>VLOOKUP($B10,'선택문헌 목록'!B:AC,7,0)</f>
        <v>가임기 여성</v>
      </c>
      <c r="F10" s="23"/>
      <c r="G10" s="22" t="s">
        <v>390</v>
      </c>
      <c r="H10" s="22" t="s">
        <v>393</v>
      </c>
      <c r="I10" s="23" t="str">
        <f>VLOOKUP($B10,'선택문헌 목록'!B:AC,18,0)</f>
        <v>LNG-IUD</v>
      </c>
      <c r="J10" s="22" t="s">
        <v>398</v>
      </c>
      <c r="K10" s="22" t="s">
        <v>336</v>
      </c>
      <c r="L10" s="22" t="s">
        <v>392</v>
      </c>
      <c r="M10" s="22"/>
      <c r="N10" s="22" t="s">
        <v>394</v>
      </c>
      <c r="O10" s="22"/>
      <c r="P10" s="22"/>
      <c r="Q10" s="59" t="s">
        <v>395</v>
      </c>
      <c r="R10" s="22"/>
      <c r="S10" s="22"/>
      <c r="T10" s="57"/>
      <c r="U10" s="22"/>
    </row>
    <row r="11" spans="1:21" s="20" customFormat="1" ht="162" x14ac:dyDescent="0.3">
      <c r="A11" s="22">
        <v>5</v>
      </c>
      <c r="B11" s="22">
        <v>13</v>
      </c>
      <c r="C11" s="23" t="str">
        <f>VLOOKUP($B11,'선택문헌 목록'!B:AC,2,0)</f>
        <v>Daniel</v>
      </c>
      <c r="D11" s="23">
        <f>VLOOKUP($B11,'선택문헌 목록'!B:AC,3,0)</f>
        <v>2023</v>
      </c>
      <c r="E11" s="23" t="str">
        <f>VLOOKUP($B11,'선택문헌 목록'!B:AC,7,0)</f>
        <v>reproductive age women</v>
      </c>
      <c r="F11" s="23" t="s">
        <v>399</v>
      </c>
      <c r="G11" s="22" t="s">
        <v>402</v>
      </c>
      <c r="H11" s="22" t="s">
        <v>403</v>
      </c>
      <c r="I11" s="23" t="str">
        <f>VLOOKUP($B11,'선택문헌 목록'!B:AC,18,0)</f>
        <v>LNG-IUD</v>
      </c>
      <c r="J11" s="22"/>
      <c r="K11" s="22" t="s">
        <v>349</v>
      </c>
      <c r="L11" s="22" t="s">
        <v>400</v>
      </c>
      <c r="M11" s="22" t="s">
        <v>401</v>
      </c>
      <c r="N11" s="22"/>
      <c r="O11" s="22"/>
      <c r="P11" s="22"/>
      <c r="Q11" s="59" t="s">
        <v>404</v>
      </c>
      <c r="R11" s="22"/>
      <c r="S11" s="22"/>
      <c r="T11" s="57"/>
      <c r="U11" s="66" t="s">
        <v>405</v>
      </c>
    </row>
    <row r="12" spans="1:21" s="20" customFormat="1" ht="148.5" x14ac:dyDescent="0.3">
      <c r="A12" s="22">
        <v>7</v>
      </c>
      <c r="B12" s="22">
        <v>29</v>
      </c>
      <c r="C12" s="23" t="str">
        <f>VLOOKUP($B12,'선택문헌 목록'!B:AC,2,0)</f>
        <v>Costescu</v>
      </c>
      <c r="D12" s="23">
        <f>VLOOKUP($B12,'선택문헌 목록'!B:AC,3,0)</f>
        <v>2022</v>
      </c>
      <c r="E12" s="23" t="str">
        <f>VLOOKUP($B12,'선택문헌 목록'!B:AC,7,0)</f>
        <v>IUD를 사용한 건강한 가임기 여성</v>
      </c>
      <c r="F12" s="23"/>
      <c r="G12" s="22"/>
      <c r="H12" s="22"/>
      <c r="I12" s="23" t="str">
        <f>VLOOKUP($B12,'선택문헌 목록'!B:AC,18,0)</f>
        <v>LNG-IUD</v>
      </c>
      <c r="J12" s="22"/>
      <c r="K12" s="22" t="s">
        <v>349</v>
      </c>
      <c r="L12" s="22" t="s">
        <v>421</v>
      </c>
      <c r="M12" s="22"/>
      <c r="N12" s="22"/>
      <c r="O12" s="22"/>
      <c r="P12" s="22" t="s">
        <v>422</v>
      </c>
      <c r="Q12" s="59" t="s">
        <v>423</v>
      </c>
      <c r="R12" s="22"/>
      <c r="S12" s="22"/>
      <c r="T12" s="57"/>
      <c r="U12" s="22" t="s">
        <v>432</v>
      </c>
    </row>
    <row r="13" spans="1:21" s="20" customFormat="1" ht="13.5" x14ac:dyDescent="0.3">
      <c r="A13" s="22">
        <v>7</v>
      </c>
      <c r="B13" s="22">
        <v>29</v>
      </c>
      <c r="C13" s="23" t="str">
        <f>VLOOKUP($B13,'선택문헌 목록'!B:AC,2,0)</f>
        <v>Costescu</v>
      </c>
      <c r="D13" s="23">
        <f>VLOOKUP($B13,'선택문헌 목록'!B:AC,3,0)</f>
        <v>2022</v>
      </c>
      <c r="E13" s="23" t="str">
        <f>VLOOKUP($B13,'선택문헌 목록'!B:AC,7,0)</f>
        <v>IUD를 사용한 건강한 가임기 여성</v>
      </c>
      <c r="F13" s="23"/>
      <c r="G13" s="22" t="s">
        <v>424</v>
      </c>
      <c r="H13" s="22"/>
      <c r="I13" s="23" t="str">
        <f>VLOOKUP($B13,'선택문헌 목록'!B:AC,18,0)</f>
        <v>LNG-IUD</v>
      </c>
      <c r="J13" s="22"/>
      <c r="K13" s="22" t="s">
        <v>349</v>
      </c>
      <c r="L13" s="22" t="s">
        <v>425</v>
      </c>
      <c r="M13" s="22"/>
      <c r="N13" s="22" t="s">
        <v>426</v>
      </c>
      <c r="O13" s="22"/>
      <c r="P13" s="22"/>
      <c r="Q13" s="59" t="s">
        <v>431</v>
      </c>
      <c r="R13" s="22"/>
      <c r="S13" s="22" t="s">
        <v>429</v>
      </c>
      <c r="T13" s="57"/>
      <c r="U13" s="22" t="s">
        <v>432</v>
      </c>
    </row>
    <row r="14" spans="1:21" s="20" customFormat="1" ht="13.5" x14ac:dyDescent="0.3">
      <c r="A14" s="22">
        <v>7</v>
      </c>
      <c r="B14" s="22">
        <v>29</v>
      </c>
      <c r="C14" s="23" t="str">
        <f>VLOOKUP($B14,'선택문헌 목록'!B:AC,2,0)</f>
        <v>Costescu</v>
      </c>
      <c r="D14" s="23">
        <f>VLOOKUP($B14,'선택문헌 목록'!B:AC,3,0)</f>
        <v>2022</v>
      </c>
      <c r="E14" s="23" t="str">
        <f>VLOOKUP($B14,'선택문헌 목록'!B:AC,7,0)</f>
        <v>IUD를 사용한 건강한 가임기 여성</v>
      </c>
      <c r="F14" s="23"/>
      <c r="G14" s="22"/>
      <c r="H14" s="22"/>
      <c r="I14" s="23" t="str">
        <f>VLOOKUP($B14,'선택문헌 목록'!B:AC,18,0)</f>
        <v>LNG-IUD</v>
      </c>
      <c r="J14" s="22"/>
      <c r="K14" s="22" t="s">
        <v>349</v>
      </c>
      <c r="L14" s="22" t="s">
        <v>427</v>
      </c>
      <c r="M14" s="22"/>
      <c r="N14" s="22" t="s">
        <v>426</v>
      </c>
      <c r="O14" s="22"/>
      <c r="P14" s="22"/>
      <c r="Q14" s="59" t="s">
        <v>428</v>
      </c>
      <c r="R14" s="22"/>
      <c r="S14" s="22" t="s">
        <v>430</v>
      </c>
      <c r="T14" s="57"/>
      <c r="U14" s="22" t="s">
        <v>432</v>
      </c>
    </row>
    <row r="15" spans="1:21" s="20" customFormat="1" ht="283.5" x14ac:dyDescent="0.3">
      <c r="A15" s="22">
        <v>10</v>
      </c>
      <c r="B15" s="22">
        <v>38</v>
      </c>
      <c r="C15" s="23" t="str">
        <f>VLOOKUP($B15,'선택문헌 목록'!B:AC,2,0)</f>
        <v>Bürger</v>
      </c>
      <c r="D15" s="23">
        <f>VLOOKUP($B15,'선택문헌 목록'!B:AC,3,0)</f>
        <v>2021</v>
      </c>
      <c r="E15" s="23" t="str">
        <f>VLOOKUP($B15,'선택문헌 목록'!B:AC,7,0)</f>
        <v>건강한 여성, 정신질환 여성, 부인과질환 여성 모두 포함=&gt; 배제?</v>
      </c>
      <c r="F15" s="23"/>
      <c r="G15" s="22" t="s">
        <v>450</v>
      </c>
      <c r="H15" s="22"/>
      <c r="I15" s="23" t="str">
        <f>VLOOKUP($B15,'선택문헌 목록'!B:AC,18,0)</f>
        <v>LNG-IUD</v>
      </c>
      <c r="J15" s="22"/>
      <c r="K15" s="22" t="s">
        <v>336</v>
      </c>
      <c r="L15" s="22" t="s">
        <v>449</v>
      </c>
      <c r="M15" s="22"/>
      <c r="N15" s="22"/>
      <c r="O15" s="22"/>
      <c r="P15" s="22" t="s">
        <v>451</v>
      </c>
      <c r="Q15" s="68" t="s">
        <v>457</v>
      </c>
      <c r="R15" s="22"/>
      <c r="S15" s="69" t="s">
        <v>455</v>
      </c>
      <c r="T15" s="57"/>
      <c r="U15" s="22"/>
    </row>
    <row r="16" spans="1:21" s="20" customFormat="1" ht="54" x14ac:dyDescent="0.3">
      <c r="A16" s="22">
        <v>10</v>
      </c>
      <c r="B16" s="22">
        <v>38</v>
      </c>
      <c r="C16" s="23" t="str">
        <f>VLOOKUP($B16,'선택문헌 목록'!B:AC,2,0)</f>
        <v>Bürger</v>
      </c>
      <c r="D16" s="23">
        <f>VLOOKUP($B16,'선택문헌 목록'!B:AC,3,0)</f>
        <v>2021</v>
      </c>
      <c r="E16" s="23" t="str">
        <f>VLOOKUP($B16,'선택문헌 목록'!B:AC,7,0)</f>
        <v>건강한 여성, 정신질환 여성, 부인과질환 여성 모두 포함=&gt; 배제?</v>
      </c>
      <c r="F16" s="23"/>
      <c r="G16" s="22" t="s">
        <v>453</v>
      </c>
      <c r="H16" s="22"/>
      <c r="I16" s="23" t="str">
        <f>VLOOKUP($B16,'선택문헌 목록'!B:AC,18,0)</f>
        <v>LNG-IUD</v>
      </c>
      <c r="J16" s="22"/>
      <c r="K16" s="22" t="s">
        <v>336</v>
      </c>
      <c r="L16" s="22" t="s">
        <v>452</v>
      </c>
      <c r="M16" s="22"/>
      <c r="N16" s="22"/>
      <c r="O16" s="22"/>
      <c r="P16" s="22"/>
      <c r="Q16" s="59" t="s">
        <v>454</v>
      </c>
      <c r="R16" s="22"/>
      <c r="S16" s="22"/>
      <c r="T16" s="57"/>
      <c r="U16" s="22"/>
    </row>
    <row r="17" spans="1:21" s="20" customFormat="1" ht="67.5" x14ac:dyDescent="0.3">
      <c r="A17" s="22">
        <v>10</v>
      </c>
      <c r="B17" s="22">
        <v>38</v>
      </c>
      <c r="C17" s="23" t="str">
        <f>VLOOKUP($B17,'선택문헌 목록'!B:AC,2,0)</f>
        <v>Bürger</v>
      </c>
      <c r="D17" s="23">
        <f>VLOOKUP($B17,'선택문헌 목록'!B:AC,3,0)</f>
        <v>2021</v>
      </c>
      <c r="E17" s="23" t="str">
        <f>VLOOKUP($B17,'선택문헌 목록'!B:AC,7,0)</f>
        <v>건강한 여성, 정신질환 여성, 부인과질환 여성 모두 포함=&gt; 배제?</v>
      </c>
      <c r="F17" s="23"/>
      <c r="G17" s="22"/>
      <c r="H17" s="22"/>
      <c r="I17" s="23" t="str">
        <f>VLOOKUP($B17,'선택문헌 목록'!B:AC,18,0)</f>
        <v>LNG-IUD</v>
      </c>
      <c r="J17" s="22"/>
      <c r="K17" s="71" t="s">
        <v>349</v>
      </c>
      <c r="L17" s="71" t="s">
        <v>440</v>
      </c>
      <c r="M17" s="22"/>
      <c r="N17" s="22"/>
      <c r="O17" s="22"/>
      <c r="P17" s="22"/>
      <c r="Q17" s="59" t="s">
        <v>456</v>
      </c>
      <c r="R17" s="22"/>
      <c r="S17" s="22"/>
      <c r="T17" s="57"/>
      <c r="U17" s="22"/>
    </row>
    <row r="18" spans="1:21" s="20" customFormat="1" ht="54" x14ac:dyDescent="0.3">
      <c r="A18" s="22">
        <v>11</v>
      </c>
      <c r="B18" s="22">
        <v>20</v>
      </c>
      <c r="C18" s="23" t="str">
        <f>VLOOKUP($B18,'선택문헌 목록'!B:AC,2,0)</f>
        <v>Zgliczynska</v>
      </c>
      <c r="D18" s="23">
        <f>VLOOKUP($B18,'선택문헌 목록'!B:AC,3,0)</f>
        <v>2020</v>
      </c>
      <c r="E18" s="23" t="str">
        <f>VLOOKUP($B18,'선택문헌 목록'!B:AC,7,0)</f>
        <v>미혼여성(nulliparous women)</v>
      </c>
      <c r="F18" s="23"/>
      <c r="G18" s="22" t="s">
        <v>465</v>
      </c>
      <c r="H18" s="22"/>
      <c r="I18" s="23" t="str">
        <f>VLOOKUP($B18,'선택문헌 목록'!B:AC,18,0)</f>
        <v>LNG-IUD</v>
      </c>
      <c r="J18" s="22"/>
      <c r="K18" s="22" t="s">
        <v>349</v>
      </c>
      <c r="L18" s="22" t="s">
        <v>464</v>
      </c>
      <c r="M18" s="22"/>
      <c r="N18" s="22" t="s">
        <v>458</v>
      </c>
      <c r="O18" s="22"/>
      <c r="P18" s="22"/>
      <c r="Q18" s="59" t="s">
        <v>467</v>
      </c>
      <c r="R18" s="22"/>
      <c r="S18" s="22"/>
      <c r="T18" s="57"/>
      <c r="U18" s="22"/>
    </row>
    <row r="19" spans="1:21" s="20" customFormat="1" ht="54" x14ac:dyDescent="0.3">
      <c r="A19" s="22">
        <v>11</v>
      </c>
      <c r="B19" s="22">
        <v>20</v>
      </c>
      <c r="C19" s="23" t="str">
        <f>VLOOKUP($B19,'선택문헌 목록'!B:AC,2,0)</f>
        <v>Zgliczynska</v>
      </c>
      <c r="D19" s="23">
        <f>VLOOKUP($B19,'선택문헌 목록'!B:AC,3,0)</f>
        <v>2020</v>
      </c>
      <c r="E19" s="23" t="str">
        <f>VLOOKUP($B19,'선택문헌 목록'!B:AC,7,0)</f>
        <v>미혼여성(nulliparous women)</v>
      </c>
      <c r="F19" s="23"/>
      <c r="G19" s="22" t="s">
        <v>468</v>
      </c>
      <c r="H19" s="22"/>
      <c r="I19" s="23" t="str">
        <f>VLOOKUP($B19,'선택문헌 목록'!B:AC,18,0)</f>
        <v>LNG-IUD</v>
      </c>
      <c r="J19" s="22"/>
      <c r="K19" s="22" t="s">
        <v>349</v>
      </c>
      <c r="L19" s="22" t="s">
        <v>469</v>
      </c>
      <c r="M19" s="22"/>
      <c r="N19" s="22" t="s">
        <v>458</v>
      </c>
      <c r="O19" s="22"/>
      <c r="P19" s="22"/>
      <c r="Q19" s="59" t="s">
        <v>470</v>
      </c>
      <c r="R19" s="22"/>
      <c r="S19" s="22"/>
      <c r="T19" s="57"/>
      <c r="U19" s="22"/>
    </row>
    <row r="20" spans="1:21" s="20" customFormat="1" ht="148.5" x14ac:dyDescent="0.3">
      <c r="A20" s="22">
        <v>11</v>
      </c>
      <c r="B20" s="22">
        <v>20</v>
      </c>
      <c r="C20" s="23" t="str">
        <f>VLOOKUP($B20,'선택문헌 목록'!B:AC,2,0)</f>
        <v>Zgliczynska</v>
      </c>
      <c r="D20" s="23">
        <f>VLOOKUP($B20,'선택문헌 목록'!B:AC,3,0)</f>
        <v>2020</v>
      </c>
      <c r="E20" s="23" t="str">
        <f>VLOOKUP($B20,'선택문헌 목록'!B:AC,7,0)</f>
        <v>미혼여성(nulliparous women)</v>
      </c>
      <c r="F20" s="23"/>
      <c r="G20" s="22"/>
      <c r="H20" s="22"/>
      <c r="I20" s="23" t="str">
        <f>VLOOKUP($B20,'선택문헌 목록'!B:AC,18,0)</f>
        <v>LNG-IUD</v>
      </c>
      <c r="J20" s="22"/>
      <c r="K20" s="22" t="s">
        <v>349</v>
      </c>
      <c r="L20" s="22" t="s">
        <v>421</v>
      </c>
      <c r="M20" s="22"/>
      <c r="N20" s="22"/>
      <c r="O20" s="22"/>
      <c r="P20" s="22"/>
      <c r="Q20" s="59" t="s">
        <v>471</v>
      </c>
      <c r="R20" s="22"/>
      <c r="S20" s="22"/>
      <c r="T20" s="57"/>
      <c r="U20" s="22"/>
    </row>
    <row r="21" spans="1:21" s="20" customFormat="1" ht="135" x14ac:dyDescent="0.3">
      <c r="A21" s="22">
        <v>11</v>
      </c>
      <c r="B21" s="22">
        <v>20</v>
      </c>
      <c r="C21" s="23" t="str">
        <f>VLOOKUP($B21,'선택문헌 목록'!B:AC,2,0)</f>
        <v>Zgliczynska</v>
      </c>
      <c r="D21" s="23">
        <f>VLOOKUP($B21,'선택문헌 목록'!B:AC,3,0)</f>
        <v>2020</v>
      </c>
      <c r="E21" s="23" t="str">
        <f>VLOOKUP($B21,'선택문헌 목록'!B:AC,7,0)</f>
        <v>미혼여성(nulliparous women)</v>
      </c>
      <c r="F21" s="23"/>
      <c r="G21" s="22"/>
      <c r="H21" s="22"/>
      <c r="I21" s="23" t="str">
        <f>VLOOKUP($B21,'선택문헌 목록'!B:AC,18,0)</f>
        <v>LNG-IUD</v>
      </c>
      <c r="J21" s="22"/>
      <c r="K21" s="22" t="s">
        <v>349</v>
      </c>
      <c r="L21" s="22" t="s">
        <v>472</v>
      </c>
      <c r="M21" s="22"/>
      <c r="N21" s="22"/>
      <c r="O21" s="22"/>
      <c r="P21" s="22"/>
      <c r="Q21" s="59" t="s">
        <v>473</v>
      </c>
      <c r="R21" s="22"/>
      <c r="S21" s="22"/>
      <c r="T21" s="57"/>
      <c r="U21" s="22"/>
    </row>
    <row r="22" spans="1:21" s="20" customFormat="1" ht="13.5" x14ac:dyDescent="0.3">
      <c r="A22" s="22">
        <v>19</v>
      </c>
      <c r="B22" s="22">
        <v>99</v>
      </c>
      <c r="C22" s="23" t="str">
        <f>VLOOKUP($B22,'선택문헌 목록'!B:AC,2,0)</f>
        <v>Worly</v>
      </c>
      <c r="D22" s="23">
        <f>VLOOKUP($B22,'선택문헌 목록'!B:AC,3,0)</f>
        <v>2018</v>
      </c>
      <c r="E22" s="23" t="str">
        <f>VLOOKUP($B22,'선택문헌 목록'!B:AC,7,0)</f>
        <v>LNG-IUD 사용자</v>
      </c>
      <c r="F22" s="23"/>
      <c r="G22" s="22">
        <v>5</v>
      </c>
      <c r="H22" s="22"/>
      <c r="I22" s="23" t="str">
        <f>VLOOKUP($B22,'선택문헌 목록'!B:AC,18,0)</f>
        <v>LNG-IUD</v>
      </c>
      <c r="J22" s="22"/>
      <c r="K22" s="22" t="s">
        <v>336</v>
      </c>
      <c r="L22" s="22" t="s">
        <v>617</v>
      </c>
      <c r="M22" s="22"/>
      <c r="N22" s="22"/>
      <c r="O22" s="22"/>
      <c r="P22" s="22"/>
      <c r="Q22" s="70" t="s">
        <v>618</v>
      </c>
      <c r="R22" s="22"/>
      <c r="S22" s="22"/>
      <c r="T22" s="57"/>
      <c r="U22" s="22"/>
    </row>
    <row r="23" spans="1:21" s="20" customFormat="1" ht="40.5" x14ac:dyDescent="0.3">
      <c r="A23" s="22">
        <v>20</v>
      </c>
      <c r="B23" s="22">
        <v>107</v>
      </c>
      <c r="C23" s="23" t="str">
        <f>VLOOKUP($B23,'선택문헌 목록'!B:AC,2,0)</f>
        <v>Keenan</v>
      </c>
      <c r="D23" s="23">
        <f>VLOOKUP($B23,'선택문헌 목록'!B:AC,3,0)</f>
        <v>2018</v>
      </c>
      <c r="E23" s="23" t="str">
        <f>VLOOKUP($B23,'선택문헌 목록'!B:AC,7,0)</f>
        <v>건강한 여성</v>
      </c>
      <c r="F23" s="23"/>
      <c r="G23" s="22">
        <v>2</v>
      </c>
      <c r="H23" s="22"/>
      <c r="I23" s="23" t="s">
        <v>588</v>
      </c>
      <c r="J23" s="22" t="s">
        <v>619</v>
      </c>
      <c r="K23" s="22" t="s">
        <v>336</v>
      </c>
      <c r="L23" s="22" t="s">
        <v>621</v>
      </c>
      <c r="M23" s="22"/>
      <c r="N23" s="22"/>
      <c r="O23" s="22"/>
      <c r="P23" s="22"/>
      <c r="Q23" s="59" t="s">
        <v>622</v>
      </c>
      <c r="R23" s="22"/>
      <c r="S23" s="22"/>
      <c r="T23" s="57"/>
      <c r="U23" s="22"/>
    </row>
    <row r="24" spans="1:21" s="20" customFormat="1" ht="94.5" x14ac:dyDescent="0.3">
      <c r="A24" s="22">
        <v>23</v>
      </c>
      <c r="B24" s="22">
        <v>112</v>
      </c>
      <c r="C24" s="23" t="str">
        <f>VLOOKUP($B24,'선택문헌 목록'!B:AC,2,0)</f>
        <v>Lopez</v>
      </c>
      <c r="D24" s="23">
        <f>VLOOKUP($B24,'선택문헌 목록'!B:AC,3,0)</f>
        <v>2016</v>
      </c>
      <c r="E24" s="23" t="str">
        <f>VLOOKUP($B24,'선택문헌 목록'!B:AC,7,0)</f>
        <v>피임이 필요한 여성</v>
      </c>
      <c r="F24" s="23"/>
      <c r="G24" s="22">
        <v>4</v>
      </c>
      <c r="H24" s="22" t="s">
        <v>647</v>
      </c>
      <c r="I24" s="23" t="s">
        <v>644</v>
      </c>
      <c r="J24" s="22" t="s">
        <v>648</v>
      </c>
      <c r="K24" s="22" t="s">
        <v>349</v>
      </c>
      <c r="L24" s="22" t="s">
        <v>645</v>
      </c>
      <c r="M24" s="22" t="s">
        <v>649</v>
      </c>
      <c r="N24" s="22" t="s">
        <v>646</v>
      </c>
      <c r="O24" s="22"/>
      <c r="P24" s="22"/>
      <c r="Q24" s="59" t="s">
        <v>650</v>
      </c>
      <c r="R24" s="22"/>
      <c r="S24" s="22"/>
      <c r="T24" s="57"/>
      <c r="U24" s="22"/>
    </row>
    <row r="25" spans="1:21" s="20" customFormat="1" ht="13.5" x14ac:dyDescent="0.3">
      <c r="A25" s="22">
        <v>24</v>
      </c>
      <c r="B25" s="22">
        <v>139</v>
      </c>
      <c r="C25" s="23" t="str">
        <f>VLOOKUP($B25,'선택문헌 목록'!B:AC,2,0)</f>
        <v>Lopez</v>
      </c>
      <c r="D25" s="23">
        <f>VLOOKUP($B25,'선택문헌 목록'!B:AC,3,0)</f>
        <v>2015</v>
      </c>
      <c r="E25" s="23" t="str">
        <f>VLOOKUP($B25,'선택문헌 목록'!B:AC,7,0)</f>
        <v>피임을 원하는 모든 여성 또는 출산력이 있는 모유 수유중인 여성(Breastfeeding women of any age or parity who desired contraception)</v>
      </c>
      <c r="F25" s="23"/>
      <c r="G25" s="22">
        <v>2</v>
      </c>
      <c r="H25" s="22"/>
      <c r="I25" s="23" t="s">
        <v>652</v>
      </c>
      <c r="J25" s="22" t="s">
        <v>653</v>
      </c>
      <c r="K25" s="22" t="s">
        <v>336</v>
      </c>
      <c r="L25" s="22" t="s">
        <v>654</v>
      </c>
      <c r="M25" s="22"/>
      <c r="N25" s="22" t="s">
        <v>657</v>
      </c>
      <c r="O25" s="22"/>
      <c r="P25" s="22"/>
      <c r="Q25" s="70" t="s">
        <v>658</v>
      </c>
      <c r="R25" s="22"/>
      <c r="S25" s="22"/>
      <c r="T25" s="57"/>
      <c r="U25" s="22"/>
    </row>
    <row r="26" spans="1:21" s="20" customFormat="1" ht="13.5" x14ac:dyDescent="0.3">
      <c r="A26" s="22">
        <v>24</v>
      </c>
      <c r="B26" s="22">
        <v>139</v>
      </c>
      <c r="C26" s="23" t="str">
        <f>VLOOKUP($B26,'선택문헌 목록'!B:AC,2,0)</f>
        <v>Lopez</v>
      </c>
      <c r="D26" s="23">
        <f>VLOOKUP($B26,'선택문헌 목록'!B:AC,3,0)</f>
        <v>2015</v>
      </c>
      <c r="E26" s="23" t="str">
        <f>VLOOKUP($B26,'선택문헌 목록'!B:AC,7,0)</f>
        <v>피임을 원하는 모든 여성 또는 출산력이 있는 모유 수유중인 여성(Breastfeeding women of any age or parity who desired contraception)</v>
      </c>
      <c r="F26" s="23"/>
      <c r="G26" s="22"/>
      <c r="H26" s="22"/>
      <c r="I26" s="23" t="s">
        <v>652</v>
      </c>
      <c r="J26" s="22" t="s">
        <v>653</v>
      </c>
      <c r="K26" s="22" t="s">
        <v>336</v>
      </c>
      <c r="L26" s="22" t="s">
        <v>655</v>
      </c>
      <c r="M26" s="75"/>
      <c r="N26" s="75" t="s">
        <v>646</v>
      </c>
      <c r="O26" s="75"/>
      <c r="P26" s="75" t="s">
        <v>663</v>
      </c>
      <c r="Q26" s="70" t="s">
        <v>656</v>
      </c>
      <c r="R26" s="22"/>
      <c r="S26" s="22"/>
      <c r="T26" s="57"/>
      <c r="U26" s="22"/>
    </row>
    <row r="27" spans="1:21" s="20" customFormat="1" ht="13.5" x14ac:dyDescent="0.3">
      <c r="A27" s="22">
        <v>24</v>
      </c>
      <c r="B27" s="22">
        <v>139</v>
      </c>
      <c r="C27" s="23" t="str">
        <f>VLOOKUP($B27,'선택문헌 목록'!B:AC,2,0)</f>
        <v>Lopez</v>
      </c>
      <c r="D27" s="23">
        <f>VLOOKUP($B27,'선택문헌 목록'!B:AC,3,0)</f>
        <v>2015</v>
      </c>
      <c r="E27" s="23" t="str">
        <f>VLOOKUP($B27,'선택문헌 목록'!B:AC,7,0)</f>
        <v>피임을 원하는 모든 여성 또는 출산력이 있는 모유 수유중인 여성(Breastfeeding women of any age or parity who desired contraception)</v>
      </c>
      <c r="F27" s="23"/>
      <c r="G27" s="22"/>
      <c r="H27" s="22"/>
      <c r="I27" s="23" t="s">
        <v>659</v>
      </c>
      <c r="J27" s="22" t="s">
        <v>660</v>
      </c>
      <c r="K27" s="22" t="s">
        <v>336</v>
      </c>
      <c r="L27" s="75" t="s">
        <v>655</v>
      </c>
      <c r="M27" s="75"/>
      <c r="N27" s="75" t="s">
        <v>661</v>
      </c>
      <c r="O27" s="75"/>
      <c r="P27" s="75" t="s">
        <v>663</v>
      </c>
      <c r="Q27" s="22" t="s">
        <v>662</v>
      </c>
      <c r="R27" s="22"/>
      <c r="S27" s="22"/>
      <c r="T27" s="57"/>
      <c r="U27" s="22"/>
    </row>
    <row r="28" spans="1:21" s="20" customFormat="1" ht="13.5" x14ac:dyDescent="0.3">
      <c r="A28" s="22">
        <v>25</v>
      </c>
      <c r="B28" s="22">
        <v>131</v>
      </c>
      <c r="C28" s="23" t="str">
        <f>VLOOKUP($B28,'선택문헌 목록'!B:AC,2,0)</f>
        <v>Krashin</v>
      </c>
      <c r="D28" s="23">
        <f>VLOOKUP($B28,'선택문헌 목록'!B:AC,3,0)</f>
        <v>2015</v>
      </c>
      <c r="E28" s="23" t="str">
        <f>VLOOKUP($B28,'선택문헌 목록'!B:AC,7,0)</f>
        <v>women aged ≤ 25 years with desire for contraception</v>
      </c>
      <c r="F28" s="23"/>
      <c r="G28" s="22">
        <v>1</v>
      </c>
      <c r="H28" s="22"/>
      <c r="I28" s="23" t="s">
        <v>670</v>
      </c>
      <c r="J28" s="22" t="s">
        <v>664</v>
      </c>
      <c r="K28" s="22" t="s">
        <v>349</v>
      </c>
      <c r="L28" s="22" t="s">
        <v>665</v>
      </c>
      <c r="M28" s="22"/>
      <c r="N28" s="22" t="s">
        <v>666</v>
      </c>
      <c r="O28" s="22"/>
      <c r="P28" s="22"/>
      <c r="Q28" s="22" t="s">
        <v>667</v>
      </c>
      <c r="R28" s="22"/>
      <c r="S28" s="22"/>
      <c r="T28" s="57"/>
      <c r="U28" s="22" t="s">
        <v>679</v>
      </c>
    </row>
    <row r="29" spans="1:21" s="20" customFormat="1" ht="13.5" x14ac:dyDescent="0.3">
      <c r="A29" s="22">
        <v>25</v>
      </c>
      <c r="B29" s="22">
        <v>131</v>
      </c>
      <c r="C29" s="23" t="str">
        <f>VLOOKUP($B29,'선택문헌 목록'!B:AC,2,0)</f>
        <v>Krashin</v>
      </c>
      <c r="D29" s="23">
        <f>VLOOKUP($B29,'선택문헌 목록'!B:AC,3,0)</f>
        <v>2015</v>
      </c>
      <c r="E29" s="23" t="str">
        <f>VLOOKUP($B29,'선택문헌 목록'!B:AC,7,0)</f>
        <v>women aged ≤ 25 years with desire for contraception</v>
      </c>
      <c r="F29" s="23"/>
      <c r="G29" s="22">
        <v>1</v>
      </c>
      <c r="H29" s="22"/>
      <c r="I29" s="23" t="s">
        <v>670</v>
      </c>
      <c r="J29" s="22" t="s">
        <v>669</v>
      </c>
      <c r="K29" s="22" t="s">
        <v>349</v>
      </c>
      <c r="L29" s="22" t="s">
        <v>665</v>
      </c>
      <c r="M29" s="22"/>
      <c r="N29" s="22" t="s">
        <v>646</v>
      </c>
      <c r="O29" s="22"/>
      <c r="P29" s="22"/>
      <c r="Q29" s="22" t="s">
        <v>668</v>
      </c>
      <c r="R29" s="22"/>
      <c r="S29" s="22"/>
      <c r="T29" s="57"/>
      <c r="U29" s="22" t="s">
        <v>679</v>
      </c>
    </row>
    <row r="30" spans="1:21" s="20" customFormat="1" ht="13.5" x14ac:dyDescent="0.3">
      <c r="A30" s="22">
        <v>27</v>
      </c>
      <c r="B30" s="22">
        <v>194</v>
      </c>
      <c r="C30" s="23" t="str">
        <f>VLOOKUP($B30,'선택문헌 목록'!B:AC,2,0)</f>
        <v>Steenland</v>
      </c>
      <c r="D30" s="23">
        <f>VLOOKUP($B30,'선택문헌 목록'!B:AC,3,0)</f>
        <v>2011</v>
      </c>
      <c r="E30" s="23" t="str">
        <f>VLOOKUP($B30,'선택문헌 목록'!B:AC,7,0)</f>
        <v>postabortion IUD 삽입 여성</v>
      </c>
      <c r="F30" s="23"/>
      <c r="G30" s="22">
        <v>2</v>
      </c>
      <c r="H30" s="22"/>
      <c r="I30" s="23" t="s">
        <v>689</v>
      </c>
      <c r="J30" s="22" t="s">
        <v>664</v>
      </c>
      <c r="K30" s="22" t="s">
        <v>349</v>
      </c>
      <c r="L30" s="22" t="s">
        <v>354</v>
      </c>
      <c r="M30" s="22"/>
      <c r="N30" s="22"/>
      <c r="O30" s="22"/>
      <c r="P30" s="22"/>
      <c r="Q30" s="22" t="s">
        <v>690</v>
      </c>
      <c r="R30" s="22"/>
      <c r="S30" s="22"/>
      <c r="T30" s="57"/>
      <c r="U30" s="22"/>
    </row>
    <row r="31" spans="1:21" s="20" customFormat="1" ht="13.5" x14ac:dyDescent="0.3">
      <c r="A31" s="22">
        <v>27</v>
      </c>
      <c r="B31" s="22">
        <v>194</v>
      </c>
      <c r="C31" s="23" t="str">
        <f>VLOOKUP($B31,'선택문헌 목록'!B:AC,2,0)</f>
        <v>Steenland</v>
      </c>
      <c r="D31" s="23">
        <f>VLOOKUP($B31,'선택문헌 목록'!B:AC,3,0)</f>
        <v>2011</v>
      </c>
      <c r="E31" s="23" t="str">
        <f>VLOOKUP($B31,'선택문헌 목록'!B:AC,7,0)</f>
        <v>postabortion IUD 삽입 여성</v>
      </c>
      <c r="F31" s="23"/>
      <c r="G31" s="22">
        <v>1</v>
      </c>
      <c r="H31" s="22"/>
      <c r="I31" s="23" t="s">
        <v>689</v>
      </c>
      <c r="J31" s="22" t="s">
        <v>664</v>
      </c>
      <c r="K31" s="22" t="s">
        <v>349</v>
      </c>
      <c r="L31" s="22" t="s">
        <v>691</v>
      </c>
      <c r="M31" s="22"/>
      <c r="N31" s="22"/>
      <c r="O31" s="22"/>
      <c r="P31" s="22"/>
      <c r="Q31" s="22" t="s">
        <v>693</v>
      </c>
      <c r="R31" s="22"/>
      <c r="S31" s="22"/>
      <c r="T31" s="57"/>
      <c r="U31" s="22"/>
    </row>
    <row r="32" spans="1:21" s="20" customFormat="1" ht="27" x14ac:dyDescent="0.3">
      <c r="A32" s="22">
        <v>27</v>
      </c>
      <c r="B32" s="22">
        <v>194</v>
      </c>
      <c r="C32" s="23" t="str">
        <f>VLOOKUP($B32,'선택문헌 목록'!B:AC,2,0)</f>
        <v>Steenland</v>
      </c>
      <c r="D32" s="23">
        <f>VLOOKUP($B32,'선택문헌 목록'!B:AC,3,0)</f>
        <v>2011</v>
      </c>
      <c r="E32" s="23" t="str">
        <f>VLOOKUP($B32,'선택문헌 목록'!B:AC,7,0)</f>
        <v>postabortion IUD 삽입 여성</v>
      </c>
      <c r="F32" s="23"/>
      <c r="G32" s="22">
        <v>1</v>
      </c>
      <c r="H32" s="22"/>
      <c r="I32" s="23" t="s">
        <v>689</v>
      </c>
      <c r="J32" s="22" t="s">
        <v>664</v>
      </c>
      <c r="K32" s="22" t="s">
        <v>349</v>
      </c>
      <c r="L32" s="22" t="s">
        <v>692</v>
      </c>
      <c r="M32" s="22"/>
      <c r="N32" s="22"/>
      <c r="O32" s="22"/>
      <c r="P32" s="22"/>
      <c r="Q32" s="66" t="s">
        <v>694</v>
      </c>
      <c r="R32" s="22"/>
      <c r="S32" s="22"/>
      <c r="T32" s="57"/>
      <c r="U32" s="22"/>
    </row>
    <row r="33" spans="1:21" s="20" customFormat="1" ht="13.5" x14ac:dyDescent="0.3">
      <c r="A33" s="22">
        <v>27</v>
      </c>
      <c r="B33" s="22">
        <v>194</v>
      </c>
      <c r="C33" s="23" t="str">
        <f>VLOOKUP($B33,'선택문헌 목록'!B:AC,2,0)</f>
        <v>Steenland</v>
      </c>
      <c r="D33" s="23">
        <f>VLOOKUP($B33,'선택문헌 목록'!B:AC,3,0)</f>
        <v>2011</v>
      </c>
      <c r="E33" s="23" t="str">
        <f>VLOOKUP($B33,'선택문헌 목록'!B:AC,7,0)</f>
        <v>postabortion IUD 삽입 여성</v>
      </c>
      <c r="F33" s="23"/>
      <c r="G33" s="22">
        <v>1</v>
      </c>
      <c r="H33" s="22"/>
      <c r="I33" s="23" t="s">
        <v>689</v>
      </c>
      <c r="J33" s="22" t="s">
        <v>664</v>
      </c>
      <c r="K33" s="22" t="s">
        <v>349</v>
      </c>
      <c r="L33" s="22" t="s">
        <v>696</v>
      </c>
      <c r="M33" s="22"/>
      <c r="N33" s="22"/>
      <c r="O33" s="22"/>
      <c r="P33" s="22"/>
      <c r="Q33" s="22" t="s">
        <v>695</v>
      </c>
      <c r="R33" s="22"/>
      <c r="S33" s="22"/>
      <c r="T33" s="57"/>
      <c r="U33" s="22"/>
    </row>
    <row r="34" spans="1:21" s="20" customFormat="1" ht="13.5" x14ac:dyDescent="0.3">
      <c r="A34" s="22">
        <v>29</v>
      </c>
      <c r="B34" s="22">
        <v>858</v>
      </c>
      <c r="C34" s="23" t="str">
        <f>VLOOKUP($B34,'선택문헌 목록'!B:AC,2,0)</f>
        <v>French</v>
      </c>
      <c r="D34" s="23">
        <f>VLOOKUP($B34,'선택문헌 목록'!B:AC,3,0)</f>
        <v>2009</v>
      </c>
      <c r="E34" s="23" t="str">
        <f>VLOOKUP($B34,'선택문헌 목록'!B:AC,7,0)</f>
        <v>Women of reproductive years</v>
      </c>
      <c r="F34" s="22"/>
      <c r="G34" s="22">
        <v>2</v>
      </c>
      <c r="H34" s="22"/>
      <c r="I34" s="55" t="s">
        <v>708</v>
      </c>
      <c r="J34" s="22" t="s">
        <v>710</v>
      </c>
      <c r="K34" s="22" t="s">
        <v>349</v>
      </c>
      <c r="L34" s="22" t="s">
        <v>770</v>
      </c>
      <c r="M34" s="22"/>
      <c r="N34" s="22" t="s">
        <v>771</v>
      </c>
      <c r="O34" s="22"/>
      <c r="P34" s="22"/>
      <c r="Q34" s="22" t="s">
        <v>789</v>
      </c>
      <c r="R34" s="22"/>
      <c r="S34" s="22"/>
      <c r="T34" s="57"/>
      <c r="U34" s="22"/>
    </row>
    <row r="35" spans="1:21" s="20" customFormat="1" ht="13.5" x14ac:dyDescent="0.3">
      <c r="A35" s="22">
        <v>29</v>
      </c>
      <c r="B35" s="22">
        <v>858</v>
      </c>
      <c r="C35" s="23" t="str">
        <f>VLOOKUP($B35,'선택문헌 목록'!B:AC,2,0)</f>
        <v>French</v>
      </c>
      <c r="D35" s="23">
        <f>VLOOKUP($B35,'선택문헌 목록'!B:AC,3,0)</f>
        <v>2009</v>
      </c>
      <c r="E35" s="23" t="str">
        <f>VLOOKUP($B35,'선택문헌 목록'!B:AC,7,0)</f>
        <v>Women of reproductive years</v>
      </c>
      <c r="F35" s="22"/>
      <c r="G35" s="22">
        <v>2</v>
      </c>
      <c r="H35" s="22"/>
      <c r="I35" s="55" t="s">
        <v>708</v>
      </c>
      <c r="J35" s="22" t="s">
        <v>710</v>
      </c>
      <c r="K35" s="22" t="s">
        <v>349</v>
      </c>
      <c r="L35" s="22" t="s">
        <v>354</v>
      </c>
      <c r="M35" s="22"/>
      <c r="N35" s="22" t="s">
        <v>771</v>
      </c>
      <c r="O35" s="22"/>
      <c r="P35" s="22"/>
      <c r="Q35" s="22" t="s">
        <v>790</v>
      </c>
      <c r="R35" s="22"/>
      <c r="S35" s="22"/>
      <c r="T35" s="57"/>
      <c r="U35" s="22"/>
    </row>
    <row r="36" spans="1:21" s="20" customFormat="1" ht="13.5" x14ac:dyDescent="0.3">
      <c r="A36" s="22">
        <v>29</v>
      </c>
      <c r="B36" s="22">
        <v>858</v>
      </c>
      <c r="C36" s="23" t="str">
        <f>VLOOKUP($B36,'선택문헌 목록'!B:AC,2,0)</f>
        <v>French</v>
      </c>
      <c r="D36" s="23">
        <f>VLOOKUP($B36,'선택문헌 목록'!B:AC,3,0)</f>
        <v>2009</v>
      </c>
      <c r="E36" s="23" t="str">
        <f>VLOOKUP($B36,'선택문헌 목록'!B:AC,7,0)</f>
        <v>Women of reproductive years</v>
      </c>
      <c r="F36" s="22"/>
      <c r="G36" s="22">
        <v>1</v>
      </c>
      <c r="H36" s="22"/>
      <c r="I36" s="55" t="s">
        <v>707</v>
      </c>
      <c r="J36" s="22" t="s">
        <v>709</v>
      </c>
      <c r="K36" s="22" t="s">
        <v>349</v>
      </c>
      <c r="L36" s="22" t="s">
        <v>772</v>
      </c>
      <c r="M36" s="22"/>
      <c r="N36" s="22" t="s">
        <v>717</v>
      </c>
      <c r="O36" s="22"/>
      <c r="P36" s="22"/>
      <c r="Q36" s="22" t="s">
        <v>662</v>
      </c>
      <c r="R36" s="22"/>
      <c r="S36" s="22"/>
      <c r="T36" s="57"/>
      <c r="U36" s="22"/>
    </row>
    <row r="37" spans="1:21" s="20" customFormat="1" ht="13.5" x14ac:dyDescent="0.3">
      <c r="A37" s="22">
        <v>29</v>
      </c>
      <c r="B37" s="22">
        <v>858</v>
      </c>
      <c r="C37" s="23" t="str">
        <f>VLOOKUP($B37,'선택문헌 목록'!B:AC,2,0)</f>
        <v>French</v>
      </c>
      <c r="D37" s="23">
        <f>VLOOKUP($B37,'선택문헌 목록'!B:AC,3,0)</f>
        <v>2009</v>
      </c>
      <c r="E37" s="23" t="str">
        <f>VLOOKUP($B37,'선택문헌 목록'!B:AC,7,0)</f>
        <v>Women of reproductive years</v>
      </c>
      <c r="F37" s="22"/>
      <c r="G37" s="22">
        <v>1</v>
      </c>
      <c r="H37" s="22"/>
      <c r="I37" s="55" t="s">
        <v>707</v>
      </c>
      <c r="J37" s="22" t="s">
        <v>709</v>
      </c>
      <c r="K37" s="22" t="s">
        <v>349</v>
      </c>
      <c r="L37" s="22" t="s">
        <v>773</v>
      </c>
      <c r="M37" s="22"/>
      <c r="N37" s="22" t="s">
        <v>717</v>
      </c>
      <c r="O37" s="22"/>
      <c r="P37" s="22"/>
      <c r="Q37" s="22" t="s">
        <v>662</v>
      </c>
      <c r="R37" s="22"/>
      <c r="S37" s="22"/>
      <c r="T37" s="57"/>
      <c r="U37" s="22"/>
    </row>
    <row r="38" spans="1:21" s="20" customFormat="1" ht="13.5" x14ac:dyDescent="0.3">
      <c r="A38" s="22">
        <v>29</v>
      </c>
      <c r="B38" s="22">
        <v>858</v>
      </c>
      <c r="C38" s="23" t="str">
        <f>VLOOKUP($B38,'선택문헌 목록'!B:AC,2,0)</f>
        <v>French</v>
      </c>
      <c r="D38" s="23">
        <f>VLOOKUP($B38,'선택문헌 목록'!B:AC,3,0)</f>
        <v>2009</v>
      </c>
      <c r="E38" s="23" t="str">
        <f>VLOOKUP($B38,'선택문헌 목록'!B:AC,7,0)</f>
        <v>Women of reproductive years</v>
      </c>
      <c r="F38" s="22"/>
      <c r="G38" s="22">
        <v>1</v>
      </c>
      <c r="H38" s="22"/>
      <c r="I38" s="55" t="s">
        <v>707</v>
      </c>
      <c r="J38" s="22" t="s">
        <v>709</v>
      </c>
      <c r="K38" s="22" t="s">
        <v>349</v>
      </c>
      <c r="L38" s="22" t="s">
        <v>791</v>
      </c>
      <c r="M38" s="22"/>
      <c r="N38" s="22" t="s">
        <v>715</v>
      </c>
      <c r="O38" s="22"/>
      <c r="P38" s="22"/>
      <c r="Q38" s="22" t="s">
        <v>662</v>
      </c>
      <c r="R38" s="22"/>
      <c r="S38" s="22"/>
      <c r="T38" s="57"/>
      <c r="U38" s="22"/>
    </row>
    <row r="39" spans="1:21" s="20" customFormat="1" ht="13.5" x14ac:dyDescent="0.3">
      <c r="A39" s="22">
        <v>29</v>
      </c>
      <c r="B39" s="22">
        <v>858</v>
      </c>
      <c r="C39" s="23" t="str">
        <f>VLOOKUP($B39,'선택문헌 목록'!B:AC,2,0)</f>
        <v>French</v>
      </c>
      <c r="D39" s="23">
        <f>VLOOKUP($B39,'선택문헌 목록'!B:AC,3,0)</f>
        <v>2009</v>
      </c>
      <c r="E39" s="23" t="str">
        <f>VLOOKUP($B39,'선택문헌 목록'!B:AC,7,0)</f>
        <v>Women of reproductive years</v>
      </c>
      <c r="F39" s="22"/>
      <c r="G39" s="22">
        <v>2</v>
      </c>
      <c r="H39" s="22"/>
      <c r="I39" s="55" t="s">
        <v>707</v>
      </c>
      <c r="J39" s="22" t="s">
        <v>709</v>
      </c>
      <c r="K39" s="22" t="s">
        <v>349</v>
      </c>
      <c r="L39" s="22" t="s">
        <v>792</v>
      </c>
      <c r="M39" s="22"/>
      <c r="N39" s="22" t="s">
        <v>775</v>
      </c>
      <c r="O39" s="22"/>
      <c r="P39" s="22"/>
      <c r="Q39" s="71" t="s">
        <v>793</v>
      </c>
      <c r="R39" s="22"/>
      <c r="S39" s="22"/>
      <c r="T39" s="57"/>
      <c r="U39" s="22"/>
    </row>
    <row r="40" spans="1:21" s="20" customFormat="1" ht="13.5" x14ac:dyDescent="0.3">
      <c r="A40" s="22">
        <v>29</v>
      </c>
      <c r="B40" s="22">
        <v>858</v>
      </c>
      <c r="C40" s="23" t="str">
        <f>VLOOKUP($B40,'선택문헌 목록'!B:AC,2,0)</f>
        <v>French</v>
      </c>
      <c r="D40" s="23">
        <f>VLOOKUP($B40,'선택문헌 목록'!B:AC,3,0)</f>
        <v>2009</v>
      </c>
      <c r="E40" s="23" t="str">
        <f>VLOOKUP($B40,'선택문헌 목록'!B:AC,7,0)</f>
        <v>Women of reproductive years</v>
      </c>
      <c r="F40" s="22"/>
      <c r="G40" s="22">
        <v>2</v>
      </c>
      <c r="H40" s="22"/>
      <c r="I40" s="55" t="s">
        <v>707</v>
      </c>
      <c r="J40" s="22" t="s">
        <v>709</v>
      </c>
      <c r="K40" s="22" t="s">
        <v>349</v>
      </c>
      <c r="L40" s="22" t="s">
        <v>796</v>
      </c>
      <c r="M40" s="22"/>
      <c r="N40" s="22" t="s">
        <v>795</v>
      </c>
      <c r="O40" s="22"/>
      <c r="P40" s="22"/>
      <c r="Q40" s="79" t="s">
        <v>797</v>
      </c>
      <c r="R40" s="22"/>
      <c r="S40" s="22"/>
      <c r="T40" s="57"/>
      <c r="U40" s="22"/>
    </row>
    <row r="41" spans="1:21" s="20" customFormat="1" ht="13.5" x14ac:dyDescent="0.3">
      <c r="A41" s="22">
        <v>29</v>
      </c>
      <c r="B41" s="22">
        <v>858</v>
      </c>
      <c r="C41" s="23" t="str">
        <f>VLOOKUP($B41,'선택문헌 목록'!B:AC,2,0)</f>
        <v>French</v>
      </c>
      <c r="D41" s="23">
        <f>VLOOKUP($B41,'선택문헌 목록'!B:AC,3,0)</f>
        <v>2009</v>
      </c>
      <c r="E41" s="23" t="str">
        <f>VLOOKUP($B41,'선택문헌 목록'!B:AC,7,0)</f>
        <v>Women of reproductive years</v>
      </c>
      <c r="F41" s="22"/>
      <c r="G41" s="22">
        <v>1</v>
      </c>
      <c r="H41" s="22"/>
      <c r="I41" s="55" t="s">
        <v>707</v>
      </c>
      <c r="J41" s="22" t="s">
        <v>709</v>
      </c>
      <c r="K41" s="22" t="s">
        <v>349</v>
      </c>
      <c r="L41" s="22" t="s">
        <v>798</v>
      </c>
      <c r="M41" s="22"/>
      <c r="N41" s="22" t="s">
        <v>717</v>
      </c>
      <c r="O41" s="22"/>
      <c r="P41" s="22"/>
      <c r="Q41" s="79" t="s">
        <v>799</v>
      </c>
      <c r="R41" s="22"/>
      <c r="S41" s="22"/>
      <c r="T41" s="57"/>
      <c r="U41" s="22"/>
    </row>
    <row r="42" spans="1:21" s="20" customFormat="1" ht="13.5" x14ac:dyDescent="0.3">
      <c r="A42" s="22">
        <v>29</v>
      </c>
      <c r="B42" s="22">
        <v>858</v>
      </c>
      <c r="C42" s="23" t="str">
        <f>VLOOKUP($B42,'선택문헌 목록'!B:AC,2,0)</f>
        <v>French</v>
      </c>
      <c r="D42" s="23">
        <f>VLOOKUP($B42,'선택문헌 목록'!B:AC,3,0)</f>
        <v>2009</v>
      </c>
      <c r="E42" s="23" t="str">
        <f>VLOOKUP($B42,'선택문헌 목록'!B:AC,7,0)</f>
        <v>Women of reproductive years</v>
      </c>
      <c r="F42" s="22"/>
      <c r="G42" s="22">
        <v>1</v>
      </c>
      <c r="H42" s="22"/>
      <c r="I42" s="55" t="s">
        <v>707</v>
      </c>
      <c r="J42" s="22" t="s">
        <v>709</v>
      </c>
      <c r="K42" s="22" t="s">
        <v>349</v>
      </c>
      <c r="L42" s="22" t="s">
        <v>800</v>
      </c>
      <c r="M42" s="22"/>
      <c r="N42" s="22" t="s">
        <v>715</v>
      </c>
      <c r="O42" s="22"/>
      <c r="P42" s="22"/>
      <c r="Q42" s="79" t="s">
        <v>662</v>
      </c>
      <c r="R42" s="22"/>
      <c r="S42" s="22"/>
      <c r="T42" s="57"/>
      <c r="U42" s="22"/>
    </row>
    <row r="43" spans="1:21" s="20" customFormat="1" ht="13.5" x14ac:dyDescent="0.3">
      <c r="A43" s="22">
        <v>29</v>
      </c>
      <c r="B43" s="22">
        <v>858</v>
      </c>
      <c r="C43" s="23" t="str">
        <f>VLOOKUP($B43,'선택문헌 목록'!B:AC,2,0)</f>
        <v>French</v>
      </c>
      <c r="D43" s="23">
        <f>VLOOKUP($B43,'선택문헌 목록'!B:AC,3,0)</f>
        <v>2009</v>
      </c>
      <c r="E43" s="23" t="str">
        <f>VLOOKUP($B43,'선택문헌 목록'!B:AC,7,0)</f>
        <v>Women of reproductive years</v>
      </c>
      <c r="F43" s="22"/>
      <c r="G43" s="22">
        <v>1</v>
      </c>
      <c r="H43" s="22"/>
      <c r="I43" s="55" t="s">
        <v>707</v>
      </c>
      <c r="J43" s="22" t="s">
        <v>709</v>
      </c>
      <c r="K43" s="22" t="s">
        <v>349</v>
      </c>
      <c r="L43" s="22" t="s">
        <v>801</v>
      </c>
      <c r="M43" s="22"/>
      <c r="N43" s="22" t="s">
        <v>802</v>
      </c>
      <c r="O43" s="22"/>
      <c r="P43" s="22"/>
      <c r="Q43" s="79" t="s">
        <v>797</v>
      </c>
      <c r="R43" s="22"/>
      <c r="S43" s="22"/>
      <c r="T43" s="57"/>
      <c r="U43" s="22"/>
    </row>
    <row r="44" spans="1:21" s="20" customFormat="1" ht="13.5" x14ac:dyDescent="0.3">
      <c r="A44" s="22">
        <v>29</v>
      </c>
      <c r="B44" s="22">
        <v>858</v>
      </c>
      <c r="C44" s="23" t="str">
        <f>VLOOKUP($B44,'선택문헌 목록'!B:AC,2,0)</f>
        <v>French</v>
      </c>
      <c r="D44" s="23">
        <f>VLOOKUP($B44,'선택문헌 목록'!B:AC,3,0)</f>
        <v>2009</v>
      </c>
      <c r="E44" s="23" t="str">
        <f>VLOOKUP($B44,'선택문헌 목록'!B:AC,7,0)</f>
        <v>Women of reproductive years</v>
      </c>
      <c r="F44" s="22"/>
      <c r="G44" s="22">
        <v>1</v>
      </c>
      <c r="H44" s="22"/>
      <c r="I44" s="55" t="s">
        <v>707</v>
      </c>
      <c r="J44" s="22" t="s">
        <v>709</v>
      </c>
      <c r="K44" s="22" t="s">
        <v>349</v>
      </c>
      <c r="L44" s="22" t="s">
        <v>803</v>
      </c>
      <c r="M44" s="22"/>
      <c r="N44" s="22" t="s">
        <v>804</v>
      </c>
      <c r="O44" s="22"/>
      <c r="P44" s="22"/>
      <c r="Q44" s="22" t="s">
        <v>662</v>
      </c>
      <c r="R44" s="22"/>
      <c r="S44" s="22"/>
      <c r="T44" s="57"/>
      <c r="U44" s="22"/>
    </row>
    <row r="45" spans="1:21" s="20" customFormat="1" ht="13.5" x14ac:dyDescent="0.3">
      <c r="A45" s="22">
        <v>29</v>
      </c>
      <c r="B45" s="22">
        <v>858</v>
      </c>
      <c r="C45" s="23" t="str">
        <f>VLOOKUP($B45,'선택문헌 목록'!B:AC,2,0)</f>
        <v>French</v>
      </c>
      <c r="D45" s="23">
        <f>VLOOKUP($B45,'선택문헌 목록'!B:AC,3,0)</f>
        <v>2009</v>
      </c>
      <c r="E45" s="23" t="str">
        <f>VLOOKUP($B45,'선택문헌 목록'!B:AC,7,0)</f>
        <v>Women of reproductive years</v>
      </c>
      <c r="F45" s="22"/>
      <c r="G45" s="22">
        <v>3</v>
      </c>
      <c r="H45" s="22"/>
      <c r="I45" s="55" t="s">
        <v>707</v>
      </c>
      <c r="J45" s="22" t="s">
        <v>727</v>
      </c>
      <c r="K45" s="22" t="s">
        <v>349</v>
      </c>
      <c r="L45" s="22" t="s">
        <v>770</v>
      </c>
      <c r="M45" s="22"/>
      <c r="N45" s="22" t="s">
        <v>795</v>
      </c>
      <c r="O45" s="22"/>
      <c r="P45" s="22"/>
      <c r="Q45" s="22" t="s">
        <v>789</v>
      </c>
      <c r="R45" s="22"/>
      <c r="S45" s="22"/>
      <c r="T45" s="57"/>
      <c r="U45" s="22"/>
    </row>
    <row r="46" spans="1:21" s="20" customFormat="1" ht="13.5" x14ac:dyDescent="0.3">
      <c r="A46" s="22">
        <v>29</v>
      </c>
      <c r="B46" s="22">
        <v>858</v>
      </c>
      <c r="C46" s="23" t="str">
        <f>VLOOKUP($B46,'선택문헌 목록'!B:AC,2,0)</f>
        <v>French</v>
      </c>
      <c r="D46" s="23">
        <f>VLOOKUP($B46,'선택문헌 목록'!B:AC,3,0)</f>
        <v>2009</v>
      </c>
      <c r="E46" s="23" t="str">
        <f>VLOOKUP($B46,'선택문헌 목록'!B:AC,7,0)</f>
        <v>Women of reproductive years</v>
      </c>
      <c r="F46" s="22"/>
      <c r="G46" s="22">
        <v>1</v>
      </c>
      <c r="H46" s="22"/>
      <c r="I46" s="55" t="s">
        <v>707</v>
      </c>
      <c r="J46" s="22" t="s">
        <v>727</v>
      </c>
      <c r="K46" s="22" t="s">
        <v>349</v>
      </c>
      <c r="L46" s="22" t="s">
        <v>805</v>
      </c>
      <c r="M46" s="22"/>
      <c r="N46" s="22" t="s">
        <v>715</v>
      </c>
      <c r="O46" s="22"/>
      <c r="P46" s="22"/>
      <c r="Q46" s="22" t="s">
        <v>806</v>
      </c>
      <c r="R46" s="22"/>
      <c r="S46" s="22"/>
      <c r="T46" s="57"/>
      <c r="U46" s="22"/>
    </row>
    <row r="47" spans="1:21" s="20" customFormat="1" x14ac:dyDescent="0.3">
      <c r="A47" s="22">
        <v>29</v>
      </c>
      <c r="B47" s="22">
        <v>858</v>
      </c>
      <c r="C47" s="23" t="str">
        <f>VLOOKUP($B47,'선택문헌 목록'!B:AC,2,0)</f>
        <v>French</v>
      </c>
      <c r="D47" s="23">
        <f>VLOOKUP($B47,'선택문헌 목록'!B:AC,3,0)</f>
        <v>2009</v>
      </c>
      <c r="E47" s="23" t="str">
        <f>VLOOKUP($B47,'선택문헌 목록'!B:AC,7,0)</f>
        <v>Women of reproductive years</v>
      </c>
      <c r="F47" s="22"/>
      <c r="G47" s="22">
        <v>3</v>
      </c>
      <c r="H47" s="22"/>
      <c r="I47" s="55" t="s">
        <v>707</v>
      </c>
      <c r="J47" s="22" t="s">
        <v>774</v>
      </c>
      <c r="K47" s="22" t="s">
        <v>349</v>
      </c>
      <c r="L47" s="22" t="s">
        <v>354</v>
      </c>
      <c r="M47" s="22"/>
      <c r="N47" s="22" t="s">
        <v>795</v>
      </c>
      <c r="O47" s="22"/>
      <c r="P47" s="22"/>
      <c r="Q47" s="22" t="s">
        <v>807</v>
      </c>
      <c r="R47" s="22"/>
      <c r="S47" s="22"/>
      <c r="T47" s="57"/>
      <c r="U47" s="22"/>
    </row>
    <row r="48" spans="1:21" s="20" customFormat="1" x14ac:dyDescent="0.3">
      <c r="A48" s="22">
        <v>29</v>
      </c>
      <c r="B48" s="22">
        <v>858</v>
      </c>
      <c r="C48" s="23" t="str">
        <f>VLOOKUP($B48,'선택문헌 목록'!B:AC,2,0)</f>
        <v>French</v>
      </c>
      <c r="D48" s="23">
        <f>VLOOKUP($B48,'선택문헌 목록'!B:AC,3,0)</f>
        <v>2009</v>
      </c>
      <c r="E48" s="23" t="str">
        <f>VLOOKUP($B48,'선택문헌 목록'!B:AC,7,0)</f>
        <v>Women of reproductive years</v>
      </c>
      <c r="F48" s="22"/>
      <c r="G48" s="22">
        <v>2</v>
      </c>
      <c r="H48" s="22"/>
      <c r="I48" s="55" t="s">
        <v>707</v>
      </c>
      <c r="J48" s="22" t="s">
        <v>774</v>
      </c>
      <c r="K48" s="22" t="s">
        <v>349</v>
      </c>
      <c r="L48" s="22" t="s">
        <v>773</v>
      </c>
      <c r="M48" s="22"/>
      <c r="N48" s="22" t="s">
        <v>775</v>
      </c>
      <c r="O48" s="22"/>
      <c r="P48" s="22"/>
      <c r="Q48" s="22" t="s">
        <v>808</v>
      </c>
      <c r="R48" s="22"/>
      <c r="S48" s="22"/>
      <c r="T48" s="57"/>
      <c r="U48" s="22"/>
    </row>
    <row r="49" spans="1:21" s="20" customFormat="1" x14ac:dyDescent="0.3">
      <c r="A49" s="22">
        <v>29</v>
      </c>
      <c r="B49" s="22">
        <v>858</v>
      </c>
      <c r="C49" s="23" t="str">
        <f>VLOOKUP($B49,'선택문헌 목록'!B:AC,2,0)</f>
        <v>French</v>
      </c>
      <c r="D49" s="23">
        <f>VLOOKUP($B49,'선택문헌 목록'!B:AC,3,0)</f>
        <v>2009</v>
      </c>
      <c r="E49" s="23" t="str">
        <f>VLOOKUP($B49,'선택문헌 목록'!B:AC,7,0)</f>
        <v>Women of reproductive years</v>
      </c>
      <c r="F49" s="22"/>
      <c r="G49" s="22">
        <v>1</v>
      </c>
      <c r="H49" s="22"/>
      <c r="I49" s="55" t="s">
        <v>707</v>
      </c>
      <c r="J49" s="22" t="s">
        <v>774</v>
      </c>
      <c r="K49" s="22" t="s">
        <v>349</v>
      </c>
      <c r="L49" s="22" t="s">
        <v>791</v>
      </c>
      <c r="M49" s="22"/>
      <c r="N49" s="22" t="s">
        <v>809</v>
      </c>
      <c r="O49" s="22"/>
      <c r="P49" s="22"/>
      <c r="Q49" s="22" t="s">
        <v>810</v>
      </c>
      <c r="R49" s="22"/>
      <c r="S49" s="22"/>
      <c r="T49" s="57"/>
      <c r="U49" s="22"/>
    </row>
    <row r="50" spans="1:21" s="20" customFormat="1" x14ac:dyDescent="0.3">
      <c r="A50" s="22">
        <v>29</v>
      </c>
      <c r="B50" s="22">
        <v>858</v>
      </c>
      <c r="C50" s="23" t="str">
        <f>VLOOKUP($B50,'선택문헌 목록'!B:AC,2,0)</f>
        <v>French</v>
      </c>
      <c r="D50" s="23">
        <f>VLOOKUP($B50,'선택문헌 목록'!B:AC,3,0)</f>
        <v>2009</v>
      </c>
      <c r="E50" s="23" t="str">
        <f>VLOOKUP($B50,'선택문헌 목록'!B:AC,7,0)</f>
        <v>Women of reproductive years</v>
      </c>
      <c r="F50" s="22"/>
      <c r="G50" s="22">
        <v>3</v>
      </c>
      <c r="H50" s="22"/>
      <c r="I50" s="55" t="s">
        <v>707</v>
      </c>
      <c r="J50" s="22" t="s">
        <v>774</v>
      </c>
      <c r="K50" s="22" t="s">
        <v>349</v>
      </c>
      <c r="L50" s="22" t="s">
        <v>792</v>
      </c>
      <c r="M50" s="22"/>
      <c r="N50" s="22" t="s">
        <v>775</v>
      </c>
      <c r="O50" s="22"/>
      <c r="P50" s="22"/>
      <c r="Q50" s="22" t="s">
        <v>811</v>
      </c>
      <c r="R50" s="22"/>
      <c r="S50" s="22"/>
      <c r="T50" s="57"/>
      <c r="U50" s="22"/>
    </row>
    <row r="51" spans="1:21" s="20" customFormat="1" x14ac:dyDescent="0.3">
      <c r="A51" s="22">
        <v>29</v>
      </c>
      <c r="B51" s="22">
        <v>858</v>
      </c>
      <c r="C51" s="23" t="str">
        <f>VLOOKUP($B51,'선택문헌 목록'!B:AC,2,0)</f>
        <v>French</v>
      </c>
      <c r="D51" s="23">
        <f>VLOOKUP($B51,'선택문헌 목록'!B:AC,3,0)</f>
        <v>2009</v>
      </c>
      <c r="E51" s="23" t="str">
        <f>VLOOKUP($B51,'선택문헌 목록'!B:AC,7,0)</f>
        <v>Women of reproductive years</v>
      </c>
      <c r="F51" s="22"/>
      <c r="G51" s="22">
        <v>3</v>
      </c>
      <c r="H51" s="22"/>
      <c r="I51" s="55" t="s">
        <v>707</v>
      </c>
      <c r="J51" s="22" t="s">
        <v>774</v>
      </c>
      <c r="K51" s="22" t="s">
        <v>349</v>
      </c>
      <c r="L51" s="22" t="s">
        <v>796</v>
      </c>
      <c r="M51" s="22"/>
      <c r="N51" s="22" t="s">
        <v>795</v>
      </c>
      <c r="O51" s="22"/>
      <c r="P51" s="22"/>
      <c r="Q51" s="22" t="s">
        <v>812</v>
      </c>
      <c r="R51" s="22"/>
      <c r="S51" s="22"/>
      <c r="T51" s="57"/>
      <c r="U51" s="22"/>
    </row>
    <row r="52" spans="1:21" s="20" customFormat="1" x14ac:dyDescent="0.3">
      <c r="A52" s="22">
        <v>29</v>
      </c>
      <c r="B52" s="22">
        <v>858</v>
      </c>
      <c r="C52" s="23" t="str">
        <f>VLOOKUP($B52,'선택문헌 목록'!B:AC,2,0)</f>
        <v>French</v>
      </c>
      <c r="D52" s="23">
        <f>VLOOKUP($B52,'선택문헌 목록'!B:AC,3,0)</f>
        <v>2009</v>
      </c>
      <c r="E52" s="23" t="str">
        <f>VLOOKUP($B52,'선택문헌 목록'!B:AC,7,0)</f>
        <v>Women of reproductive years</v>
      </c>
      <c r="F52" s="22"/>
      <c r="G52" s="22">
        <v>1</v>
      </c>
      <c r="H52" s="22"/>
      <c r="I52" s="55" t="s">
        <v>707</v>
      </c>
      <c r="J52" s="22" t="s">
        <v>774</v>
      </c>
      <c r="K52" s="22" t="s">
        <v>349</v>
      </c>
      <c r="L52" s="22" t="s">
        <v>798</v>
      </c>
      <c r="M52" s="22"/>
      <c r="N52" s="22" t="s">
        <v>717</v>
      </c>
      <c r="O52" s="22"/>
      <c r="P52" s="22"/>
      <c r="Q52" s="22" t="s">
        <v>784</v>
      </c>
      <c r="R52" s="22"/>
      <c r="S52" s="22"/>
      <c r="T52" s="57"/>
      <c r="U52" s="22"/>
    </row>
    <row r="53" spans="1:21" s="20" customFormat="1" x14ac:dyDescent="0.3">
      <c r="A53" s="22">
        <v>29</v>
      </c>
      <c r="B53" s="22">
        <v>858</v>
      </c>
      <c r="C53" s="23" t="str">
        <f>VLOOKUP($B53,'선택문헌 목록'!B:AC,2,0)</f>
        <v>French</v>
      </c>
      <c r="D53" s="23">
        <f>VLOOKUP($B53,'선택문헌 목록'!B:AC,3,0)</f>
        <v>2009</v>
      </c>
      <c r="E53" s="23" t="str">
        <f>VLOOKUP($B53,'선택문헌 목록'!B:AC,7,0)</f>
        <v>Women of reproductive years</v>
      </c>
      <c r="F53" s="22"/>
      <c r="G53" s="22">
        <v>2</v>
      </c>
      <c r="H53" s="22"/>
      <c r="I53" s="55" t="s">
        <v>707</v>
      </c>
      <c r="J53" s="22" t="s">
        <v>774</v>
      </c>
      <c r="K53" s="22" t="s">
        <v>349</v>
      </c>
      <c r="L53" s="22" t="s">
        <v>801</v>
      </c>
      <c r="M53" s="22"/>
      <c r="N53" s="22" t="s">
        <v>795</v>
      </c>
      <c r="O53" s="22"/>
      <c r="P53" s="22"/>
      <c r="Q53" s="22" t="s">
        <v>813</v>
      </c>
      <c r="R53" s="22"/>
      <c r="S53" s="22"/>
      <c r="T53" s="57"/>
      <c r="U53" s="22"/>
    </row>
    <row r="54" spans="1:21" s="20" customFormat="1" x14ac:dyDescent="0.3">
      <c r="A54" s="22">
        <v>29</v>
      </c>
      <c r="B54" s="22">
        <v>858</v>
      </c>
      <c r="C54" s="23" t="str">
        <f>VLOOKUP($B54,'선택문헌 목록'!B:AC,2,0)</f>
        <v>French</v>
      </c>
      <c r="D54" s="23">
        <f>VLOOKUP($B54,'선택문헌 목록'!B:AC,3,0)</f>
        <v>2009</v>
      </c>
      <c r="E54" s="23" t="str">
        <f>VLOOKUP($B54,'선택문헌 목록'!B:AC,7,0)</f>
        <v>Women of reproductive years</v>
      </c>
      <c r="F54" s="22"/>
      <c r="G54" s="22">
        <v>3</v>
      </c>
      <c r="H54" s="22"/>
      <c r="I54" s="55" t="s">
        <v>707</v>
      </c>
      <c r="J54" s="22" t="s">
        <v>774</v>
      </c>
      <c r="K54" s="22" t="s">
        <v>349</v>
      </c>
      <c r="L54" s="22" t="s">
        <v>803</v>
      </c>
      <c r="M54" s="22"/>
      <c r="N54" s="22" t="s">
        <v>775</v>
      </c>
      <c r="O54" s="22"/>
      <c r="P54" s="22"/>
      <c r="Q54" s="22" t="s">
        <v>814</v>
      </c>
      <c r="R54" s="22"/>
      <c r="S54" s="22"/>
      <c r="T54" s="57"/>
      <c r="U54" s="22"/>
    </row>
    <row r="55" spans="1:21" s="20" customFormat="1" ht="13.5" x14ac:dyDescent="0.3">
      <c r="A55" s="22">
        <v>29</v>
      </c>
      <c r="B55" s="22">
        <v>858</v>
      </c>
      <c r="C55" s="23" t="str">
        <f>VLOOKUP($B55,'선택문헌 목록'!B:AC,2,0)</f>
        <v>French</v>
      </c>
      <c r="D55" s="23">
        <f>VLOOKUP($B55,'선택문헌 목록'!B:AC,3,0)</f>
        <v>2009</v>
      </c>
      <c r="E55" s="23" t="str">
        <f>VLOOKUP($B55,'선택문헌 목록'!B:AC,7,0)</f>
        <v>Women of reproductive years</v>
      </c>
      <c r="F55" s="22"/>
      <c r="G55" s="22">
        <v>1</v>
      </c>
      <c r="H55" s="22"/>
      <c r="I55" s="55" t="s">
        <v>707</v>
      </c>
      <c r="J55" s="22" t="s">
        <v>782</v>
      </c>
      <c r="K55" s="22" t="s">
        <v>349</v>
      </c>
      <c r="L55" s="22" t="s">
        <v>486</v>
      </c>
      <c r="M55" s="22"/>
      <c r="N55" s="22" t="s">
        <v>715</v>
      </c>
      <c r="O55" s="22"/>
      <c r="P55" s="22"/>
      <c r="Q55" s="22" t="s">
        <v>789</v>
      </c>
      <c r="R55" s="22"/>
      <c r="S55" s="22"/>
      <c r="T55" s="57"/>
      <c r="U55" s="22"/>
    </row>
    <row r="56" spans="1:21" s="20" customFormat="1" ht="13.5" x14ac:dyDescent="0.3">
      <c r="A56" s="22">
        <v>29</v>
      </c>
      <c r="B56" s="22">
        <v>858</v>
      </c>
      <c r="C56" s="23" t="str">
        <f>VLOOKUP($B56,'선택문헌 목록'!B:AC,2,0)</f>
        <v>French</v>
      </c>
      <c r="D56" s="23">
        <f>VLOOKUP($B56,'선택문헌 목록'!B:AC,3,0)</f>
        <v>2009</v>
      </c>
      <c r="E56" s="23" t="str">
        <f>VLOOKUP($B56,'선택문헌 목록'!B:AC,7,0)</f>
        <v>Women of reproductive years</v>
      </c>
      <c r="F56" s="22"/>
      <c r="G56" s="22">
        <v>1</v>
      </c>
      <c r="H56" s="22"/>
      <c r="I56" s="55" t="s">
        <v>707</v>
      </c>
      <c r="J56" s="22" t="s">
        <v>782</v>
      </c>
      <c r="K56" s="22" t="s">
        <v>349</v>
      </c>
      <c r="L56" s="22" t="s">
        <v>354</v>
      </c>
      <c r="M56" s="22"/>
      <c r="N56" s="22" t="s">
        <v>715</v>
      </c>
      <c r="O56" s="22"/>
      <c r="P56" s="22"/>
      <c r="Q56" s="22" t="s">
        <v>789</v>
      </c>
      <c r="R56" s="22"/>
      <c r="S56" s="22"/>
      <c r="T56" s="57"/>
      <c r="U56" s="22"/>
    </row>
    <row r="57" spans="1:21" s="20" customFormat="1" ht="13.5" x14ac:dyDescent="0.3">
      <c r="A57" s="22">
        <v>29</v>
      </c>
      <c r="B57" s="22">
        <v>858</v>
      </c>
      <c r="C57" s="23" t="str">
        <f>VLOOKUP($B57,'선택문헌 목록'!B:AC,2,0)</f>
        <v>French</v>
      </c>
      <c r="D57" s="23">
        <f>VLOOKUP($B57,'선택문헌 목록'!B:AC,3,0)</f>
        <v>2009</v>
      </c>
      <c r="E57" s="23" t="str">
        <f>VLOOKUP($B57,'선택문헌 목록'!B:AC,7,0)</f>
        <v>Women of reproductive years</v>
      </c>
      <c r="F57" s="22"/>
      <c r="G57" s="22">
        <v>1</v>
      </c>
      <c r="H57" s="22"/>
      <c r="I57" s="55" t="s">
        <v>707</v>
      </c>
      <c r="J57" s="22" t="s">
        <v>782</v>
      </c>
      <c r="K57" s="22" t="s">
        <v>349</v>
      </c>
      <c r="L57" s="22" t="s">
        <v>805</v>
      </c>
      <c r="M57" s="22"/>
      <c r="N57" s="22" t="s">
        <v>715</v>
      </c>
      <c r="O57" s="22"/>
      <c r="P57" s="22"/>
      <c r="Q57" s="22" t="s">
        <v>789</v>
      </c>
      <c r="R57" s="22"/>
      <c r="S57" s="22"/>
      <c r="T57" s="57"/>
      <c r="U57" s="22"/>
    </row>
    <row r="58" spans="1:21" s="20" customFormat="1" ht="13.5" x14ac:dyDescent="0.3">
      <c r="A58" s="22">
        <v>29</v>
      </c>
      <c r="B58" s="22">
        <v>858</v>
      </c>
      <c r="C58" s="23" t="str">
        <f>VLOOKUP($B58,'선택문헌 목록'!B:AC,2,0)</f>
        <v>French</v>
      </c>
      <c r="D58" s="23">
        <f>VLOOKUP($B58,'선택문헌 목록'!B:AC,3,0)</f>
        <v>2009</v>
      </c>
      <c r="E58" s="23" t="str">
        <f>VLOOKUP($B58,'선택문헌 목록'!B:AC,7,0)</f>
        <v>Women of reproductive years</v>
      </c>
      <c r="F58" s="22"/>
      <c r="G58" s="22">
        <v>1</v>
      </c>
      <c r="H58" s="22"/>
      <c r="I58" s="55" t="s">
        <v>707</v>
      </c>
      <c r="J58" s="22" t="s">
        <v>782</v>
      </c>
      <c r="K58" s="22" t="s">
        <v>336</v>
      </c>
      <c r="L58" s="22" t="s">
        <v>368</v>
      </c>
      <c r="M58" s="22"/>
      <c r="N58" s="22" t="s">
        <v>783</v>
      </c>
      <c r="O58" s="22"/>
      <c r="P58" s="22"/>
      <c r="Q58" s="22" t="s">
        <v>815</v>
      </c>
      <c r="R58" s="22"/>
      <c r="S58" s="22"/>
      <c r="T58" s="57"/>
      <c r="U58" s="22"/>
    </row>
    <row r="59" spans="1:21" s="20" customFormat="1" ht="13.5" x14ac:dyDescent="0.3">
      <c r="A59" s="22">
        <v>29</v>
      </c>
      <c r="B59" s="22">
        <v>858</v>
      </c>
      <c r="C59" s="23" t="str">
        <f>VLOOKUP($B59,'선택문헌 목록'!B:AC,2,0)</f>
        <v>French</v>
      </c>
      <c r="D59" s="23">
        <f>VLOOKUP($B59,'선택문헌 목록'!B:AC,3,0)</f>
        <v>2009</v>
      </c>
      <c r="E59" s="23" t="str">
        <f>VLOOKUP($B59,'선택문헌 목록'!B:AC,7,0)</f>
        <v>Women of reproductive years</v>
      </c>
      <c r="F59" s="22"/>
      <c r="G59" s="22">
        <v>1</v>
      </c>
      <c r="H59" s="22"/>
      <c r="I59" s="55" t="s">
        <v>707</v>
      </c>
      <c r="J59" s="22" t="s">
        <v>782</v>
      </c>
      <c r="K59" s="22" t="s">
        <v>349</v>
      </c>
      <c r="L59" s="22" t="s">
        <v>794</v>
      </c>
      <c r="M59" s="22"/>
      <c r="N59" s="22" t="s">
        <v>715</v>
      </c>
      <c r="O59" s="22"/>
      <c r="P59" s="22"/>
      <c r="Q59" s="22" t="s">
        <v>789</v>
      </c>
      <c r="R59" s="22"/>
      <c r="S59" s="22"/>
      <c r="T59" s="57"/>
      <c r="U59" s="22"/>
    </row>
    <row r="60" spans="1:21" s="20" customFormat="1" ht="13.5" x14ac:dyDescent="0.3">
      <c r="A60" s="22">
        <v>29</v>
      </c>
      <c r="B60" s="22">
        <v>858</v>
      </c>
      <c r="C60" s="23" t="str">
        <f>VLOOKUP($B60,'선택문헌 목록'!B:AC,2,0)</f>
        <v>French</v>
      </c>
      <c r="D60" s="23">
        <f>VLOOKUP($B60,'선택문헌 목록'!B:AC,3,0)</f>
        <v>2009</v>
      </c>
      <c r="E60" s="23" t="str">
        <f>VLOOKUP($B60,'선택문헌 목록'!B:AC,7,0)</f>
        <v>Women of reproductive years</v>
      </c>
      <c r="F60" s="22"/>
      <c r="G60" s="22">
        <v>1</v>
      </c>
      <c r="H60" s="22"/>
      <c r="I60" s="55" t="s">
        <v>707</v>
      </c>
      <c r="J60" s="22" t="s">
        <v>782</v>
      </c>
      <c r="K60" s="22" t="s">
        <v>349</v>
      </c>
      <c r="L60" s="22" t="s">
        <v>816</v>
      </c>
      <c r="M60" s="22"/>
      <c r="N60" s="22" t="s">
        <v>715</v>
      </c>
      <c r="O60" s="22"/>
      <c r="P60" s="22"/>
      <c r="Q60" s="22" t="s">
        <v>789</v>
      </c>
      <c r="R60" s="22"/>
      <c r="S60" s="22"/>
      <c r="T60" s="57"/>
      <c r="U60" s="22"/>
    </row>
    <row r="61" spans="1:21" s="20" customFormat="1" ht="13.5" x14ac:dyDescent="0.3">
      <c r="A61" s="22">
        <v>29</v>
      </c>
      <c r="B61" s="22">
        <v>858</v>
      </c>
      <c r="C61" s="23" t="str">
        <f>VLOOKUP($B61,'선택문헌 목록'!B:AC,2,0)</f>
        <v>French</v>
      </c>
      <c r="D61" s="23">
        <f>VLOOKUP($B61,'선택문헌 목록'!B:AC,3,0)</f>
        <v>2009</v>
      </c>
      <c r="E61" s="23" t="str">
        <f>VLOOKUP($B61,'선택문헌 목록'!B:AC,7,0)</f>
        <v>Women of reproductive years</v>
      </c>
      <c r="F61" s="22"/>
      <c r="G61" s="22">
        <v>1</v>
      </c>
      <c r="H61" s="22"/>
      <c r="I61" s="55" t="s">
        <v>707</v>
      </c>
      <c r="J61" s="22" t="s">
        <v>782</v>
      </c>
      <c r="K61" s="22" t="s">
        <v>349</v>
      </c>
      <c r="L61" s="22" t="s">
        <v>803</v>
      </c>
      <c r="M61" s="22"/>
      <c r="N61" s="22" t="s">
        <v>715</v>
      </c>
      <c r="O61" s="22"/>
      <c r="P61" s="22"/>
      <c r="Q61" s="22" t="s">
        <v>789</v>
      </c>
      <c r="R61" s="22"/>
      <c r="S61" s="22"/>
      <c r="T61" s="57"/>
      <c r="U61" s="22"/>
    </row>
    <row r="62" spans="1:21" s="20" customFormat="1" ht="13.5" x14ac:dyDescent="0.3">
      <c r="A62" s="22">
        <v>29</v>
      </c>
      <c r="B62" s="22">
        <v>858</v>
      </c>
      <c r="C62" s="23" t="str">
        <f>VLOOKUP($B62,'선택문헌 목록'!B:AC,2,0)</f>
        <v>French</v>
      </c>
      <c r="D62" s="23">
        <f>VLOOKUP($B62,'선택문헌 목록'!B:AC,3,0)</f>
        <v>2009</v>
      </c>
      <c r="E62" s="23" t="str">
        <f>VLOOKUP($B62,'선택문헌 목록'!B:AC,7,0)</f>
        <v>Women of reproductive years</v>
      </c>
      <c r="F62" s="22"/>
      <c r="G62" s="22">
        <v>1</v>
      </c>
      <c r="H62" s="22"/>
      <c r="I62" s="55" t="s">
        <v>707</v>
      </c>
      <c r="J62" s="22" t="s">
        <v>817</v>
      </c>
      <c r="K62" s="22" t="s">
        <v>349</v>
      </c>
      <c r="L62" s="22" t="s">
        <v>792</v>
      </c>
      <c r="M62" s="22"/>
      <c r="N62" s="22" t="s">
        <v>715</v>
      </c>
      <c r="O62" s="22"/>
      <c r="P62" s="22"/>
      <c r="Q62" s="22" t="s">
        <v>789</v>
      </c>
      <c r="R62" s="22"/>
      <c r="S62" s="22"/>
      <c r="T62" s="57"/>
      <c r="U62" s="22"/>
    </row>
    <row r="63" spans="1:21" s="20" customFormat="1" ht="13.5" x14ac:dyDescent="0.3">
      <c r="A63" s="22"/>
      <c r="B63" s="22"/>
      <c r="C63" s="23"/>
      <c r="D63" s="23"/>
      <c r="E63" s="22"/>
      <c r="F63" s="22"/>
      <c r="G63" s="22"/>
      <c r="H63" s="22"/>
      <c r="I63" s="55"/>
      <c r="J63" s="22"/>
      <c r="K63" s="22"/>
      <c r="L63" s="22"/>
      <c r="M63" s="22"/>
      <c r="N63" s="22"/>
      <c r="O63" s="22"/>
      <c r="P63" s="22"/>
      <c r="Q63" s="22"/>
      <c r="R63" s="22"/>
      <c r="S63" s="22"/>
      <c r="T63" s="57"/>
      <c r="U63" s="22"/>
    </row>
    <row r="64" spans="1:21" s="20" customFormat="1" ht="13.5" x14ac:dyDescent="0.3">
      <c r="A64" s="22"/>
      <c r="B64" s="22"/>
      <c r="C64" s="23"/>
      <c r="D64" s="23"/>
      <c r="E64" s="22"/>
      <c r="F64" s="22"/>
      <c r="G64" s="22"/>
      <c r="H64" s="22"/>
      <c r="I64" s="55"/>
      <c r="J64" s="22"/>
      <c r="K64" s="22"/>
      <c r="L64" s="22"/>
      <c r="M64" s="22"/>
      <c r="N64" s="22"/>
      <c r="O64" s="22"/>
      <c r="P64" s="22"/>
      <c r="Q64" s="22"/>
      <c r="R64" s="22"/>
      <c r="S64" s="22"/>
      <c r="T64" s="57"/>
      <c r="U64" s="22"/>
    </row>
    <row r="65" spans="1:21" s="20" customFormat="1" ht="13.5" x14ac:dyDescent="0.3">
      <c r="A65" s="22"/>
      <c r="B65" s="22"/>
      <c r="C65" s="23"/>
      <c r="D65" s="23"/>
      <c r="E65" s="22"/>
      <c r="F65" s="22"/>
      <c r="G65" s="22"/>
      <c r="H65" s="22"/>
      <c r="I65" s="55"/>
      <c r="J65" s="22"/>
      <c r="K65" s="22"/>
      <c r="L65" s="22"/>
      <c r="M65" s="22"/>
      <c r="N65" s="22"/>
      <c r="O65" s="22"/>
      <c r="P65" s="22"/>
      <c r="Q65" s="22"/>
      <c r="R65" s="22"/>
      <c r="S65" s="22"/>
      <c r="T65" s="57"/>
      <c r="U65" s="22"/>
    </row>
    <row r="66" spans="1:21" s="20" customFormat="1" ht="13.5" x14ac:dyDescent="0.3">
      <c r="A66" s="22"/>
      <c r="B66" s="22"/>
      <c r="C66" s="23"/>
      <c r="D66" s="23"/>
      <c r="E66" s="22"/>
      <c r="F66" s="22"/>
      <c r="G66" s="22"/>
      <c r="H66" s="22"/>
      <c r="I66" s="55"/>
      <c r="J66" s="22"/>
      <c r="K66" s="22"/>
      <c r="L66" s="22"/>
      <c r="M66" s="22"/>
      <c r="N66" s="22"/>
      <c r="O66" s="22"/>
      <c r="P66" s="22"/>
      <c r="Q66" s="22"/>
      <c r="R66" s="22"/>
      <c r="S66" s="22"/>
      <c r="T66" s="57"/>
      <c r="U66" s="22"/>
    </row>
    <row r="67" spans="1:21" s="20" customFormat="1" ht="13.5" x14ac:dyDescent="0.3">
      <c r="A67" s="22"/>
      <c r="B67" s="22"/>
      <c r="C67" s="23"/>
      <c r="D67" s="23"/>
      <c r="E67" s="22"/>
      <c r="F67" s="22"/>
      <c r="G67" s="22"/>
      <c r="H67" s="22"/>
      <c r="I67" s="55"/>
      <c r="J67" s="22"/>
      <c r="K67" s="22"/>
      <c r="L67" s="22"/>
      <c r="M67" s="22"/>
      <c r="N67" s="22"/>
      <c r="O67" s="22"/>
      <c r="P67" s="22"/>
      <c r="Q67" s="22"/>
      <c r="R67" s="22"/>
      <c r="S67" s="22"/>
      <c r="T67" s="57"/>
      <c r="U67" s="22"/>
    </row>
    <row r="68" spans="1:21" s="20" customFormat="1" ht="13.5" x14ac:dyDescent="0.3">
      <c r="A68" s="22"/>
      <c r="B68" s="22"/>
      <c r="C68" s="22"/>
      <c r="D68" s="22"/>
      <c r="E68" s="22"/>
      <c r="F68" s="22"/>
      <c r="G68" s="22"/>
      <c r="H68" s="22"/>
      <c r="I68" s="55"/>
      <c r="J68" s="22"/>
      <c r="K68" s="22"/>
      <c r="L68" s="22"/>
      <c r="M68" s="22"/>
      <c r="N68" s="22"/>
      <c r="O68" s="22"/>
      <c r="P68" s="22"/>
      <c r="Q68" s="22"/>
      <c r="R68" s="22"/>
      <c r="S68" s="22"/>
      <c r="T68" s="57"/>
      <c r="U68" s="22"/>
    </row>
    <row r="69" spans="1:21" s="20" customFormat="1" ht="13.5" x14ac:dyDescent="0.3">
      <c r="A69" s="22"/>
      <c r="B69" s="22"/>
      <c r="C69" s="22"/>
      <c r="D69" s="22"/>
      <c r="E69" s="22"/>
      <c r="F69" s="22"/>
      <c r="G69" s="22"/>
      <c r="H69" s="22"/>
      <c r="I69" s="22"/>
      <c r="J69" s="22"/>
      <c r="K69" s="22"/>
      <c r="L69" s="22"/>
      <c r="M69" s="22"/>
      <c r="N69" s="22"/>
      <c r="O69" s="22"/>
      <c r="P69" s="22"/>
      <c r="Q69" s="22"/>
      <c r="R69" s="22"/>
      <c r="S69" s="22"/>
      <c r="T69" s="57"/>
      <c r="U69" s="22"/>
    </row>
    <row r="70" spans="1:21" s="20" customFormat="1" ht="13.5" x14ac:dyDescent="0.3">
      <c r="A70" s="22"/>
      <c r="B70" s="22"/>
      <c r="C70" s="22"/>
      <c r="D70" s="22"/>
      <c r="E70" s="22"/>
      <c r="F70" s="22"/>
      <c r="G70" s="22"/>
      <c r="H70" s="22"/>
      <c r="I70" s="22"/>
      <c r="J70" s="22"/>
      <c r="K70" s="22"/>
      <c r="L70" s="22"/>
      <c r="M70" s="22"/>
      <c r="N70" s="22"/>
      <c r="O70" s="22"/>
      <c r="P70" s="22"/>
      <c r="Q70" s="22"/>
      <c r="R70" s="22"/>
      <c r="S70" s="22"/>
      <c r="T70" s="57"/>
      <c r="U70" s="22"/>
    </row>
    <row r="71" spans="1:21" s="20" customFormat="1" ht="13.5" x14ac:dyDescent="0.3">
      <c r="A71" s="22"/>
      <c r="B71" s="22"/>
      <c r="C71" s="22"/>
      <c r="D71" s="22"/>
      <c r="E71" s="22"/>
      <c r="F71" s="22"/>
      <c r="G71" s="22"/>
      <c r="H71" s="22"/>
      <c r="I71" s="22"/>
      <c r="J71" s="22"/>
      <c r="K71" s="22"/>
      <c r="L71" s="22"/>
      <c r="M71" s="22"/>
      <c r="N71" s="22"/>
      <c r="O71" s="22"/>
      <c r="P71" s="22"/>
      <c r="Q71" s="22"/>
      <c r="R71" s="22"/>
      <c r="S71" s="22"/>
      <c r="T71" s="57"/>
      <c r="U71" s="22"/>
    </row>
    <row r="72" spans="1:21" s="20" customFormat="1" ht="13.5" x14ac:dyDescent="0.3">
      <c r="A72" s="22"/>
      <c r="B72" s="22"/>
      <c r="C72" s="22"/>
      <c r="D72" s="22"/>
      <c r="E72" s="22"/>
      <c r="F72" s="22"/>
      <c r="G72" s="22"/>
      <c r="H72" s="22"/>
      <c r="I72" s="22"/>
      <c r="J72" s="22"/>
      <c r="K72" s="22"/>
      <c r="L72" s="22"/>
      <c r="M72" s="22"/>
      <c r="N72" s="22"/>
      <c r="O72" s="22"/>
      <c r="P72" s="22"/>
      <c r="Q72" s="22"/>
      <c r="R72" s="22"/>
      <c r="S72" s="22"/>
      <c r="T72" s="57"/>
      <c r="U72" s="22"/>
    </row>
    <row r="73" spans="1:21" s="20" customFormat="1" ht="13.5" x14ac:dyDescent="0.3">
      <c r="A73" s="22"/>
      <c r="B73" s="22"/>
      <c r="C73" s="22"/>
      <c r="D73" s="22"/>
      <c r="E73" s="22"/>
      <c r="F73" s="22"/>
      <c r="G73" s="22"/>
      <c r="H73" s="22"/>
      <c r="I73" s="22"/>
      <c r="J73" s="22"/>
      <c r="K73" s="22"/>
      <c r="L73" s="22"/>
      <c r="M73" s="22"/>
      <c r="N73" s="22"/>
      <c r="O73" s="22"/>
      <c r="P73" s="22"/>
      <c r="Q73" s="22"/>
      <c r="R73" s="22"/>
      <c r="S73" s="22"/>
      <c r="T73" s="57"/>
      <c r="U73" s="22"/>
    </row>
    <row r="74" spans="1:21" s="20" customFormat="1" ht="13.5" x14ac:dyDescent="0.3">
      <c r="A74" s="22"/>
      <c r="B74" s="22"/>
      <c r="C74" s="22"/>
      <c r="D74" s="22"/>
      <c r="E74" s="22"/>
      <c r="F74" s="22"/>
      <c r="G74" s="22"/>
      <c r="H74" s="22"/>
      <c r="I74" s="22"/>
      <c r="J74" s="22"/>
      <c r="K74" s="22"/>
      <c r="L74" s="22"/>
      <c r="M74" s="22"/>
      <c r="N74" s="22"/>
      <c r="O74" s="22"/>
      <c r="P74" s="22"/>
      <c r="Q74" s="22"/>
      <c r="R74" s="22"/>
      <c r="S74" s="22"/>
      <c r="T74" s="57"/>
      <c r="U74" s="22"/>
    </row>
    <row r="75" spans="1:21" s="20" customFormat="1" ht="13.5" x14ac:dyDescent="0.3">
      <c r="A75" s="22"/>
      <c r="B75" s="22"/>
      <c r="C75" s="22"/>
      <c r="D75" s="22"/>
      <c r="E75" s="22"/>
      <c r="F75" s="22"/>
      <c r="G75" s="22"/>
      <c r="H75" s="22"/>
      <c r="I75" s="22"/>
      <c r="J75" s="22"/>
      <c r="K75" s="22"/>
      <c r="L75" s="22"/>
      <c r="M75" s="22"/>
      <c r="N75" s="22"/>
      <c r="O75" s="22"/>
      <c r="P75" s="22"/>
      <c r="Q75" s="22"/>
      <c r="R75" s="22"/>
      <c r="S75" s="22"/>
      <c r="T75" s="57"/>
      <c r="U75" s="22"/>
    </row>
    <row r="76" spans="1:21" s="20" customFormat="1" ht="13.5" x14ac:dyDescent="0.3">
      <c r="A76" s="22"/>
      <c r="B76" s="22"/>
      <c r="C76" s="22"/>
      <c r="D76" s="22"/>
      <c r="E76" s="22"/>
      <c r="F76" s="22"/>
      <c r="G76" s="22"/>
      <c r="H76" s="22"/>
      <c r="I76" s="22"/>
      <c r="J76" s="22"/>
      <c r="K76" s="22"/>
      <c r="L76" s="22"/>
      <c r="M76" s="22"/>
      <c r="N76" s="22"/>
      <c r="O76" s="22"/>
      <c r="P76" s="22"/>
      <c r="Q76" s="22"/>
      <c r="R76" s="22"/>
      <c r="S76" s="22"/>
      <c r="T76" s="57"/>
      <c r="U76" s="22"/>
    </row>
    <row r="77" spans="1:21" s="20" customFormat="1" ht="13.5" x14ac:dyDescent="0.3">
      <c r="A77" s="22"/>
      <c r="B77" s="22"/>
      <c r="C77" s="22"/>
      <c r="D77" s="22"/>
      <c r="E77" s="22"/>
      <c r="F77" s="22"/>
      <c r="G77" s="22"/>
      <c r="H77" s="22"/>
      <c r="I77" s="22"/>
      <c r="J77" s="22"/>
      <c r="K77" s="22"/>
      <c r="L77" s="22"/>
      <c r="M77" s="22"/>
      <c r="N77" s="22"/>
      <c r="O77" s="22"/>
      <c r="P77" s="22"/>
      <c r="Q77" s="22"/>
      <c r="R77" s="22"/>
      <c r="S77" s="22"/>
      <c r="T77" s="57"/>
      <c r="U77" s="22"/>
    </row>
    <row r="78" spans="1:21" s="20" customFormat="1" ht="13.5" x14ac:dyDescent="0.3">
      <c r="A78" s="22"/>
      <c r="B78" s="22"/>
      <c r="C78" s="22"/>
      <c r="D78" s="22"/>
      <c r="E78" s="22"/>
      <c r="F78" s="22"/>
      <c r="G78" s="22"/>
      <c r="H78" s="22"/>
      <c r="I78" s="22"/>
      <c r="J78" s="22"/>
      <c r="K78" s="22"/>
      <c r="L78" s="22"/>
      <c r="M78" s="22"/>
      <c r="N78" s="22"/>
      <c r="O78" s="22"/>
      <c r="P78" s="22"/>
      <c r="Q78" s="22"/>
      <c r="R78" s="22"/>
      <c r="S78" s="22"/>
      <c r="T78" s="57"/>
      <c r="U78" s="22"/>
    </row>
    <row r="79" spans="1:21" s="20" customFormat="1" ht="13.5" x14ac:dyDescent="0.3">
      <c r="A79" s="22"/>
      <c r="B79" s="22"/>
      <c r="C79" s="22"/>
      <c r="D79" s="22"/>
      <c r="E79" s="22"/>
      <c r="F79" s="22"/>
      <c r="G79" s="22"/>
      <c r="H79" s="22"/>
      <c r="I79" s="22"/>
      <c r="J79" s="22"/>
      <c r="K79" s="22"/>
      <c r="L79" s="22"/>
      <c r="M79" s="22"/>
      <c r="N79" s="22"/>
      <c r="O79" s="22"/>
      <c r="P79" s="22"/>
      <c r="Q79" s="22"/>
      <c r="R79" s="22"/>
      <c r="S79" s="22"/>
      <c r="T79" s="57"/>
      <c r="U79" s="22"/>
    </row>
    <row r="80" spans="1:21" s="20" customFormat="1" ht="13.5" x14ac:dyDescent="0.3">
      <c r="A80" s="22"/>
      <c r="B80" s="22"/>
      <c r="C80" s="22"/>
      <c r="D80" s="22"/>
      <c r="E80" s="22"/>
      <c r="F80" s="22"/>
      <c r="G80" s="22"/>
      <c r="H80" s="22"/>
      <c r="I80" s="22"/>
      <c r="J80" s="22"/>
      <c r="K80" s="22"/>
      <c r="L80" s="22"/>
      <c r="M80" s="22"/>
      <c r="N80" s="22"/>
      <c r="O80" s="22"/>
      <c r="P80" s="22"/>
      <c r="Q80" s="22"/>
      <c r="R80" s="22"/>
      <c r="S80" s="22"/>
      <c r="T80" s="57"/>
      <c r="U80" s="22"/>
    </row>
    <row r="81" spans="1:21" s="20" customFormat="1" ht="13.5" x14ac:dyDescent="0.3">
      <c r="A81" s="22"/>
      <c r="B81" s="22"/>
      <c r="C81" s="22"/>
      <c r="D81" s="22"/>
      <c r="E81" s="22"/>
      <c r="F81" s="22"/>
      <c r="G81" s="22"/>
      <c r="H81" s="22"/>
      <c r="I81" s="22"/>
      <c r="J81" s="22"/>
      <c r="K81" s="22"/>
      <c r="L81" s="22"/>
      <c r="M81" s="22"/>
      <c r="N81" s="22"/>
      <c r="O81" s="22"/>
      <c r="P81" s="22"/>
      <c r="Q81" s="22"/>
      <c r="R81" s="22"/>
      <c r="S81" s="22"/>
      <c r="T81" s="57"/>
      <c r="U81" s="22"/>
    </row>
    <row r="82" spans="1:21" s="20" customFormat="1" ht="13.5" x14ac:dyDescent="0.3">
      <c r="A82" s="22"/>
      <c r="B82" s="22"/>
      <c r="C82" s="22"/>
      <c r="D82" s="22"/>
      <c r="E82" s="22"/>
      <c r="F82" s="22"/>
      <c r="G82" s="22"/>
      <c r="H82" s="22"/>
      <c r="I82" s="22"/>
      <c r="J82" s="22"/>
      <c r="K82" s="22"/>
      <c r="L82" s="22"/>
      <c r="M82" s="22"/>
      <c r="N82" s="22"/>
      <c r="O82" s="22"/>
      <c r="P82" s="22"/>
      <c r="Q82" s="22"/>
      <c r="R82" s="22"/>
      <c r="S82" s="22"/>
      <c r="T82" s="57"/>
      <c r="U82" s="22"/>
    </row>
    <row r="83" spans="1:21" s="20" customFormat="1" ht="13.5" x14ac:dyDescent="0.3">
      <c r="A83" s="22"/>
      <c r="B83" s="22"/>
      <c r="C83" s="22"/>
      <c r="D83" s="22"/>
      <c r="E83" s="22"/>
      <c r="F83" s="22"/>
      <c r="G83" s="22"/>
      <c r="H83" s="22"/>
      <c r="I83" s="22"/>
      <c r="J83" s="22"/>
      <c r="K83" s="22"/>
      <c r="L83" s="22"/>
      <c r="M83" s="22"/>
      <c r="N83" s="22"/>
      <c r="O83" s="22"/>
      <c r="P83" s="22"/>
      <c r="Q83" s="22"/>
      <c r="R83" s="22"/>
      <c r="S83" s="22"/>
      <c r="T83" s="57"/>
      <c r="U83" s="22"/>
    </row>
    <row r="84" spans="1:21" s="20" customFormat="1" ht="13.5" x14ac:dyDescent="0.3">
      <c r="A84" s="22"/>
      <c r="B84" s="22"/>
      <c r="C84" s="22"/>
      <c r="D84" s="22"/>
      <c r="E84" s="22"/>
      <c r="F84" s="22"/>
      <c r="G84" s="22"/>
      <c r="H84" s="22"/>
      <c r="I84" s="22"/>
      <c r="J84" s="22"/>
      <c r="K84" s="22"/>
      <c r="L84" s="22"/>
      <c r="M84" s="22"/>
      <c r="N84" s="22"/>
      <c r="O84" s="22"/>
      <c r="P84" s="22"/>
      <c r="Q84" s="22"/>
      <c r="R84" s="22"/>
      <c r="S84" s="22"/>
      <c r="T84" s="57"/>
      <c r="U84" s="22"/>
    </row>
    <row r="85" spans="1:21" s="20" customFormat="1" ht="13.5" x14ac:dyDescent="0.3">
      <c r="A85" s="22"/>
      <c r="B85" s="22"/>
      <c r="C85" s="22"/>
      <c r="D85" s="22"/>
      <c r="E85" s="22"/>
      <c r="F85" s="22"/>
      <c r="G85" s="22"/>
      <c r="H85" s="22"/>
      <c r="I85" s="22"/>
      <c r="J85" s="22"/>
      <c r="K85" s="22"/>
      <c r="L85" s="22"/>
      <c r="M85" s="22"/>
      <c r="N85" s="22"/>
      <c r="O85" s="22"/>
      <c r="P85" s="22"/>
      <c r="Q85" s="22"/>
      <c r="R85" s="22"/>
      <c r="S85" s="22"/>
      <c r="T85" s="57"/>
      <c r="U85" s="22"/>
    </row>
    <row r="86" spans="1:21" s="20" customFormat="1" ht="13.5" x14ac:dyDescent="0.3">
      <c r="A86" s="22"/>
      <c r="B86" s="22"/>
      <c r="C86" s="22"/>
      <c r="D86" s="22"/>
      <c r="E86" s="22"/>
      <c r="F86" s="22"/>
      <c r="G86" s="22"/>
      <c r="H86" s="22"/>
      <c r="I86" s="22"/>
      <c r="J86" s="22"/>
      <c r="K86" s="22"/>
      <c r="L86" s="22"/>
      <c r="M86" s="22"/>
      <c r="N86" s="22"/>
      <c r="O86" s="22"/>
      <c r="P86" s="22"/>
      <c r="Q86" s="22"/>
      <c r="R86" s="22"/>
      <c r="S86" s="22"/>
      <c r="T86" s="57"/>
      <c r="U86" s="22"/>
    </row>
    <row r="87" spans="1:21" s="20" customFormat="1" ht="13.5" x14ac:dyDescent="0.3">
      <c r="A87" s="22"/>
      <c r="B87" s="22"/>
      <c r="C87" s="22"/>
      <c r="D87" s="22"/>
      <c r="E87" s="22"/>
      <c r="F87" s="22"/>
      <c r="G87" s="22"/>
      <c r="H87" s="22"/>
      <c r="I87" s="22"/>
      <c r="J87" s="22"/>
      <c r="K87" s="22"/>
      <c r="L87" s="22"/>
      <c r="M87" s="22"/>
      <c r="N87" s="22"/>
      <c r="O87" s="22"/>
      <c r="P87" s="22"/>
      <c r="Q87" s="22"/>
      <c r="R87" s="22"/>
      <c r="S87" s="22"/>
      <c r="T87" s="57"/>
      <c r="U87" s="22"/>
    </row>
    <row r="88" spans="1:21" s="20" customFormat="1" ht="13.5" x14ac:dyDescent="0.3">
      <c r="A88" s="22"/>
      <c r="B88" s="22"/>
      <c r="C88" s="22"/>
      <c r="D88" s="22"/>
      <c r="E88" s="22"/>
      <c r="F88" s="22"/>
      <c r="G88" s="22"/>
      <c r="H88" s="22"/>
      <c r="I88" s="22"/>
      <c r="J88" s="22"/>
      <c r="K88" s="22"/>
      <c r="L88" s="22"/>
      <c r="M88" s="22"/>
      <c r="N88" s="22"/>
      <c r="O88" s="22"/>
      <c r="P88" s="22"/>
      <c r="Q88" s="22"/>
      <c r="R88" s="22"/>
      <c r="S88" s="22"/>
      <c r="T88" s="57"/>
      <c r="U88" s="22"/>
    </row>
    <row r="89" spans="1:21" s="20" customFormat="1" ht="13.5" x14ac:dyDescent="0.3">
      <c r="A89" s="22"/>
      <c r="B89" s="22"/>
      <c r="C89" s="22"/>
      <c r="D89" s="22"/>
      <c r="E89" s="22"/>
      <c r="F89" s="22"/>
      <c r="G89" s="22"/>
      <c r="H89" s="22"/>
      <c r="I89" s="22"/>
      <c r="J89" s="22"/>
      <c r="K89" s="22"/>
      <c r="L89" s="22"/>
      <c r="M89" s="22"/>
      <c r="N89" s="22"/>
      <c r="O89" s="22"/>
      <c r="P89" s="22"/>
      <c r="Q89" s="22"/>
      <c r="R89" s="22"/>
      <c r="S89" s="22"/>
      <c r="T89" s="57"/>
      <c r="U89" s="22"/>
    </row>
    <row r="90" spans="1:21" s="20" customFormat="1" ht="13.5" x14ac:dyDescent="0.3">
      <c r="A90" s="22"/>
      <c r="B90" s="22"/>
      <c r="C90" s="22"/>
      <c r="D90" s="22"/>
      <c r="E90" s="22"/>
      <c r="F90" s="22"/>
      <c r="G90" s="22"/>
      <c r="H90" s="22"/>
      <c r="I90" s="22"/>
      <c r="J90" s="22"/>
      <c r="K90" s="22"/>
      <c r="L90" s="22"/>
      <c r="M90" s="22"/>
      <c r="N90" s="22"/>
      <c r="O90" s="22"/>
      <c r="P90" s="22"/>
      <c r="Q90" s="22"/>
      <c r="R90" s="22"/>
      <c r="S90" s="22"/>
      <c r="T90" s="57"/>
      <c r="U90" s="22"/>
    </row>
    <row r="91" spans="1:21" s="20" customFormat="1" ht="13.5" x14ac:dyDescent="0.3">
      <c r="A91" s="22"/>
      <c r="B91" s="22"/>
      <c r="C91" s="22"/>
      <c r="D91" s="22"/>
      <c r="E91" s="22"/>
      <c r="F91" s="22"/>
      <c r="G91" s="22"/>
      <c r="H91" s="22"/>
      <c r="I91" s="22"/>
      <c r="J91" s="22"/>
      <c r="K91" s="22"/>
      <c r="L91" s="22"/>
      <c r="M91" s="22"/>
      <c r="N91" s="22"/>
      <c r="O91" s="22"/>
      <c r="P91" s="22"/>
      <c r="Q91" s="22"/>
      <c r="R91" s="22"/>
      <c r="S91" s="22"/>
      <c r="T91" s="57"/>
      <c r="U91" s="22"/>
    </row>
    <row r="92" spans="1:21" s="20" customFormat="1" ht="13.5" x14ac:dyDescent="0.3">
      <c r="A92" s="22"/>
      <c r="B92" s="22"/>
      <c r="C92" s="22"/>
      <c r="D92" s="22"/>
      <c r="E92" s="22"/>
      <c r="F92" s="22"/>
      <c r="G92" s="22"/>
      <c r="H92" s="22"/>
      <c r="I92" s="22"/>
      <c r="J92" s="22"/>
      <c r="K92" s="22"/>
      <c r="L92" s="22"/>
      <c r="M92" s="22"/>
      <c r="N92" s="22"/>
      <c r="O92" s="22"/>
      <c r="P92" s="22"/>
      <c r="Q92" s="22"/>
      <c r="R92" s="22"/>
      <c r="S92" s="22"/>
      <c r="T92" s="57"/>
      <c r="U92" s="22"/>
    </row>
    <row r="93" spans="1:21" s="20" customFormat="1" ht="13.5" x14ac:dyDescent="0.3">
      <c r="A93" s="22"/>
      <c r="B93" s="22"/>
      <c r="C93" s="22"/>
      <c r="D93" s="22"/>
      <c r="E93" s="22"/>
      <c r="F93" s="22"/>
      <c r="G93" s="22"/>
      <c r="H93" s="22"/>
      <c r="I93" s="22"/>
      <c r="J93" s="22"/>
      <c r="K93" s="22"/>
      <c r="L93" s="22"/>
      <c r="M93" s="22"/>
      <c r="N93" s="22"/>
      <c r="O93" s="22"/>
      <c r="P93" s="22"/>
      <c r="Q93" s="22"/>
      <c r="R93" s="22"/>
      <c r="S93" s="22"/>
      <c r="T93" s="57"/>
      <c r="U93" s="22"/>
    </row>
    <row r="94" spans="1:21" s="20" customFormat="1" ht="13.5" x14ac:dyDescent="0.3">
      <c r="A94" s="22"/>
      <c r="B94" s="22"/>
      <c r="C94" s="22"/>
      <c r="D94" s="22"/>
      <c r="E94" s="22"/>
      <c r="F94" s="22"/>
      <c r="G94" s="22"/>
      <c r="H94" s="22"/>
      <c r="I94" s="22"/>
      <c r="J94" s="22"/>
      <c r="K94" s="22"/>
      <c r="L94" s="22"/>
      <c r="M94" s="22"/>
      <c r="N94" s="22"/>
      <c r="O94" s="22"/>
      <c r="P94" s="22"/>
      <c r="Q94" s="22"/>
      <c r="R94" s="22"/>
      <c r="S94" s="22"/>
      <c r="T94" s="57"/>
      <c r="U94" s="22"/>
    </row>
    <row r="95" spans="1:21" s="20" customFormat="1" ht="13.5" x14ac:dyDescent="0.3">
      <c r="A95" s="22"/>
      <c r="B95" s="22"/>
      <c r="C95" s="22"/>
      <c r="D95" s="22"/>
      <c r="E95" s="22"/>
      <c r="F95" s="22"/>
      <c r="G95" s="22"/>
      <c r="H95" s="22"/>
      <c r="I95" s="22"/>
      <c r="J95" s="22"/>
      <c r="K95" s="22"/>
      <c r="L95" s="22"/>
      <c r="M95" s="22"/>
      <c r="N95" s="22"/>
      <c r="O95" s="22"/>
      <c r="P95" s="22"/>
      <c r="Q95" s="22"/>
      <c r="R95" s="22"/>
      <c r="S95" s="22"/>
      <c r="T95" s="57"/>
      <c r="U95" s="22"/>
    </row>
    <row r="96" spans="1:21" s="20" customFormat="1" ht="13.5" x14ac:dyDescent="0.3">
      <c r="A96" s="22"/>
      <c r="B96" s="22"/>
      <c r="C96" s="22"/>
      <c r="D96" s="22"/>
      <c r="E96" s="22"/>
      <c r="F96" s="22"/>
      <c r="G96" s="22"/>
      <c r="H96" s="22"/>
      <c r="I96" s="22"/>
      <c r="J96" s="22"/>
      <c r="K96" s="22"/>
      <c r="L96" s="22"/>
      <c r="M96" s="22"/>
      <c r="N96" s="22"/>
      <c r="O96" s="22"/>
      <c r="P96" s="22"/>
      <c r="Q96" s="22"/>
      <c r="R96" s="22"/>
      <c r="S96" s="22"/>
      <c r="T96" s="57"/>
      <c r="U96" s="22"/>
    </row>
    <row r="97" spans="1:21" s="20" customFormat="1" ht="13.5" x14ac:dyDescent="0.3">
      <c r="A97" s="22"/>
      <c r="B97" s="22"/>
      <c r="C97" s="22"/>
      <c r="D97" s="22"/>
      <c r="E97" s="22"/>
      <c r="F97" s="22"/>
      <c r="G97" s="22"/>
      <c r="H97" s="22"/>
      <c r="I97" s="22"/>
      <c r="J97" s="22"/>
      <c r="K97" s="22"/>
      <c r="L97" s="22"/>
      <c r="M97" s="22"/>
      <c r="N97" s="22"/>
      <c r="O97" s="22"/>
      <c r="P97" s="22"/>
      <c r="Q97" s="22"/>
      <c r="R97" s="22"/>
      <c r="S97" s="22"/>
      <c r="T97" s="57"/>
      <c r="U97" s="22"/>
    </row>
    <row r="98" spans="1:21" s="20" customFormat="1" ht="13.5" x14ac:dyDescent="0.3">
      <c r="A98" s="22"/>
      <c r="B98" s="22"/>
      <c r="C98" s="22"/>
      <c r="D98" s="22"/>
      <c r="E98" s="22"/>
      <c r="F98" s="22"/>
      <c r="G98" s="22"/>
      <c r="H98" s="22"/>
      <c r="I98" s="22"/>
      <c r="J98" s="22"/>
      <c r="K98" s="22"/>
      <c r="L98" s="22"/>
      <c r="M98" s="22"/>
      <c r="N98" s="22"/>
      <c r="O98" s="22"/>
      <c r="P98" s="22"/>
      <c r="Q98" s="22"/>
      <c r="R98" s="22"/>
      <c r="S98" s="22"/>
      <c r="T98" s="57"/>
      <c r="U98" s="22"/>
    </row>
    <row r="99" spans="1:21" s="20" customFormat="1" ht="13.5" x14ac:dyDescent="0.3">
      <c r="A99" s="22"/>
      <c r="B99" s="22"/>
      <c r="C99" s="22"/>
      <c r="D99" s="22"/>
      <c r="E99" s="22"/>
      <c r="F99" s="22"/>
      <c r="G99" s="22"/>
      <c r="H99" s="22"/>
      <c r="I99" s="22"/>
      <c r="J99" s="22"/>
      <c r="K99" s="22"/>
      <c r="L99" s="22"/>
      <c r="M99" s="22"/>
      <c r="N99" s="22"/>
      <c r="O99" s="22"/>
      <c r="P99" s="22"/>
      <c r="Q99" s="22"/>
      <c r="R99" s="22"/>
      <c r="S99" s="22"/>
      <c r="T99" s="57"/>
      <c r="U99" s="22"/>
    </row>
    <row r="100" spans="1:21" s="20" customFormat="1" ht="13.5" x14ac:dyDescent="0.3">
      <c r="A100" s="22"/>
      <c r="B100" s="22"/>
      <c r="C100" s="22"/>
      <c r="D100" s="22"/>
      <c r="E100" s="22"/>
      <c r="F100" s="22"/>
      <c r="G100" s="22"/>
      <c r="H100" s="22"/>
      <c r="I100" s="22"/>
      <c r="J100" s="22"/>
      <c r="K100" s="22"/>
      <c r="L100" s="22"/>
      <c r="M100" s="22"/>
      <c r="N100" s="22"/>
      <c r="O100" s="22"/>
      <c r="P100" s="22"/>
      <c r="Q100" s="22"/>
      <c r="R100" s="22"/>
      <c r="S100" s="22"/>
      <c r="T100" s="57"/>
      <c r="U100" s="22"/>
    </row>
    <row r="101" spans="1:21" s="20" customFormat="1" ht="13.5" x14ac:dyDescent="0.3">
      <c r="A101" s="22"/>
      <c r="B101" s="22"/>
      <c r="C101" s="22"/>
      <c r="D101" s="22"/>
      <c r="E101" s="22"/>
      <c r="F101" s="22"/>
      <c r="G101" s="22"/>
      <c r="H101" s="22"/>
      <c r="I101" s="22"/>
      <c r="J101" s="22"/>
      <c r="K101" s="22"/>
      <c r="L101" s="22"/>
      <c r="M101" s="22"/>
      <c r="N101" s="22"/>
      <c r="O101" s="22"/>
      <c r="P101" s="22"/>
      <c r="Q101" s="22"/>
      <c r="R101" s="22"/>
      <c r="S101" s="22"/>
      <c r="T101" s="57"/>
      <c r="U101" s="22"/>
    </row>
    <row r="102" spans="1:21" s="20" customFormat="1" ht="13.5" x14ac:dyDescent="0.3">
      <c r="A102" s="22"/>
      <c r="B102" s="22"/>
      <c r="C102" s="22"/>
      <c r="D102" s="22"/>
      <c r="E102" s="22"/>
      <c r="F102" s="22"/>
      <c r="G102" s="22"/>
      <c r="H102" s="22"/>
      <c r="I102" s="22"/>
      <c r="J102" s="22"/>
      <c r="K102" s="22"/>
      <c r="L102" s="22"/>
      <c r="M102" s="22"/>
      <c r="N102" s="22"/>
      <c r="O102" s="22"/>
      <c r="P102" s="22"/>
      <c r="Q102" s="22"/>
      <c r="R102" s="22"/>
      <c r="S102" s="22"/>
      <c r="T102" s="57"/>
      <c r="U102" s="22"/>
    </row>
    <row r="103" spans="1:21" s="20" customFormat="1" ht="13.5" x14ac:dyDescent="0.3">
      <c r="A103" s="22"/>
      <c r="B103" s="22"/>
      <c r="C103" s="22"/>
      <c r="D103" s="22"/>
      <c r="E103" s="22"/>
      <c r="F103" s="22"/>
      <c r="G103" s="22"/>
      <c r="H103" s="22"/>
      <c r="I103" s="22"/>
      <c r="J103" s="22"/>
      <c r="K103" s="22"/>
      <c r="L103" s="22"/>
      <c r="M103" s="22"/>
      <c r="N103" s="22"/>
      <c r="O103" s="22"/>
      <c r="P103" s="22"/>
      <c r="Q103" s="22"/>
      <c r="R103" s="22"/>
      <c r="S103" s="22"/>
      <c r="T103" s="57"/>
      <c r="U103" s="22"/>
    </row>
    <row r="104" spans="1:21" s="20" customFormat="1" ht="13.5" x14ac:dyDescent="0.3">
      <c r="A104" s="22"/>
      <c r="B104" s="22"/>
      <c r="C104" s="22"/>
      <c r="D104" s="22"/>
      <c r="E104" s="22"/>
      <c r="F104" s="22"/>
      <c r="G104" s="22"/>
      <c r="H104" s="22"/>
      <c r="I104" s="22"/>
      <c r="J104" s="22"/>
      <c r="K104" s="22"/>
      <c r="L104" s="22"/>
      <c r="M104" s="22"/>
      <c r="N104" s="22"/>
      <c r="O104" s="22"/>
      <c r="P104" s="22"/>
      <c r="Q104" s="22"/>
      <c r="R104" s="22"/>
      <c r="S104" s="22"/>
      <c r="T104" s="57"/>
      <c r="U104" s="22"/>
    </row>
    <row r="105" spans="1:21" s="20" customFormat="1" ht="13.5" x14ac:dyDescent="0.3">
      <c r="A105" s="22"/>
      <c r="B105" s="22"/>
      <c r="C105" s="22"/>
      <c r="D105" s="22"/>
      <c r="E105" s="22"/>
      <c r="F105" s="22"/>
      <c r="G105" s="22"/>
      <c r="H105" s="22"/>
      <c r="I105" s="22"/>
      <c r="J105" s="22"/>
      <c r="K105" s="22"/>
      <c r="L105" s="22"/>
      <c r="M105" s="22"/>
      <c r="N105" s="22"/>
      <c r="O105" s="22"/>
      <c r="P105" s="22"/>
      <c r="Q105" s="22"/>
      <c r="R105" s="22"/>
      <c r="S105" s="22"/>
      <c r="T105" s="57"/>
      <c r="U105" s="22"/>
    </row>
    <row r="106" spans="1:21" s="20" customFormat="1" ht="13.5" x14ac:dyDescent="0.3">
      <c r="A106" s="22"/>
      <c r="B106" s="22"/>
      <c r="C106" s="22"/>
      <c r="D106" s="22"/>
      <c r="E106" s="22"/>
      <c r="F106" s="22"/>
      <c r="G106" s="22"/>
      <c r="H106" s="22"/>
      <c r="I106" s="22"/>
      <c r="J106" s="22"/>
      <c r="K106" s="22"/>
      <c r="L106" s="22"/>
      <c r="M106" s="22"/>
      <c r="N106" s="22"/>
      <c r="O106" s="22"/>
      <c r="P106" s="22"/>
      <c r="Q106" s="22"/>
      <c r="R106" s="22"/>
      <c r="S106" s="22"/>
      <c r="T106" s="57"/>
      <c r="U106" s="22"/>
    </row>
    <row r="107" spans="1:21" s="20" customFormat="1" ht="13.5" x14ac:dyDescent="0.3">
      <c r="A107" s="22"/>
      <c r="B107" s="22"/>
      <c r="C107" s="22"/>
      <c r="D107" s="22"/>
      <c r="E107" s="22"/>
      <c r="F107" s="22"/>
      <c r="G107" s="22"/>
      <c r="H107" s="22"/>
      <c r="I107" s="22"/>
      <c r="J107" s="22"/>
      <c r="K107" s="22"/>
      <c r="L107" s="22"/>
      <c r="M107" s="22"/>
      <c r="N107" s="22"/>
      <c r="O107" s="22"/>
      <c r="P107" s="22"/>
      <c r="Q107" s="22"/>
      <c r="R107" s="22"/>
      <c r="S107" s="22"/>
      <c r="T107" s="57"/>
      <c r="U107" s="22"/>
    </row>
    <row r="108" spans="1:21" x14ac:dyDescent="0.3">
      <c r="A108" s="40"/>
      <c r="B108" s="40"/>
      <c r="C108" s="40"/>
      <c r="D108" s="40"/>
      <c r="E108" s="40"/>
      <c r="F108" s="40"/>
      <c r="G108" s="40"/>
      <c r="H108" s="40"/>
      <c r="I108" s="40"/>
      <c r="J108" s="40"/>
      <c r="K108" s="40"/>
      <c r="L108" s="40"/>
      <c r="M108" s="40"/>
      <c r="N108" s="40"/>
      <c r="O108" s="40"/>
      <c r="P108" s="40"/>
      <c r="Q108" s="40"/>
      <c r="R108" s="40"/>
      <c r="S108" s="40"/>
      <c r="T108" s="50"/>
      <c r="U108" s="40"/>
    </row>
    <row r="109" spans="1:21" x14ac:dyDescent="0.3">
      <c r="A109" s="40"/>
      <c r="B109" s="40"/>
      <c r="C109" s="40"/>
      <c r="D109" s="40"/>
      <c r="E109" s="40"/>
      <c r="F109" s="40"/>
      <c r="G109" s="40"/>
      <c r="H109" s="40"/>
      <c r="I109" s="40"/>
      <c r="J109" s="40"/>
      <c r="K109" s="40"/>
      <c r="L109" s="40"/>
      <c r="M109" s="40"/>
      <c r="N109" s="40"/>
      <c r="O109" s="40"/>
      <c r="P109" s="40"/>
      <c r="Q109" s="40"/>
      <c r="R109" s="40"/>
      <c r="S109" s="40"/>
      <c r="T109" s="50"/>
      <c r="U109" s="40"/>
    </row>
    <row r="110" spans="1:21" x14ac:dyDescent="0.3">
      <c r="A110" s="40"/>
      <c r="B110" s="40"/>
      <c r="C110" s="40"/>
      <c r="D110" s="40"/>
      <c r="E110" s="40"/>
      <c r="F110" s="40"/>
      <c r="G110" s="40"/>
      <c r="H110" s="40"/>
      <c r="I110" s="40"/>
      <c r="J110" s="40"/>
      <c r="K110" s="40"/>
      <c r="L110" s="40"/>
      <c r="M110" s="40"/>
      <c r="N110" s="40"/>
      <c r="O110" s="40"/>
      <c r="P110" s="40"/>
      <c r="Q110" s="40"/>
      <c r="R110" s="40"/>
      <c r="S110" s="40"/>
      <c r="T110" s="50"/>
      <c r="U110" s="40"/>
    </row>
    <row r="111" spans="1:21" x14ac:dyDescent="0.3">
      <c r="A111" s="40"/>
      <c r="B111" s="40"/>
      <c r="C111" s="40"/>
      <c r="D111" s="40"/>
      <c r="E111" s="40"/>
      <c r="F111" s="40"/>
      <c r="G111" s="40"/>
      <c r="H111" s="40"/>
      <c r="I111" s="40"/>
      <c r="J111" s="40"/>
      <c r="K111" s="40"/>
      <c r="L111" s="40"/>
      <c r="M111" s="40"/>
      <c r="N111" s="40"/>
      <c r="O111" s="40"/>
      <c r="P111" s="40"/>
      <c r="Q111" s="40"/>
      <c r="R111" s="40"/>
      <c r="S111" s="40"/>
      <c r="T111" s="50"/>
      <c r="U111" s="40"/>
    </row>
    <row r="112" spans="1:21" x14ac:dyDescent="0.3">
      <c r="A112" s="40"/>
      <c r="B112" s="40"/>
      <c r="C112" s="40"/>
      <c r="D112" s="40"/>
      <c r="E112" s="40"/>
      <c r="F112" s="40"/>
      <c r="G112" s="40"/>
      <c r="H112" s="40"/>
      <c r="I112" s="40"/>
      <c r="J112" s="40"/>
      <c r="K112" s="40"/>
      <c r="L112" s="40"/>
      <c r="M112" s="40"/>
      <c r="N112" s="40"/>
      <c r="O112" s="40"/>
      <c r="P112" s="40"/>
      <c r="Q112" s="40"/>
      <c r="R112" s="40"/>
      <c r="S112" s="40"/>
      <c r="T112" s="50"/>
      <c r="U112" s="40"/>
    </row>
    <row r="113" spans="1:21" x14ac:dyDescent="0.3">
      <c r="A113" s="40"/>
      <c r="B113" s="40"/>
      <c r="C113" s="40"/>
      <c r="D113" s="40"/>
      <c r="E113" s="40"/>
      <c r="F113" s="40"/>
      <c r="G113" s="40"/>
      <c r="H113" s="40"/>
      <c r="I113" s="40"/>
      <c r="J113" s="40"/>
      <c r="K113" s="40"/>
      <c r="L113" s="40"/>
      <c r="M113" s="40"/>
      <c r="N113" s="40"/>
      <c r="O113" s="40"/>
      <c r="P113" s="40"/>
      <c r="Q113" s="40"/>
      <c r="R113" s="40"/>
      <c r="S113" s="40"/>
      <c r="T113" s="50"/>
      <c r="U113" s="40"/>
    </row>
  </sheetData>
  <sheetProtection algorithmName="SHA-512" hashValue="43RjddiReHELj83Gd/umktMso1FSByWfu4rI3h1naDcklt89+ea2HOAUWket11afiIIGlA3rCWk1hUgI3LibQA==" saltValue="63asiRdiF6Y9y3QOU0Bu1g==" spinCount="100000" sheet="1" objects="1" scenarios="1" selectLockedCells="1" selectUnlockedCells="1"/>
  <autoFilter ref="A4:U4"/>
  <mergeCells count="3">
    <mergeCell ref="K3:P3"/>
    <mergeCell ref="Q3:R3"/>
    <mergeCell ref="S3:T3"/>
  </mergeCells>
  <phoneticPr fontId="1"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74"/>
  <sheetViews>
    <sheetView workbookViewId="0">
      <selection activeCell="C17" sqref="C17"/>
    </sheetView>
  </sheetViews>
  <sheetFormatPr defaultRowHeight="16.5" x14ac:dyDescent="0.3"/>
  <cols>
    <col min="5" max="6" width="12.875" customWidth="1"/>
    <col min="7" max="7" width="12" customWidth="1"/>
    <col min="8" max="8" width="19.875" customWidth="1"/>
    <col min="9" max="9" width="12.625" customWidth="1"/>
    <col min="10" max="10" width="14.125" customWidth="1"/>
    <col min="21" max="21" width="10.625" customWidth="1"/>
    <col min="22" max="22" width="10.875" customWidth="1"/>
    <col min="23" max="23" width="9" style="62"/>
    <col min="25" max="25" width="10.875" customWidth="1"/>
  </cols>
  <sheetData>
    <row r="2" spans="1:26" ht="17.25" thickBot="1" x14ac:dyDescent="0.35"/>
    <row r="3" spans="1:26" x14ac:dyDescent="0.3">
      <c r="A3" s="24"/>
      <c r="B3" s="25"/>
      <c r="C3" s="25"/>
      <c r="D3" s="25"/>
      <c r="E3" s="25"/>
      <c r="F3" s="25"/>
      <c r="G3" s="25"/>
      <c r="H3" s="25"/>
      <c r="I3" s="25"/>
      <c r="J3" s="26"/>
      <c r="K3" s="85" t="s">
        <v>14</v>
      </c>
      <c r="L3" s="86"/>
      <c r="M3" s="86"/>
      <c r="N3" s="86"/>
      <c r="O3" s="86"/>
      <c r="P3" s="86"/>
      <c r="Q3" s="89" t="s">
        <v>282</v>
      </c>
      <c r="R3" s="90"/>
      <c r="S3" s="90"/>
      <c r="T3" s="91"/>
      <c r="U3" s="87" t="s">
        <v>277</v>
      </c>
      <c r="V3" s="87"/>
      <c r="W3" s="87"/>
      <c r="X3" s="87"/>
      <c r="Y3" s="88"/>
      <c r="Z3" s="53"/>
    </row>
    <row r="4" spans="1:26" ht="17.25" thickBot="1" x14ac:dyDescent="0.35">
      <c r="A4" s="27" t="s">
        <v>0</v>
      </c>
      <c r="B4" s="28" t="s">
        <v>1</v>
      </c>
      <c r="C4" s="28" t="s">
        <v>2</v>
      </c>
      <c r="D4" s="28" t="s">
        <v>3</v>
      </c>
      <c r="E4" s="28" t="s">
        <v>263</v>
      </c>
      <c r="F4" s="28" t="s">
        <v>353</v>
      </c>
      <c r="G4" s="28" t="s">
        <v>281</v>
      </c>
      <c r="H4" s="28" t="s">
        <v>283</v>
      </c>
      <c r="I4" s="28" t="s">
        <v>264</v>
      </c>
      <c r="J4" s="29" t="s">
        <v>265</v>
      </c>
      <c r="K4" s="30" t="s">
        <v>266</v>
      </c>
      <c r="L4" s="31" t="s">
        <v>267</v>
      </c>
      <c r="M4" s="31" t="s">
        <v>269</v>
      </c>
      <c r="N4" s="31" t="s">
        <v>28</v>
      </c>
      <c r="O4" s="31" t="s">
        <v>268</v>
      </c>
      <c r="P4" s="39" t="s">
        <v>270</v>
      </c>
      <c r="Q4" s="27" t="s">
        <v>279</v>
      </c>
      <c r="R4" s="28" t="s">
        <v>291</v>
      </c>
      <c r="S4" s="28" t="s">
        <v>16</v>
      </c>
      <c r="T4" s="29" t="s">
        <v>357</v>
      </c>
      <c r="U4" s="41" t="s">
        <v>274</v>
      </c>
      <c r="V4" s="37" t="s">
        <v>278</v>
      </c>
      <c r="W4" s="63" t="s">
        <v>275</v>
      </c>
      <c r="X4" s="43" t="s">
        <v>292</v>
      </c>
      <c r="Y4" s="38" t="s">
        <v>290</v>
      </c>
      <c r="Z4" s="54" t="s">
        <v>286</v>
      </c>
    </row>
    <row r="5" spans="1:26" x14ac:dyDescent="0.3">
      <c r="A5" s="22">
        <v>6</v>
      </c>
      <c r="B5" s="22">
        <v>34</v>
      </c>
      <c r="C5" s="23" t="str">
        <f>VLOOKUP($B5,'선택문헌 목록'!B:AC,2,0)</f>
        <v>Farah</v>
      </c>
      <c r="D5" s="23">
        <f>VLOOKUP($B5,'선택문헌 목록'!B:AC,3,0)</f>
        <v>2022</v>
      </c>
      <c r="E5" s="23" t="str">
        <f>VLOOKUP($B5,'선택문헌 목록'!B:AC,7,0)</f>
        <v>청소년 및 젊은 여성</v>
      </c>
      <c r="F5" s="23"/>
      <c r="G5" s="22">
        <v>11</v>
      </c>
      <c r="H5" s="22" t="s">
        <v>407</v>
      </c>
      <c r="I5" s="23" t="str">
        <f>VLOOKUP($B5,'선택문헌 목록'!B:AC,18,0)</f>
        <v>LNG-IUD</v>
      </c>
      <c r="J5" s="22" t="s">
        <v>411</v>
      </c>
      <c r="K5" s="22" t="s">
        <v>412</v>
      </c>
      <c r="L5" s="22" t="s">
        <v>358</v>
      </c>
      <c r="M5" s="22"/>
      <c r="N5" s="22" t="s">
        <v>416</v>
      </c>
      <c r="O5" s="22" t="s">
        <v>355</v>
      </c>
      <c r="P5" s="22"/>
      <c r="Q5" s="22" t="s">
        <v>350</v>
      </c>
      <c r="R5" s="22" t="s">
        <v>361</v>
      </c>
      <c r="S5" s="22">
        <v>8</v>
      </c>
      <c r="T5" s="22">
        <v>4604</v>
      </c>
      <c r="U5" s="22" t="s">
        <v>413</v>
      </c>
      <c r="V5" s="22">
        <v>0.02</v>
      </c>
      <c r="W5" s="60" t="s">
        <v>414</v>
      </c>
      <c r="X5" s="22">
        <v>0.31</v>
      </c>
      <c r="Y5" s="64">
        <v>0.16</v>
      </c>
      <c r="Z5" s="22" t="s">
        <v>415</v>
      </c>
    </row>
    <row r="6" spans="1:26" x14ac:dyDescent="0.3">
      <c r="A6" s="22">
        <v>12</v>
      </c>
      <c r="B6" s="22">
        <v>62</v>
      </c>
      <c r="C6" s="23" t="str">
        <f>VLOOKUP($B6,'선택문헌 목록'!B:AC,2,0)</f>
        <v xml:space="preserve">Schmidt-Hansen </v>
      </c>
      <c r="D6" s="23">
        <f>VLOOKUP($B6,'선택문헌 목록'!B:AC,3,0)</f>
        <v>2020</v>
      </c>
      <c r="E6" s="23" t="str">
        <f>VLOOKUP($B6,'선택문헌 목록'!B:AC,7,0)</f>
        <v>낙태후 IUD 시행한 여성</v>
      </c>
      <c r="F6" s="23"/>
      <c r="G6" s="22">
        <v>2</v>
      </c>
      <c r="H6" s="22"/>
      <c r="I6" s="55" t="s">
        <v>474</v>
      </c>
      <c r="J6" s="22" t="s">
        <v>475</v>
      </c>
      <c r="K6" s="22" t="s">
        <v>498</v>
      </c>
      <c r="L6" s="22" t="s">
        <v>358</v>
      </c>
      <c r="M6" s="40" t="s">
        <v>499</v>
      </c>
      <c r="N6" s="22" t="s">
        <v>481</v>
      </c>
      <c r="O6" s="22"/>
      <c r="P6" s="22" t="s">
        <v>479</v>
      </c>
      <c r="Q6" s="22" t="s">
        <v>39</v>
      </c>
      <c r="R6" s="22" t="s">
        <v>361</v>
      </c>
      <c r="S6" s="22">
        <v>2</v>
      </c>
      <c r="T6" s="22"/>
      <c r="U6" s="22" t="s">
        <v>476</v>
      </c>
      <c r="V6" s="22">
        <v>0.64</v>
      </c>
      <c r="W6" s="60" t="s">
        <v>500</v>
      </c>
      <c r="X6" s="22">
        <v>0.47</v>
      </c>
      <c r="Y6" s="22" t="s">
        <v>483</v>
      </c>
      <c r="Z6" s="22" t="s">
        <v>503</v>
      </c>
    </row>
    <row r="7" spans="1:26" x14ac:dyDescent="0.3">
      <c r="A7" s="22">
        <v>12</v>
      </c>
      <c r="B7" s="22">
        <v>62</v>
      </c>
      <c r="C7" s="23" t="str">
        <f>VLOOKUP($B7,'선택문헌 목록'!B:AC,2,0)</f>
        <v xml:space="preserve">Schmidt-Hansen </v>
      </c>
      <c r="D7" s="23">
        <f>VLOOKUP($B7,'선택문헌 목록'!B:AC,3,0)</f>
        <v>2020</v>
      </c>
      <c r="E7" s="23" t="str">
        <f>VLOOKUP($B7,'선택문헌 목록'!B:AC,7,0)</f>
        <v>낙태후 IUD 시행한 여성</v>
      </c>
      <c r="F7" s="23"/>
      <c r="G7" s="22">
        <v>1</v>
      </c>
      <c r="H7" s="22"/>
      <c r="I7" s="55" t="s">
        <v>474</v>
      </c>
      <c r="J7" s="22" t="s">
        <v>475</v>
      </c>
      <c r="K7" s="22" t="s">
        <v>498</v>
      </c>
      <c r="L7" s="22" t="s">
        <v>358</v>
      </c>
      <c r="M7" s="40" t="s">
        <v>499</v>
      </c>
      <c r="N7" s="22" t="s">
        <v>481</v>
      </c>
      <c r="O7" s="22"/>
      <c r="P7" s="22" t="s">
        <v>480</v>
      </c>
      <c r="Q7" s="22" t="s">
        <v>39</v>
      </c>
      <c r="R7" s="22" t="s">
        <v>361</v>
      </c>
      <c r="S7" s="22">
        <v>1</v>
      </c>
      <c r="T7" s="22"/>
      <c r="U7" s="22" t="s">
        <v>476</v>
      </c>
      <c r="V7" s="22">
        <v>0.16</v>
      </c>
      <c r="W7" s="60" t="s">
        <v>501</v>
      </c>
      <c r="X7" s="22">
        <v>0.09</v>
      </c>
      <c r="Y7" s="22" t="s">
        <v>483</v>
      </c>
      <c r="Z7" s="22" t="s">
        <v>503</v>
      </c>
    </row>
    <row r="8" spans="1:26" x14ac:dyDescent="0.3">
      <c r="A8" s="22">
        <v>12</v>
      </c>
      <c r="B8" s="22">
        <v>62</v>
      </c>
      <c r="C8" s="23" t="str">
        <f>VLOOKUP($B8,'선택문헌 목록'!B:AC,2,0)</f>
        <v xml:space="preserve">Schmidt-Hansen </v>
      </c>
      <c r="D8" s="23">
        <f>VLOOKUP($B8,'선택문헌 목록'!B:AC,3,0)</f>
        <v>2020</v>
      </c>
      <c r="E8" s="23" t="str">
        <f>VLOOKUP($B8,'선택문헌 목록'!B:AC,7,0)</f>
        <v>낙태후 IUD 시행한 여성</v>
      </c>
      <c r="F8" s="23"/>
      <c r="G8" s="22">
        <v>1</v>
      </c>
      <c r="H8" s="22"/>
      <c r="I8" s="55" t="s">
        <v>474</v>
      </c>
      <c r="J8" s="22" t="s">
        <v>475</v>
      </c>
      <c r="K8" s="22" t="s">
        <v>498</v>
      </c>
      <c r="L8" s="22" t="s">
        <v>358</v>
      </c>
      <c r="M8" s="40" t="s">
        <v>499</v>
      </c>
      <c r="N8" s="22" t="s">
        <v>481</v>
      </c>
      <c r="O8" s="22"/>
      <c r="P8" s="22" t="s">
        <v>485</v>
      </c>
      <c r="Q8" s="22" t="s">
        <v>39</v>
      </c>
      <c r="R8" s="22" t="s">
        <v>361</v>
      </c>
      <c r="S8" s="22">
        <v>1</v>
      </c>
      <c r="T8" s="22"/>
      <c r="U8" s="22" t="s">
        <v>476</v>
      </c>
      <c r="V8" s="22">
        <v>0.26</v>
      </c>
      <c r="W8" s="60" t="s">
        <v>502</v>
      </c>
      <c r="X8" s="22">
        <v>0.21</v>
      </c>
      <c r="Y8" s="22" t="s">
        <v>483</v>
      </c>
      <c r="Z8" s="22" t="s">
        <v>503</v>
      </c>
    </row>
    <row r="9" spans="1:26" x14ac:dyDescent="0.3">
      <c r="A9" s="22">
        <v>14</v>
      </c>
      <c r="B9" s="22">
        <v>376</v>
      </c>
      <c r="C9" s="23" t="str">
        <f>VLOOKUP($B9,'선택문헌 목록'!B:AC,2,0)</f>
        <v>Farah</v>
      </c>
      <c r="D9" s="23">
        <f>VLOOKUP($B9,'선택문헌 목록'!B:AC,3,0)</f>
        <v>2020</v>
      </c>
      <c r="E9" s="23" t="str">
        <f>VLOOKUP($B9,'선택문헌 목록'!B:AC,7,0)</f>
        <v>청소년 및 젊은 여성</v>
      </c>
      <c r="F9" s="23"/>
      <c r="G9" s="22"/>
      <c r="H9" s="22"/>
      <c r="I9" s="23" t="str">
        <f>VLOOKUP($B9,'선택문헌 목록'!B:AC,18,0)</f>
        <v>LNG-IUD</v>
      </c>
      <c r="J9" s="22" t="s">
        <v>90</v>
      </c>
      <c r="K9" s="22" t="s">
        <v>498</v>
      </c>
      <c r="L9" s="22" t="s">
        <v>358</v>
      </c>
      <c r="M9" s="22" t="s">
        <v>555</v>
      </c>
      <c r="N9" s="22" t="s">
        <v>548</v>
      </c>
      <c r="O9" s="22"/>
      <c r="P9" s="22" t="s">
        <v>556</v>
      </c>
      <c r="Q9" s="22" t="s">
        <v>39</v>
      </c>
      <c r="R9" s="22" t="s">
        <v>361</v>
      </c>
      <c r="S9" s="22">
        <v>5</v>
      </c>
      <c r="T9" s="22">
        <v>12495</v>
      </c>
      <c r="U9" s="22" t="s">
        <v>476</v>
      </c>
      <c r="V9" s="22">
        <v>1.81</v>
      </c>
      <c r="W9" s="60" t="s">
        <v>557</v>
      </c>
      <c r="X9" s="64" t="s">
        <v>558</v>
      </c>
      <c r="Y9" s="64">
        <v>0</v>
      </c>
      <c r="Z9" s="22" t="s">
        <v>559</v>
      </c>
    </row>
    <row r="10" spans="1:26" x14ac:dyDescent="0.3">
      <c r="A10" s="22">
        <v>14</v>
      </c>
      <c r="B10" s="22">
        <v>376</v>
      </c>
      <c r="C10" s="23" t="str">
        <f>VLOOKUP($B10,'선택문헌 목록'!B:AC,2,0)</f>
        <v>Farah</v>
      </c>
      <c r="D10" s="23">
        <f>VLOOKUP($B10,'선택문헌 목록'!B:AC,3,0)</f>
        <v>2020</v>
      </c>
      <c r="E10" s="23" t="str">
        <f>VLOOKUP($B10,'선택문헌 목록'!B:AC,7,0)</f>
        <v>청소년 및 젊은 여성</v>
      </c>
      <c r="F10" s="23"/>
      <c r="G10" s="22"/>
      <c r="H10" s="22"/>
      <c r="I10" s="23" t="str">
        <f>VLOOKUP($B10,'선택문헌 목록'!B:AC,18,0)</f>
        <v>LNG-IUD</v>
      </c>
      <c r="J10" s="22" t="s">
        <v>90</v>
      </c>
      <c r="K10" s="22" t="s">
        <v>498</v>
      </c>
      <c r="L10" s="22" t="s">
        <v>358</v>
      </c>
      <c r="M10" s="22" t="s">
        <v>555</v>
      </c>
      <c r="N10" s="22" t="s">
        <v>548</v>
      </c>
      <c r="O10" s="22"/>
      <c r="P10" s="22" t="s">
        <v>549</v>
      </c>
      <c r="Q10" s="22" t="s">
        <v>39</v>
      </c>
      <c r="R10" s="22" t="s">
        <v>361</v>
      </c>
      <c r="S10" s="22">
        <v>3</v>
      </c>
      <c r="T10" s="22">
        <v>2378</v>
      </c>
      <c r="U10" s="22" t="s">
        <v>476</v>
      </c>
      <c r="V10" s="22">
        <v>0.48</v>
      </c>
      <c r="W10" s="60" t="s">
        <v>560</v>
      </c>
      <c r="X10" s="22">
        <v>0.02</v>
      </c>
      <c r="Y10" s="64">
        <v>0</v>
      </c>
      <c r="Z10" s="22" t="s">
        <v>559</v>
      </c>
    </row>
    <row r="11" spans="1:26" x14ac:dyDescent="0.3">
      <c r="A11" s="22">
        <v>14</v>
      </c>
      <c r="B11" s="22">
        <v>376</v>
      </c>
      <c r="C11" s="23" t="str">
        <f>VLOOKUP($B11,'선택문헌 목록'!B:AC,2,0)</f>
        <v>Farah</v>
      </c>
      <c r="D11" s="23">
        <f>VLOOKUP($B11,'선택문헌 목록'!B:AC,3,0)</f>
        <v>2020</v>
      </c>
      <c r="E11" s="23" t="str">
        <f>VLOOKUP($B11,'선택문헌 목록'!B:AC,7,0)</f>
        <v>청소년 및 젊은 여성</v>
      </c>
      <c r="F11" s="23"/>
      <c r="G11" s="22"/>
      <c r="H11" s="22"/>
      <c r="I11" s="23" t="str">
        <f>VLOOKUP($B11,'선택문헌 목록'!B:AC,18,0)</f>
        <v>LNG-IUD</v>
      </c>
      <c r="J11" s="22" t="s">
        <v>561</v>
      </c>
      <c r="K11" s="22" t="s">
        <v>498</v>
      </c>
      <c r="L11" s="22" t="s">
        <v>358</v>
      </c>
      <c r="M11" s="22" t="s">
        <v>555</v>
      </c>
      <c r="N11" s="22" t="s">
        <v>548</v>
      </c>
      <c r="O11" s="22"/>
      <c r="P11" s="22" t="s">
        <v>556</v>
      </c>
      <c r="Q11" s="22" t="s">
        <v>39</v>
      </c>
      <c r="R11" s="22" t="s">
        <v>361</v>
      </c>
      <c r="S11" s="22">
        <v>3</v>
      </c>
      <c r="T11" s="22">
        <v>16609</v>
      </c>
      <c r="U11" s="22" t="s">
        <v>476</v>
      </c>
      <c r="V11" s="22">
        <v>1.44</v>
      </c>
      <c r="W11" s="60" t="s">
        <v>565</v>
      </c>
      <c r="X11" s="22">
        <v>0.02</v>
      </c>
      <c r="Y11" s="64">
        <v>0</v>
      </c>
      <c r="Z11" s="22" t="s">
        <v>566</v>
      </c>
    </row>
    <row r="12" spans="1:26" x14ac:dyDescent="0.3">
      <c r="A12" s="22">
        <v>14</v>
      </c>
      <c r="B12" s="22">
        <v>376</v>
      </c>
      <c r="C12" s="23" t="str">
        <f>VLOOKUP($B12,'선택문헌 목록'!B:AC,2,0)</f>
        <v>Farah</v>
      </c>
      <c r="D12" s="23">
        <f>VLOOKUP($B12,'선택문헌 목록'!B:AC,3,0)</f>
        <v>2020</v>
      </c>
      <c r="E12" s="23" t="str">
        <f>VLOOKUP($B12,'선택문헌 목록'!B:AC,7,0)</f>
        <v>청소년 및 젊은 여성</v>
      </c>
      <c r="F12" s="23"/>
      <c r="G12" s="22"/>
      <c r="H12" s="22"/>
      <c r="I12" s="23" t="str">
        <f>VLOOKUP($B12,'선택문헌 목록'!B:AC,18,0)</f>
        <v>LNG-IUD</v>
      </c>
      <c r="J12" s="22" t="s">
        <v>561</v>
      </c>
      <c r="K12" s="22" t="s">
        <v>498</v>
      </c>
      <c r="L12" s="22" t="s">
        <v>358</v>
      </c>
      <c r="M12" s="22" t="s">
        <v>555</v>
      </c>
      <c r="N12" s="22" t="s">
        <v>548</v>
      </c>
      <c r="O12" s="22"/>
      <c r="P12" s="22" t="s">
        <v>549</v>
      </c>
      <c r="Q12" s="22" t="s">
        <v>39</v>
      </c>
      <c r="R12" s="22" t="s">
        <v>361</v>
      </c>
      <c r="S12" s="22">
        <v>2</v>
      </c>
      <c r="T12" s="22">
        <v>5447</v>
      </c>
      <c r="U12" s="22" t="s">
        <v>476</v>
      </c>
      <c r="V12" s="22">
        <v>0.52</v>
      </c>
      <c r="W12" s="60" t="s">
        <v>567</v>
      </c>
      <c r="X12" s="22">
        <v>0.01</v>
      </c>
      <c r="Y12" s="64">
        <v>0</v>
      </c>
      <c r="Z12" s="22" t="s">
        <v>566</v>
      </c>
    </row>
    <row r="13" spans="1:26" x14ac:dyDescent="0.3">
      <c r="A13" s="22">
        <v>18</v>
      </c>
      <c r="B13" s="22">
        <v>75</v>
      </c>
      <c r="C13" s="23" t="str">
        <f>VLOOKUP($B13,'선택문헌 목록'!B:AC,2,0)</f>
        <v>Abdelhakim</v>
      </c>
      <c r="D13" s="23">
        <f>VLOOKUP($B13,'선택문헌 목록'!B:AC,3,0)</f>
        <v>2019</v>
      </c>
      <c r="E13" s="23" t="str">
        <f>VLOOKUP($B13,'선택문헌 목록'!B:AC,7,0)</f>
        <v>LNG-IUD 사용자</v>
      </c>
      <c r="F13" s="23"/>
      <c r="G13" s="22"/>
      <c r="H13" s="22"/>
      <c r="I13" s="55" t="s">
        <v>474</v>
      </c>
      <c r="J13" s="22" t="s">
        <v>475</v>
      </c>
      <c r="K13" s="22" t="s">
        <v>498</v>
      </c>
      <c r="L13" s="22" t="s">
        <v>358</v>
      </c>
      <c r="M13" s="22" t="s">
        <v>613</v>
      </c>
      <c r="N13" s="22"/>
      <c r="O13" s="22"/>
      <c r="P13" s="22"/>
      <c r="Q13" s="22" t="s">
        <v>39</v>
      </c>
      <c r="R13" s="22" t="s">
        <v>361</v>
      </c>
      <c r="S13" s="22">
        <v>4</v>
      </c>
      <c r="T13" s="22">
        <v>293</v>
      </c>
      <c r="U13" s="22" t="s">
        <v>476</v>
      </c>
      <c r="V13" s="22">
        <v>0.68</v>
      </c>
      <c r="W13" s="60" t="s">
        <v>614</v>
      </c>
      <c r="X13" s="22">
        <v>0.47</v>
      </c>
      <c r="Y13" s="64">
        <v>0.37</v>
      </c>
      <c r="Z13" s="22"/>
    </row>
    <row r="14" spans="1:26" x14ac:dyDescent="0.3">
      <c r="A14" s="22">
        <v>29</v>
      </c>
      <c r="B14" s="22">
        <v>858</v>
      </c>
      <c r="C14" s="23" t="str">
        <f>VLOOKUP($B14,'선택문헌 목록'!B:AC,2,0)</f>
        <v>French</v>
      </c>
      <c r="D14" s="23">
        <f>VLOOKUP($B14,'선택문헌 목록'!B:AC,3,0)</f>
        <v>2009</v>
      </c>
      <c r="E14" s="23" t="str">
        <f>VLOOKUP($B14,'선택문헌 목록'!B:AC,7,0)</f>
        <v>Women of reproductive years</v>
      </c>
      <c r="F14" s="23"/>
      <c r="G14" s="22">
        <v>1</v>
      </c>
      <c r="H14" s="22"/>
      <c r="I14" s="55" t="s">
        <v>708</v>
      </c>
      <c r="J14" s="22" t="s">
        <v>710</v>
      </c>
      <c r="K14" s="22" t="s">
        <v>725</v>
      </c>
      <c r="L14" s="22" t="s">
        <v>767</v>
      </c>
      <c r="M14" s="22"/>
      <c r="N14" s="22" t="s">
        <v>715</v>
      </c>
      <c r="O14" s="22"/>
      <c r="P14" s="22"/>
      <c r="Q14" s="22" t="s">
        <v>711</v>
      </c>
      <c r="R14" s="22" t="s">
        <v>712</v>
      </c>
      <c r="S14" s="22">
        <v>1</v>
      </c>
      <c r="T14" s="22">
        <v>86</v>
      </c>
      <c r="U14" s="22" t="s">
        <v>713</v>
      </c>
      <c r="V14" s="22">
        <v>1.25</v>
      </c>
      <c r="W14" s="60" t="s">
        <v>726</v>
      </c>
      <c r="X14" s="22"/>
      <c r="Y14" s="22"/>
      <c r="Z14" s="22"/>
    </row>
    <row r="15" spans="1:26" x14ac:dyDescent="0.3">
      <c r="A15" s="22">
        <v>29</v>
      </c>
      <c r="B15" s="22">
        <v>858</v>
      </c>
      <c r="C15" s="23" t="str">
        <f>VLOOKUP($B15,'선택문헌 목록'!B:AC,2,0)</f>
        <v>French</v>
      </c>
      <c r="D15" s="23">
        <f>VLOOKUP($B15,'선택문헌 목록'!B:AC,3,0)</f>
        <v>2009</v>
      </c>
      <c r="E15" s="23" t="str">
        <f>VLOOKUP($B15,'선택문헌 목록'!B:AC,7,0)</f>
        <v>Women of reproductive years</v>
      </c>
      <c r="F15" s="23"/>
      <c r="G15" s="22">
        <v>1</v>
      </c>
      <c r="H15" s="22"/>
      <c r="I15" s="55" t="s">
        <v>708</v>
      </c>
      <c r="J15" s="22" t="s">
        <v>768</v>
      </c>
      <c r="K15" s="22" t="s">
        <v>725</v>
      </c>
      <c r="L15" s="22" t="s">
        <v>767</v>
      </c>
      <c r="M15" s="22"/>
      <c r="N15" s="22" t="s">
        <v>716</v>
      </c>
      <c r="O15" s="22"/>
      <c r="P15" s="22"/>
      <c r="Q15" s="22" t="s">
        <v>711</v>
      </c>
      <c r="R15" s="22" t="s">
        <v>712</v>
      </c>
      <c r="S15" s="22">
        <v>1</v>
      </c>
      <c r="T15" s="22"/>
      <c r="U15" s="22" t="s">
        <v>713</v>
      </c>
      <c r="V15" s="22" t="s">
        <v>787</v>
      </c>
      <c r="W15" s="60" t="s">
        <v>788</v>
      </c>
      <c r="X15" s="22"/>
      <c r="Y15" s="22"/>
      <c r="Z15" s="22"/>
    </row>
    <row r="16" spans="1:26" x14ac:dyDescent="0.3">
      <c r="A16" s="22">
        <v>30</v>
      </c>
      <c r="B16" s="22">
        <v>245</v>
      </c>
      <c r="C16" s="23" t="str">
        <f>VLOOKUP($B16,'선택문헌 목록'!B:AC,2,0)</f>
        <v>French</v>
      </c>
      <c r="D16" s="23">
        <f>VLOOKUP($B16,'선택문헌 목록'!B:AC,3,0)</f>
        <v>2000</v>
      </c>
      <c r="E16" s="23" t="str">
        <f>VLOOKUP($B16,'선택문헌 목록'!B:AC,7,0)</f>
        <v>women of reproductive age.</v>
      </c>
      <c r="F16" s="23"/>
      <c r="G16" s="22">
        <v>2</v>
      </c>
      <c r="H16" s="22"/>
      <c r="I16" s="55" t="s">
        <v>708</v>
      </c>
      <c r="J16" s="22" t="s">
        <v>838</v>
      </c>
      <c r="K16" s="22" t="s">
        <v>776</v>
      </c>
      <c r="L16" s="22" t="s">
        <v>777</v>
      </c>
      <c r="M16" s="22" t="s">
        <v>819</v>
      </c>
      <c r="N16" s="22" t="s">
        <v>821</v>
      </c>
      <c r="O16" s="22"/>
      <c r="P16" s="22"/>
      <c r="Q16" s="22" t="s">
        <v>711</v>
      </c>
      <c r="R16" s="22"/>
      <c r="S16" s="22">
        <v>2</v>
      </c>
      <c r="T16" s="22"/>
      <c r="U16" s="22" t="s">
        <v>820</v>
      </c>
      <c r="V16" s="22" t="s">
        <v>822</v>
      </c>
      <c r="W16" s="60" t="s">
        <v>823</v>
      </c>
      <c r="X16" s="22"/>
      <c r="Y16" s="22"/>
      <c r="Z16" s="22" t="s">
        <v>827</v>
      </c>
    </row>
    <row r="17" spans="1:26" x14ac:dyDescent="0.3">
      <c r="A17" s="22">
        <v>30</v>
      </c>
      <c r="B17" s="22">
        <v>245</v>
      </c>
      <c r="C17" s="23" t="str">
        <f>VLOOKUP($B17,'선택문헌 목록'!B:AC,2,0)</f>
        <v>French</v>
      </c>
      <c r="D17" s="23">
        <f>VLOOKUP($B17,'선택문헌 목록'!B:AC,3,0)</f>
        <v>2000</v>
      </c>
      <c r="E17" s="23" t="str">
        <f>VLOOKUP($B17,'선택문헌 목록'!B:AC,7,0)</f>
        <v>women of reproductive age.</v>
      </c>
      <c r="F17" s="23"/>
      <c r="G17" s="22">
        <v>2</v>
      </c>
      <c r="H17" s="22"/>
      <c r="I17" s="55" t="s">
        <v>708</v>
      </c>
      <c r="J17" s="22" t="s">
        <v>768</v>
      </c>
      <c r="K17" s="22" t="s">
        <v>776</v>
      </c>
      <c r="L17" s="22" t="s">
        <v>777</v>
      </c>
      <c r="M17" s="22" t="s">
        <v>819</v>
      </c>
      <c r="N17" s="22" t="s">
        <v>821</v>
      </c>
      <c r="O17" s="22"/>
      <c r="P17" s="22"/>
      <c r="Q17" s="22" t="s">
        <v>711</v>
      </c>
      <c r="R17" s="22"/>
      <c r="S17" s="22">
        <v>2</v>
      </c>
      <c r="T17" s="22"/>
      <c r="U17" s="22" t="s">
        <v>820</v>
      </c>
      <c r="V17" s="22" t="s">
        <v>824</v>
      </c>
      <c r="W17" s="60" t="s">
        <v>825</v>
      </c>
      <c r="X17" s="22"/>
      <c r="Y17" s="22"/>
      <c r="Z17" s="22" t="s">
        <v>826</v>
      </c>
    </row>
    <row r="18" spans="1:26" x14ac:dyDescent="0.3">
      <c r="A18" s="22"/>
      <c r="B18" s="22"/>
      <c r="C18" s="23"/>
      <c r="D18" s="23"/>
      <c r="E18" s="23"/>
      <c r="F18" s="23"/>
      <c r="G18" s="22"/>
      <c r="H18" s="22"/>
      <c r="I18" s="55"/>
      <c r="J18" s="22"/>
      <c r="K18" s="22"/>
      <c r="L18" s="22"/>
      <c r="M18" s="22"/>
      <c r="N18" s="22"/>
      <c r="O18" s="22"/>
      <c r="P18" s="22"/>
      <c r="Q18" s="22"/>
      <c r="R18" s="22"/>
      <c r="S18" s="22"/>
      <c r="T18" s="22"/>
      <c r="U18" s="22"/>
      <c r="V18" s="22"/>
      <c r="W18" s="60"/>
      <c r="X18" s="22"/>
      <c r="Y18" s="22"/>
      <c r="Z18" s="22"/>
    </row>
    <row r="19" spans="1:26" x14ac:dyDescent="0.3">
      <c r="A19" s="22"/>
      <c r="B19" s="22"/>
      <c r="C19" s="23"/>
      <c r="D19" s="23"/>
      <c r="E19" s="23"/>
      <c r="F19" s="23"/>
      <c r="G19" s="22"/>
      <c r="H19" s="22"/>
      <c r="I19" s="55"/>
      <c r="J19" s="22"/>
      <c r="K19" s="22"/>
      <c r="L19" s="22"/>
      <c r="M19" s="22"/>
      <c r="N19" s="22"/>
      <c r="O19" s="22"/>
      <c r="P19" s="22"/>
      <c r="Q19" s="22"/>
      <c r="R19" s="22"/>
      <c r="S19" s="22"/>
      <c r="T19" s="22"/>
      <c r="U19" s="22"/>
      <c r="V19" s="22"/>
      <c r="W19" s="60"/>
      <c r="X19" s="22"/>
      <c r="Y19" s="22"/>
      <c r="Z19" s="22"/>
    </row>
    <row r="20" spans="1:26" x14ac:dyDescent="0.3">
      <c r="A20" s="22"/>
      <c r="B20" s="22"/>
      <c r="C20" s="23"/>
      <c r="D20" s="23"/>
      <c r="E20" s="23"/>
      <c r="F20" s="23"/>
      <c r="G20" s="22"/>
      <c r="H20" s="22"/>
      <c r="I20" s="55"/>
      <c r="J20" s="22"/>
      <c r="K20" s="22"/>
      <c r="L20" s="22"/>
      <c r="M20" s="22"/>
      <c r="N20" s="22"/>
      <c r="O20" s="22"/>
      <c r="P20" s="22"/>
      <c r="Q20" s="22"/>
      <c r="R20" s="22"/>
      <c r="S20" s="22"/>
      <c r="T20" s="22"/>
      <c r="U20" s="22"/>
      <c r="V20" s="22"/>
      <c r="W20" s="60"/>
      <c r="X20" s="22"/>
      <c r="Y20" s="22"/>
      <c r="Z20" s="22"/>
    </row>
    <row r="21" spans="1:26" x14ac:dyDescent="0.3">
      <c r="A21" s="22"/>
      <c r="B21" s="22"/>
      <c r="C21" s="23"/>
      <c r="D21" s="23"/>
      <c r="E21" s="23"/>
      <c r="F21" s="23"/>
      <c r="G21" s="22"/>
      <c r="H21" s="22"/>
      <c r="I21" s="23"/>
      <c r="J21" s="22"/>
      <c r="K21" s="22"/>
      <c r="L21" s="22"/>
      <c r="M21" s="22"/>
      <c r="N21" s="22"/>
      <c r="O21" s="22"/>
      <c r="P21" s="22"/>
      <c r="Q21" s="22"/>
      <c r="R21" s="22"/>
      <c r="S21" s="22"/>
      <c r="T21" s="22"/>
      <c r="U21" s="22"/>
      <c r="V21" s="22"/>
      <c r="W21" s="60"/>
      <c r="X21" s="22"/>
      <c r="Y21" s="22"/>
      <c r="Z21" s="22"/>
    </row>
    <row r="22" spans="1:26" x14ac:dyDescent="0.3">
      <c r="A22" s="22"/>
      <c r="B22" s="22"/>
      <c r="C22" s="23"/>
      <c r="D22" s="23"/>
      <c r="E22" s="23"/>
      <c r="F22" s="23"/>
      <c r="G22" s="22"/>
      <c r="H22" s="22"/>
      <c r="I22" s="23"/>
      <c r="J22" s="22"/>
      <c r="K22" s="22"/>
      <c r="L22" s="22"/>
      <c r="M22" s="22"/>
      <c r="N22" s="22"/>
      <c r="O22" s="22"/>
      <c r="P22" s="22"/>
      <c r="Q22" s="22"/>
      <c r="R22" s="22"/>
      <c r="S22" s="22"/>
      <c r="T22" s="22"/>
      <c r="U22" s="22"/>
      <c r="V22" s="22"/>
      <c r="W22" s="60"/>
      <c r="X22" s="22"/>
      <c r="Y22" s="22"/>
      <c r="Z22" s="22"/>
    </row>
    <row r="23" spans="1:26" x14ac:dyDescent="0.3">
      <c r="A23" s="22"/>
      <c r="B23" s="22"/>
      <c r="C23" s="23"/>
      <c r="D23" s="23"/>
      <c r="E23" s="23"/>
      <c r="F23" s="23"/>
      <c r="G23" s="22"/>
      <c r="H23" s="22"/>
      <c r="I23" s="23"/>
      <c r="J23" s="22"/>
      <c r="K23" s="22"/>
      <c r="L23" s="22"/>
      <c r="M23" s="22"/>
      <c r="N23" s="22"/>
      <c r="O23" s="22"/>
      <c r="P23" s="22"/>
      <c r="Q23" s="22"/>
      <c r="R23" s="22"/>
      <c r="S23" s="22"/>
      <c r="T23" s="22"/>
      <c r="U23" s="22"/>
      <c r="V23" s="22"/>
      <c r="W23" s="60"/>
      <c r="X23" s="22"/>
      <c r="Y23" s="22"/>
      <c r="Z23" s="22"/>
    </row>
    <row r="24" spans="1:26" x14ac:dyDescent="0.3">
      <c r="A24" s="22"/>
      <c r="B24" s="22"/>
      <c r="C24" s="23"/>
      <c r="D24" s="23"/>
      <c r="E24" s="23"/>
      <c r="F24" s="23"/>
      <c r="G24" s="22"/>
      <c r="H24" s="22"/>
      <c r="I24" s="23"/>
      <c r="J24" s="22"/>
      <c r="K24" s="22"/>
      <c r="L24" s="22"/>
      <c r="M24" s="22"/>
      <c r="N24" s="22"/>
      <c r="O24" s="22"/>
      <c r="P24" s="22"/>
      <c r="Q24" s="22"/>
      <c r="R24" s="22"/>
      <c r="S24" s="22"/>
      <c r="T24" s="22"/>
      <c r="U24" s="22"/>
      <c r="V24" s="22"/>
      <c r="W24" s="60"/>
      <c r="X24" s="22"/>
      <c r="Y24" s="22"/>
      <c r="Z24" s="22"/>
    </row>
    <row r="25" spans="1:26" x14ac:dyDescent="0.3">
      <c r="A25" s="22"/>
      <c r="B25" s="22"/>
      <c r="C25" s="23"/>
      <c r="D25" s="23"/>
      <c r="E25" s="23"/>
      <c r="F25" s="23"/>
      <c r="G25" s="22"/>
      <c r="H25" s="22"/>
      <c r="I25" s="23"/>
      <c r="J25" s="22"/>
      <c r="K25" s="22"/>
      <c r="L25" s="22"/>
      <c r="M25" s="22"/>
      <c r="N25" s="22"/>
      <c r="O25" s="22"/>
      <c r="P25" s="22"/>
      <c r="Q25" s="22"/>
      <c r="R25" s="22"/>
      <c r="S25" s="22"/>
      <c r="T25" s="22"/>
      <c r="U25" s="22"/>
      <c r="V25" s="22"/>
      <c r="W25" s="60"/>
      <c r="X25" s="22"/>
      <c r="Y25" s="22"/>
      <c r="Z25" s="22"/>
    </row>
    <row r="26" spans="1:26" x14ac:dyDescent="0.3">
      <c r="A26" s="22"/>
      <c r="B26" s="22"/>
      <c r="C26" s="22"/>
      <c r="D26" s="22"/>
      <c r="E26" s="23"/>
      <c r="F26" s="23"/>
      <c r="G26" s="22"/>
      <c r="H26" s="22"/>
      <c r="I26" s="23"/>
      <c r="J26" s="22"/>
      <c r="K26" s="22"/>
      <c r="L26" s="22"/>
      <c r="M26" s="22"/>
      <c r="N26" s="22"/>
      <c r="O26" s="22"/>
      <c r="P26" s="22"/>
      <c r="Q26" s="22"/>
      <c r="R26" s="22"/>
      <c r="S26" s="22"/>
      <c r="T26" s="22"/>
      <c r="U26" s="22"/>
      <c r="V26" s="22"/>
      <c r="W26" s="60"/>
      <c r="X26" s="22"/>
      <c r="Y26" s="22"/>
      <c r="Z26" s="22"/>
    </row>
    <row r="27" spans="1:26" x14ac:dyDescent="0.3">
      <c r="A27" s="22"/>
      <c r="B27" s="22"/>
      <c r="C27" s="22"/>
      <c r="D27" s="22"/>
      <c r="E27" s="23"/>
      <c r="F27" s="23"/>
      <c r="G27" s="22"/>
      <c r="H27" s="22"/>
      <c r="I27" s="23"/>
      <c r="J27" s="22"/>
      <c r="K27" s="22"/>
      <c r="L27" s="22"/>
      <c r="M27" s="22"/>
      <c r="N27" s="22"/>
      <c r="O27" s="22"/>
      <c r="P27" s="22"/>
      <c r="Q27" s="22"/>
      <c r="R27" s="22"/>
      <c r="S27" s="22"/>
      <c r="T27" s="22"/>
      <c r="U27" s="22"/>
      <c r="V27" s="22"/>
      <c r="W27" s="60"/>
      <c r="X27" s="22"/>
      <c r="Y27" s="22"/>
      <c r="Z27" s="22"/>
    </row>
    <row r="28" spans="1:26" x14ac:dyDescent="0.3">
      <c r="A28" s="22"/>
      <c r="B28" s="22"/>
      <c r="C28" s="22"/>
      <c r="D28" s="22"/>
      <c r="E28" s="22"/>
      <c r="F28" s="22"/>
      <c r="G28" s="22"/>
      <c r="H28" s="22"/>
      <c r="I28" s="22"/>
      <c r="J28" s="22"/>
      <c r="K28" s="22"/>
      <c r="L28" s="22"/>
      <c r="M28" s="22"/>
      <c r="N28" s="22"/>
      <c r="O28" s="22"/>
      <c r="P28" s="22"/>
      <c r="Q28" s="22"/>
      <c r="R28" s="22"/>
      <c r="S28" s="22"/>
      <c r="T28" s="22"/>
      <c r="U28" s="22"/>
      <c r="V28" s="22"/>
      <c r="W28" s="60"/>
      <c r="X28" s="22"/>
      <c r="Y28" s="22"/>
      <c r="Z28" s="22"/>
    </row>
    <row r="29" spans="1:26" x14ac:dyDescent="0.3">
      <c r="A29" s="22"/>
      <c r="B29" s="22"/>
      <c r="C29" s="22"/>
      <c r="D29" s="22"/>
      <c r="E29" s="22"/>
      <c r="F29" s="22"/>
      <c r="G29" s="22"/>
      <c r="H29" s="22"/>
      <c r="I29" s="22"/>
      <c r="J29" s="22"/>
      <c r="K29" s="22"/>
      <c r="L29" s="22"/>
      <c r="M29" s="22"/>
      <c r="N29" s="22"/>
      <c r="O29" s="22"/>
      <c r="P29" s="22"/>
      <c r="Q29" s="22"/>
      <c r="R29" s="22"/>
      <c r="S29" s="22"/>
      <c r="T29" s="22"/>
      <c r="U29" s="22"/>
      <c r="V29" s="22"/>
      <c r="W29" s="60"/>
      <c r="X29" s="22"/>
      <c r="Y29" s="22"/>
      <c r="Z29" s="22"/>
    </row>
    <row r="30" spans="1:26" x14ac:dyDescent="0.3">
      <c r="A30" s="22"/>
      <c r="B30" s="22"/>
      <c r="C30" s="22"/>
      <c r="D30" s="22"/>
      <c r="E30" s="22"/>
      <c r="F30" s="22"/>
      <c r="G30" s="22"/>
      <c r="H30" s="22"/>
      <c r="I30" s="22"/>
      <c r="J30" s="22"/>
      <c r="K30" s="22"/>
      <c r="L30" s="22"/>
      <c r="M30" s="22"/>
      <c r="N30" s="22"/>
      <c r="O30" s="22"/>
      <c r="P30" s="22"/>
      <c r="Q30" s="22"/>
      <c r="R30" s="22"/>
      <c r="S30" s="22"/>
      <c r="T30" s="22"/>
      <c r="U30" s="22"/>
      <c r="V30" s="22"/>
      <c r="W30" s="60"/>
      <c r="X30" s="22"/>
      <c r="Y30" s="22"/>
      <c r="Z30" s="22"/>
    </row>
    <row r="31" spans="1:26" x14ac:dyDescent="0.3">
      <c r="A31" s="22"/>
      <c r="B31" s="22"/>
      <c r="C31" s="22"/>
      <c r="D31" s="22"/>
      <c r="E31" s="22"/>
      <c r="F31" s="22"/>
      <c r="G31" s="22"/>
      <c r="H31" s="22"/>
      <c r="I31" s="22"/>
      <c r="J31" s="22"/>
      <c r="K31" s="22"/>
      <c r="L31" s="22"/>
      <c r="M31" s="22"/>
      <c r="N31" s="22"/>
      <c r="O31" s="22"/>
      <c r="P31" s="22"/>
      <c r="Q31" s="22"/>
      <c r="R31" s="22"/>
      <c r="S31" s="22"/>
      <c r="T31" s="22"/>
      <c r="U31" s="22"/>
      <c r="V31" s="22"/>
      <c r="W31" s="60"/>
      <c r="X31" s="22"/>
      <c r="Y31" s="22"/>
      <c r="Z31" s="22"/>
    </row>
    <row r="32" spans="1:26" x14ac:dyDescent="0.3">
      <c r="A32" s="22"/>
      <c r="B32" s="22"/>
      <c r="C32" s="22"/>
      <c r="D32" s="22"/>
      <c r="E32" s="22"/>
      <c r="F32" s="22"/>
      <c r="G32" s="22"/>
      <c r="H32" s="22"/>
      <c r="I32" s="22"/>
      <c r="J32" s="22"/>
      <c r="K32" s="22"/>
      <c r="L32" s="22"/>
      <c r="M32" s="22"/>
      <c r="N32" s="22"/>
      <c r="O32" s="22"/>
      <c r="P32" s="22"/>
      <c r="Q32" s="22"/>
      <c r="R32" s="22"/>
      <c r="S32" s="22"/>
      <c r="T32" s="22"/>
      <c r="U32" s="22"/>
      <c r="V32" s="22"/>
      <c r="W32" s="60"/>
      <c r="X32" s="22"/>
      <c r="Y32" s="22"/>
      <c r="Z32" s="22"/>
    </row>
    <row r="33" spans="1:26" x14ac:dyDescent="0.3">
      <c r="A33" s="22"/>
      <c r="B33" s="22"/>
      <c r="C33" s="22"/>
      <c r="D33" s="22"/>
      <c r="E33" s="22"/>
      <c r="F33" s="22"/>
      <c r="G33" s="22"/>
      <c r="H33" s="22"/>
      <c r="I33" s="22"/>
      <c r="J33" s="22"/>
      <c r="K33" s="22"/>
      <c r="L33" s="22"/>
      <c r="M33" s="22"/>
      <c r="N33" s="22"/>
      <c r="O33" s="22"/>
      <c r="P33" s="22"/>
      <c r="Q33" s="22"/>
      <c r="R33" s="22"/>
      <c r="S33" s="22"/>
      <c r="T33" s="22"/>
      <c r="U33" s="22"/>
      <c r="V33" s="22"/>
      <c r="W33" s="60"/>
      <c r="X33" s="22"/>
      <c r="Y33" s="22"/>
      <c r="Z33" s="22"/>
    </row>
    <row r="34" spans="1:26" x14ac:dyDescent="0.3">
      <c r="A34" s="22"/>
      <c r="B34" s="22"/>
      <c r="C34" s="22"/>
      <c r="D34" s="22"/>
      <c r="E34" s="22"/>
      <c r="F34" s="22"/>
      <c r="G34" s="22"/>
      <c r="H34" s="22"/>
      <c r="I34" s="22"/>
      <c r="J34" s="22"/>
      <c r="K34" s="22"/>
      <c r="L34" s="22"/>
      <c r="M34" s="22"/>
      <c r="N34" s="22"/>
      <c r="O34" s="22"/>
      <c r="P34" s="22"/>
      <c r="Q34" s="22"/>
      <c r="R34" s="22"/>
      <c r="S34" s="22"/>
      <c r="T34" s="22"/>
      <c r="U34" s="22"/>
      <c r="V34" s="22"/>
      <c r="W34" s="60"/>
      <c r="X34" s="22"/>
      <c r="Y34" s="22"/>
      <c r="Z34" s="22"/>
    </row>
    <row r="35" spans="1:26" x14ac:dyDescent="0.3">
      <c r="A35" s="22"/>
      <c r="B35" s="22"/>
      <c r="C35" s="22"/>
      <c r="D35" s="22"/>
      <c r="E35" s="22"/>
      <c r="F35" s="22"/>
      <c r="G35" s="22"/>
      <c r="H35" s="22"/>
      <c r="I35" s="22"/>
      <c r="J35" s="22"/>
      <c r="K35" s="22"/>
      <c r="L35" s="22"/>
      <c r="M35" s="22"/>
      <c r="N35" s="22"/>
      <c r="O35" s="22"/>
      <c r="P35" s="22"/>
      <c r="Q35" s="22"/>
      <c r="R35" s="22"/>
      <c r="S35" s="22"/>
      <c r="T35" s="22"/>
      <c r="U35" s="22"/>
      <c r="V35" s="22"/>
      <c r="W35" s="60"/>
      <c r="X35" s="22"/>
      <c r="Y35" s="22"/>
      <c r="Z35" s="22"/>
    </row>
    <row r="36" spans="1:26" x14ac:dyDescent="0.3">
      <c r="A36" s="22"/>
      <c r="B36" s="22"/>
      <c r="C36" s="22"/>
      <c r="D36" s="22"/>
      <c r="E36" s="22"/>
      <c r="F36" s="22"/>
      <c r="G36" s="22"/>
      <c r="H36" s="22"/>
      <c r="I36" s="22"/>
      <c r="J36" s="22"/>
      <c r="K36" s="22"/>
      <c r="L36" s="22"/>
      <c r="M36" s="22"/>
      <c r="N36" s="22"/>
      <c r="O36" s="22"/>
      <c r="P36" s="22"/>
      <c r="Q36" s="22"/>
      <c r="R36" s="22"/>
      <c r="S36" s="22"/>
      <c r="T36" s="22"/>
      <c r="U36" s="22"/>
      <c r="V36" s="22"/>
      <c r="W36" s="60"/>
      <c r="X36" s="22"/>
      <c r="Y36" s="22"/>
      <c r="Z36" s="22"/>
    </row>
    <row r="37" spans="1:26" x14ac:dyDescent="0.3">
      <c r="A37" s="22"/>
      <c r="B37" s="22"/>
      <c r="C37" s="22"/>
      <c r="D37" s="22"/>
      <c r="E37" s="22"/>
      <c r="F37" s="22"/>
      <c r="G37" s="22"/>
      <c r="H37" s="22"/>
      <c r="I37" s="22"/>
      <c r="J37" s="22"/>
      <c r="K37" s="22"/>
      <c r="L37" s="22"/>
      <c r="M37" s="22"/>
      <c r="N37" s="22"/>
      <c r="O37" s="22"/>
      <c r="P37" s="22"/>
      <c r="Q37" s="22"/>
      <c r="R37" s="22"/>
      <c r="S37" s="22"/>
      <c r="T37" s="22"/>
      <c r="U37" s="22"/>
      <c r="V37" s="22"/>
      <c r="W37" s="60"/>
      <c r="X37" s="22"/>
      <c r="Y37" s="22"/>
      <c r="Z37" s="22"/>
    </row>
    <row r="38" spans="1:26" x14ac:dyDescent="0.3">
      <c r="A38" s="22"/>
      <c r="B38" s="22"/>
      <c r="C38" s="22"/>
      <c r="D38" s="22"/>
      <c r="E38" s="22"/>
      <c r="F38" s="22"/>
      <c r="G38" s="22"/>
      <c r="H38" s="22"/>
      <c r="I38" s="22"/>
      <c r="J38" s="22"/>
      <c r="K38" s="22"/>
      <c r="L38" s="22"/>
      <c r="M38" s="22"/>
      <c r="N38" s="22"/>
      <c r="O38" s="22"/>
      <c r="P38" s="22"/>
      <c r="Q38" s="22"/>
      <c r="R38" s="22"/>
      <c r="S38" s="22"/>
      <c r="T38" s="22"/>
      <c r="U38" s="22"/>
      <c r="V38" s="22"/>
      <c r="W38" s="60"/>
      <c r="X38" s="22"/>
      <c r="Y38" s="22"/>
      <c r="Z38" s="22"/>
    </row>
    <row r="39" spans="1:26" x14ac:dyDescent="0.3">
      <c r="A39" s="22"/>
      <c r="B39" s="22"/>
      <c r="C39" s="22"/>
      <c r="D39" s="22"/>
      <c r="E39" s="22"/>
      <c r="F39" s="22"/>
      <c r="G39" s="22"/>
      <c r="H39" s="22"/>
      <c r="I39" s="22"/>
      <c r="J39" s="22"/>
      <c r="K39" s="22"/>
      <c r="L39" s="22"/>
      <c r="M39" s="22"/>
      <c r="N39" s="22"/>
      <c r="O39" s="22"/>
      <c r="P39" s="22"/>
      <c r="Q39" s="22"/>
      <c r="R39" s="22"/>
      <c r="S39" s="22"/>
      <c r="T39" s="22"/>
      <c r="U39" s="22"/>
      <c r="V39" s="22"/>
      <c r="W39" s="60"/>
      <c r="X39" s="22"/>
      <c r="Y39" s="22"/>
      <c r="Z39" s="22"/>
    </row>
    <row r="40" spans="1:26" x14ac:dyDescent="0.3">
      <c r="A40" s="22"/>
      <c r="B40" s="22"/>
      <c r="C40" s="22"/>
      <c r="D40" s="22"/>
      <c r="E40" s="22"/>
      <c r="F40" s="22"/>
      <c r="G40" s="22"/>
      <c r="H40" s="22"/>
      <c r="I40" s="22"/>
      <c r="J40" s="22"/>
      <c r="K40" s="22"/>
      <c r="L40" s="22"/>
      <c r="M40" s="22"/>
      <c r="N40" s="22"/>
      <c r="O40" s="22"/>
      <c r="P40" s="22"/>
      <c r="Q40" s="22"/>
      <c r="R40" s="22"/>
      <c r="S40" s="22"/>
      <c r="T40" s="22"/>
      <c r="U40" s="22"/>
      <c r="V40" s="22"/>
      <c r="W40" s="60"/>
      <c r="X40" s="22"/>
      <c r="Y40" s="22"/>
      <c r="Z40" s="22"/>
    </row>
    <row r="41" spans="1:26" x14ac:dyDescent="0.3">
      <c r="A41" s="22"/>
      <c r="B41" s="22"/>
      <c r="C41" s="22"/>
      <c r="D41" s="22"/>
      <c r="E41" s="22"/>
      <c r="F41" s="22"/>
      <c r="G41" s="22"/>
      <c r="H41" s="22"/>
      <c r="I41" s="22"/>
      <c r="J41" s="22"/>
      <c r="K41" s="22"/>
      <c r="L41" s="22"/>
      <c r="M41" s="22"/>
      <c r="N41" s="22"/>
      <c r="O41" s="22"/>
      <c r="P41" s="22"/>
      <c r="Q41" s="22"/>
      <c r="R41" s="22"/>
      <c r="S41" s="22"/>
      <c r="T41" s="22"/>
      <c r="U41" s="22"/>
      <c r="V41" s="22"/>
      <c r="W41" s="60"/>
      <c r="X41" s="22"/>
      <c r="Y41" s="22"/>
      <c r="Z41" s="22"/>
    </row>
    <row r="42" spans="1:26" x14ac:dyDescent="0.3">
      <c r="A42" s="22"/>
      <c r="B42" s="22"/>
      <c r="C42" s="22"/>
      <c r="D42" s="22"/>
      <c r="E42" s="22"/>
      <c r="F42" s="22"/>
      <c r="G42" s="22"/>
      <c r="H42" s="22"/>
      <c r="I42" s="22"/>
      <c r="J42" s="22"/>
      <c r="K42" s="22"/>
      <c r="L42" s="22"/>
      <c r="M42" s="22"/>
      <c r="N42" s="22"/>
      <c r="O42" s="22"/>
      <c r="P42" s="22"/>
      <c r="Q42" s="22"/>
      <c r="R42" s="22"/>
      <c r="S42" s="22"/>
      <c r="T42" s="22"/>
      <c r="U42" s="22"/>
      <c r="V42" s="22"/>
      <c r="W42" s="60"/>
      <c r="X42" s="22"/>
      <c r="Y42" s="22"/>
      <c r="Z42" s="22"/>
    </row>
    <row r="43" spans="1:26" x14ac:dyDescent="0.3">
      <c r="A43" s="22"/>
      <c r="B43" s="22"/>
      <c r="C43" s="22"/>
      <c r="D43" s="22"/>
      <c r="E43" s="22"/>
      <c r="F43" s="22"/>
      <c r="G43" s="22"/>
      <c r="H43" s="22"/>
      <c r="I43" s="22"/>
      <c r="J43" s="22"/>
      <c r="K43" s="22"/>
      <c r="L43" s="22"/>
      <c r="M43" s="22"/>
      <c r="N43" s="22"/>
      <c r="O43" s="22"/>
      <c r="P43" s="22"/>
      <c r="Q43" s="22"/>
      <c r="R43" s="22"/>
      <c r="S43" s="22"/>
      <c r="T43" s="22"/>
      <c r="U43" s="22"/>
      <c r="V43" s="22"/>
      <c r="W43" s="60"/>
      <c r="X43" s="22"/>
      <c r="Y43" s="22"/>
      <c r="Z43" s="22"/>
    </row>
    <row r="44" spans="1:26" x14ac:dyDescent="0.3">
      <c r="A44" s="22"/>
      <c r="B44" s="22"/>
      <c r="C44" s="22"/>
      <c r="D44" s="22"/>
      <c r="E44" s="22"/>
      <c r="F44" s="22"/>
      <c r="G44" s="22"/>
      <c r="H44" s="22"/>
      <c r="I44" s="22"/>
      <c r="J44" s="22"/>
      <c r="K44" s="22"/>
      <c r="L44" s="22"/>
      <c r="M44" s="22"/>
      <c r="N44" s="22"/>
      <c r="O44" s="22"/>
      <c r="P44" s="22"/>
      <c r="Q44" s="22"/>
      <c r="R44" s="22"/>
      <c r="S44" s="22"/>
      <c r="T44" s="22"/>
      <c r="U44" s="22"/>
      <c r="V44" s="22"/>
      <c r="W44" s="60"/>
      <c r="X44" s="22"/>
      <c r="Y44" s="22"/>
      <c r="Z44" s="22"/>
    </row>
    <row r="45" spans="1:26" x14ac:dyDescent="0.3">
      <c r="A45" s="22"/>
      <c r="B45" s="22"/>
      <c r="C45" s="22"/>
      <c r="D45" s="22"/>
      <c r="E45" s="22"/>
      <c r="F45" s="22"/>
      <c r="G45" s="22"/>
      <c r="H45" s="22"/>
      <c r="I45" s="22"/>
      <c r="J45" s="22"/>
      <c r="K45" s="22"/>
      <c r="L45" s="22"/>
      <c r="M45" s="22"/>
      <c r="N45" s="22"/>
      <c r="O45" s="22"/>
      <c r="P45" s="22"/>
      <c r="Q45" s="22"/>
      <c r="R45" s="22"/>
      <c r="S45" s="22"/>
      <c r="T45" s="22"/>
      <c r="U45" s="22"/>
      <c r="V45" s="22"/>
      <c r="W45" s="60"/>
      <c r="X45" s="22"/>
      <c r="Y45" s="22"/>
      <c r="Z45" s="22"/>
    </row>
    <row r="46" spans="1:26" x14ac:dyDescent="0.3">
      <c r="A46" s="22"/>
      <c r="B46" s="22"/>
      <c r="C46" s="22"/>
      <c r="D46" s="22"/>
      <c r="E46" s="22"/>
      <c r="F46" s="22"/>
      <c r="G46" s="22"/>
      <c r="H46" s="22"/>
      <c r="I46" s="22"/>
      <c r="J46" s="22"/>
      <c r="K46" s="22"/>
      <c r="L46" s="22"/>
      <c r="M46" s="22"/>
      <c r="N46" s="22"/>
      <c r="O46" s="22"/>
      <c r="P46" s="22"/>
      <c r="Q46" s="22"/>
      <c r="R46" s="22"/>
      <c r="S46" s="22"/>
      <c r="T46" s="22"/>
      <c r="U46" s="22"/>
      <c r="V46" s="22"/>
      <c r="W46" s="60"/>
      <c r="X46" s="22"/>
      <c r="Y46" s="22"/>
      <c r="Z46" s="22"/>
    </row>
    <row r="47" spans="1:26" x14ac:dyDescent="0.3">
      <c r="A47" s="22"/>
      <c r="B47" s="22"/>
      <c r="C47" s="22"/>
      <c r="D47" s="22"/>
      <c r="E47" s="22"/>
      <c r="F47" s="22"/>
      <c r="G47" s="22"/>
      <c r="H47" s="22"/>
      <c r="I47" s="22"/>
      <c r="J47" s="22"/>
      <c r="K47" s="22"/>
      <c r="L47" s="22"/>
      <c r="M47" s="22"/>
      <c r="N47" s="22"/>
      <c r="O47" s="22"/>
      <c r="P47" s="22"/>
      <c r="Q47" s="22"/>
      <c r="R47" s="22"/>
      <c r="S47" s="22"/>
      <c r="T47" s="22"/>
      <c r="U47" s="22"/>
      <c r="V47" s="22"/>
      <c r="W47" s="60"/>
      <c r="X47" s="22"/>
      <c r="Y47" s="22"/>
      <c r="Z47" s="22"/>
    </row>
    <row r="48" spans="1:26" x14ac:dyDescent="0.3">
      <c r="A48" s="22"/>
      <c r="B48" s="22"/>
      <c r="C48" s="22"/>
      <c r="D48" s="22"/>
      <c r="E48" s="22"/>
      <c r="F48" s="22"/>
      <c r="G48" s="22"/>
      <c r="H48" s="22"/>
      <c r="I48" s="22"/>
      <c r="J48" s="22"/>
      <c r="K48" s="22"/>
      <c r="L48" s="22"/>
      <c r="M48" s="22"/>
      <c r="N48" s="22"/>
      <c r="O48" s="22"/>
      <c r="P48" s="22"/>
      <c r="Q48" s="22"/>
      <c r="R48" s="22"/>
      <c r="S48" s="22"/>
      <c r="T48" s="22"/>
      <c r="U48" s="22"/>
      <c r="V48" s="22"/>
      <c r="W48" s="60"/>
      <c r="X48" s="22"/>
      <c r="Y48" s="22"/>
      <c r="Z48" s="22"/>
    </row>
    <row r="49" spans="1:26" x14ac:dyDescent="0.3">
      <c r="A49" s="22"/>
      <c r="B49" s="22"/>
      <c r="C49" s="22"/>
      <c r="D49" s="22"/>
      <c r="E49" s="22"/>
      <c r="F49" s="22"/>
      <c r="G49" s="22"/>
      <c r="H49" s="22"/>
      <c r="I49" s="22"/>
      <c r="J49" s="22"/>
      <c r="K49" s="22"/>
      <c r="L49" s="22"/>
      <c r="M49" s="22"/>
      <c r="N49" s="22"/>
      <c r="O49" s="22"/>
      <c r="P49" s="22"/>
      <c r="Q49" s="22"/>
      <c r="R49" s="22"/>
      <c r="S49" s="22"/>
      <c r="T49" s="22"/>
      <c r="U49" s="22"/>
      <c r="V49" s="22"/>
      <c r="W49" s="60"/>
      <c r="X49" s="22"/>
      <c r="Y49" s="22"/>
      <c r="Z49" s="22"/>
    </row>
    <row r="50" spans="1:26" x14ac:dyDescent="0.3">
      <c r="A50" s="22"/>
      <c r="B50" s="22"/>
      <c r="C50" s="22"/>
      <c r="D50" s="22"/>
      <c r="E50" s="22"/>
      <c r="F50" s="22"/>
      <c r="G50" s="22"/>
      <c r="H50" s="22"/>
      <c r="I50" s="22"/>
      <c r="J50" s="22"/>
      <c r="K50" s="22"/>
      <c r="L50" s="22"/>
      <c r="M50" s="22"/>
      <c r="N50" s="22"/>
      <c r="O50" s="22"/>
      <c r="P50" s="22"/>
      <c r="Q50" s="22"/>
      <c r="R50" s="22"/>
      <c r="S50" s="22"/>
      <c r="T50" s="22"/>
      <c r="U50" s="22"/>
      <c r="V50" s="22"/>
      <c r="W50" s="60"/>
      <c r="X50" s="22"/>
      <c r="Y50" s="22"/>
      <c r="Z50" s="22"/>
    </row>
    <row r="51" spans="1:26" x14ac:dyDescent="0.3">
      <c r="A51" s="22"/>
      <c r="B51" s="22"/>
      <c r="C51" s="22"/>
      <c r="D51" s="22"/>
      <c r="E51" s="22"/>
      <c r="F51" s="22"/>
      <c r="G51" s="22"/>
      <c r="H51" s="22"/>
      <c r="I51" s="22"/>
      <c r="J51" s="22"/>
      <c r="K51" s="22"/>
      <c r="L51" s="22"/>
      <c r="M51" s="22"/>
      <c r="N51" s="22"/>
      <c r="O51" s="22"/>
      <c r="P51" s="22"/>
      <c r="Q51" s="22"/>
      <c r="R51" s="22"/>
      <c r="S51" s="22"/>
      <c r="T51" s="22"/>
      <c r="U51" s="22"/>
      <c r="V51" s="22"/>
      <c r="W51" s="60"/>
      <c r="X51" s="22"/>
      <c r="Y51" s="22"/>
      <c r="Z51" s="22"/>
    </row>
    <row r="52" spans="1:26" x14ac:dyDescent="0.3">
      <c r="A52" s="22"/>
      <c r="B52" s="22"/>
      <c r="C52" s="22"/>
      <c r="D52" s="22"/>
      <c r="E52" s="22"/>
      <c r="F52" s="22"/>
      <c r="G52" s="22"/>
      <c r="H52" s="22"/>
      <c r="I52" s="22"/>
      <c r="J52" s="22"/>
      <c r="K52" s="22"/>
      <c r="L52" s="22"/>
      <c r="M52" s="22"/>
      <c r="N52" s="22"/>
      <c r="O52" s="22"/>
      <c r="P52" s="22"/>
      <c r="Q52" s="22"/>
      <c r="R52" s="22"/>
      <c r="S52" s="22"/>
      <c r="T52" s="22"/>
      <c r="U52" s="22"/>
      <c r="V52" s="22"/>
      <c r="W52" s="60"/>
      <c r="X52" s="22"/>
      <c r="Y52" s="22"/>
      <c r="Z52" s="22"/>
    </row>
    <row r="53" spans="1:26" x14ac:dyDescent="0.3">
      <c r="A53" s="22"/>
      <c r="B53" s="22"/>
      <c r="C53" s="22"/>
      <c r="D53" s="22"/>
      <c r="E53" s="22"/>
      <c r="F53" s="22"/>
      <c r="G53" s="22"/>
      <c r="H53" s="22"/>
      <c r="I53" s="22"/>
      <c r="J53" s="22"/>
      <c r="K53" s="22"/>
      <c r="L53" s="22"/>
      <c r="M53" s="22"/>
      <c r="N53" s="22"/>
      <c r="O53" s="22"/>
      <c r="P53" s="22"/>
      <c r="Q53" s="22"/>
      <c r="R53" s="22"/>
      <c r="S53" s="22"/>
      <c r="T53" s="22"/>
      <c r="U53" s="22"/>
      <c r="V53" s="22"/>
      <c r="W53" s="60"/>
      <c r="X53" s="22"/>
      <c r="Y53" s="22"/>
      <c r="Z53" s="22"/>
    </row>
    <row r="54" spans="1:26" x14ac:dyDescent="0.3">
      <c r="A54" s="22"/>
      <c r="B54" s="22"/>
      <c r="C54" s="22"/>
      <c r="D54" s="22"/>
      <c r="E54" s="22"/>
      <c r="F54" s="22"/>
      <c r="G54" s="22"/>
      <c r="H54" s="22"/>
      <c r="I54" s="22"/>
      <c r="J54" s="22"/>
      <c r="K54" s="22"/>
      <c r="L54" s="22"/>
      <c r="M54" s="22"/>
      <c r="N54" s="22"/>
      <c r="O54" s="22"/>
      <c r="P54" s="22"/>
      <c r="Q54" s="22"/>
      <c r="R54" s="22"/>
      <c r="S54" s="22"/>
      <c r="T54" s="22"/>
      <c r="U54" s="22"/>
      <c r="V54" s="22"/>
      <c r="W54" s="60"/>
      <c r="X54" s="22"/>
      <c r="Y54" s="22"/>
      <c r="Z54" s="22"/>
    </row>
    <row r="55" spans="1:26" x14ac:dyDescent="0.3">
      <c r="A55" s="22"/>
      <c r="B55" s="22"/>
      <c r="C55" s="22"/>
      <c r="D55" s="22"/>
      <c r="E55" s="22"/>
      <c r="F55" s="22"/>
      <c r="G55" s="22"/>
      <c r="H55" s="22"/>
      <c r="I55" s="22"/>
      <c r="J55" s="22"/>
      <c r="K55" s="22"/>
      <c r="L55" s="22"/>
      <c r="M55" s="22"/>
      <c r="N55" s="22"/>
      <c r="O55" s="22"/>
      <c r="P55" s="22"/>
      <c r="Q55" s="22"/>
      <c r="R55" s="22"/>
      <c r="S55" s="22"/>
      <c r="T55" s="22"/>
      <c r="U55" s="22"/>
      <c r="V55" s="22"/>
      <c r="W55" s="60"/>
      <c r="X55" s="22"/>
      <c r="Y55" s="22"/>
      <c r="Z55" s="22"/>
    </row>
    <row r="56" spans="1:26" x14ac:dyDescent="0.3">
      <c r="A56" s="22"/>
      <c r="B56" s="22"/>
      <c r="C56" s="22"/>
      <c r="D56" s="22"/>
      <c r="E56" s="22"/>
      <c r="F56" s="22"/>
      <c r="G56" s="22"/>
      <c r="H56" s="22"/>
      <c r="I56" s="22"/>
      <c r="J56" s="22"/>
      <c r="K56" s="22"/>
      <c r="L56" s="22"/>
      <c r="M56" s="22"/>
      <c r="N56" s="22"/>
      <c r="O56" s="22"/>
      <c r="P56" s="22"/>
      <c r="Q56" s="22"/>
      <c r="R56" s="22"/>
      <c r="S56" s="22"/>
      <c r="T56" s="22"/>
      <c r="U56" s="22"/>
      <c r="V56" s="22"/>
      <c r="W56" s="60"/>
      <c r="X56" s="22"/>
      <c r="Y56" s="22"/>
      <c r="Z56" s="22"/>
    </row>
    <row r="57" spans="1:26" x14ac:dyDescent="0.3">
      <c r="A57" s="22"/>
      <c r="B57" s="22"/>
      <c r="C57" s="22"/>
      <c r="D57" s="22"/>
      <c r="E57" s="22"/>
      <c r="F57" s="22"/>
      <c r="G57" s="22"/>
      <c r="H57" s="22"/>
      <c r="I57" s="22"/>
      <c r="J57" s="22"/>
      <c r="K57" s="22"/>
      <c r="L57" s="22"/>
      <c r="M57" s="22"/>
      <c r="N57" s="22"/>
      <c r="O57" s="22"/>
      <c r="P57" s="22"/>
      <c r="Q57" s="22"/>
      <c r="R57" s="22"/>
      <c r="S57" s="22"/>
      <c r="T57" s="22"/>
      <c r="U57" s="22"/>
      <c r="V57" s="22"/>
      <c r="W57" s="60"/>
      <c r="X57" s="22"/>
      <c r="Y57" s="22"/>
      <c r="Z57" s="22"/>
    </row>
    <row r="58" spans="1:26" x14ac:dyDescent="0.3">
      <c r="A58" s="22"/>
      <c r="B58" s="22"/>
      <c r="C58" s="22"/>
      <c r="D58" s="22"/>
      <c r="E58" s="22"/>
      <c r="F58" s="22"/>
      <c r="G58" s="22"/>
      <c r="H58" s="22"/>
      <c r="I58" s="22"/>
      <c r="J58" s="22"/>
      <c r="K58" s="22"/>
      <c r="L58" s="22"/>
      <c r="M58" s="22"/>
      <c r="N58" s="22"/>
      <c r="O58" s="22"/>
      <c r="P58" s="22"/>
      <c r="Q58" s="22"/>
      <c r="R58" s="22"/>
      <c r="S58" s="22"/>
      <c r="T58" s="22"/>
      <c r="U58" s="22"/>
      <c r="V58" s="22"/>
      <c r="W58" s="60"/>
      <c r="X58" s="22"/>
      <c r="Y58" s="22"/>
      <c r="Z58" s="22"/>
    </row>
    <row r="59" spans="1:26" x14ac:dyDescent="0.3">
      <c r="A59" s="22"/>
      <c r="B59" s="22"/>
      <c r="C59" s="22"/>
      <c r="D59" s="22"/>
      <c r="E59" s="22"/>
      <c r="F59" s="22"/>
      <c r="G59" s="22"/>
      <c r="H59" s="22"/>
      <c r="I59" s="22"/>
      <c r="J59" s="22"/>
      <c r="K59" s="22"/>
      <c r="L59" s="22"/>
      <c r="M59" s="22"/>
      <c r="N59" s="22"/>
      <c r="O59" s="22"/>
      <c r="P59" s="22"/>
      <c r="Q59" s="22"/>
      <c r="R59" s="22"/>
      <c r="S59" s="22"/>
      <c r="T59" s="22"/>
      <c r="U59" s="22"/>
      <c r="V59" s="22"/>
      <c r="W59" s="60"/>
      <c r="X59" s="22"/>
      <c r="Y59" s="22"/>
      <c r="Z59" s="22"/>
    </row>
    <row r="60" spans="1:26" x14ac:dyDescent="0.3">
      <c r="A60" s="22"/>
      <c r="B60" s="22"/>
      <c r="C60" s="22"/>
      <c r="D60" s="22"/>
      <c r="E60" s="22"/>
      <c r="F60" s="22"/>
      <c r="G60" s="22"/>
      <c r="H60" s="22"/>
      <c r="I60" s="22"/>
      <c r="J60" s="22"/>
      <c r="K60" s="22"/>
      <c r="L60" s="22"/>
      <c r="M60" s="22"/>
      <c r="N60" s="22"/>
      <c r="O60" s="22"/>
      <c r="P60" s="22"/>
      <c r="Q60" s="22"/>
      <c r="R60" s="22"/>
      <c r="S60" s="22"/>
      <c r="T60" s="22"/>
      <c r="U60" s="22"/>
      <c r="V60" s="22"/>
      <c r="W60" s="60"/>
      <c r="X60" s="22"/>
      <c r="Y60" s="22"/>
      <c r="Z60" s="22"/>
    </row>
    <row r="61" spans="1:26" x14ac:dyDescent="0.3">
      <c r="A61" s="22"/>
      <c r="B61" s="22"/>
      <c r="C61" s="22"/>
      <c r="D61" s="22"/>
      <c r="E61" s="22"/>
      <c r="F61" s="22"/>
      <c r="G61" s="22"/>
      <c r="H61" s="22"/>
      <c r="I61" s="22"/>
      <c r="J61" s="22"/>
      <c r="K61" s="22"/>
      <c r="L61" s="22"/>
      <c r="M61" s="22"/>
      <c r="N61" s="22"/>
      <c r="O61" s="22"/>
      <c r="P61" s="22"/>
      <c r="Q61" s="22"/>
      <c r="R61" s="22"/>
      <c r="S61" s="22"/>
      <c r="T61" s="22"/>
      <c r="U61" s="22"/>
      <c r="V61" s="22"/>
      <c r="W61" s="60"/>
      <c r="X61" s="22"/>
      <c r="Y61" s="22"/>
      <c r="Z61" s="22"/>
    </row>
    <row r="62" spans="1:26" x14ac:dyDescent="0.3">
      <c r="A62" s="22"/>
      <c r="B62" s="22"/>
      <c r="C62" s="22"/>
      <c r="D62" s="22"/>
      <c r="E62" s="22"/>
      <c r="F62" s="22"/>
      <c r="G62" s="22"/>
      <c r="H62" s="22"/>
      <c r="I62" s="22"/>
      <c r="J62" s="22"/>
      <c r="K62" s="22"/>
      <c r="L62" s="22"/>
      <c r="M62" s="22"/>
      <c r="N62" s="22"/>
      <c r="O62" s="22"/>
      <c r="P62" s="22"/>
      <c r="Q62" s="22"/>
      <c r="R62" s="22"/>
      <c r="S62" s="22"/>
      <c r="T62" s="22"/>
      <c r="U62" s="22"/>
      <c r="V62" s="22"/>
      <c r="W62" s="60"/>
      <c r="X62" s="22"/>
      <c r="Y62" s="22"/>
      <c r="Z62" s="22"/>
    </row>
    <row r="63" spans="1:26" x14ac:dyDescent="0.3">
      <c r="A63" s="22"/>
      <c r="B63" s="22"/>
      <c r="C63" s="22"/>
      <c r="D63" s="22"/>
      <c r="E63" s="22"/>
      <c r="F63" s="22"/>
      <c r="G63" s="22"/>
      <c r="H63" s="22"/>
      <c r="I63" s="22"/>
      <c r="J63" s="22"/>
      <c r="K63" s="22"/>
      <c r="L63" s="22"/>
      <c r="M63" s="22"/>
      <c r="N63" s="22"/>
      <c r="O63" s="22"/>
      <c r="P63" s="22"/>
      <c r="Q63" s="22"/>
      <c r="R63" s="22"/>
      <c r="S63" s="22"/>
      <c r="T63" s="22"/>
      <c r="U63" s="22"/>
      <c r="V63" s="22"/>
      <c r="W63" s="60"/>
      <c r="X63" s="22"/>
      <c r="Y63" s="22"/>
      <c r="Z63" s="22"/>
    </row>
    <row r="64" spans="1:26" x14ac:dyDescent="0.3">
      <c r="A64" s="22"/>
      <c r="B64" s="22"/>
      <c r="C64" s="22"/>
      <c r="D64" s="22"/>
      <c r="E64" s="22"/>
      <c r="F64" s="22"/>
      <c r="G64" s="22"/>
      <c r="H64" s="22"/>
      <c r="I64" s="22"/>
      <c r="J64" s="22"/>
      <c r="K64" s="22"/>
      <c r="L64" s="22"/>
      <c r="M64" s="22"/>
      <c r="N64" s="22"/>
      <c r="O64" s="22"/>
      <c r="P64" s="22"/>
      <c r="Q64" s="22"/>
      <c r="R64" s="22"/>
      <c r="S64" s="22"/>
      <c r="T64" s="22"/>
      <c r="U64" s="22"/>
      <c r="V64" s="22"/>
      <c r="W64" s="60"/>
      <c r="X64" s="22"/>
      <c r="Y64" s="22"/>
      <c r="Z64" s="22"/>
    </row>
    <row r="65" spans="1:26" x14ac:dyDescent="0.3">
      <c r="A65" s="22"/>
      <c r="B65" s="22"/>
      <c r="C65" s="22"/>
      <c r="D65" s="22"/>
      <c r="E65" s="22"/>
      <c r="F65" s="22"/>
      <c r="G65" s="22"/>
      <c r="H65" s="22"/>
      <c r="I65" s="22"/>
      <c r="J65" s="22"/>
      <c r="K65" s="22"/>
      <c r="L65" s="22"/>
      <c r="M65" s="22"/>
      <c r="N65" s="22"/>
      <c r="O65" s="22"/>
      <c r="P65" s="22"/>
      <c r="Q65" s="22"/>
      <c r="R65" s="22"/>
      <c r="S65" s="22"/>
      <c r="T65" s="22"/>
      <c r="U65" s="22"/>
      <c r="V65" s="22"/>
      <c r="W65" s="60"/>
      <c r="X65" s="22"/>
      <c r="Y65" s="22"/>
      <c r="Z65" s="22"/>
    </row>
    <row r="66" spans="1:26" x14ac:dyDescent="0.3">
      <c r="A66" s="22"/>
      <c r="B66" s="22"/>
      <c r="C66" s="22"/>
      <c r="D66" s="22"/>
      <c r="E66" s="22"/>
      <c r="F66" s="22"/>
      <c r="G66" s="22"/>
      <c r="H66" s="22"/>
      <c r="I66" s="22"/>
      <c r="J66" s="22"/>
      <c r="K66" s="22"/>
      <c r="L66" s="22"/>
      <c r="M66" s="22"/>
      <c r="N66" s="22"/>
      <c r="O66" s="22"/>
      <c r="P66" s="22"/>
      <c r="Q66" s="22"/>
      <c r="R66" s="22"/>
      <c r="S66" s="22"/>
      <c r="T66" s="22"/>
      <c r="U66" s="22"/>
      <c r="V66" s="22"/>
      <c r="W66" s="60"/>
      <c r="X66" s="22"/>
      <c r="Y66" s="22"/>
      <c r="Z66" s="22"/>
    </row>
    <row r="67" spans="1:26" x14ac:dyDescent="0.3">
      <c r="A67" s="22"/>
      <c r="B67" s="22"/>
      <c r="C67" s="22"/>
      <c r="D67" s="22"/>
      <c r="E67" s="22"/>
      <c r="F67" s="22"/>
      <c r="G67" s="22"/>
      <c r="H67" s="22"/>
      <c r="I67" s="22"/>
      <c r="J67" s="22"/>
      <c r="K67" s="22"/>
      <c r="L67" s="22"/>
      <c r="M67" s="22"/>
      <c r="N67" s="22"/>
      <c r="O67" s="22"/>
      <c r="P67" s="22"/>
      <c r="Q67" s="22"/>
      <c r="R67" s="22"/>
      <c r="S67" s="22"/>
      <c r="T67" s="22"/>
      <c r="U67" s="22"/>
      <c r="V67" s="22"/>
      <c r="W67" s="60"/>
      <c r="X67" s="22"/>
      <c r="Y67" s="22"/>
      <c r="Z67" s="22"/>
    </row>
    <row r="68" spans="1:26" x14ac:dyDescent="0.3">
      <c r="A68" s="22"/>
      <c r="B68" s="22"/>
      <c r="C68" s="22"/>
      <c r="D68" s="22"/>
      <c r="E68" s="22"/>
      <c r="F68" s="22"/>
      <c r="G68" s="22"/>
      <c r="H68" s="22"/>
      <c r="I68" s="22"/>
      <c r="J68" s="22"/>
      <c r="K68" s="22"/>
      <c r="L68" s="22"/>
      <c r="M68" s="22"/>
      <c r="N68" s="22"/>
      <c r="O68" s="22"/>
      <c r="P68" s="22"/>
      <c r="Q68" s="22"/>
      <c r="R68" s="22"/>
      <c r="S68" s="22"/>
      <c r="T68" s="22"/>
      <c r="U68" s="22"/>
      <c r="V68" s="22"/>
      <c r="W68" s="60"/>
      <c r="X68" s="22"/>
      <c r="Y68" s="22"/>
      <c r="Z68" s="22"/>
    </row>
    <row r="69" spans="1:26" x14ac:dyDescent="0.3">
      <c r="A69" s="22"/>
      <c r="B69" s="22"/>
      <c r="C69" s="22"/>
      <c r="D69" s="22"/>
      <c r="E69" s="22"/>
      <c r="F69" s="22"/>
      <c r="G69" s="22"/>
      <c r="H69" s="22"/>
      <c r="I69" s="22"/>
      <c r="J69" s="22"/>
      <c r="K69" s="22"/>
      <c r="L69" s="22"/>
      <c r="M69" s="22"/>
      <c r="N69" s="22"/>
      <c r="O69" s="22"/>
      <c r="P69" s="22"/>
      <c r="Q69" s="22"/>
      <c r="R69" s="22"/>
      <c r="S69" s="22"/>
      <c r="T69" s="22"/>
      <c r="U69" s="22"/>
      <c r="V69" s="22"/>
      <c r="W69" s="60"/>
      <c r="X69" s="22"/>
      <c r="Y69" s="22"/>
      <c r="Z69" s="22"/>
    </row>
    <row r="70" spans="1:26" x14ac:dyDescent="0.3">
      <c r="A70" s="22"/>
      <c r="B70" s="22"/>
      <c r="C70" s="22"/>
      <c r="D70" s="22"/>
      <c r="E70" s="22"/>
      <c r="F70" s="22"/>
      <c r="G70" s="22"/>
      <c r="H70" s="22"/>
      <c r="I70" s="22"/>
      <c r="J70" s="22"/>
      <c r="K70" s="22"/>
      <c r="L70" s="22"/>
      <c r="M70" s="22"/>
      <c r="N70" s="22"/>
      <c r="O70" s="22"/>
      <c r="P70" s="22"/>
      <c r="Q70" s="22"/>
      <c r="R70" s="22"/>
      <c r="S70" s="22"/>
      <c r="T70" s="22"/>
      <c r="U70" s="22"/>
      <c r="V70" s="22"/>
      <c r="W70" s="60"/>
      <c r="X70" s="22"/>
      <c r="Y70" s="22"/>
      <c r="Z70" s="22"/>
    </row>
    <row r="71" spans="1:26" x14ac:dyDescent="0.3">
      <c r="A71" s="22"/>
      <c r="B71" s="22"/>
      <c r="C71" s="22"/>
      <c r="D71" s="22"/>
      <c r="E71" s="22"/>
      <c r="F71" s="22"/>
      <c r="G71" s="22"/>
      <c r="H71" s="22"/>
      <c r="I71" s="22"/>
      <c r="J71" s="22"/>
      <c r="K71" s="22"/>
      <c r="L71" s="22"/>
      <c r="M71" s="22"/>
      <c r="N71" s="22"/>
      <c r="O71" s="22"/>
      <c r="P71" s="22"/>
      <c r="Q71" s="22"/>
      <c r="R71" s="22"/>
      <c r="S71" s="22"/>
      <c r="T71" s="22"/>
      <c r="U71" s="22"/>
      <c r="V71" s="22"/>
      <c r="W71" s="60"/>
      <c r="X71" s="22"/>
      <c r="Y71" s="22"/>
      <c r="Z71" s="22"/>
    </row>
    <row r="72" spans="1:26" x14ac:dyDescent="0.3">
      <c r="A72" s="22"/>
      <c r="B72" s="22"/>
      <c r="C72" s="22"/>
      <c r="D72" s="22"/>
      <c r="E72" s="22"/>
      <c r="F72" s="22"/>
      <c r="G72" s="22"/>
      <c r="H72" s="22"/>
      <c r="I72" s="22"/>
      <c r="J72" s="22"/>
      <c r="K72" s="22"/>
      <c r="L72" s="22"/>
      <c r="M72" s="22"/>
      <c r="N72" s="22"/>
      <c r="O72" s="22"/>
      <c r="P72" s="22"/>
      <c r="Q72" s="22"/>
      <c r="R72" s="22"/>
      <c r="S72" s="22"/>
      <c r="T72" s="22"/>
      <c r="U72" s="22"/>
      <c r="V72" s="22"/>
      <c r="W72" s="60"/>
      <c r="X72" s="22"/>
      <c r="Y72" s="22"/>
      <c r="Z72" s="22"/>
    </row>
    <row r="73" spans="1:26" x14ac:dyDescent="0.3">
      <c r="A73" s="22"/>
      <c r="B73" s="22"/>
      <c r="C73" s="22"/>
      <c r="D73" s="22"/>
      <c r="E73" s="22"/>
      <c r="F73" s="22"/>
      <c r="G73" s="22"/>
      <c r="H73" s="22"/>
      <c r="I73" s="22"/>
      <c r="J73" s="22"/>
      <c r="K73" s="22"/>
      <c r="L73" s="22"/>
      <c r="M73" s="22"/>
      <c r="N73" s="22"/>
      <c r="O73" s="22"/>
      <c r="P73" s="22"/>
      <c r="Q73" s="22"/>
      <c r="R73" s="22"/>
      <c r="S73" s="22"/>
      <c r="T73" s="22"/>
      <c r="U73" s="22"/>
      <c r="V73" s="22"/>
      <c r="W73" s="60"/>
      <c r="X73" s="22"/>
      <c r="Y73" s="22"/>
      <c r="Z73" s="22"/>
    </row>
    <row r="74" spans="1:26" x14ac:dyDescent="0.3">
      <c r="A74" s="22"/>
      <c r="B74" s="22"/>
      <c r="C74" s="22"/>
      <c r="D74" s="22"/>
      <c r="E74" s="22"/>
      <c r="F74" s="22"/>
      <c r="G74" s="22"/>
      <c r="H74" s="22"/>
      <c r="I74" s="22"/>
      <c r="J74" s="22"/>
      <c r="K74" s="22"/>
      <c r="L74" s="22"/>
      <c r="M74" s="22"/>
      <c r="N74" s="22"/>
      <c r="O74" s="22"/>
      <c r="P74" s="22"/>
      <c r="Q74" s="22"/>
      <c r="R74" s="22"/>
      <c r="S74" s="22"/>
      <c r="T74" s="22"/>
      <c r="U74" s="22"/>
      <c r="V74" s="22"/>
      <c r="W74" s="60"/>
      <c r="X74" s="22"/>
      <c r="Y74" s="22"/>
      <c r="Z74" s="22"/>
    </row>
  </sheetData>
  <sheetProtection algorithmName="SHA-512" hashValue="buAdxWMN16KpcJzJ1thisKHuNcnzZlfn/AZBoG0GobSTwZB7V5VxLqJ/TZqOMfd21fvePVwGTI1LisKOWjf79Q==" saltValue="tTKC6IINOtZbumTcvETTcA==" spinCount="100000" sheet="1" objects="1" scenarios="1" selectLockedCells="1" selectUnlockedCells="1"/>
  <autoFilter ref="A4:AA4"/>
  <mergeCells count="3">
    <mergeCell ref="K3:P3"/>
    <mergeCell ref="U3:Y3"/>
    <mergeCell ref="Q3:T3"/>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15"/>
  <sheetViews>
    <sheetView workbookViewId="0">
      <selection activeCell="B16" sqref="B16"/>
    </sheetView>
  </sheetViews>
  <sheetFormatPr defaultRowHeight="16.5" x14ac:dyDescent="0.3"/>
  <cols>
    <col min="5" max="6" width="13.375" customWidth="1"/>
    <col min="7" max="7" width="10.375" customWidth="1"/>
    <col min="8" max="8" width="18.25" customWidth="1"/>
    <col min="17" max="17" width="51.625" customWidth="1"/>
    <col min="18" max="18" width="18" customWidth="1"/>
    <col min="19" max="19" width="28.5" customWidth="1"/>
  </cols>
  <sheetData>
    <row r="2" spans="1:21" ht="17.25" thickBot="1" x14ac:dyDescent="0.35"/>
    <row r="3" spans="1:21" x14ac:dyDescent="0.3">
      <c r="A3" s="24"/>
      <c r="B3" s="25"/>
      <c r="C3" s="25"/>
      <c r="D3" s="25"/>
      <c r="E3" s="25"/>
      <c r="F3" s="25"/>
      <c r="G3" s="25"/>
      <c r="H3" s="25"/>
      <c r="I3" s="25"/>
      <c r="J3" s="26"/>
      <c r="K3" s="85" t="s">
        <v>14</v>
      </c>
      <c r="L3" s="86"/>
      <c r="M3" s="86"/>
      <c r="N3" s="86"/>
      <c r="O3" s="86"/>
      <c r="P3" s="92"/>
      <c r="Q3" s="93" t="s">
        <v>271</v>
      </c>
      <c r="R3" s="94"/>
      <c r="S3" s="95" t="s">
        <v>273</v>
      </c>
      <c r="T3" s="97"/>
      <c r="U3" s="53"/>
    </row>
    <row r="4" spans="1:21" ht="17.25" thickBot="1" x14ac:dyDescent="0.35">
      <c r="A4" s="27" t="s">
        <v>0</v>
      </c>
      <c r="B4" s="28" t="s">
        <v>1</v>
      </c>
      <c r="C4" s="28" t="s">
        <v>2</v>
      </c>
      <c r="D4" s="28" t="s">
        <v>3</v>
      </c>
      <c r="E4" s="28" t="s">
        <v>263</v>
      </c>
      <c r="F4" s="28" t="s">
        <v>353</v>
      </c>
      <c r="G4" s="28" t="s">
        <v>281</v>
      </c>
      <c r="H4" s="28" t="s">
        <v>283</v>
      </c>
      <c r="I4" s="28" t="s">
        <v>264</v>
      </c>
      <c r="J4" s="29" t="s">
        <v>265</v>
      </c>
      <c r="K4" s="30" t="s">
        <v>266</v>
      </c>
      <c r="L4" s="31" t="s">
        <v>267</v>
      </c>
      <c r="M4" s="31" t="s">
        <v>269</v>
      </c>
      <c r="N4" s="31" t="s">
        <v>28</v>
      </c>
      <c r="O4" s="31" t="s">
        <v>268</v>
      </c>
      <c r="P4" s="32" t="s">
        <v>270</v>
      </c>
      <c r="Q4" s="33" t="s">
        <v>280</v>
      </c>
      <c r="R4" s="34" t="s">
        <v>7</v>
      </c>
      <c r="S4" s="35" t="s">
        <v>280</v>
      </c>
      <c r="T4" s="36" t="s">
        <v>7</v>
      </c>
      <c r="U4" s="54" t="s">
        <v>286</v>
      </c>
    </row>
    <row r="5" spans="1:21" s="20" customFormat="1" ht="27" x14ac:dyDescent="0.3">
      <c r="A5" s="23">
        <v>11</v>
      </c>
      <c r="B5" s="23">
        <v>20</v>
      </c>
      <c r="C5" s="23" t="str">
        <f>VLOOKUP($B5,'선택문헌 목록'!B:AC,2,0)</f>
        <v>Zgliczynska</v>
      </c>
      <c r="D5" s="23">
        <f>VLOOKUP($B5,'선택문헌 목록'!B:AC,3,0)</f>
        <v>2020</v>
      </c>
      <c r="E5" s="23" t="str">
        <f>VLOOKUP($B5,'선택문헌 목록'!B:AC,7,0)</f>
        <v>미혼여성(nulliparous women)</v>
      </c>
      <c r="F5" s="23"/>
      <c r="G5" s="23">
        <v>12</v>
      </c>
      <c r="H5" s="23"/>
      <c r="I5" s="23" t="str">
        <f>VLOOKUP($B5,'선택문헌 목록'!B:AC,18,0)</f>
        <v>LNG-IUD</v>
      </c>
      <c r="J5" s="23"/>
      <c r="K5" s="23" t="s">
        <v>459</v>
      </c>
      <c r="L5" s="23" t="s">
        <v>460</v>
      </c>
      <c r="M5" s="23"/>
      <c r="N5" s="23" t="s">
        <v>458</v>
      </c>
      <c r="O5" s="23"/>
      <c r="P5" s="23" t="s">
        <v>461</v>
      </c>
      <c r="Q5" s="58" t="s">
        <v>463</v>
      </c>
      <c r="R5" s="23" t="s">
        <v>462</v>
      </c>
      <c r="S5" s="23"/>
      <c r="T5" s="23"/>
      <c r="U5" s="23"/>
    </row>
    <row r="6" spans="1:21" s="20" customFormat="1" ht="13.5" x14ac:dyDescent="0.3">
      <c r="A6" s="22">
        <v>25</v>
      </c>
      <c r="B6" s="22">
        <v>131</v>
      </c>
      <c r="C6" s="23" t="str">
        <f>VLOOKUP($B6,'선택문헌 목록'!B:AC,2,0)</f>
        <v>Krashin</v>
      </c>
      <c r="D6" s="23">
        <f>VLOOKUP($B6,'선택문헌 목록'!B:AC,3,0)</f>
        <v>2015</v>
      </c>
      <c r="E6" s="23" t="str">
        <f>VLOOKUP($B6,'선택문헌 목록'!B:AC,7,0)</f>
        <v>women aged ≤ 25 years with desire for contraception</v>
      </c>
      <c r="F6" s="22"/>
      <c r="G6" s="22">
        <v>1</v>
      </c>
      <c r="H6" s="22"/>
      <c r="I6" s="23" t="str">
        <f>VLOOKUP($B6,'선택문헌 목록'!B:AC,18,0)</f>
        <v>LNG-IUD</v>
      </c>
      <c r="J6" s="22" t="s">
        <v>674</v>
      </c>
      <c r="K6" s="22" t="s">
        <v>672</v>
      </c>
      <c r="L6" s="22" t="s">
        <v>673</v>
      </c>
      <c r="M6" s="22"/>
      <c r="N6" s="22" t="s">
        <v>646</v>
      </c>
      <c r="O6" s="22"/>
      <c r="P6" s="22"/>
      <c r="Q6" s="22" t="s">
        <v>675</v>
      </c>
      <c r="R6" s="22"/>
      <c r="S6" s="22"/>
      <c r="T6" s="22"/>
      <c r="U6" s="22" t="s">
        <v>679</v>
      </c>
    </row>
    <row r="7" spans="1:21" s="20" customFormat="1" ht="13.5" x14ac:dyDescent="0.3">
      <c r="A7" s="22">
        <v>25</v>
      </c>
      <c r="B7" s="22">
        <v>131</v>
      </c>
      <c r="C7" s="23" t="str">
        <f>VLOOKUP($B7,'선택문헌 목록'!B:AC,2,0)</f>
        <v>Krashin</v>
      </c>
      <c r="D7" s="23">
        <f>VLOOKUP($B7,'선택문헌 목록'!B:AC,3,0)</f>
        <v>2015</v>
      </c>
      <c r="E7" s="23" t="str">
        <f>VLOOKUP($B7,'선택문헌 목록'!B:AC,7,0)</f>
        <v>women aged ≤ 25 years with desire for contraception</v>
      </c>
      <c r="F7" s="22"/>
      <c r="G7" s="22"/>
      <c r="H7" s="22"/>
      <c r="I7" s="23" t="s">
        <v>676</v>
      </c>
      <c r="J7" s="22" t="s">
        <v>671</v>
      </c>
      <c r="K7" s="22" t="s">
        <v>672</v>
      </c>
      <c r="L7" s="22" t="s">
        <v>673</v>
      </c>
      <c r="M7" s="22"/>
      <c r="N7" s="22" t="s">
        <v>677</v>
      </c>
      <c r="O7" s="22"/>
      <c r="P7" s="22"/>
      <c r="Q7" s="22" t="s">
        <v>678</v>
      </c>
      <c r="R7" s="22"/>
      <c r="S7" s="22"/>
      <c r="T7" s="22"/>
      <c r="U7" s="22" t="s">
        <v>680</v>
      </c>
    </row>
    <row r="8" spans="1:21" s="20" customFormat="1" ht="67.5" x14ac:dyDescent="0.3">
      <c r="A8" s="22">
        <v>26</v>
      </c>
      <c r="B8" s="22">
        <v>190</v>
      </c>
      <c r="C8" s="23" t="str">
        <f>VLOOKUP($B8,'선택문헌 목록'!B:AC,2,0)</f>
        <v>Brahml</v>
      </c>
      <c r="D8" s="23">
        <f>VLOOKUP($B8,'선택문헌 목록'!B:AC,3,0)</f>
        <v>2012</v>
      </c>
      <c r="E8" s="23" t="str">
        <f>VLOOKUP($B8,'선택문헌 목록'!B:AC,7,0)</f>
        <v>women who conceived while using LNG-IUDs.</v>
      </c>
      <c r="F8" s="22"/>
      <c r="G8" s="22">
        <v>1</v>
      </c>
      <c r="H8" s="22" t="s">
        <v>683</v>
      </c>
      <c r="I8" s="23" t="s">
        <v>652</v>
      </c>
      <c r="J8" s="22" t="s">
        <v>682</v>
      </c>
      <c r="K8" s="22" t="s">
        <v>672</v>
      </c>
      <c r="L8" s="22" t="s">
        <v>686</v>
      </c>
      <c r="M8" s="22"/>
      <c r="N8" s="22"/>
      <c r="O8" s="22"/>
      <c r="P8" s="22"/>
      <c r="Q8" s="59" t="s">
        <v>685</v>
      </c>
      <c r="R8" s="22"/>
      <c r="S8" s="22"/>
      <c r="T8" s="22"/>
      <c r="U8" s="22" t="s">
        <v>687</v>
      </c>
    </row>
    <row r="9" spans="1:21" s="20" customFormat="1" ht="13.5" x14ac:dyDescent="0.3">
      <c r="A9" s="22">
        <v>28</v>
      </c>
      <c r="B9" s="22">
        <v>211</v>
      </c>
      <c r="C9" s="23" t="str">
        <f>VLOOKUP($B9,'선택문헌 목록'!B:AC,2,0)</f>
        <v>Mansour</v>
      </c>
      <c r="D9" s="23">
        <f>VLOOKUP($B9,'선택문헌 목록'!B:AC,3,0)</f>
        <v>2010</v>
      </c>
      <c r="E9" s="23" t="str">
        <f>VLOOKUP($B9,'선택문헌 목록'!B:AC,7,0)</f>
        <v>정의없음</v>
      </c>
      <c r="F9" s="22"/>
      <c r="G9" s="22">
        <v>9</v>
      </c>
      <c r="H9" s="22"/>
      <c r="I9" s="23" t="s">
        <v>689</v>
      </c>
      <c r="J9" s="22"/>
      <c r="K9" s="22" t="s">
        <v>698</v>
      </c>
      <c r="L9" s="22" t="s">
        <v>684</v>
      </c>
      <c r="M9" s="22" t="s">
        <v>699</v>
      </c>
      <c r="N9" s="22" t="s">
        <v>701</v>
      </c>
      <c r="O9" s="22"/>
      <c r="P9" s="22"/>
      <c r="Q9" s="22" t="s">
        <v>705</v>
      </c>
      <c r="R9" s="22"/>
      <c r="S9" s="22"/>
      <c r="T9" s="22"/>
      <c r="U9" s="22"/>
    </row>
    <row r="10" spans="1:21" s="20" customFormat="1" ht="13.5" x14ac:dyDescent="0.3">
      <c r="A10" s="22">
        <v>28</v>
      </c>
      <c r="B10" s="22">
        <v>211</v>
      </c>
      <c r="C10" s="23" t="str">
        <f>VLOOKUP($B10,'선택문헌 목록'!B:AC,2,0)</f>
        <v>Mansour</v>
      </c>
      <c r="D10" s="23">
        <f>VLOOKUP($B10,'선택문헌 목록'!B:AC,3,0)</f>
        <v>2010</v>
      </c>
      <c r="E10" s="23" t="str">
        <f>VLOOKUP($B10,'선택문헌 목록'!B:AC,7,0)</f>
        <v>정의없음</v>
      </c>
      <c r="F10" s="22"/>
      <c r="G10" s="22">
        <v>9</v>
      </c>
      <c r="H10" s="22"/>
      <c r="I10" s="23" t="s">
        <v>689</v>
      </c>
      <c r="J10" s="22"/>
      <c r="K10" s="22" t="s">
        <v>698</v>
      </c>
      <c r="L10" s="22" t="s">
        <v>703</v>
      </c>
      <c r="M10" s="22" t="s">
        <v>699</v>
      </c>
      <c r="N10" s="22" t="s">
        <v>700</v>
      </c>
      <c r="O10" s="22"/>
      <c r="P10" s="22"/>
      <c r="Q10" s="22">
        <v>0.1</v>
      </c>
      <c r="R10" s="22"/>
      <c r="S10" s="22"/>
      <c r="T10" s="22"/>
      <c r="U10" s="22"/>
    </row>
    <row r="11" spans="1:21" s="20" customFormat="1" ht="13.5" x14ac:dyDescent="0.3">
      <c r="A11" s="22">
        <v>28</v>
      </c>
      <c r="B11" s="22">
        <v>211</v>
      </c>
      <c r="C11" s="23" t="str">
        <f>VLOOKUP($B11,'선택문헌 목록'!B:AC,2,0)</f>
        <v>Mansour</v>
      </c>
      <c r="D11" s="23">
        <f>VLOOKUP($B11,'선택문헌 목록'!B:AC,3,0)</f>
        <v>2010</v>
      </c>
      <c r="E11" s="23" t="str">
        <f>VLOOKUP($B11,'선택문헌 목록'!B:AC,7,0)</f>
        <v>정의없음</v>
      </c>
      <c r="F11" s="22"/>
      <c r="G11" s="22">
        <v>9</v>
      </c>
      <c r="H11" s="22"/>
      <c r="I11" s="23" t="s">
        <v>689</v>
      </c>
      <c r="J11" s="22"/>
      <c r="K11" s="22" t="s">
        <v>698</v>
      </c>
      <c r="L11" s="22" t="s">
        <v>703</v>
      </c>
      <c r="M11" s="22" t="s">
        <v>704</v>
      </c>
      <c r="N11" s="22" t="s">
        <v>700</v>
      </c>
      <c r="O11" s="22"/>
      <c r="P11" s="22"/>
      <c r="Q11" s="22" t="s">
        <v>702</v>
      </c>
      <c r="R11" s="22"/>
      <c r="S11" s="22"/>
      <c r="T11" s="22"/>
      <c r="U11" s="22"/>
    </row>
    <row r="12" spans="1:21" s="20" customFormat="1" ht="27" x14ac:dyDescent="0.3">
      <c r="A12" s="22">
        <v>29</v>
      </c>
      <c r="B12" s="22">
        <v>858</v>
      </c>
      <c r="C12" s="23" t="str">
        <f>VLOOKUP($B12,'선택문헌 목록'!B:AC,2,0)</f>
        <v>French</v>
      </c>
      <c r="D12" s="23">
        <f>VLOOKUP($B12,'선택문헌 목록'!B:AC,3,0)</f>
        <v>2009</v>
      </c>
      <c r="E12" s="23" t="str">
        <f>VLOOKUP($B12,'선택문헌 목록'!B:AC,7,0)</f>
        <v>Women of reproductive years</v>
      </c>
      <c r="F12" s="22"/>
      <c r="G12" s="22">
        <v>2</v>
      </c>
      <c r="H12" s="22"/>
      <c r="I12" s="23" t="str">
        <f>VLOOKUP($B12,'선택문헌 목록'!B:AC,18,0)</f>
        <v>LNG-IUD</v>
      </c>
      <c r="J12" s="22" t="s">
        <v>710</v>
      </c>
      <c r="K12" s="71" t="s">
        <v>776</v>
      </c>
      <c r="L12" s="71" t="s">
        <v>777</v>
      </c>
      <c r="M12" s="22" t="s">
        <v>778</v>
      </c>
      <c r="N12" s="22" t="s">
        <v>779</v>
      </c>
      <c r="O12" s="22"/>
      <c r="P12" s="22"/>
      <c r="Q12" s="59" t="s">
        <v>780</v>
      </c>
      <c r="R12" s="22"/>
      <c r="S12" s="22"/>
      <c r="T12" s="22"/>
      <c r="U12" s="22" t="s">
        <v>706</v>
      </c>
    </row>
    <row r="13" spans="1:21" s="20" customFormat="1" ht="13.5" x14ac:dyDescent="0.3">
      <c r="A13" s="22">
        <v>29</v>
      </c>
      <c r="B13" s="22">
        <v>858</v>
      </c>
      <c r="C13" s="23" t="str">
        <f>VLOOKUP($B13,'선택문헌 목록'!B:AC,2,0)</f>
        <v>French</v>
      </c>
      <c r="D13" s="23">
        <f>VLOOKUP($B13,'선택문헌 목록'!B:AC,3,0)</f>
        <v>2009</v>
      </c>
      <c r="E13" s="23" t="str">
        <f>VLOOKUP($B13,'선택문헌 목록'!B:AC,7,0)</f>
        <v>Women of reproductive years</v>
      </c>
      <c r="F13" s="22"/>
      <c r="G13" s="22">
        <v>3</v>
      </c>
      <c r="H13" s="22"/>
      <c r="I13" s="23" t="str">
        <f>VLOOKUP($B13,'선택문헌 목록'!B:AC,18,0)</f>
        <v>LNG-IUD</v>
      </c>
      <c r="J13" s="22" t="s">
        <v>727</v>
      </c>
      <c r="K13" s="71" t="s">
        <v>776</v>
      </c>
      <c r="L13" s="71" t="s">
        <v>777</v>
      </c>
      <c r="M13" s="22" t="s">
        <v>778</v>
      </c>
      <c r="N13" s="22" t="s">
        <v>779</v>
      </c>
      <c r="O13" s="22"/>
      <c r="P13" s="22"/>
      <c r="Q13" s="22" t="s">
        <v>781</v>
      </c>
      <c r="R13" s="22"/>
      <c r="S13" s="22"/>
      <c r="T13" s="22"/>
      <c r="U13" s="22"/>
    </row>
    <row r="14" spans="1:21" s="20" customFormat="1" ht="13.5" x14ac:dyDescent="0.3">
      <c r="A14" s="22">
        <v>29</v>
      </c>
      <c r="B14" s="22">
        <v>858</v>
      </c>
      <c r="C14" s="23" t="str">
        <f>VLOOKUP($B14,'선택문헌 목록'!B:AC,2,0)</f>
        <v>French</v>
      </c>
      <c r="D14" s="23">
        <f>VLOOKUP($B14,'선택문헌 목록'!B:AC,3,0)</f>
        <v>2009</v>
      </c>
      <c r="E14" s="23" t="str">
        <f>VLOOKUP($B14,'선택문헌 목록'!B:AC,7,0)</f>
        <v>Women of reproductive years</v>
      </c>
      <c r="F14" s="22"/>
      <c r="G14" s="22">
        <v>1</v>
      </c>
      <c r="H14" s="22"/>
      <c r="I14" s="23" t="str">
        <f>VLOOKUP($B14,'선택문헌 목록'!B:AC,18,0)</f>
        <v>LNG-IUD</v>
      </c>
      <c r="J14" s="22" t="s">
        <v>782</v>
      </c>
      <c r="K14" s="71" t="s">
        <v>776</v>
      </c>
      <c r="L14" s="71" t="s">
        <v>777</v>
      </c>
      <c r="M14" s="22"/>
      <c r="N14" s="22" t="s">
        <v>783</v>
      </c>
      <c r="O14" s="22"/>
      <c r="P14" s="22"/>
      <c r="Q14" s="22" t="s">
        <v>784</v>
      </c>
      <c r="R14" s="22"/>
      <c r="S14" s="22"/>
      <c r="T14" s="22"/>
      <c r="U14" s="22"/>
    </row>
    <row r="15" spans="1:21" s="20" customFormat="1" ht="13.5" x14ac:dyDescent="0.3">
      <c r="A15" s="22">
        <v>29</v>
      </c>
      <c r="B15" s="22">
        <v>858</v>
      </c>
      <c r="C15" s="23" t="str">
        <f>VLOOKUP($B15,'선택문헌 목록'!B:AC,2,0)</f>
        <v>French</v>
      </c>
      <c r="D15" s="23">
        <f>VLOOKUP($B15,'선택문헌 목록'!B:AC,3,0)</f>
        <v>2009</v>
      </c>
      <c r="E15" s="23" t="str">
        <f>VLOOKUP($B15,'선택문헌 목록'!B:AC,7,0)</f>
        <v>Women of reproductive years</v>
      </c>
      <c r="F15" s="22"/>
      <c r="G15" s="22">
        <v>1</v>
      </c>
      <c r="H15" s="22"/>
      <c r="I15" s="23" t="str">
        <f>VLOOKUP($B15,'선택문헌 목록'!B:AC,18,0)</f>
        <v>LNG-IUD</v>
      </c>
      <c r="J15" s="22" t="s">
        <v>785</v>
      </c>
      <c r="K15" s="71" t="s">
        <v>776</v>
      </c>
      <c r="L15" s="71" t="s">
        <v>777</v>
      </c>
      <c r="M15" s="22"/>
      <c r="N15" s="22" t="s">
        <v>715</v>
      </c>
      <c r="O15" s="22"/>
      <c r="P15" s="22"/>
      <c r="Q15" s="22" t="s">
        <v>786</v>
      </c>
      <c r="R15" s="22"/>
      <c r="S15" s="22"/>
      <c r="T15" s="22"/>
      <c r="U15" s="22"/>
    </row>
    <row r="16" spans="1:21" s="20" customFormat="1" ht="13.5" x14ac:dyDescent="0.3">
      <c r="A16" s="22">
        <v>30</v>
      </c>
      <c r="B16" s="22">
        <v>245</v>
      </c>
      <c r="C16" s="23" t="str">
        <f>VLOOKUP($B16,'선택문헌 목록'!B:AC,2,0)</f>
        <v>French</v>
      </c>
      <c r="D16" s="23">
        <f>VLOOKUP($B16,'선택문헌 목록'!B:AC,3,0)</f>
        <v>2000</v>
      </c>
      <c r="E16" s="23" t="str">
        <f>VLOOKUP($B16,'선택문헌 목록'!B:AC,7,0)</f>
        <v>women of reproductive age.</v>
      </c>
      <c r="F16" s="22"/>
      <c r="G16" s="22">
        <v>2</v>
      </c>
      <c r="H16" s="22"/>
      <c r="I16" s="23" t="s">
        <v>708</v>
      </c>
      <c r="J16" s="22" t="s">
        <v>835</v>
      </c>
      <c r="K16" s="22" t="s">
        <v>725</v>
      </c>
      <c r="L16" s="22" t="s">
        <v>836</v>
      </c>
      <c r="M16" s="22"/>
      <c r="N16" s="22" t="s">
        <v>837</v>
      </c>
      <c r="O16" s="22"/>
      <c r="P16" s="22"/>
      <c r="Q16" s="22" t="s">
        <v>789</v>
      </c>
      <c r="R16" s="22"/>
      <c r="S16" s="22"/>
      <c r="T16" s="22"/>
      <c r="U16" s="22"/>
    </row>
    <row r="17" spans="1:21" s="20" customFormat="1" ht="13.5" x14ac:dyDescent="0.3">
      <c r="A17" s="22"/>
      <c r="B17" s="22"/>
      <c r="C17" s="23"/>
      <c r="D17" s="23"/>
      <c r="E17" s="23"/>
      <c r="F17" s="22"/>
      <c r="G17" s="22"/>
      <c r="H17" s="22"/>
      <c r="I17" s="23"/>
      <c r="J17" s="22"/>
      <c r="K17" s="22"/>
      <c r="L17" s="22"/>
      <c r="M17" s="22"/>
      <c r="N17" s="22"/>
      <c r="O17" s="22"/>
      <c r="P17" s="22"/>
      <c r="Q17" s="22"/>
      <c r="R17" s="22"/>
      <c r="S17" s="22"/>
      <c r="T17" s="22"/>
      <c r="U17" s="22"/>
    </row>
    <row r="18" spans="1:21" s="20" customFormat="1" ht="13.5" x14ac:dyDescent="0.3">
      <c r="A18" s="22"/>
      <c r="B18" s="22"/>
      <c r="C18" s="23"/>
      <c r="D18" s="23"/>
      <c r="E18" s="23"/>
      <c r="F18" s="22"/>
      <c r="G18" s="22"/>
      <c r="H18" s="22"/>
      <c r="I18" s="23"/>
      <c r="J18" s="22"/>
      <c r="K18" s="22"/>
      <c r="L18" s="22"/>
      <c r="M18" s="22"/>
      <c r="N18" s="22"/>
      <c r="O18" s="22"/>
      <c r="P18" s="22"/>
      <c r="Q18" s="22"/>
      <c r="R18" s="22"/>
      <c r="S18" s="22"/>
      <c r="T18" s="22"/>
      <c r="U18" s="22"/>
    </row>
    <row r="19" spans="1:21" s="20" customFormat="1" ht="13.5" x14ac:dyDescent="0.3">
      <c r="A19" s="22"/>
      <c r="B19" s="22"/>
      <c r="C19" s="23"/>
      <c r="D19" s="23"/>
      <c r="E19" s="23"/>
      <c r="F19" s="22"/>
      <c r="G19" s="22"/>
      <c r="H19" s="22"/>
      <c r="I19" s="23"/>
      <c r="J19" s="22"/>
      <c r="K19" s="22"/>
      <c r="L19" s="22"/>
      <c r="M19" s="22"/>
      <c r="N19" s="22"/>
      <c r="O19" s="22"/>
      <c r="P19" s="22"/>
      <c r="Q19" s="22"/>
      <c r="R19" s="22"/>
      <c r="S19" s="22"/>
      <c r="T19" s="22"/>
      <c r="U19" s="22"/>
    </row>
    <row r="20" spans="1:21" s="20" customFormat="1" ht="13.5" x14ac:dyDescent="0.3">
      <c r="A20" s="22"/>
      <c r="B20" s="22"/>
      <c r="C20" s="23"/>
      <c r="D20" s="23"/>
      <c r="E20" s="23"/>
      <c r="F20" s="22"/>
      <c r="G20" s="22"/>
      <c r="H20" s="22"/>
      <c r="I20" s="23"/>
      <c r="J20" s="22"/>
      <c r="K20" s="22"/>
      <c r="L20" s="22"/>
      <c r="M20" s="22"/>
      <c r="N20" s="22"/>
      <c r="O20" s="22"/>
      <c r="P20" s="22"/>
      <c r="Q20" s="22"/>
      <c r="R20" s="22"/>
      <c r="S20" s="22"/>
      <c r="T20" s="22"/>
      <c r="U20" s="22"/>
    </row>
    <row r="21" spans="1:21" s="20" customFormat="1" ht="13.5" x14ac:dyDescent="0.3">
      <c r="A21" s="22"/>
      <c r="B21" s="22"/>
      <c r="C21" s="23"/>
      <c r="D21" s="23"/>
      <c r="E21" s="23"/>
      <c r="F21" s="22"/>
      <c r="G21" s="22"/>
      <c r="H21" s="22"/>
      <c r="I21" s="23"/>
      <c r="J21" s="22"/>
      <c r="K21" s="22"/>
      <c r="L21" s="22"/>
      <c r="M21" s="22"/>
      <c r="N21" s="22"/>
      <c r="O21" s="22"/>
      <c r="P21" s="22"/>
      <c r="Q21" s="22"/>
      <c r="R21" s="22"/>
      <c r="S21" s="22"/>
      <c r="T21" s="22"/>
      <c r="U21" s="22"/>
    </row>
    <row r="22" spans="1:21" s="20" customFormat="1" ht="13.5" x14ac:dyDescent="0.3">
      <c r="A22" s="22"/>
      <c r="B22" s="22"/>
      <c r="C22" s="23"/>
      <c r="D22" s="23"/>
      <c r="E22" s="23"/>
      <c r="F22" s="22"/>
      <c r="G22" s="22"/>
      <c r="H22" s="22"/>
      <c r="I22" s="23"/>
      <c r="J22" s="22"/>
      <c r="K22" s="22"/>
      <c r="L22" s="22"/>
      <c r="M22" s="22"/>
      <c r="N22" s="22"/>
      <c r="O22" s="22"/>
      <c r="P22" s="22"/>
      <c r="Q22" s="22"/>
      <c r="R22" s="22"/>
      <c r="S22" s="22"/>
      <c r="T22" s="22"/>
      <c r="U22" s="22"/>
    </row>
    <row r="23" spans="1:21" s="20" customFormat="1" ht="13.5" x14ac:dyDescent="0.3">
      <c r="A23" s="22"/>
      <c r="B23" s="22"/>
      <c r="C23" s="23"/>
      <c r="D23" s="23"/>
      <c r="E23" s="23"/>
      <c r="F23" s="22"/>
      <c r="G23" s="22"/>
      <c r="H23" s="22"/>
      <c r="I23" s="23"/>
      <c r="J23" s="22"/>
      <c r="K23" s="22"/>
      <c r="L23" s="22"/>
      <c r="M23" s="22"/>
      <c r="N23" s="22"/>
      <c r="O23" s="22"/>
      <c r="P23" s="22"/>
      <c r="Q23" s="22"/>
      <c r="R23" s="22"/>
      <c r="S23" s="22"/>
      <c r="T23" s="22"/>
      <c r="U23" s="22"/>
    </row>
    <row r="24" spans="1:21" s="20" customFormat="1" ht="13.5" x14ac:dyDescent="0.3">
      <c r="A24" s="22"/>
      <c r="B24" s="22"/>
      <c r="C24" s="23"/>
      <c r="D24" s="23"/>
      <c r="E24" s="23"/>
      <c r="F24" s="22"/>
      <c r="G24" s="22"/>
      <c r="H24" s="22"/>
      <c r="I24" s="23"/>
      <c r="J24" s="22"/>
      <c r="K24" s="22"/>
      <c r="L24" s="22"/>
      <c r="M24" s="22"/>
      <c r="N24" s="22"/>
      <c r="O24" s="22"/>
      <c r="P24" s="22"/>
      <c r="Q24" s="22"/>
      <c r="R24" s="22"/>
      <c r="S24" s="22"/>
      <c r="T24" s="22"/>
      <c r="U24" s="22"/>
    </row>
    <row r="25" spans="1:21" s="20" customFormat="1" ht="13.5" x14ac:dyDescent="0.3">
      <c r="A25" s="22"/>
      <c r="B25" s="22"/>
      <c r="C25" s="23"/>
      <c r="D25" s="23"/>
      <c r="E25" s="23"/>
      <c r="F25" s="22"/>
      <c r="G25" s="22"/>
      <c r="H25" s="22"/>
      <c r="I25" s="23"/>
      <c r="J25" s="22"/>
      <c r="K25" s="22"/>
      <c r="L25" s="22"/>
      <c r="M25" s="22"/>
      <c r="N25" s="22"/>
      <c r="O25" s="22"/>
      <c r="P25" s="22"/>
      <c r="Q25" s="22"/>
      <c r="R25" s="22"/>
      <c r="S25" s="22"/>
      <c r="T25" s="22"/>
      <c r="U25" s="22"/>
    </row>
    <row r="26" spans="1:21" s="20" customFormat="1" ht="13.5" x14ac:dyDescent="0.3">
      <c r="A26" s="22"/>
      <c r="B26" s="22"/>
      <c r="C26" s="23"/>
      <c r="D26" s="23"/>
      <c r="E26" s="23"/>
      <c r="F26" s="22"/>
      <c r="G26" s="22"/>
      <c r="H26" s="22"/>
      <c r="I26" s="23"/>
      <c r="J26" s="22"/>
      <c r="K26" s="22"/>
      <c r="L26" s="22"/>
      <c r="M26" s="22"/>
      <c r="N26" s="22"/>
      <c r="O26" s="22"/>
      <c r="P26" s="22"/>
      <c r="Q26" s="22"/>
      <c r="R26" s="22"/>
      <c r="S26" s="22"/>
      <c r="T26" s="22"/>
      <c r="U26" s="22"/>
    </row>
    <row r="27" spans="1:21" s="20" customFormat="1" ht="13.5" x14ac:dyDescent="0.3">
      <c r="A27" s="22"/>
      <c r="B27" s="22"/>
      <c r="C27" s="23"/>
      <c r="D27" s="23"/>
      <c r="E27" s="23"/>
      <c r="F27" s="22"/>
      <c r="G27" s="22"/>
      <c r="H27" s="22"/>
      <c r="I27" s="23"/>
      <c r="J27" s="22"/>
      <c r="K27" s="22"/>
      <c r="L27" s="22"/>
      <c r="M27" s="22"/>
      <c r="N27" s="22"/>
      <c r="O27" s="22"/>
      <c r="P27" s="22"/>
      <c r="Q27" s="22"/>
      <c r="R27" s="22"/>
      <c r="S27" s="22"/>
      <c r="T27" s="22"/>
      <c r="U27" s="22"/>
    </row>
    <row r="28" spans="1:21" s="20" customFormat="1" ht="13.5" x14ac:dyDescent="0.3">
      <c r="A28" s="22"/>
      <c r="B28" s="22"/>
      <c r="C28" s="22"/>
      <c r="D28" s="23"/>
      <c r="E28" s="23"/>
      <c r="F28" s="22"/>
      <c r="G28" s="22"/>
      <c r="H28" s="22"/>
      <c r="I28" s="23"/>
      <c r="J28" s="22"/>
      <c r="K28" s="22"/>
      <c r="L28" s="22"/>
      <c r="M28" s="22"/>
      <c r="N28" s="22"/>
      <c r="O28" s="22"/>
      <c r="P28" s="22"/>
      <c r="Q28" s="22"/>
      <c r="R28" s="22"/>
      <c r="S28" s="22"/>
      <c r="T28" s="22"/>
      <c r="U28" s="22"/>
    </row>
    <row r="29" spans="1:21" s="20" customFormat="1" ht="13.5" x14ac:dyDescent="0.3">
      <c r="A29" s="22"/>
      <c r="B29" s="22"/>
      <c r="C29" s="22"/>
      <c r="D29" s="22"/>
      <c r="E29" s="22"/>
      <c r="F29" s="22"/>
      <c r="G29" s="22"/>
      <c r="H29" s="22"/>
      <c r="I29" s="23"/>
      <c r="J29" s="22"/>
      <c r="K29" s="22"/>
      <c r="L29" s="22"/>
      <c r="M29" s="22"/>
      <c r="N29" s="22"/>
      <c r="O29" s="22"/>
      <c r="P29" s="22"/>
      <c r="Q29" s="22"/>
      <c r="R29" s="22"/>
      <c r="S29" s="22"/>
      <c r="T29" s="22"/>
      <c r="U29" s="22"/>
    </row>
    <row r="30" spans="1:21" s="20" customFormat="1" ht="13.5" x14ac:dyDescent="0.3">
      <c r="A30" s="22"/>
      <c r="B30" s="22"/>
      <c r="C30" s="22"/>
      <c r="D30" s="22"/>
      <c r="E30" s="22"/>
      <c r="F30" s="22"/>
      <c r="G30" s="22"/>
      <c r="H30" s="22"/>
      <c r="I30" s="22"/>
      <c r="J30" s="22"/>
      <c r="K30" s="22"/>
      <c r="L30" s="22"/>
      <c r="M30" s="22"/>
      <c r="N30" s="22"/>
      <c r="O30" s="22"/>
      <c r="P30" s="22"/>
      <c r="Q30" s="22"/>
      <c r="R30" s="22"/>
      <c r="S30" s="22"/>
      <c r="T30" s="22"/>
      <c r="U30" s="22"/>
    </row>
    <row r="31" spans="1:21" s="20" customFormat="1" ht="13.5" x14ac:dyDescent="0.3">
      <c r="A31" s="22"/>
      <c r="B31" s="22"/>
      <c r="C31" s="22"/>
      <c r="D31" s="22"/>
      <c r="E31" s="22"/>
      <c r="F31" s="22"/>
      <c r="G31" s="22"/>
      <c r="H31" s="22"/>
      <c r="I31" s="22"/>
      <c r="J31" s="22"/>
      <c r="K31" s="22"/>
      <c r="L31" s="22"/>
      <c r="M31" s="22"/>
      <c r="N31" s="22"/>
      <c r="O31" s="22"/>
      <c r="P31" s="22"/>
      <c r="Q31" s="22"/>
      <c r="R31" s="22"/>
      <c r="S31" s="22"/>
      <c r="T31" s="22"/>
      <c r="U31" s="22"/>
    </row>
    <row r="32" spans="1:21" s="20" customFormat="1" ht="13.5" x14ac:dyDescent="0.3">
      <c r="A32" s="22"/>
      <c r="B32" s="22"/>
      <c r="C32" s="22"/>
      <c r="D32" s="22"/>
      <c r="E32" s="22"/>
      <c r="F32" s="22"/>
      <c r="G32" s="22"/>
      <c r="H32" s="22"/>
      <c r="I32" s="22"/>
      <c r="J32" s="22"/>
      <c r="K32" s="22"/>
      <c r="L32" s="22"/>
      <c r="M32" s="22"/>
      <c r="N32" s="22"/>
      <c r="O32" s="22"/>
      <c r="P32" s="22"/>
      <c r="Q32" s="22"/>
      <c r="R32" s="22"/>
      <c r="S32" s="22"/>
      <c r="T32" s="22"/>
      <c r="U32" s="22"/>
    </row>
    <row r="33" spans="1:21" s="20" customFormat="1" ht="13.5" x14ac:dyDescent="0.3">
      <c r="A33" s="22"/>
      <c r="B33" s="22"/>
      <c r="C33" s="22"/>
      <c r="D33" s="22"/>
      <c r="E33" s="22"/>
      <c r="F33" s="22"/>
      <c r="G33" s="22"/>
      <c r="H33" s="22"/>
      <c r="I33" s="22"/>
      <c r="J33" s="22"/>
      <c r="K33" s="22"/>
      <c r="L33" s="22"/>
      <c r="M33" s="22"/>
      <c r="N33" s="22"/>
      <c r="O33" s="22"/>
      <c r="P33" s="22"/>
      <c r="Q33" s="22"/>
      <c r="R33" s="22"/>
      <c r="S33" s="22"/>
      <c r="T33" s="22"/>
      <c r="U33" s="22"/>
    </row>
    <row r="34" spans="1:21" s="20" customFormat="1" ht="13.5" x14ac:dyDescent="0.3">
      <c r="A34" s="22"/>
      <c r="B34" s="22"/>
      <c r="C34" s="22"/>
      <c r="D34" s="22"/>
      <c r="E34" s="22"/>
      <c r="F34" s="22"/>
      <c r="G34" s="22"/>
      <c r="H34" s="22"/>
      <c r="I34" s="22"/>
      <c r="J34" s="22"/>
      <c r="K34" s="22"/>
      <c r="L34" s="22"/>
      <c r="M34" s="22"/>
      <c r="N34" s="22"/>
      <c r="O34" s="22"/>
      <c r="P34" s="22"/>
      <c r="Q34" s="22"/>
      <c r="R34" s="22"/>
      <c r="S34" s="22"/>
      <c r="T34" s="22"/>
      <c r="U34" s="22"/>
    </row>
    <row r="35" spans="1:21" s="20" customFormat="1" ht="13.5" x14ac:dyDescent="0.3">
      <c r="A35" s="22"/>
      <c r="B35" s="22"/>
      <c r="C35" s="22"/>
      <c r="D35" s="22"/>
      <c r="E35" s="22"/>
      <c r="F35" s="22"/>
      <c r="G35" s="22"/>
      <c r="H35" s="22"/>
      <c r="I35" s="22"/>
      <c r="J35" s="22"/>
      <c r="K35" s="22"/>
      <c r="L35" s="22"/>
      <c r="M35" s="22"/>
      <c r="N35" s="22"/>
      <c r="O35" s="22"/>
      <c r="P35" s="22"/>
      <c r="Q35" s="22"/>
      <c r="R35" s="22"/>
      <c r="S35" s="22"/>
      <c r="T35" s="22"/>
      <c r="U35" s="22"/>
    </row>
    <row r="36" spans="1:21" s="20" customFormat="1" ht="13.5" x14ac:dyDescent="0.3">
      <c r="A36" s="22"/>
      <c r="B36" s="22"/>
      <c r="C36" s="22"/>
      <c r="D36" s="22"/>
      <c r="E36" s="22"/>
      <c r="F36" s="22"/>
      <c r="G36" s="22"/>
      <c r="H36" s="22"/>
      <c r="I36" s="22"/>
      <c r="J36" s="22"/>
      <c r="K36" s="22"/>
      <c r="L36" s="22"/>
      <c r="M36" s="22"/>
      <c r="N36" s="22"/>
      <c r="O36" s="22"/>
      <c r="P36" s="22"/>
      <c r="Q36" s="22"/>
      <c r="R36" s="22"/>
      <c r="S36" s="22"/>
      <c r="T36" s="22"/>
      <c r="U36" s="22"/>
    </row>
    <row r="37" spans="1:21" s="20" customFormat="1" ht="13.5" x14ac:dyDescent="0.3">
      <c r="A37" s="22"/>
      <c r="B37" s="22"/>
      <c r="C37" s="22"/>
      <c r="D37" s="22"/>
      <c r="E37" s="22"/>
      <c r="F37" s="22"/>
      <c r="G37" s="22"/>
      <c r="H37" s="22"/>
      <c r="I37" s="22"/>
      <c r="J37" s="22"/>
      <c r="K37" s="22"/>
      <c r="L37" s="22"/>
      <c r="M37" s="22"/>
      <c r="N37" s="22"/>
      <c r="O37" s="22"/>
      <c r="P37" s="22"/>
      <c r="Q37" s="22"/>
      <c r="R37" s="22"/>
      <c r="S37" s="22"/>
      <c r="T37" s="22"/>
      <c r="U37" s="22"/>
    </row>
    <row r="38" spans="1:21" s="20" customFormat="1" ht="13.5" x14ac:dyDescent="0.3">
      <c r="A38" s="22"/>
      <c r="B38" s="22"/>
      <c r="C38" s="22"/>
      <c r="D38" s="22"/>
      <c r="E38" s="22"/>
      <c r="F38" s="22"/>
      <c r="G38" s="22"/>
      <c r="H38" s="22"/>
      <c r="I38" s="22"/>
      <c r="J38" s="22"/>
      <c r="K38" s="22"/>
      <c r="L38" s="22"/>
      <c r="M38" s="22"/>
      <c r="N38" s="22"/>
      <c r="O38" s="22"/>
      <c r="P38" s="22"/>
      <c r="Q38" s="22"/>
      <c r="R38" s="22"/>
      <c r="S38" s="22"/>
      <c r="T38" s="22"/>
      <c r="U38" s="22"/>
    </row>
    <row r="39" spans="1:21" s="20" customFormat="1" ht="13.5" x14ac:dyDescent="0.3">
      <c r="A39" s="22"/>
      <c r="B39" s="22"/>
      <c r="C39" s="22"/>
      <c r="D39" s="22"/>
      <c r="E39" s="22"/>
      <c r="F39" s="22"/>
      <c r="G39" s="22"/>
      <c r="H39" s="22"/>
      <c r="I39" s="22"/>
      <c r="J39" s="22"/>
      <c r="K39" s="22"/>
      <c r="L39" s="22"/>
      <c r="M39" s="22"/>
      <c r="N39" s="22"/>
      <c r="O39" s="22"/>
      <c r="P39" s="22"/>
      <c r="Q39" s="22"/>
      <c r="R39" s="22"/>
      <c r="S39" s="22"/>
      <c r="T39" s="22"/>
      <c r="U39" s="22"/>
    </row>
    <row r="40" spans="1:21" s="20" customFormat="1" ht="13.5" x14ac:dyDescent="0.3">
      <c r="A40" s="22"/>
      <c r="B40" s="22"/>
      <c r="C40" s="22"/>
      <c r="D40" s="22"/>
      <c r="E40" s="22"/>
      <c r="F40" s="22"/>
      <c r="G40" s="22"/>
      <c r="H40" s="22"/>
      <c r="I40" s="22"/>
      <c r="J40" s="22"/>
      <c r="K40" s="22"/>
      <c r="L40" s="22"/>
      <c r="M40" s="22"/>
      <c r="N40" s="22"/>
      <c r="O40" s="22"/>
      <c r="P40" s="22"/>
      <c r="Q40" s="22"/>
      <c r="R40" s="22"/>
      <c r="S40" s="22"/>
      <c r="T40" s="22"/>
      <c r="U40" s="22"/>
    </row>
    <row r="41" spans="1:21" s="20" customFormat="1" ht="13.5" x14ac:dyDescent="0.3">
      <c r="A41" s="22"/>
      <c r="B41" s="22"/>
      <c r="C41" s="22"/>
      <c r="D41" s="22"/>
      <c r="E41" s="22"/>
      <c r="F41" s="22"/>
      <c r="G41" s="22"/>
      <c r="H41" s="22"/>
      <c r="I41" s="22"/>
      <c r="J41" s="22"/>
      <c r="K41" s="22"/>
      <c r="L41" s="22"/>
      <c r="M41" s="22"/>
      <c r="N41" s="22"/>
      <c r="O41" s="22"/>
      <c r="P41" s="22"/>
      <c r="Q41" s="22"/>
      <c r="R41" s="22"/>
      <c r="S41" s="22"/>
      <c r="T41" s="22"/>
      <c r="U41" s="22"/>
    </row>
    <row r="42" spans="1:21" s="20" customFormat="1" ht="13.5" x14ac:dyDescent="0.3">
      <c r="A42" s="22"/>
      <c r="B42" s="22"/>
      <c r="C42" s="22"/>
      <c r="D42" s="22"/>
      <c r="E42" s="22"/>
      <c r="F42" s="22"/>
      <c r="G42" s="22"/>
      <c r="H42" s="22"/>
      <c r="I42" s="22"/>
      <c r="J42" s="22"/>
      <c r="K42" s="22"/>
      <c r="L42" s="22"/>
      <c r="M42" s="22"/>
      <c r="N42" s="22"/>
      <c r="O42" s="22"/>
      <c r="P42" s="22"/>
      <c r="Q42" s="22"/>
      <c r="R42" s="22"/>
      <c r="S42" s="22"/>
      <c r="T42" s="22"/>
      <c r="U42" s="22"/>
    </row>
    <row r="43" spans="1:21" s="20" customFormat="1" ht="13.5" x14ac:dyDescent="0.3">
      <c r="A43" s="22"/>
      <c r="B43" s="22"/>
      <c r="C43" s="22"/>
      <c r="D43" s="22"/>
      <c r="E43" s="22"/>
      <c r="F43" s="22"/>
      <c r="G43" s="22"/>
      <c r="H43" s="22"/>
      <c r="I43" s="22"/>
      <c r="J43" s="22"/>
      <c r="K43" s="22"/>
      <c r="L43" s="22"/>
      <c r="M43" s="22"/>
      <c r="N43" s="22"/>
      <c r="O43" s="22"/>
      <c r="P43" s="22"/>
      <c r="Q43" s="22"/>
      <c r="R43" s="22"/>
      <c r="S43" s="22"/>
      <c r="T43" s="22"/>
      <c r="U43" s="22"/>
    </row>
    <row r="44" spans="1:21" s="20" customFormat="1" ht="13.5" x14ac:dyDescent="0.3">
      <c r="A44" s="22"/>
      <c r="B44" s="22"/>
      <c r="C44" s="22"/>
      <c r="D44" s="22"/>
      <c r="E44" s="22"/>
      <c r="F44" s="22"/>
      <c r="G44" s="22"/>
      <c r="H44" s="22"/>
      <c r="I44" s="22"/>
      <c r="J44" s="22"/>
      <c r="K44" s="22"/>
      <c r="L44" s="22"/>
      <c r="M44" s="22"/>
      <c r="N44" s="22"/>
      <c r="O44" s="22"/>
      <c r="P44" s="22"/>
      <c r="Q44" s="22"/>
      <c r="R44" s="22"/>
      <c r="S44" s="22"/>
      <c r="T44" s="22"/>
      <c r="U44" s="22"/>
    </row>
    <row r="45" spans="1:21" s="20" customFormat="1" ht="13.5" x14ac:dyDescent="0.3">
      <c r="A45" s="22"/>
      <c r="B45" s="22"/>
      <c r="C45" s="22"/>
      <c r="D45" s="22"/>
      <c r="E45" s="22"/>
      <c r="F45" s="22"/>
      <c r="G45" s="22"/>
      <c r="H45" s="22"/>
      <c r="I45" s="22"/>
      <c r="J45" s="22"/>
      <c r="K45" s="22"/>
      <c r="L45" s="22"/>
      <c r="M45" s="22"/>
      <c r="N45" s="22"/>
      <c r="O45" s="22"/>
      <c r="P45" s="22"/>
      <c r="Q45" s="22"/>
      <c r="R45" s="22"/>
      <c r="S45" s="22"/>
      <c r="T45" s="22"/>
      <c r="U45" s="22"/>
    </row>
    <row r="46" spans="1:21" s="20" customFormat="1" ht="13.5" x14ac:dyDescent="0.3">
      <c r="A46" s="22"/>
      <c r="B46" s="22"/>
      <c r="C46" s="22"/>
      <c r="D46" s="22"/>
      <c r="E46" s="22"/>
      <c r="F46" s="22"/>
      <c r="G46" s="22"/>
      <c r="H46" s="22"/>
      <c r="I46" s="22"/>
      <c r="J46" s="22"/>
      <c r="K46" s="22"/>
      <c r="L46" s="22"/>
      <c r="M46" s="22"/>
      <c r="N46" s="22"/>
      <c r="O46" s="22"/>
      <c r="P46" s="22"/>
      <c r="Q46" s="22"/>
      <c r="R46" s="22"/>
      <c r="S46" s="22"/>
      <c r="T46" s="22"/>
      <c r="U46" s="22"/>
    </row>
    <row r="47" spans="1:21" s="20" customFormat="1" ht="13.5" x14ac:dyDescent="0.3">
      <c r="A47" s="22"/>
      <c r="B47" s="22"/>
      <c r="C47" s="22"/>
      <c r="D47" s="22"/>
      <c r="E47" s="22"/>
      <c r="F47" s="22"/>
      <c r="G47" s="22"/>
      <c r="H47" s="22"/>
      <c r="I47" s="22"/>
      <c r="J47" s="22"/>
      <c r="K47" s="22"/>
      <c r="L47" s="22"/>
      <c r="M47" s="22"/>
      <c r="N47" s="22"/>
      <c r="O47" s="22"/>
      <c r="P47" s="22"/>
      <c r="Q47" s="22"/>
      <c r="R47" s="22"/>
      <c r="S47" s="22"/>
      <c r="T47" s="22"/>
      <c r="U47" s="22"/>
    </row>
    <row r="48" spans="1:21" s="20" customFormat="1" ht="13.5" x14ac:dyDescent="0.3">
      <c r="A48" s="22"/>
      <c r="B48" s="22"/>
      <c r="C48" s="22"/>
      <c r="D48" s="22"/>
      <c r="E48" s="22"/>
      <c r="F48" s="22"/>
      <c r="G48" s="22"/>
      <c r="H48" s="22"/>
      <c r="I48" s="22"/>
      <c r="J48" s="22"/>
      <c r="K48" s="22"/>
      <c r="L48" s="22"/>
      <c r="M48" s="22"/>
      <c r="N48" s="22"/>
      <c r="O48" s="22"/>
      <c r="P48" s="22"/>
      <c r="Q48" s="22"/>
      <c r="R48" s="22"/>
      <c r="S48" s="22"/>
      <c r="T48" s="22"/>
      <c r="U48" s="22"/>
    </row>
    <row r="49" spans="1:21" s="20" customFormat="1" ht="13.5" x14ac:dyDescent="0.3">
      <c r="A49" s="22"/>
      <c r="B49" s="22"/>
      <c r="C49" s="22"/>
      <c r="D49" s="22"/>
      <c r="E49" s="22"/>
      <c r="F49" s="22"/>
      <c r="G49" s="22"/>
      <c r="H49" s="22"/>
      <c r="I49" s="22"/>
      <c r="J49" s="22"/>
      <c r="K49" s="22"/>
      <c r="L49" s="22"/>
      <c r="M49" s="22"/>
      <c r="N49" s="22"/>
      <c r="O49" s="22"/>
      <c r="P49" s="22"/>
      <c r="Q49" s="22"/>
      <c r="R49" s="22"/>
      <c r="S49" s="22"/>
      <c r="T49" s="22"/>
      <c r="U49" s="22"/>
    </row>
    <row r="50" spans="1:21" s="20" customFormat="1" ht="13.5" x14ac:dyDescent="0.3">
      <c r="A50" s="22"/>
      <c r="B50" s="22"/>
      <c r="C50" s="22"/>
      <c r="D50" s="22"/>
      <c r="E50" s="22"/>
      <c r="F50" s="22"/>
      <c r="G50" s="22"/>
      <c r="H50" s="22"/>
      <c r="I50" s="22"/>
      <c r="J50" s="22"/>
      <c r="K50" s="22"/>
      <c r="L50" s="22"/>
      <c r="M50" s="22"/>
      <c r="N50" s="22"/>
      <c r="O50" s="22"/>
      <c r="P50" s="22"/>
      <c r="Q50" s="22"/>
      <c r="R50" s="22"/>
      <c r="S50" s="22"/>
      <c r="T50" s="22"/>
      <c r="U50" s="22"/>
    </row>
    <row r="51" spans="1:21" s="20" customFormat="1" ht="13.5" x14ac:dyDescent="0.3">
      <c r="A51" s="22"/>
      <c r="B51" s="22"/>
      <c r="C51" s="22"/>
      <c r="D51" s="22"/>
      <c r="E51" s="22"/>
      <c r="F51" s="22"/>
      <c r="G51" s="22"/>
      <c r="H51" s="22"/>
      <c r="I51" s="22"/>
      <c r="J51" s="22"/>
      <c r="K51" s="22"/>
      <c r="L51" s="22"/>
      <c r="M51" s="22"/>
      <c r="N51" s="22"/>
      <c r="O51" s="22"/>
      <c r="P51" s="22"/>
      <c r="Q51" s="22"/>
      <c r="R51" s="22"/>
      <c r="S51" s="22"/>
      <c r="T51" s="22"/>
      <c r="U51" s="22"/>
    </row>
    <row r="52" spans="1:21" s="20" customFormat="1" ht="13.5" x14ac:dyDescent="0.3">
      <c r="A52" s="22"/>
      <c r="B52" s="22"/>
      <c r="C52" s="22"/>
      <c r="D52" s="22"/>
      <c r="E52" s="22"/>
      <c r="F52" s="22"/>
      <c r="G52" s="22"/>
      <c r="H52" s="22"/>
      <c r="I52" s="22"/>
      <c r="J52" s="22"/>
      <c r="K52" s="22"/>
      <c r="L52" s="22"/>
      <c r="M52" s="22"/>
      <c r="N52" s="22"/>
      <c r="O52" s="22"/>
      <c r="P52" s="22"/>
      <c r="Q52" s="22"/>
      <c r="R52" s="22"/>
      <c r="S52" s="22"/>
      <c r="T52" s="22"/>
      <c r="U52" s="22"/>
    </row>
    <row r="53" spans="1:21" s="20" customFormat="1" ht="13.5" x14ac:dyDescent="0.3">
      <c r="A53" s="22"/>
      <c r="B53" s="22"/>
      <c r="C53" s="22"/>
      <c r="D53" s="22"/>
      <c r="E53" s="22"/>
      <c r="F53" s="22"/>
      <c r="G53" s="22"/>
      <c r="H53" s="22"/>
      <c r="I53" s="22"/>
      <c r="J53" s="22"/>
      <c r="K53" s="22"/>
      <c r="L53" s="22"/>
      <c r="M53" s="22"/>
      <c r="N53" s="22"/>
      <c r="O53" s="22"/>
      <c r="P53" s="22"/>
      <c r="Q53" s="22"/>
      <c r="R53" s="22"/>
      <c r="S53" s="22"/>
      <c r="T53" s="22"/>
      <c r="U53" s="22"/>
    </row>
    <row r="54" spans="1:21" s="20" customFormat="1" ht="13.5" x14ac:dyDescent="0.3">
      <c r="A54" s="22"/>
      <c r="B54" s="22"/>
      <c r="C54" s="22"/>
      <c r="D54" s="22"/>
      <c r="E54" s="22"/>
      <c r="F54" s="22"/>
      <c r="G54" s="22"/>
      <c r="H54" s="22"/>
      <c r="I54" s="22"/>
      <c r="J54" s="22"/>
      <c r="K54" s="22"/>
      <c r="L54" s="22"/>
      <c r="M54" s="22"/>
      <c r="N54" s="22"/>
      <c r="O54" s="22"/>
      <c r="P54" s="22"/>
      <c r="Q54" s="22"/>
      <c r="R54" s="22"/>
      <c r="S54" s="22"/>
      <c r="T54" s="22"/>
      <c r="U54" s="22"/>
    </row>
    <row r="55" spans="1:21" s="20" customFormat="1" ht="13.5" x14ac:dyDescent="0.3">
      <c r="A55" s="22"/>
      <c r="B55" s="22"/>
      <c r="C55" s="22"/>
      <c r="D55" s="22"/>
      <c r="E55" s="22"/>
      <c r="F55" s="22"/>
      <c r="G55" s="22"/>
      <c r="H55" s="22"/>
      <c r="I55" s="22"/>
      <c r="J55" s="22"/>
      <c r="K55" s="22"/>
      <c r="L55" s="22"/>
      <c r="M55" s="22"/>
      <c r="N55" s="22"/>
      <c r="O55" s="22"/>
      <c r="P55" s="22"/>
      <c r="Q55" s="22"/>
      <c r="R55" s="22"/>
      <c r="S55" s="22"/>
      <c r="T55" s="22"/>
      <c r="U55" s="22"/>
    </row>
    <row r="56" spans="1:21" s="20" customFormat="1" ht="13.5" x14ac:dyDescent="0.3">
      <c r="A56" s="22"/>
      <c r="B56" s="22"/>
      <c r="C56" s="22"/>
      <c r="D56" s="22"/>
      <c r="E56" s="22"/>
      <c r="F56" s="22"/>
      <c r="G56" s="22"/>
      <c r="H56" s="22"/>
      <c r="I56" s="22"/>
      <c r="J56" s="22"/>
      <c r="K56" s="22"/>
      <c r="L56" s="22"/>
      <c r="M56" s="22"/>
      <c r="N56" s="22"/>
      <c r="O56" s="22"/>
      <c r="P56" s="22"/>
      <c r="Q56" s="22"/>
      <c r="R56" s="22"/>
      <c r="S56" s="22"/>
      <c r="T56" s="22"/>
      <c r="U56" s="22"/>
    </row>
    <row r="57" spans="1:21" s="20" customFormat="1" ht="13.5" x14ac:dyDescent="0.3">
      <c r="A57" s="22"/>
      <c r="B57" s="22"/>
      <c r="C57" s="22"/>
      <c r="D57" s="22"/>
      <c r="E57" s="22"/>
      <c r="F57" s="22"/>
      <c r="G57" s="22"/>
      <c r="H57" s="22"/>
      <c r="I57" s="22"/>
      <c r="J57" s="22"/>
      <c r="K57" s="22"/>
      <c r="L57" s="22"/>
      <c r="M57" s="22"/>
      <c r="N57" s="22"/>
      <c r="O57" s="22"/>
      <c r="P57" s="22"/>
      <c r="Q57" s="22"/>
      <c r="R57" s="22"/>
      <c r="S57" s="22"/>
      <c r="T57" s="22"/>
      <c r="U57" s="22"/>
    </row>
    <row r="58" spans="1:21" s="20" customFormat="1" ht="13.5" x14ac:dyDescent="0.3">
      <c r="A58" s="22"/>
      <c r="B58" s="22"/>
      <c r="C58" s="22"/>
      <c r="D58" s="22"/>
      <c r="E58" s="22"/>
      <c r="F58" s="22"/>
      <c r="G58" s="22"/>
      <c r="H58" s="22"/>
      <c r="I58" s="22"/>
      <c r="J58" s="22"/>
      <c r="K58" s="22"/>
      <c r="L58" s="22"/>
      <c r="M58" s="22"/>
      <c r="N58" s="22"/>
      <c r="O58" s="22"/>
      <c r="P58" s="22"/>
      <c r="Q58" s="22"/>
      <c r="R58" s="22"/>
      <c r="S58" s="22"/>
      <c r="T58" s="22"/>
      <c r="U58" s="22"/>
    </row>
    <row r="59" spans="1:21" s="20" customFormat="1" ht="13.5" x14ac:dyDescent="0.3">
      <c r="A59" s="22"/>
      <c r="B59" s="22"/>
      <c r="C59" s="22"/>
      <c r="D59" s="22"/>
      <c r="E59" s="22"/>
      <c r="F59" s="22"/>
      <c r="G59" s="22"/>
      <c r="H59" s="22"/>
      <c r="I59" s="22"/>
      <c r="J59" s="22"/>
      <c r="K59" s="22"/>
      <c r="L59" s="22"/>
      <c r="M59" s="22"/>
      <c r="N59" s="22"/>
      <c r="O59" s="22"/>
      <c r="P59" s="22"/>
      <c r="Q59" s="22"/>
      <c r="R59" s="22"/>
      <c r="S59" s="22"/>
      <c r="T59" s="22"/>
      <c r="U59" s="22"/>
    </row>
    <row r="60" spans="1:21" s="20" customFormat="1" ht="13.5" x14ac:dyDescent="0.3">
      <c r="A60" s="22"/>
      <c r="B60" s="22"/>
      <c r="C60" s="22"/>
      <c r="D60" s="22"/>
      <c r="E60" s="22"/>
      <c r="F60" s="22"/>
      <c r="G60" s="22"/>
      <c r="H60" s="22"/>
      <c r="I60" s="22"/>
      <c r="J60" s="22"/>
      <c r="K60" s="22"/>
      <c r="L60" s="22"/>
      <c r="M60" s="22"/>
      <c r="N60" s="22"/>
      <c r="O60" s="22"/>
      <c r="P60" s="22"/>
      <c r="Q60" s="22"/>
      <c r="R60" s="22"/>
      <c r="S60" s="22"/>
      <c r="T60" s="22"/>
      <c r="U60" s="22"/>
    </row>
    <row r="61" spans="1:21" s="20" customFormat="1" ht="13.5" x14ac:dyDescent="0.3">
      <c r="A61" s="22"/>
      <c r="B61" s="22"/>
      <c r="C61" s="22"/>
      <c r="D61" s="22"/>
      <c r="E61" s="22"/>
      <c r="F61" s="22"/>
      <c r="G61" s="22"/>
      <c r="H61" s="22"/>
      <c r="I61" s="22"/>
      <c r="J61" s="22"/>
      <c r="K61" s="22"/>
      <c r="L61" s="22"/>
      <c r="M61" s="22"/>
      <c r="N61" s="22"/>
      <c r="O61" s="22"/>
      <c r="P61" s="22"/>
      <c r="Q61" s="22"/>
      <c r="R61" s="22"/>
      <c r="S61" s="22"/>
      <c r="T61" s="22"/>
      <c r="U61" s="22"/>
    </row>
    <row r="62" spans="1:21" s="20" customFormat="1" ht="13.5" x14ac:dyDescent="0.3">
      <c r="A62" s="22"/>
      <c r="B62" s="22"/>
      <c r="C62" s="22"/>
      <c r="D62" s="22"/>
      <c r="E62" s="22"/>
      <c r="F62" s="22"/>
      <c r="G62" s="22"/>
      <c r="H62" s="22"/>
      <c r="I62" s="22"/>
      <c r="J62" s="22"/>
      <c r="K62" s="22"/>
      <c r="L62" s="22"/>
      <c r="M62" s="22"/>
      <c r="N62" s="22"/>
      <c r="O62" s="22"/>
      <c r="P62" s="22"/>
      <c r="Q62" s="22"/>
      <c r="R62" s="22"/>
      <c r="S62" s="22"/>
      <c r="T62" s="22"/>
      <c r="U62" s="22"/>
    </row>
    <row r="63" spans="1:21" s="20" customFormat="1" ht="13.5" x14ac:dyDescent="0.3">
      <c r="A63" s="22"/>
      <c r="B63" s="22"/>
      <c r="C63" s="22"/>
      <c r="D63" s="22"/>
      <c r="E63" s="22"/>
      <c r="F63" s="22"/>
      <c r="G63" s="22"/>
      <c r="H63" s="22"/>
      <c r="I63" s="22"/>
      <c r="J63" s="22"/>
      <c r="K63" s="22"/>
      <c r="L63" s="22"/>
      <c r="M63" s="22"/>
      <c r="N63" s="22"/>
      <c r="O63" s="22"/>
      <c r="P63" s="22"/>
      <c r="Q63" s="22"/>
      <c r="R63" s="22"/>
      <c r="S63" s="22"/>
      <c r="T63" s="22"/>
      <c r="U63" s="22"/>
    </row>
    <row r="64" spans="1:21" s="20" customFormat="1" ht="13.5" x14ac:dyDescent="0.3">
      <c r="A64" s="22"/>
      <c r="B64" s="22"/>
      <c r="C64" s="22"/>
      <c r="D64" s="22"/>
      <c r="E64" s="22"/>
      <c r="F64" s="22"/>
      <c r="G64" s="22"/>
      <c r="H64" s="22"/>
      <c r="I64" s="22"/>
      <c r="J64" s="22"/>
      <c r="K64" s="22"/>
      <c r="L64" s="22"/>
      <c r="M64" s="22"/>
      <c r="N64" s="22"/>
      <c r="O64" s="22"/>
      <c r="P64" s="22"/>
      <c r="Q64" s="22"/>
      <c r="R64" s="22"/>
      <c r="S64" s="22"/>
      <c r="T64" s="22"/>
      <c r="U64" s="22"/>
    </row>
    <row r="65" spans="1:21" s="20" customFormat="1" ht="13.5" x14ac:dyDescent="0.3">
      <c r="A65" s="22"/>
      <c r="B65" s="22"/>
      <c r="C65" s="22"/>
      <c r="D65" s="22"/>
      <c r="E65" s="22"/>
      <c r="F65" s="22"/>
      <c r="G65" s="22"/>
      <c r="H65" s="22"/>
      <c r="I65" s="22"/>
      <c r="J65" s="22"/>
      <c r="K65" s="22"/>
      <c r="L65" s="22"/>
      <c r="M65" s="22"/>
      <c r="N65" s="22"/>
      <c r="O65" s="22"/>
      <c r="P65" s="22"/>
      <c r="Q65" s="22"/>
      <c r="R65" s="22"/>
      <c r="S65" s="22"/>
      <c r="T65" s="22"/>
      <c r="U65" s="22"/>
    </row>
    <row r="66" spans="1:21" s="20" customFormat="1" ht="13.5" x14ac:dyDescent="0.3">
      <c r="A66" s="22"/>
      <c r="B66" s="22"/>
      <c r="C66" s="22"/>
      <c r="D66" s="22"/>
      <c r="E66" s="22"/>
      <c r="F66" s="22"/>
      <c r="G66" s="22"/>
      <c r="H66" s="22"/>
      <c r="I66" s="22"/>
      <c r="J66" s="22"/>
      <c r="K66" s="22"/>
      <c r="L66" s="22"/>
      <c r="M66" s="22"/>
      <c r="N66" s="22"/>
      <c r="O66" s="22"/>
      <c r="P66" s="22"/>
      <c r="Q66" s="22"/>
      <c r="R66" s="22"/>
      <c r="S66" s="22"/>
      <c r="T66" s="22"/>
      <c r="U66" s="22"/>
    </row>
    <row r="67" spans="1:21" s="20" customFormat="1" ht="13.5" x14ac:dyDescent="0.3">
      <c r="A67" s="22"/>
      <c r="B67" s="22"/>
      <c r="C67" s="22"/>
      <c r="D67" s="22"/>
      <c r="E67" s="22"/>
      <c r="F67" s="22"/>
      <c r="G67" s="22"/>
      <c r="H67" s="22"/>
      <c r="I67" s="22"/>
      <c r="J67" s="22"/>
      <c r="K67" s="22"/>
      <c r="L67" s="22"/>
      <c r="M67" s="22"/>
      <c r="N67" s="22"/>
      <c r="O67" s="22"/>
      <c r="P67" s="22"/>
      <c r="Q67" s="22"/>
      <c r="R67" s="22"/>
      <c r="S67" s="22"/>
      <c r="T67" s="22"/>
      <c r="U67" s="22"/>
    </row>
    <row r="68" spans="1:21" s="20" customFormat="1" ht="13.5" x14ac:dyDescent="0.3">
      <c r="A68" s="22"/>
      <c r="B68" s="22"/>
      <c r="C68" s="22"/>
      <c r="D68" s="22"/>
      <c r="E68" s="22"/>
      <c r="F68" s="22"/>
      <c r="G68" s="22"/>
      <c r="H68" s="22"/>
      <c r="I68" s="22"/>
      <c r="J68" s="22"/>
      <c r="K68" s="22"/>
      <c r="L68" s="22"/>
      <c r="M68" s="22"/>
      <c r="N68" s="22"/>
      <c r="O68" s="22"/>
      <c r="P68" s="22"/>
      <c r="Q68" s="22"/>
      <c r="R68" s="22"/>
      <c r="S68" s="22"/>
      <c r="T68" s="22"/>
      <c r="U68" s="22"/>
    </row>
    <row r="69" spans="1:21" s="20" customFormat="1" ht="13.5" x14ac:dyDescent="0.3">
      <c r="A69" s="22"/>
      <c r="B69" s="22"/>
      <c r="C69" s="22"/>
      <c r="D69" s="22"/>
      <c r="E69" s="22"/>
      <c r="F69" s="22"/>
      <c r="G69" s="22"/>
      <c r="H69" s="22"/>
      <c r="I69" s="22"/>
      <c r="J69" s="22"/>
      <c r="K69" s="22"/>
      <c r="L69" s="22"/>
      <c r="M69" s="22"/>
      <c r="N69" s="22"/>
      <c r="O69" s="22"/>
      <c r="P69" s="22"/>
      <c r="Q69" s="22"/>
      <c r="R69" s="22"/>
      <c r="S69" s="22"/>
      <c r="T69" s="22"/>
      <c r="U69" s="22"/>
    </row>
    <row r="70" spans="1:21" s="20" customFormat="1" ht="13.5" x14ac:dyDescent="0.3">
      <c r="A70" s="22"/>
      <c r="B70" s="22"/>
      <c r="C70" s="22"/>
      <c r="D70" s="22"/>
      <c r="E70" s="22"/>
      <c r="F70" s="22"/>
      <c r="G70" s="22"/>
      <c r="H70" s="22"/>
      <c r="I70" s="22"/>
      <c r="J70" s="22"/>
      <c r="K70" s="22"/>
      <c r="L70" s="22"/>
      <c r="M70" s="22"/>
      <c r="N70" s="22"/>
      <c r="O70" s="22"/>
      <c r="P70" s="22"/>
      <c r="Q70" s="22"/>
      <c r="R70" s="22"/>
      <c r="S70" s="22"/>
      <c r="T70" s="22"/>
      <c r="U70" s="22"/>
    </row>
    <row r="71" spans="1:21" s="20" customFormat="1" ht="13.5" x14ac:dyDescent="0.3">
      <c r="A71" s="22"/>
      <c r="B71" s="22"/>
      <c r="C71" s="22"/>
      <c r="D71" s="22"/>
      <c r="E71" s="22"/>
      <c r="F71" s="22"/>
      <c r="G71" s="22"/>
      <c r="H71" s="22"/>
      <c r="I71" s="22"/>
      <c r="J71" s="22"/>
      <c r="K71" s="22"/>
      <c r="L71" s="22"/>
      <c r="M71" s="22"/>
      <c r="N71" s="22"/>
      <c r="O71" s="22"/>
      <c r="P71" s="22"/>
      <c r="Q71" s="22"/>
      <c r="R71" s="22"/>
      <c r="S71" s="22"/>
      <c r="T71" s="22"/>
      <c r="U71" s="22"/>
    </row>
    <row r="72" spans="1:21" s="20" customFormat="1" ht="13.5" x14ac:dyDescent="0.3">
      <c r="A72" s="22"/>
      <c r="B72" s="22"/>
      <c r="C72" s="22"/>
      <c r="D72" s="22"/>
      <c r="E72" s="22"/>
      <c r="F72" s="22"/>
      <c r="G72" s="22"/>
      <c r="H72" s="22"/>
      <c r="I72" s="22"/>
      <c r="J72" s="22"/>
      <c r="K72" s="22"/>
      <c r="L72" s="22"/>
      <c r="M72" s="22"/>
      <c r="N72" s="22"/>
      <c r="O72" s="22"/>
      <c r="P72" s="22"/>
      <c r="Q72" s="22"/>
      <c r="R72" s="22"/>
      <c r="S72" s="22"/>
      <c r="T72" s="22"/>
      <c r="U72" s="22"/>
    </row>
    <row r="73" spans="1:21" s="20" customFormat="1" ht="13.5" x14ac:dyDescent="0.3">
      <c r="A73" s="22"/>
      <c r="B73" s="22"/>
      <c r="C73" s="22"/>
      <c r="D73" s="22"/>
      <c r="E73" s="22"/>
      <c r="F73" s="22"/>
      <c r="G73" s="22"/>
      <c r="H73" s="22"/>
      <c r="I73" s="22"/>
      <c r="J73" s="22"/>
      <c r="K73" s="22"/>
      <c r="L73" s="22"/>
      <c r="M73" s="22"/>
      <c r="N73" s="22"/>
      <c r="O73" s="22"/>
      <c r="P73" s="22"/>
      <c r="Q73" s="22"/>
      <c r="R73" s="22"/>
      <c r="S73" s="22"/>
      <c r="T73" s="22"/>
      <c r="U73" s="22"/>
    </row>
    <row r="74" spans="1:21" s="20" customFormat="1" ht="13.5" x14ac:dyDescent="0.3">
      <c r="A74" s="22"/>
      <c r="B74" s="22"/>
      <c r="C74" s="22"/>
      <c r="D74" s="22"/>
      <c r="E74" s="22"/>
      <c r="F74" s="22"/>
      <c r="G74" s="22"/>
      <c r="H74" s="22"/>
      <c r="I74" s="22"/>
      <c r="J74" s="22"/>
      <c r="K74" s="22"/>
      <c r="L74" s="22"/>
      <c r="M74" s="22"/>
      <c r="N74" s="22"/>
      <c r="O74" s="22"/>
      <c r="P74" s="22"/>
      <c r="Q74" s="22"/>
      <c r="R74" s="22"/>
      <c r="S74" s="22"/>
      <c r="T74" s="22"/>
      <c r="U74" s="22"/>
    </row>
    <row r="75" spans="1:21" s="20" customFormat="1" ht="13.5" x14ac:dyDescent="0.3">
      <c r="A75" s="22"/>
      <c r="B75" s="22"/>
      <c r="C75" s="22"/>
      <c r="D75" s="22"/>
      <c r="E75" s="22"/>
      <c r="F75" s="22"/>
      <c r="G75" s="22"/>
      <c r="H75" s="22"/>
      <c r="I75" s="22"/>
      <c r="J75" s="22"/>
      <c r="K75" s="22"/>
      <c r="L75" s="22"/>
      <c r="M75" s="22"/>
      <c r="N75" s="22"/>
      <c r="O75" s="22"/>
      <c r="P75" s="22"/>
      <c r="Q75" s="22"/>
      <c r="R75" s="22"/>
      <c r="S75" s="22"/>
      <c r="T75" s="22"/>
      <c r="U75" s="22"/>
    </row>
    <row r="76" spans="1:21" s="20" customFormat="1" ht="13.5" x14ac:dyDescent="0.3">
      <c r="A76" s="22"/>
      <c r="B76" s="22"/>
      <c r="C76" s="22"/>
      <c r="D76" s="22"/>
      <c r="E76" s="22"/>
      <c r="F76" s="22"/>
      <c r="G76" s="22"/>
      <c r="H76" s="22"/>
      <c r="I76" s="22"/>
      <c r="J76" s="22"/>
      <c r="K76" s="22"/>
      <c r="L76" s="22"/>
      <c r="M76" s="22"/>
      <c r="N76" s="22"/>
      <c r="O76" s="22"/>
      <c r="P76" s="22"/>
      <c r="Q76" s="22"/>
      <c r="R76" s="22"/>
      <c r="S76" s="22"/>
      <c r="T76" s="22"/>
      <c r="U76" s="22"/>
    </row>
    <row r="77" spans="1:21" s="20" customFormat="1" ht="13.5" x14ac:dyDescent="0.3">
      <c r="A77" s="22"/>
      <c r="B77" s="22"/>
      <c r="C77" s="22"/>
      <c r="D77" s="22"/>
      <c r="E77" s="22"/>
      <c r="F77" s="22"/>
      <c r="G77" s="22"/>
      <c r="H77" s="22"/>
      <c r="I77" s="22"/>
      <c r="J77" s="22"/>
      <c r="K77" s="22"/>
      <c r="L77" s="22"/>
      <c r="M77" s="22"/>
      <c r="N77" s="22"/>
      <c r="O77" s="22"/>
      <c r="P77" s="22"/>
      <c r="Q77" s="22"/>
      <c r="R77" s="22"/>
      <c r="S77" s="22"/>
      <c r="T77" s="22"/>
    </row>
    <row r="78" spans="1:21" s="20" customFormat="1" ht="13.5" x14ac:dyDescent="0.3">
      <c r="A78" s="22"/>
      <c r="B78" s="22"/>
      <c r="C78" s="22"/>
      <c r="D78" s="22"/>
      <c r="E78" s="22"/>
      <c r="F78" s="22"/>
      <c r="G78" s="22"/>
      <c r="H78" s="22"/>
      <c r="I78" s="22"/>
      <c r="J78" s="22"/>
      <c r="K78" s="22"/>
      <c r="L78" s="22"/>
      <c r="M78" s="22"/>
      <c r="N78" s="22"/>
      <c r="O78" s="22"/>
      <c r="P78" s="22"/>
      <c r="Q78" s="22"/>
      <c r="R78" s="22"/>
      <c r="S78" s="22"/>
      <c r="T78" s="22"/>
    </row>
    <row r="79" spans="1:21" s="20" customFormat="1" ht="13.5" x14ac:dyDescent="0.3">
      <c r="A79" s="22"/>
      <c r="B79" s="22"/>
      <c r="C79" s="22"/>
      <c r="D79" s="22"/>
      <c r="E79" s="22"/>
      <c r="F79" s="22"/>
      <c r="G79" s="22"/>
      <c r="H79" s="22"/>
      <c r="I79" s="22"/>
      <c r="J79" s="22"/>
      <c r="K79" s="22"/>
      <c r="L79" s="22"/>
      <c r="M79" s="22"/>
      <c r="N79" s="22"/>
      <c r="O79" s="22"/>
      <c r="P79" s="22"/>
      <c r="Q79" s="22"/>
      <c r="R79" s="22"/>
      <c r="S79" s="22"/>
      <c r="T79" s="22"/>
    </row>
    <row r="80" spans="1:21" s="20" customFormat="1" ht="13.5" x14ac:dyDescent="0.3">
      <c r="A80" s="22"/>
      <c r="B80" s="22"/>
      <c r="C80" s="22"/>
      <c r="D80" s="22"/>
      <c r="E80" s="22"/>
      <c r="F80" s="22"/>
      <c r="G80" s="22"/>
      <c r="H80" s="22"/>
      <c r="I80" s="22"/>
      <c r="J80" s="22"/>
      <c r="K80" s="22"/>
      <c r="L80" s="22"/>
      <c r="M80" s="22"/>
      <c r="N80" s="22"/>
      <c r="O80" s="22"/>
      <c r="P80" s="22"/>
      <c r="Q80" s="22"/>
      <c r="R80" s="22"/>
      <c r="S80" s="22"/>
      <c r="T80" s="22"/>
    </row>
    <row r="81" spans="1:20" s="20" customFormat="1" ht="13.5" x14ac:dyDescent="0.3">
      <c r="A81" s="22"/>
      <c r="B81" s="22"/>
      <c r="C81" s="22"/>
      <c r="D81" s="22"/>
      <c r="E81" s="22"/>
      <c r="F81" s="22"/>
      <c r="G81" s="22"/>
      <c r="H81" s="22"/>
      <c r="I81" s="22"/>
      <c r="J81" s="22"/>
      <c r="K81" s="22"/>
      <c r="L81" s="22"/>
      <c r="M81" s="22"/>
      <c r="N81" s="22"/>
      <c r="O81" s="22"/>
      <c r="P81" s="22"/>
      <c r="Q81" s="22"/>
      <c r="R81" s="22"/>
      <c r="S81" s="22"/>
      <c r="T81" s="22"/>
    </row>
    <row r="82" spans="1:20" s="20" customFormat="1" ht="13.5" x14ac:dyDescent="0.3">
      <c r="A82" s="22"/>
      <c r="B82" s="22"/>
      <c r="C82" s="22"/>
      <c r="D82" s="22"/>
      <c r="E82" s="22"/>
      <c r="F82" s="22"/>
      <c r="G82" s="22"/>
      <c r="H82" s="22"/>
      <c r="I82" s="22"/>
      <c r="J82" s="22"/>
      <c r="K82" s="22"/>
      <c r="L82" s="22"/>
      <c r="M82" s="22"/>
      <c r="N82" s="22"/>
      <c r="O82" s="22"/>
      <c r="P82" s="22"/>
      <c r="Q82" s="22"/>
      <c r="R82" s="22"/>
      <c r="S82" s="22"/>
      <c r="T82" s="22"/>
    </row>
    <row r="83" spans="1:20" s="20" customFormat="1" ht="13.5" x14ac:dyDescent="0.3">
      <c r="A83" s="22"/>
      <c r="B83" s="22"/>
      <c r="C83" s="22"/>
      <c r="D83" s="22"/>
      <c r="E83" s="22"/>
      <c r="F83" s="22"/>
      <c r="G83" s="22"/>
      <c r="H83" s="22"/>
      <c r="I83" s="22"/>
      <c r="J83" s="22"/>
      <c r="K83" s="22"/>
      <c r="L83" s="22"/>
      <c r="M83" s="22"/>
      <c r="N83" s="22"/>
      <c r="O83" s="22"/>
      <c r="P83" s="22"/>
      <c r="Q83" s="22"/>
      <c r="R83" s="22"/>
      <c r="S83" s="22"/>
      <c r="T83" s="22"/>
    </row>
    <row r="84" spans="1:20" s="20" customFormat="1" ht="13.5" x14ac:dyDescent="0.3">
      <c r="A84" s="22"/>
      <c r="B84" s="22"/>
      <c r="C84" s="22"/>
      <c r="D84" s="22"/>
      <c r="E84" s="22"/>
      <c r="F84" s="22"/>
      <c r="G84" s="22"/>
      <c r="H84" s="22"/>
      <c r="I84" s="22"/>
      <c r="J84" s="22"/>
      <c r="K84" s="22"/>
      <c r="L84" s="22"/>
      <c r="M84" s="22"/>
      <c r="N84" s="22"/>
      <c r="O84" s="22"/>
      <c r="P84" s="22"/>
      <c r="Q84" s="22"/>
      <c r="R84" s="22"/>
      <c r="S84" s="22"/>
      <c r="T84" s="22"/>
    </row>
    <row r="85" spans="1:20" s="20" customFormat="1" ht="13.5" x14ac:dyDescent="0.3">
      <c r="A85" s="22"/>
      <c r="B85" s="22"/>
      <c r="C85" s="22"/>
      <c r="D85" s="22"/>
      <c r="E85" s="22"/>
      <c r="F85" s="22"/>
      <c r="G85" s="22"/>
      <c r="H85" s="22"/>
      <c r="I85" s="22"/>
      <c r="J85" s="22"/>
      <c r="K85" s="22"/>
      <c r="L85" s="22"/>
      <c r="M85" s="22"/>
      <c r="N85" s="22"/>
      <c r="O85" s="22"/>
      <c r="P85" s="22"/>
      <c r="Q85" s="22"/>
      <c r="R85" s="22"/>
      <c r="S85" s="22"/>
      <c r="T85" s="22"/>
    </row>
    <row r="86" spans="1:20" s="20" customFormat="1" ht="13.5" x14ac:dyDescent="0.3">
      <c r="A86" s="22"/>
      <c r="B86" s="22"/>
      <c r="C86" s="22"/>
      <c r="D86" s="22"/>
      <c r="E86" s="22"/>
      <c r="F86" s="22"/>
      <c r="G86" s="22"/>
      <c r="H86" s="22"/>
      <c r="I86" s="22"/>
      <c r="J86" s="22"/>
      <c r="K86" s="22"/>
      <c r="L86" s="22"/>
      <c r="M86" s="22"/>
      <c r="N86" s="22"/>
      <c r="O86" s="22"/>
      <c r="P86" s="22"/>
      <c r="Q86" s="22"/>
      <c r="R86" s="22"/>
      <c r="S86" s="22"/>
      <c r="T86" s="22"/>
    </row>
    <row r="87" spans="1:20" s="20" customFormat="1" ht="13.5" x14ac:dyDescent="0.3">
      <c r="A87" s="22"/>
      <c r="B87" s="22"/>
      <c r="C87" s="22"/>
      <c r="D87" s="22"/>
      <c r="E87" s="22"/>
      <c r="F87" s="22"/>
      <c r="G87" s="22"/>
      <c r="H87" s="22"/>
      <c r="I87" s="22"/>
      <c r="J87" s="22"/>
      <c r="K87" s="22"/>
      <c r="L87" s="22"/>
      <c r="M87" s="22"/>
      <c r="N87" s="22"/>
      <c r="O87" s="22"/>
      <c r="P87" s="22"/>
      <c r="Q87" s="22"/>
      <c r="R87" s="22"/>
      <c r="S87" s="22"/>
      <c r="T87" s="22"/>
    </row>
    <row r="88" spans="1:20" s="20" customFormat="1" ht="13.5" x14ac:dyDescent="0.3">
      <c r="A88" s="22"/>
      <c r="B88" s="22"/>
      <c r="C88" s="22"/>
      <c r="D88" s="22"/>
      <c r="E88" s="22"/>
      <c r="F88" s="22"/>
      <c r="G88" s="22"/>
      <c r="H88" s="22"/>
      <c r="I88" s="22"/>
      <c r="J88" s="22"/>
      <c r="K88" s="22"/>
      <c r="L88" s="22"/>
      <c r="M88" s="22"/>
      <c r="N88" s="22"/>
      <c r="O88" s="22"/>
      <c r="P88" s="22"/>
      <c r="Q88" s="22"/>
      <c r="R88" s="22"/>
      <c r="S88" s="22"/>
      <c r="T88" s="22"/>
    </row>
    <row r="89" spans="1:20" s="20" customFormat="1" ht="13.5" x14ac:dyDescent="0.3">
      <c r="A89" s="22"/>
      <c r="B89" s="22"/>
      <c r="C89" s="22"/>
      <c r="D89" s="22"/>
      <c r="E89" s="22"/>
      <c r="F89" s="22"/>
      <c r="G89" s="22"/>
      <c r="H89" s="22"/>
      <c r="I89" s="22"/>
      <c r="J89" s="22"/>
      <c r="K89" s="22"/>
      <c r="L89" s="22"/>
      <c r="M89" s="22"/>
      <c r="N89" s="22"/>
      <c r="O89" s="22"/>
      <c r="P89" s="22"/>
      <c r="Q89" s="22"/>
      <c r="R89" s="22"/>
      <c r="S89" s="22"/>
      <c r="T89" s="22"/>
    </row>
    <row r="90" spans="1:20" s="20" customFormat="1" ht="13.5" x14ac:dyDescent="0.3">
      <c r="A90" s="22"/>
      <c r="B90" s="22"/>
      <c r="C90" s="22"/>
      <c r="D90" s="22"/>
      <c r="E90" s="22"/>
      <c r="F90" s="22"/>
      <c r="G90" s="22"/>
      <c r="H90" s="22"/>
      <c r="I90" s="22"/>
      <c r="J90" s="22"/>
      <c r="K90" s="22"/>
      <c r="L90" s="22"/>
      <c r="M90" s="22"/>
      <c r="N90" s="22"/>
      <c r="O90" s="22"/>
      <c r="P90" s="22"/>
      <c r="Q90" s="22"/>
      <c r="R90" s="22"/>
      <c r="S90" s="22"/>
      <c r="T90" s="22"/>
    </row>
    <row r="91" spans="1:20" s="20" customFormat="1" ht="13.5" x14ac:dyDescent="0.3">
      <c r="A91" s="22"/>
      <c r="B91" s="22"/>
      <c r="C91" s="22"/>
      <c r="D91" s="22"/>
      <c r="E91" s="22"/>
      <c r="F91" s="22"/>
      <c r="G91" s="22"/>
      <c r="H91" s="22"/>
      <c r="I91" s="22"/>
      <c r="J91" s="22"/>
      <c r="K91" s="22"/>
      <c r="L91" s="22"/>
      <c r="M91" s="22"/>
      <c r="N91" s="22"/>
      <c r="O91" s="22"/>
      <c r="P91" s="22"/>
      <c r="Q91" s="22"/>
      <c r="R91" s="22"/>
      <c r="S91" s="22"/>
      <c r="T91" s="22"/>
    </row>
    <row r="92" spans="1:20" s="20" customFormat="1" ht="13.5" x14ac:dyDescent="0.3">
      <c r="A92" s="22"/>
      <c r="B92" s="22"/>
      <c r="C92" s="22"/>
      <c r="D92" s="22"/>
      <c r="E92" s="22"/>
      <c r="F92" s="22"/>
      <c r="G92" s="22"/>
      <c r="H92" s="22"/>
      <c r="I92" s="22"/>
      <c r="J92" s="22"/>
      <c r="K92" s="22"/>
      <c r="L92" s="22"/>
      <c r="M92" s="22"/>
      <c r="N92" s="22"/>
      <c r="O92" s="22"/>
      <c r="P92" s="22"/>
      <c r="Q92" s="22"/>
      <c r="R92" s="22"/>
      <c r="S92" s="22"/>
      <c r="T92" s="22"/>
    </row>
    <row r="93" spans="1:20" s="20" customFormat="1" ht="13.5" x14ac:dyDescent="0.3">
      <c r="A93" s="22"/>
      <c r="B93" s="22"/>
      <c r="C93" s="22"/>
      <c r="D93" s="22"/>
      <c r="E93" s="22"/>
      <c r="F93" s="22"/>
      <c r="G93" s="22"/>
      <c r="H93" s="22"/>
      <c r="I93" s="22"/>
      <c r="J93" s="22"/>
      <c r="K93" s="22"/>
      <c r="L93" s="22"/>
      <c r="M93" s="22"/>
      <c r="N93" s="22"/>
      <c r="O93" s="22"/>
      <c r="P93" s="22"/>
      <c r="Q93" s="22"/>
      <c r="R93" s="22"/>
      <c r="S93" s="22"/>
      <c r="T93" s="22"/>
    </row>
    <row r="94" spans="1:20" s="20" customFormat="1" ht="13.5" x14ac:dyDescent="0.3">
      <c r="A94" s="22"/>
      <c r="B94" s="22"/>
      <c r="C94" s="22"/>
      <c r="D94" s="22"/>
      <c r="E94" s="22"/>
      <c r="F94" s="22"/>
      <c r="G94" s="22"/>
      <c r="H94" s="22"/>
      <c r="I94" s="22"/>
      <c r="J94" s="22"/>
      <c r="K94" s="22"/>
      <c r="L94" s="22"/>
      <c r="M94" s="22"/>
      <c r="N94" s="22"/>
      <c r="O94" s="22"/>
      <c r="P94" s="22"/>
      <c r="Q94" s="22"/>
      <c r="R94" s="22"/>
      <c r="S94" s="22"/>
      <c r="T94" s="22"/>
    </row>
    <row r="95" spans="1:20" s="20" customFormat="1" ht="13.5" x14ac:dyDescent="0.3">
      <c r="A95" s="22"/>
      <c r="B95" s="22"/>
      <c r="C95" s="22"/>
      <c r="D95" s="22"/>
      <c r="E95" s="22"/>
      <c r="F95" s="22"/>
      <c r="G95" s="22"/>
      <c r="H95" s="22"/>
      <c r="I95" s="22"/>
      <c r="J95" s="22"/>
      <c r="K95" s="22"/>
      <c r="L95" s="22"/>
      <c r="M95" s="22"/>
      <c r="N95" s="22"/>
      <c r="O95" s="22"/>
      <c r="P95" s="22"/>
      <c r="Q95" s="22"/>
      <c r="R95" s="22"/>
      <c r="S95" s="22"/>
      <c r="T95" s="22"/>
    </row>
    <row r="96" spans="1:20" s="20" customFormat="1" ht="13.5" x14ac:dyDescent="0.3">
      <c r="A96" s="22"/>
      <c r="B96" s="22"/>
      <c r="C96" s="22"/>
      <c r="D96" s="22"/>
      <c r="E96" s="22"/>
      <c r="F96" s="22"/>
      <c r="G96" s="22"/>
      <c r="H96" s="22"/>
      <c r="I96" s="22"/>
      <c r="J96" s="22"/>
      <c r="K96" s="22"/>
      <c r="L96" s="22"/>
      <c r="M96" s="22"/>
      <c r="N96" s="22"/>
      <c r="O96" s="22"/>
      <c r="P96" s="22"/>
      <c r="Q96" s="22"/>
      <c r="R96" s="22"/>
      <c r="S96" s="22"/>
      <c r="T96" s="22"/>
    </row>
    <row r="97" spans="1:20" s="20" customFormat="1" ht="13.5" x14ac:dyDescent="0.3">
      <c r="A97" s="22"/>
      <c r="B97" s="22"/>
      <c r="C97" s="22"/>
      <c r="D97" s="22"/>
      <c r="E97" s="22"/>
      <c r="F97" s="22"/>
      <c r="G97" s="22"/>
      <c r="H97" s="22"/>
      <c r="I97" s="22"/>
      <c r="J97" s="22"/>
      <c r="K97" s="22"/>
      <c r="L97" s="22"/>
      <c r="M97" s="22"/>
      <c r="N97" s="22"/>
      <c r="O97" s="22"/>
      <c r="P97" s="22"/>
      <c r="Q97" s="22"/>
      <c r="R97" s="22"/>
      <c r="S97" s="22"/>
      <c r="T97" s="22"/>
    </row>
    <row r="98" spans="1:20" s="20" customFormat="1" ht="13.5" x14ac:dyDescent="0.3">
      <c r="A98" s="22"/>
      <c r="B98" s="22"/>
      <c r="C98" s="22"/>
      <c r="D98" s="22"/>
      <c r="E98" s="22"/>
      <c r="F98" s="22"/>
      <c r="G98" s="22"/>
      <c r="H98" s="22"/>
      <c r="I98" s="22"/>
      <c r="J98" s="22"/>
      <c r="K98" s="22"/>
      <c r="L98" s="22"/>
      <c r="M98" s="22"/>
      <c r="N98" s="22"/>
      <c r="O98" s="22"/>
      <c r="P98" s="22"/>
      <c r="Q98" s="22"/>
      <c r="R98" s="22"/>
      <c r="S98" s="22"/>
      <c r="T98" s="22"/>
    </row>
    <row r="99" spans="1:20" s="20" customFormat="1" ht="13.5" x14ac:dyDescent="0.3">
      <c r="A99" s="22"/>
      <c r="B99" s="22"/>
      <c r="C99" s="22"/>
      <c r="D99" s="22"/>
      <c r="E99" s="22"/>
      <c r="F99" s="22"/>
      <c r="G99" s="22"/>
      <c r="H99" s="22"/>
      <c r="I99" s="22"/>
      <c r="J99" s="22"/>
      <c r="K99" s="22"/>
      <c r="L99" s="22"/>
      <c r="M99" s="22"/>
      <c r="N99" s="22"/>
      <c r="O99" s="22"/>
      <c r="P99" s="22"/>
      <c r="Q99" s="22"/>
      <c r="R99" s="22"/>
      <c r="S99" s="22"/>
      <c r="T99" s="22"/>
    </row>
    <row r="100" spans="1:20" s="20" customFormat="1" ht="13.5" x14ac:dyDescent="0.3">
      <c r="A100" s="22"/>
      <c r="B100" s="22"/>
      <c r="C100" s="22"/>
      <c r="D100" s="22"/>
      <c r="E100" s="22"/>
      <c r="F100" s="22"/>
      <c r="G100" s="22"/>
      <c r="H100" s="22"/>
      <c r="I100" s="22"/>
      <c r="J100" s="22"/>
      <c r="K100" s="22"/>
      <c r="L100" s="22"/>
      <c r="M100" s="22"/>
      <c r="N100" s="22"/>
      <c r="O100" s="22"/>
      <c r="P100" s="22"/>
      <c r="Q100" s="22"/>
      <c r="R100" s="22"/>
      <c r="S100" s="22"/>
      <c r="T100" s="22"/>
    </row>
    <row r="101" spans="1:20" s="20" customFormat="1" ht="13.5" x14ac:dyDescent="0.3">
      <c r="A101" s="22"/>
      <c r="B101" s="22"/>
      <c r="C101" s="22"/>
      <c r="D101" s="22"/>
      <c r="E101" s="22"/>
      <c r="F101" s="22"/>
      <c r="G101" s="22"/>
      <c r="H101" s="22"/>
      <c r="I101" s="22"/>
      <c r="J101" s="22"/>
      <c r="K101" s="22"/>
      <c r="L101" s="22"/>
      <c r="M101" s="22"/>
      <c r="N101" s="22"/>
      <c r="O101" s="22"/>
      <c r="P101" s="22"/>
      <c r="Q101" s="22"/>
      <c r="R101" s="22"/>
      <c r="S101" s="22"/>
      <c r="T101" s="22"/>
    </row>
    <row r="102" spans="1:20" s="20" customFormat="1" ht="13.5" x14ac:dyDescent="0.3">
      <c r="A102" s="22"/>
      <c r="B102" s="22"/>
      <c r="C102" s="22"/>
      <c r="D102" s="22"/>
      <c r="E102" s="22"/>
      <c r="F102" s="22"/>
      <c r="G102" s="22"/>
      <c r="H102" s="22"/>
      <c r="I102" s="22"/>
      <c r="J102" s="22"/>
      <c r="K102" s="22"/>
      <c r="L102" s="22"/>
      <c r="M102" s="22"/>
      <c r="N102" s="22"/>
      <c r="O102" s="22"/>
      <c r="P102" s="22"/>
      <c r="Q102" s="22"/>
      <c r="R102" s="22"/>
      <c r="S102" s="22"/>
      <c r="T102" s="22"/>
    </row>
    <row r="103" spans="1:20" s="20" customFormat="1" ht="13.5" x14ac:dyDescent="0.3">
      <c r="A103" s="22"/>
      <c r="B103" s="22"/>
      <c r="C103" s="22"/>
      <c r="D103" s="22"/>
      <c r="E103" s="22"/>
      <c r="F103" s="22"/>
      <c r="G103" s="22"/>
      <c r="H103" s="22"/>
      <c r="I103" s="22"/>
      <c r="J103" s="22"/>
      <c r="K103" s="22"/>
      <c r="L103" s="22"/>
      <c r="M103" s="22"/>
      <c r="N103" s="22"/>
      <c r="O103" s="22"/>
      <c r="P103" s="22"/>
      <c r="Q103" s="22"/>
      <c r="R103" s="22"/>
      <c r="S103" s="22"/>
      <c r="T103" s="22"/>
    </row>
    <row r="104" spans="1:20" s="20" customFormat="1" ht="13.5" x14ac:dyDescent="0.3">
      <c r="A104" s="22"/>
      <c r="B104" s="22"/>
      <c r="C104" s="22"/>
      <c r="D104" s="22"/>
      <c r="E104" s="22"/>
      <c r="F104" s="22"/>
      <c r="G104" s="22"/>
      <c r="H104" s="22"/>
      <c r="I104" s="22"/>
      <c r="J104" s="22"/>
      <c r="K104" s="22"/>
      <c r="L104" s="22"/>
      <c r="M104" s="22"/>
      <c r="N104" s="22"/>
      <c r="O104" s="22"/>
      <c r="P104" s="22"/>
      <c r="Q104" s="22"/>
      <c r="R104" s="22"/>
      <c r="S104" s="22"/>
      <c r="T104" s="22"/>
    </row>
    <row r="105" spans="1:20" s="20" customFormat="1" ht="13.5" x14ac:dyDescent="0.3">
      <c r="A105" s="22"/>
      <c r="B105" s="22"/>
      <c r="C105" s="22"/>
      <c r="D105" s="22"/>
      <c r="E105" s="22"/>
      <c r="F105" s="22"/>
      <c r="G105" s="22"/>
      <c r="H105" s="22"/>
      <c r="I105" s="22"/>
      <c r="J105" s="22"/>
      <c r="K105" s="22"/>
      <c r="L105" s="22"/>
      <c r="M105" s="22"/>
      <c r="N105" s="22"/>
      <c r="O105" s="22"/>
      <c r="P105" s="22"/>
      <c r="Q105" s="22"/>
      <c r="R105" s="22"/>
      <c r="S105" s="22"/>
      <c r="T105" s="22"/>
    </row>
    <row r="106" spans="1:20" x14ac:dyDescent="0.3">
      <c r="A106" s="40"/>
      <c r="B106" s="40"/>
      <c r="C106" s="40"/>
      <c r="D106" s="40"/>
      <c r="E106" s="40"/>
      <c r="F106" s="40"/>
      <c r="G106" s="40"/>
      <c r="H106" s="40"/>
      <c r="I106" s="40"/>
      <c r="J106" s="40"/>
      <c r="K106" s="40"/>
      <c r="L106" s="40"/>
      <c r="M106" s="40"/>
      <c r="N106" s="40"/>
      <c r="O106" s="40"/>
      <c r="P106" s="40"/>
      <c r="Q106" s="40"/>
      <c r="R106" s="40"/>
      <c r="S106" s="40"/>
      <c r="T106" s="40"/>
    </row>
    <row r="107" spans="1:20" x14ac:dyDescent="0.3">
      <c r="A107" s="40"/>
      <c r="B107" s="40"/>
      <c r="C107" s="40"/>
      <c r="D107" s="40"/>
      <c r="E107" s="40"/>
      <c r="F107" s="40"/>
      <c r="G107" s="40"/>
      <c r="H107" s="40"/>
      <c r="I107" s="40"/>
      <c r="J107" s="40"/>
      <c r="K107" s="40"/>
      <c r="L107" s="40"/>
      <c r="M107" s="40"/>
      <c r="N107" s="40"/>
      <c r="O107" s="40"/>
      <c r="P107" s="40"/>
      <c r="Q107" s="40"/>
      <c r="R107" s="40"/>
      <c r="S107" s="40"/>
      <c r="T107" s="40"/>
    </row>
    <row r="108" spans="1:20" x14ac:dyDescent="0.3">
      <c r="A108" s="40"/>
      <c r="B108" s="40"/>
      <c r="C108" s="40"/>
      <c r="D108" s="40"/>
      <c r="E108" s="40"/>
      <c r="F108" s="40"/>
      <c r="G108" s="40"/>
      <c r="H108" s="40"/>
      <c r="I108" s="40"/>
      <c r="J108" s="40"/>
      <c r="K108" s="40"/>
      <c r="L108" s="40"/>
      <c r="M108" s="40"/>
      <c r="N108" s="40"/>
      <c r="O108" s="40"/>
      <c r="P108" s="40"/>
      <c r="Q108" s="40"/>
      <c r="R108" s="40"/>
      <c r="S108" s="40"/>
      <c r="T108" s="40"/>
    </row>
    <row r="109" spans="1:20" x14ac:dyDescent="0.3">
      <c r="A109" s="40"/>
      <c r="B109" s="40"/>
      <c r="C109" s="40"/>
      <c r="D109" s="40"/>
      <c r="E109" s="40"/>
      <c r="F109" s="40"/>
      <c r="G109" s="40"/>
      <c r="H109" s="40"/>
      <c r="I109" s="40"/>
      <c r="J109" s="40"/>
      <c r="K109" s="40"/>
      <c r="L109" s="40"/>
      <c r="M109" s="40"/>
      <c r="N109" s="40"/>
      <c r="O109" s="40"/>
      <c r="P109" s="40"/>
      <c r="Q109" s="40"/>
      <c r="R109" s="40"/>
      <c r="S109" s="40"/>
      <c r="T109" s="40"/>
    </row>
    <row r="110" spans="1:20" x14ac:dyDescent="0.3">
      <c r="A110" s="40"/>
      <c r="B110" s="40"/>
      <c r="C110" s="40"/>
      <c r="D110" s="40"/>
      <c r="E110" s="40"/>
      <c r="F110" s="40"/>
      <c r="G110" s="40"/>
      <c r="H110" s="40"/>
      <c r="I110" s="40"/>
      <c r="J110" s="40"/>
      <c r="K110" s="40"/>
      <c r="L110" s="40"/>
      <c r="M110" s="40"/>
      <c r="N110" s="40"/>
      <c r="O110" s="40"/>
      <c r="P110" s="40"/>
      <c r="Q110" s="40"/>
      <c r="R110" s="40"/>
      <c r="S110" s="40"/>
      <c r="T110" s="40"/>
    </row>
    <row r="111" spans="1:20" x14ac:dyDescent="0.3">
      <c r="A111" s="40"/>
      <c r="B111" s="40"/>
      <c r="C111" s="40"/>
      <c r="D111" s="40"/>
      <c r="E111" s="40"/>
      <c r="F111" s="40"/>
      <c r="G111" s="40"/>
      <c r="H111" s="40"/>
      <c r="I111" s="40"/>
      <c r="J111" s="40"/>
      <c r="K111" s="40"/>
      <c r="L111" s="40"/>
      <c r="M111" s="40"/>
      <c r="N111" s="40"/>
      <c r="O111" s="40"/>
      <c r="P111" s="40"/>
      <c r="Q111" s="40"/>
      <c r="R111" s="40"/>
      <c r="S111" s="40"/>
      <c r="T111" s="40"/>
    </row>
    <row r="112" spans="1:20" x14ac:dyDescent="0.3">
      <c r="A112" s="40"/>
      <c r="B112" s="40"/>
      <c r="C112" s="40"/>
      <c r="D112" s="40"/>
      <c r="E112" s="40"/>
      <c r="F112" s="40"/>
      <c r="G112" s="40"/>
      <c r="H112" s="40"/>
      <c r="I112" s="40"/>
      <c r="J112" s="40"/>
      <c r="K112" s="40"/>
      <c r="L112" s="40"/>
      <c r="M112" s="40"/>
      <c r="N112" s="40"/>
      <c r="O112" s="40"/>
      <c r="P112" s="40"/>
      <c r="Q112" s="40"/>
      <c r="R112" s="40"/>
      <c r="S112" s="40"/>
      <c r="T112" s="40"/>
    </row>
    <row r="113" spans="1:20" x14ac:dyDescent="0.3">
      <c r="A113" s="40"/>
      <c r="B113" s="40"/>
      <c r="C113" s="40"/>
      <c r="D113" s="40"/>
      <c r="E113" s="40"/>
      <c r="F113" s="40"/>
      <c r="G113" s="40"/>
      <c r="H113" s="40"/>
      <c r="I113" s="40"/>
      <c r="J113" s="40"/>
      <c r="K113" s="40"/>
      <c r="L113" s="40"/>
      <c r="M113" s="40"/>
      <c r="N113" s="40"/>
      <c r="O113" s="40"/>
      <c r="P113" s="40"/>
      <c r="Q113" s="40"/>
      <c r="R113" s="40"/>
      <c r="S113" s="40"/>
      <c r="T113" s="40"/>
    </row>
    <row r="114" spans="1:20" x14ac:dyDescent="0.3">
      <c r="A114" s="40"/>
      <c r="B114" s="40"/>
      <c r="C114" s="40"/>
      <c r="D114" s="40"/>
      <c r="E114" s="40"/>
      <c r="F114" s="40"/>
      <c r="G114" s="40"/>
      <c r="H114" s="40"/>
      <c r="I114" s="40"/>
      <c r="J114" s="40"/>
      <c r="K114" s="40"/>
      <c r="L114" s="40"/>
      <c r="M114" s="40"/>
      <c r="N114" s="40"/>
      <c r="O114" s="40"/>
      <c r="P114" s="40"/>
      <c r="Q114" s="40"/>
      <c r="R114" s="40"/>
      <c r="S114" s="40"/>
      <c r="T114" s="40"/>
    </row>
    <row r="115" spans="1:20" x14ac:dyDescent="0.3">
      <c r="A115" s="40"/>
      <c r="B115" s="40"/>
      <c r="C115" s="40"/>
      <c r="D115" s="40"/>
      <c r="E115" s="40"/>
      <c r="F115" s="40"/>
      <c r="G115" s="40"/>
      <c r="H115" s="40"/>
      <c r="I115" s="40"/>
      <c r="J115" s="40"/>
      <c r="K115" s="40"/>
      <c r="L115" s="40"/>
      <c r="M115" s="40"/>
      <c r="N115" s="40"/>
      <c r="O115" s="40"/>
      <c r="P115" s="40"/>
      <c r="Q115" s="40"/>
      <c r="R115" s="40"/>
      <c r="S115" s="40"/>
      <c r="T115" s="40"/>
    </row>
  </sheetData>
  <sheetProtection algorithmName="SHA-512" hashValue="5OcB2IGz+aCUTLtjzTYpiuugH8cc5DActiFB6Y0AyPJAxkKLdFI/67JSRm6iO0Adnm9BLqi0PBaR4Epvr15KzA==" saltValue="AMk+XPaoFEPAXumGxWijXw==" spinCount="100000" sheet="1" objects="1" scenarios="1" selectLockedCells="1" selectUnlockedCells="1"/>
  <autoFilter ref="A4:U4"/>
  <mergeCells count="3">
    <mergeCell ref="K3:P3"/>
    <mergeCell ref="Q3:R3"/>
    <mergeCell ref="S3:T3"/>
  </mergeCells>
  <phoneticPr fontId="1" type="noConversion"/>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7"/>
  <sheetViews>
    <sheetView workbookViewId="0">
      <pane xSplit="4" ySplit="7" topLeftCell="E8" activePane="bottomRight" state="frozen"/>
      <selection pane="topRight" activeCell="E1" sqref="E1"/>
      <selection pane="bottomLeft" activeCell="A8" sqref="A8"/>
      <selection pane="bottomRight" activeCell="E17" sqref="E17"/>
    </sheetView>
  </sheetViews>
  <sheetFormatPr defaultRowHeight="16.5" x14ac:dyDescent="0.3"/>
  <cols>
    <col min="1" max="1" width="6.375" customWidth="1"/>
    <col min="2" max="2" width="4.625" bestFit="1" customWidth="1"/>
    <col min="3" max="3" width="8.875" customWidth="1"/>
    <col min="4" max="4" width="7.25" customWidth="1"/>
    <col min="5" max="5" width="15.625" customWidth="1"/>
    <col min="6" max="6" width="15.625" hidden="1" customWidth="1"/>
    <col min="7" max="7" width="15.625" customWidth="1"/>
    <col min="8" max="8" width="15.625" hidden="1" customWidth="1"/>
    <col min="9" max="9" width="15.625" customWidth="1"/>
    <col min="10" max="10" width="15.625" hidden="1" customWidth="1"/>
    <col min="11" max="11" width="15.625" customWidth="1"/>
    <col min="12" max="12" width="15.625" hidden="1" customWidth="1"/>
    <col min="13" max="13" width="15.625" customWidth="1"/>
    <col min="14" max="14" width="15.625" hidden="1" customWidth="1"/>
    <col min="15" max="15" width="15.625" customWidth="1"/>
    <col min="16" max="16" width="15.625" hidden="1" customWidth="1"/>
    <col min="17" max="17" width="15.625" customWidth="1"/>
    <col min="18" max="18" width="15.625" hidden="1" customWidth="1"/>
    <col min="19" max="19" width="15.625" customWidth="1"/>
    <col min="20" max="20" width="15.625" hidden="1" customWidth="1"/>
    <col min="21" max="21" width="15.625" customWidth="1"/>
    <col min="22" max="22" width="15.625" hidden="1" customWidth="1"/>
    <col min="23" max="23" width="15.625" customWidth="1"/>
    <col min="24" max="24" width="15.625" hidden="1" customWidth="1"/>
    <col min="25" max="25" width="15.625" customWidth="1"/>
    <col min="26" max="26" width="15.625" hidden="1" customWidth="1"/>
    <col min="27" max="27" width="15.625" customWidth="1"/>
    <col min="28" max="28" width="15.625" hidden="1" customWidth="1"/>
    <col min="29" max="29" width="15.625" customWidth="1"/>
    <col min="30" max="30" width="15.625" hidden="1" customWidth="1"/>
    <col min="31" max="31" width="15.625" customWidth="1"/>
    <col min="32" max="32" width="15.625" hidden="1" customWidth="1"/>
    <col min="33" max="33" width="15.625" customWidth="1"/>
    <col min="34" max="34" width="15.625" hidden="1" customWidth="1"/>
    <col min="35" max="35" width="15.625" customWidth="1"/>
    <col min="36" max="36" width="15.625" hidden="1" customWidth="1"/>
    <col min="37" max="37" width="15.625" customWidth="1"/>
  </cols>
  <sheetData>
    <row r="1" spans="1:38" x14ac:dyDescent="0.3">
      <c r="A1" s="42" t="s">
        <v>284</v>
      </c>
    </row>
    <row r="2" spans="1:38" x14ac:dyDescent="0.3">
      <c r="E2" s="47"/>
      <c r="F2" s="47"/>
      <c r="G2" t="s">
        <v>328</v>
      </c>
      <c r="K2" t="s">
        <v>1040</v>
      </c>
      <c r="AE2" t="s">
        <v>990</v>
      </c>
    </row>
    <row r="3" spans="1:38" x14ac:dyDescent="0.3">
      <c r="E3" s="48"/>
      <c r="F3" s="48"/>
      <c r="I3" t="s">
        <v>1043</v>
      </c>
      <c r="K3" s="74" t="s">
        <v>1039</v>
      </c>
      <c r="Q3" t="s">
        <v>949</v>
      </c>
      <c r="U3" t="s">
        <v>1076</v>
      </c>
    </row>
    <row r="4" spans="1:38" x14ac:dyDescent="0.3">
      <c r="E4" s="13">
        <v>1</v>
      </c>
      <c r="F4" s="13"/>
      <c r="G4" s="13">
        <v>2</v>
      </c>
      <c r="H4" s="13"/>
      <c r="I4" s="13">
        <v>3</v>
      </c>
      <c r="J4" s="13"/>
      <c r="K4" s="13">
        <v>4</v>
      </c>
      <c r="L4" s="13"/>
      <c r="M4" s="13">
        <v>5</v>
      </c>
      <c r="N4" s="13"/>
      <c r="O4" s="13">
        <v>6</v>
      </c>
      <c r="P4" s="13"/>
      <c r="Q4" s="13">
        <v>7</v>
      </c>
      <c r="R4" s="13"/>
      <c r="S4" s="13">
        <v>8</v>
      </c>
      <c r="T4" s="13"/>
      <c r="U4" s="13">
        <v>9</v>
      </c>
      <c r="V4" s="13"/>
      <c r="W4" s="13">
        <v>10</v>
      </c>
      <c r="X4" s="13"/>
      <c r="Y4" s="13">
        <v>11</v>
      </c>
      <c r="Z4" s="13"/>
      <c r="AA4" s="13">
        <v>12</v>
      </c>
      <c r="AB4" s="13"/>
      <c r="AC4" s="13">
        <v>13</v>
      </c>
      <c r="AD4" s="13"/>
      <c r="AE4" s="13">
        <v>14</v>
      </c>
      <c r="AF4" s="13"/>
      <c r="AG4" s="13">
        <v>15</v>
      </c>
      <c r="AH4" s="13"/>
      <c r="AI4" s="13">
        <v>16</v>
      </c>
      <c r="AJ4" s="13"/>
    </row>
    <row r="5" spans="1:38" s="20" customFormat="1" ht="13.5" x14ac:dyDescent="0.3">
      <c r="E5" s="20" t="s">
        <v>325</v>
      </c>
      <c r="G5" s="20" t="s">
        <v>326</v>
      </c>
      <c r="I5" s="20" t="s">
        <v>325</v>
      </c>
      <c r="K5" s="20" t="s">
        <v>326</v>
      </c>
      <c r="M5" s="20" t="s">
        <v>325</v>
      </c>
      <c r="O5" s="20" t="s">
        <v>325</v>
      </c>
      <c r="Q5" s="20" t="s">
        <v>326</v>
      </c>
      <c r="S5" s="20" t="s">
        <v>326</v>
      </c>
      <c r="U5" s="20" t="s">
        <v>326</v>
      </c>
      <c r="W5" s="20" t="s">
        <v>325</v>
      </c>
      <c r="Y5" s="20" t="s">
        <v>327</v>
      </c>
      <c r="AA5" s="20" t="s">
        <v>327</v>
      </c>
      <c r="AC5" s="20" t="s">
        <v>325</v>
      </c>
      <c r="AE5" s="20" t="s">
        <v>325</v>
      </c>
      <c r="AG5" s="20" t="s">
        <v>327</v>
      </c>
      <c r="AI5" s="20" t="s">
        <v>325</v>
      </c>
    </row>
    <row r="6" spans="1:38" ht="69.75" customHeight="1" x14ac:dyDescent="0.3">
      <c r="A6" s="45" t="s">
        <v>0</v>
      </c>
      <c r="B6" s="45" t="s">
        <v>1</v>
      </c>
      <c r="C6" s="45" t="s">
        <v>2</v>
      </c>
      <c r="D6" s="45" t="s">
        <v>3</v>
      </c>
      <c r="E6" s="98" t="s">
        <v>293</v>
      </c>
      <c r="F6" s="99"/>
      <c r="G6" s="100" t="s">
        <v>294</v>
      </c>
      <c r="H6" s="101"/>
      <c r="I6" s="98" t="s">
        <v>295</v>
      </c>
      <c r="J6" s="99"/>
      <c r="K6" s="100" t="s">
        <v>296</v>
      </c>
      <c r="L6" s="101"/>
      <c r="M6" s="98" t="s">
        <v>297</v>
      </c>
      <c r="N6" s="99"/>
      <c r="O6" s="98" t="s">
        <v>298</v>
      </c>
      <c r="P6" s="99"/>
      <c r="Q6" s="100" t="s">
        <v>299</v>
      </c>
      <c r="R6" s="101"/>
      <c r="S6" s="98" t="s">
        <v>300</v>
      </c>
      <c r="T6" s="99"/>
      <c r="U6" s="100" t="s">
        <v>301</v>
      </c>
      <c r="V6" s="101"/>
      <c r="W6" s="98" t="s">
        <v>302</v>
      </c>
      <c r="X6" s="99"/>
      <c r="Y6" s="100" t="s">
        <v>303</v>
      </c>
      <c r="Z6" s="101"/>
      <c r="AA6" s="98" t="s">
        <v>304</v>
      </c>
      <c r="AB6" s="99"/>
      <c r="AC6" s="100" t="s">
        <v>305</v>
      </c>
      <c r="AD6" s="101"/>
      <c r="AE6" s="98" t="s">
        <v>306</v>
      </c>
      <c r="AF6" s="99"/>
      <c r="AG6" s="100" t="s">
        <v>307</v>
      </c>
      <c r="AH6" s="101"/>
      <c r="AI6" s="98" t="s">
        <v>308</v>
      </c>
      <c r="AJ6" s="99"/>
      <c r="AK6" s="102" t="s">
        <v>841</v>
      </c>
      <c r="AL6" s="102"/>
    </row>
    <row r="7" spans="1:38" x14ac:dyDescent="0.3">
      <c r="A7" s="45"/>
      <c r="B7" s="45"/>
      <c r="C7" s="45"/>
      <c r="D7" s="45"/>
      <c r="E7" s="45" t="s">
        <v>310</v>
      </c>
      <c r="F7" s="45" t="s">
        <v>840</v>
      </c>
      <c r="G7" s="46" t="s">
        <v>329</v>
      </c>
      <c r="H7" s="46" t="s">
        <v>840</v>
      </c>
      <c r="I7" s="45" t="s">
        <v>311</v>
      </c>
      <c r="J7" s="45" t="s">
        <v>840</v>
      </c>
      <c r="K7" s="46" t="s">
        <v>312</v>
      </c>
      <c r="L7" s="46" t="s">
        <v>844</v>
      </c>
      <c r="M7" s="45" t="s">
        <v>314</v>
      </c>
      <c r="N7" s="45" t="s">
        <v>840</v>
      </c>
      <c r="O7" s="45" t="s">
        <v>313</v>
      </c>
      <c r="P7" s="45" t="s">
        <v>840</v>
      </c>
      <c r="Q7" s="46" t="s">
        <v>315</v>
      </c>
      <c r="R7" s="46" t="s">
        <v>840</v>
      </c>
      <c r="S7" s="45" t="s">
        <v>316</v>
      </c>
      <c r="T7" s="45" t="s">
        <v>840</v>
      </c>
      <c r="U7" s="46" t="s">
        <v>317</v>
      </c>
      <c r="V7" s="46" t="s">
        <v>840</v>
      </c>
      <c r="W7" s="45" t="s">
        <v>318</v>
      </c>
      <c r="X7" s="45" t="s">
        <v>840</v>
      </c>
      <c r="Y7" s="46" t="s">
        <v>320</v>
      </c>
      <c r="Z7" s="46" t="s">
        <v>840</v>
      </c>
      <c r="AA7" s="45" t="s">
        <v>319</v>
      </c>
      <c r="AB7" s="45" t="s">
        <v>840</v>
      </c>
      <c r="AC7" s="46" t="s">
        <v>321</v>
      </c>
      <c r="AD7" s="46" t="s">
        <v>840</v>
      </c>
      <c r="AE7" s="45" t="s">
        <v>322</v>
      </c>
      <c r="AF7" s="45" t="s">
        <v>840</v>
      </c>
      <c r="AG7" s="46" t="s">
        <v>323</v>
      </c>
      <c r="AH7" s="46" t="s">
        <v>840</v>
      </c>
      <c r="AI7" s="45" t="s">
        <v>324</v>
      </c>
      <c r="AJ7" s="45" t="s">
        <v>840</v>
      </c>
      <c r="AK7" s="45" t="s">
        <v>309</v>
      </c>
      <c r="AL7" s="45" t="s">
        <v>840</v>
      </c>
    </row>
    <row r="8" spans="1:38" s="20" customFormat="1" ht="13.5" x14ac:dyDescent="0.3">
      <c r="A8" s="22">
        <v>1</v>
      </c>
      <c r="B8" s="22">
        <v>11</v>
      </c>
      <c r="C8" s="22" t="str">
        <f>VLOOKUP($B8, '선택문헌 목록'!B:AC,2,0)</f>
        <v>Zürcher</v>
      </c>
      <c r="D8" s="22">
        <f>VLOOKUP($B8, '선택문헌 목록'!B:AC,3,0)</f>
        <v>2023</v>
      </c>
      <c r="E8" s="4" t="s">
        <v>332</v>
      </c>
      <c r="F8" s="4" t="s">
        <v>858</v>
      </c>
      <c r="G8" s="4" t="s">
        <v>331</v>
      </c>
      <c r="H8" s="4" t="s">
        <v>842</v>
      </c>
      <c r="I8" s="4" t="s">
        <v>331</v>
      </c>
      <c r="J8" s="4" t="s">
        <v>843</v>
      </c>
      <c r="K8" s="4" t="s">
        <v>332</v>
      </c>
      <c r="L8" s="4" t="s">
        <v>845</v>
      </c>
      <c r="M8" s="4" t="s">
        <v>332</v>
      </c>
      <c r="N8" s="4" t="s">
        <v>846</v>
      </c>
      <c r="O8" s="4" t="s">
        <v>331</v>
      </c>
      <c r="P8" s="4" t="s">
        <v>847</v>
      </c>
      <c r="Q8" s="4" t="s">
        <v>331</v>
      </c>
      <c r="R8" s="4" t="s">
        <v>905</v>
      </c>
      <c r="S8" s="4" t="s">
        <v>333</v>
      </c>
      <c r="T8" s="4" t="s">
        <v>848</v>
      </c>
      <c r="U8" s="4" t="s">
        <v>331</v>
      </c>
      <c r="V8" s="4" t="s">
        <v>849</v>
      </c>
      <c r="W8" s="4" t="s">
        <v>332</v>
      </c>
      <c r="X8" s="4" t="s">
        <v>850</v>
      </c>
      <c r="Y8" s="4" t="s">
        <v>851</v>
      </c>
      <c r="Z8" s="4"/>
      <c r="AA8" s="4" t="s">
        <v>334</v>
      </c>
      <c r="AB8" s="4"/>
      <c r="AC8" s="73" t="s">
        <v>332</v>
      </c>
      <c r="AD8" s="4" t="s">
        <v>852</v>
      </c>
      <c r="AE8" s="4" t="s">
        <v>331</v>
      </c>
      <c r="AF8" s="4" t="s">
        <v>853</v>
      </c>
      <c r="AG8" s="4" t="s">
        <v>334</v>
      </c>
      <c r="AH8" s="4"/>
      <c r="AI8" s="4" t="s">
        <v>332</v>
      </c>
      <c r="AJ8" s="4" t="s">
        <v>854</v>
      </c>
      <c r="AK8" s="4" t="s">
        <v>335</v>
      </c>
      <c r="AL8" s="22" t="s">
        <v>855</v>
      </c>
    </row>
    <row r="9" spans="1:38" s="20" customFormat="1" ht="13.5" x14ac:dyDescent="0.3">
      <c r="A9" s="22">
        <v>2</v>
      </c>
      <c r="B9" s="22">
        <v>3</v>
      </c>
      <c r="C9" s="22" t="str">
        <f>VLOOKUP($B9, '선택문헌 목록'!B:AC,2,0)</f>
        <v>Heting</v>
      </c>
      <c r="D9" s="22">
        <f>VLOOKUP($B9, '선택문헌 목록'!B:AC,3,0)</f>
        <v>2023</v>
      </c>
      <c r="E9" s="4" t="s">
        <v>839</v>
      </c>
      <c r="F9" s="4" t="s">
        <v>859</v>
      </c>
      <c r="G9" s="4" t="s">
        <v>857</v>
      </c>
      <c r="H9" s="4" t="s">
        <v>847</v>
      </c>
      <c r="I9" s="4" t="s">
        <v>857</v>
      </c>
      <c r="J9" s="4" t="s">
        <v>861</v>
      </c>
      <c r="K9" s="4" t="s">
        <v>839</v>
      </c>
      <c r="L9" s="4" t="s">
        <v>860</v>
      </c>
      <c r="M9" s="4" t="s">
        <v>839</v>
      </c>
      <c r="N9" s="4" t="s">
        <v>862</v>
      </c>
      <c r="O9" s="4" t="s">
        <v>856</v>
      </c>
      <c r="P9" s="4" t="s">
        <v>863</v>
      </c>
      <c r="Q9" s="4" t="s">
        <v>333</v>
      </c>
      <c r="R9" s="4" t="s">
        <v>898</v>
      </c>
      <c r="S9" s="4" t="s">
        <v>839</v>
      </c>
      <c r="T9" s="4" t="s">
        <v>848</v>
      </c>
      <c r="U9" s="4" t="s">
        <v>839</v>
      </c>
      <c r="V9" s="4" t="s">
        <v>864</v>
      </c>
      <c r="W9" s="4" t="s">
        <v>839</v>
      </c>
      <c r="X9" s="4" t="s">
        <v>865</v>
      </c>
      <c r="Y9" s="4" t="s">
        <v>332</v>
      </c>
      <c r="Z9" s="4" t="s">
        <v>866</v>
      </c>
      <c r="AA9" s="4" t="s">
        <v>857</v>
      </c>
      <c r="AB9" s="4" t="s">
        <v>847</v>
      </c>
      <c r="AC9" s="4" t="s">
        <v>857</v>
      </c>
      <c r="AD9" s="4" t="s">
        <v>877</v>
      </c>
      <c r="AE9" s="4" t="s">
        <v>857</v>
      </c>
      <c r="AF9" s="4"/>
      <c r="AG9" s="4" t="s">
        <v>332</v>
      </c>
      <c r="AH9" s="4" t="s">
        <v>867</v>
      </c>
      <c r="AI9" s="4" t="s">
        <v>839</v>
      </c>
      <c r="AJ9" s="4" t="s">
        <v>868</v>
      </c>
      <c r="AK9" s="4" t="s">
        <v>335</v>
      </c>
      <c r="AL9" s="22" t="s">
        <v>899</v>
      </c>
    </row>
    <row r="10" spans="1:38" s="20" customFormat="1" ht="13.5" x14ac:dyDescent="0.3">
      <c r="A10" s="22">
        <v>3</v>
      </c>
      <c r="B10" s="22">
        <v>12</v>
      </c>
      <c r="C10" s="22" t="str">
        <f>VLOOKUP($B10, '선택문헌 목록'!B:AC,2,0)</f>
        <v>Fitzpatrick</v>
      </c>
      <c r="D10" s="22">
        <f>VLOOKUP($B10, '선택문헌 목록'!B:AC,3,0)</f>
        <v>2023</v>
      </c>
      <c r="E10" s="4" t="s">
        <v>839</v>
      </c>
      <c r="F10" s="4" t="s">
        <v>871</v>
      </c>
      <c r="G10" s="4" t="s">
        <v>857</v>
      </c>
      <c r="H10" s="4" t="s">
        <v>872</v>
      </c>
      <c r="I10" s="4" t="s">
        <v>857</v>
      </c>
      <c r="J10" s="4"/>
      <c r="K10" s="4" t="s">
        <v>839</v>
      </c>
      <c r="L10" s="4" t="s">
        <v>875</v>
      </c>
      <c r="M10" s="4" t="s">
        <v>839</v>
      </c>
      <c r="N10" s="4" t="s">
        <v>874</v>
      </c>
      <c r="O10" s="4" t="s">
        <v>856</v>
      </c>
      <c r="P10" s="4" t="s">
        <v>873</v>
      </c>
      <c r="Q10" s="4" t="s">
        <v>331</v>
      </c>
      <c r="R10" s="4" t="s">
        <v>900</v>
      </c>
      <c r="S10" s="4" t="s">
        <v>857</v>
      </c>
      <c r="T10" s="4" t="s">
        <v>894</v>
      </c>
      <c r="U10" s="4" t="s">
        <v>857</v>
      </c>
      <c r="V10" s="4" t="s">
        <v>849</v>
      </c>
      <c r="W10" s="4" t="s">
        <v>839</v>
      </c>
      <c r="X10" s="4" t="s">
        <v>869</v>
      </c>
      <c r="Y10" s="4" t="s">
        <v>332</v>
      </c>
      <c r="Z10" s="4" t="s">
        <v>876</v>
      </c>
      <c r="AA10" s="4" t="s">
        <v>857</v>
      </c>
      <c r="AB10" s="4" t="s">
        <v>847</v>
      </c>
      <c r="AC10" s="4" t="s">
        <v>857</v>
      </c>
      <c r="AD10" s="4" t="s">
        <v>877</v>
      </c>
      <c r="AE10" s="4" t="s">
        <v>857</v>
      </c>
      <c r="AF10" s="4" t="s">
        <v>847</v>
      </c>
      <c r="AG10" s="4" t="s">
        <v>332</v>
      </c>
      <c r="AH10" s="4" t="s">
        <v>878</v>
      </c>
      <c r="AI10" s="4" t="s">
        <v>839</v>
      </c>
      <c r="AJ10" s="4" t="s">
        <v>870</v>
      </c>
      <c r="AK10" s="4" t="s">
        <v>335</v>
      </c>
      <c r="AL10" s="22" t="s">
        <v>879</v>
      </c>
    </row>
    <row r="11" spans="1:38" s="20" customFormat="1" ht="13.5" x14ac:dyDescent="0.3">
      <c r="A11" s="22">
        <v>4</v>
      </c>
      <c r="B11" s="22">
        <v>6</v>
      </c>
      <c r="C11" s="22" t="str">
        <f>VLOOKUP($B11, '선택문헌 목록'!B:AC,2,0)</f>
        <v>Elsayed</v>
      </c>
      <c r="D11" s="22">
        <f>VLOOKUP($B11, '선택문헌 목록'!B:AC,3,0)</f>
        <v>2023</v>
      </c>
      <c r="E11" s="4" t="s">
        <v>839</v>
      </c>
      <c r="F11" s="4" t="s">
        <v>881</v>
      </c>
      <c r="G11" s="4" t="s">
        <v>857</v>
      </c>
      <c r="H11" s="4" t="s">
        <v>847</v>
      </c>
      <c r="I11" s="4" t="s">
        <v>331</v>
      </c>
      <c r="J11" s="4" t="s">
        <v>1029</v>
      </c>
      <c r="K11" s="4" t="s">
        <v>839</v>
      </c>
      <c r="L11" s="4" t="s">
        <v>880</v>
      </c>
      <c r="M11" s="4" t="s">
        <v>839</v>
      </c>
      <c r="N11" s="4" t="s">
        <v>884</v>
      </c>
      <c r="O11" s="4" t="s">
        <v>856</v>
      </c>
      <c r="P11" s="4" t="s">
        <v>885</v>
      </c>
      <c r="Q11" s="4" t="s">
        <v>333</v>
      </c>
      <c r="R11" s="4" t="s">
        <v>897</v>
      </c>
      <c r="S11" s="4" t="s">
        <v>839</v>
      </c>
      <c r="T11" s="4" t="s">
        <v>848</v>
      </c>
      <c r="U11" s="4" t="s">
        <v>839</v>
      </c>
      <c r="V11" s="4" t="s">
        <v>886</v>
      </c>
      <c r="W11" s="4" t="s">
        <v>839</v>
      </c>
      <c r="X11" s="4" t="s">
        <v>882</v>
      </c>
      <c r="Y11" s="4" t="s">
        <v>851</v>
      </c>
      <c r="Z11" s="73"/>
      <c r="AA11" s="4" t="s">
        <v>851</v>
      </c>
      <c r="AB11" s="4"/>
      <c r="AC11" s="4" t="s">
        <v>857</v>
      </c>
      <c r="AD11" s="4" t="s">
        <v>877</v>
      </c>
      <c r="AE11" s="4" t="s">
        <v>857</v>
      </c>
      <c r="AF11" s="4" t="s">
        <v>847</v>
      </c>
      <c r="AG11" s="4" t="s">
        <v>334</v>
      </c>
      <c r="AH11" s="4"/>
      <c r="AI11" s="4" t="s">
        <v>839</v>
      </c>
      <c r="AJ11" s="4" t="s">
        <v>883</v>
      </c>
      <c r="AK11" s="4" t="s">
        <v>335</v>
      </c>
      <c r="AL11" s="22" t="s">
        <v>899</v>
      </c>
    </row>
    <row r="12" spans="1:38" s="20" customFormat="1" ht="13.5" x14ac:dyDescent="0.3">
      <c r="A12" s="22">
        <v>5</v>
      </c>
      <c r="B12" s="22">
        <v>13</v>
      </c>
      <c r="C12" s="22" t="str">
        <f>VLOOKUP($B12, '선택문헌 목록'!B:AC,2,0)</f>
        <v>Daniel</v>
      </c>
      <c r="D12" s="22">
        <f>VLOOKUP($B12, '선택문헌 목록'!B:AC,3,0)</f>
        <v>2023</v>
      </c>
      <c r="E12" s="4" t="s">
        <v>839</v>
      </c>
      <c r="F12" s="4" t="s">
        <v>881</v>
      </c>
      <c r="G12" s="4" t="s">
        <v>839</v>
      </c>
      <c r="H12" s="4" t="s">
        <v>887</v>
      </c>
      <c r="I12" s="4" t="s">
        <v>857</v>
      </c>
      <c r="J12" s="4" t="s">
        <v>889</v>
      </c>
      <c r="K12" s="4" t="s">
        <v>839</v>
      </c>
      <c r="L12" s="4" t="s">
        <v>890</v>
      </c>
      <c r="M12" s="4" t="s">
        <v>839</v>
      </c>
      <c r="N12" s="4" t="s">
        <v>888</v>
      </c>
      <c r="O12" s="4" t="s">
        <v>856</v>
      </c>
      <c r="P12" s="4" t="s">
        <v>891</v>
      </c>
      <c r="Q12" s="4" t="s">
        <v>857</v>
      </c>
      <c r="R12" s="4" t="s">
        <v>905</v>
      </c>
      <c r="S12" s="4" t="s">
        <v>857</v>
      </c>
      <c r="T12" s="4" t="s">
        <v>894</v>
      </c>
      <c r="U12" s="4" t="s">
        <v>839</v>
      </c>
      <c r="V12" s="4" t="s">
        <v>892</v>
      </c>
      <c r="W12" s="4" t="s">
        <v>839</v>
      </c>
      <c r="X12" s="4" t="s">
        <v>893</v>
      </c>
      <c r="Y12" s="4" t="s">
        <v>851</v>
      </c>
      <c r="Z12" s="73"/>
      <c r="AA12" s="4" t="s">
        <v>851</v>
      </c>
      <c r="AB12" s="4"/>
      <c r="AC12" s="4" t="s">
        <v>857</v>
      </c>
      <c r="AD12" s="4" t="s">
        <v>877</v>
      </c>
      <c r="AE12" s="4" t="s">
        <v>857</v>
      </c>
      <c r="AF12" s="4" t="s">
        <v>847</v>
      </c>
      <c r="AG12" s="4" t="s">
        <v>334</v>
      </c>
      <c r="AH12" s="4"/>
      <c r="AI12" s="4" t="s">
        <v>839</v>
      </c>
      <c r="AJ12" s="4" t="s">
        <v>895</v>
      </c>
      <c r="AK12" s="4" t="s">
        <v>335</v>
      </c>
      <c r="AL12" s="22" t="s">
        <v>896</v>
      </c>
    </row>
    <row r="13" spans="1:38" s="20" customFormat="1" ht="13.5" x14ac:dyDescent="0.3">
      <c r="A13" s="22">
        <v>6</v>
      </c>
      <c r="B13" s="22">
        <v>34</v>
      </c>
      <c r="C13" s="22" t="str">
        <f>VLOOKUP($B13, '선택문헌 목록'!B:AC,2,0)</f>
        <v>Farah</v>
      </c>
      <c r="D13" s="22">
        <f>VLOOKUP($B13, '선택문헌 목록'!B:AC,3,0)</f>
        <v>2022</v>
      </c>
      <c r="E13" s="4" t="s">
        <v>332</v>
      </c>
      <c r="F13" s="4" t="s">
        <v>901</v>
      </c>
      <c r="G13" s="4" t="s">
        <v>332</v>
      </c>
      <c r="H13" s="4" t="s">
        <v>902</v>
      </c>
      <c r="I13" s="4" t="s">
        <v>331</v>
      </c>
      <c r="J13" s="4" t="s">
        <v>904</v>
      </c>
      <c r="K13" s="4" t="s">
        <v>333</v>
      </c>
      <c r="L13" s="4" t="s">
        <v>1009</v>
      </c>
      <c r="M13" s="4" t="s">
        <v>332</v>
      </c>
      <c r="N13" s="4" t="s">
        <v>903</v>
      </c>
      <c r="O13" s="4" t="s">
        <v>856</v>
      </c>
      <c r="P13" s="4" t="s">
        <v>903</v>
      </c>
      <c r="Q13" s="4" t="s">
        <v>331</v>
      </c>
      <c r="R13" s="4" t="s">
        <v>1010</v>
      </c>
      <c r="S13" s="4" t="s">
        <v>908</v>
      </c>
      <c r="T13" s="4" t="s">
        <v>909</v>
      </c>
      <c r="U13" s="4" t="s">
        <v>332</v>
      </c>
      <c r="V13" s="4" t="s">
        <v>910</v>
      </c>
      <c r="W13" s="4" t="s">
        <v>332</v>
      </c>
      <c r="X13" s="4" t="s">
        <v>907</v>
      </c>
      <c r="Y13" s="4" t="s">
        <v>908</v>
      </c>
      <c r="Z13" s="4" t="s">
        <v>911</v>
      </c>
      <c r="AA13" s="4" t="s">
        <v>912</v>
      </c>
      <c r="AB13" s="4" t="s">
        <v>36</v>
      </c>
      <c r="AC13" s="4" t="s">
        <v>332</v>
      </c>
      <c r="AD13" s="4" t="s">
        <v>914</v>
      </c>
      <c r="AE13" s="4" t="s">
        <v>908</v>
      </c>
      <c r="AF13" s="4" t="s">
        <v>913</v>
      </c>
      <c r="AG13" s="4" t="s">
        <v>912</v>
      </c>
      <c r="AH13" s="4"/>
      <c r="AI13" s="4" t="s">
        <v>332</v>
      </c>
      <c r="AJ13" s="4" t="s">
        <v>906</v>
      </c>
      <c r="AK13" s="4" t="s">
        <v>915</v>
      </c>
      <c r="AL13" s="22" t="s">
        <v>916</v>
      </c>
    </row>
    <row r="14" spans="1:38" s="20" customFormat="1" ht="13.5" x14ac:dyDescent="0.3">
      <c r="A14" s="22">
        <v>7</v>
      </c>
      <c r="B14" s="22">
        <v>29</v>
      </c>
      <c r="C14" s="22" t="str">
        <f>VLOOKUP($B14, '선택문헌 목록'!B:AC,2,0)</f>
        <v>Costescu</v>
      </c>
      <c r="D14" s="22">
        <f>VLOOKUP($B14, '선택문헌 목록'!B:AC,3,0)</f>
        <v>2022</v>
      </c>
      <c r="E14" s="4" t="s">
        <v>332</v>
      </c>
      <c r="F14" s="4" t="s">
        <v>926</v>
      </c>
      <c r="G14" s="4" t="s">
        <v>912</v>
      </c>
      <c r="H14" s="4" t="s">
        <v>918</v>
      </c>
      <c r="I14" s="4" t="s">
        <v>331</v>
      </c>
      <c r="J14" s="4" t="s">
        <v>904</v>
      </c>
      <c r="K14" s="4" t="s">
        <v>920</v>
      </c>
      <c r="L14" s="4" t="s">
        <v>919</v>
      </c>
      <c r="M14" s="4" t="s">
        <v>332</v>
      </c>
      <c r="N14" s="4" t="s">
        <v>922</v>
      </c>
      <c r="O14" s="4" t="s">
        <v>856</v>
      </c>
      <c r="P14" s="4" t="s">
        <v>921</v>
      </c>
      <c r="Q14" s="4" t="s">
        <v>333</v>
      </c>
      <c r="R14" s="4" t="s">
        <v>898</v>
      </c>
      <c r="S14" s="4" t="s">
        <v>333</v>
      </c>
      <c r="T14" s="4" t="s">
        <v>923</v>
      </c>
      <c r="U14" s="4" t="s">
        <v>332</v>
      </c>
      <c r="V14" s="4" t="s">
        <v>927</v>
      </c>
      <c r="W14" s="4" t="s">
        <v>332</v>
      </c>
      <c r="X14" s="4" t="s">
        <v>924</v>
      </c>
      <c r="Y14" s="4" t="s">
        <v>334</v>
      </c>
      <c r="Z14" s="73"/>
      <c r="AA14" s="4" t="s">
        <v>925</v>
      </c>
      <c r="AB14" s="4"/>
      <c r="AC14" s="4" t="s">
        <v>912</v>
      </c>
      <c r="AD14" s="4" t="s">
        <v>877</v>
      </c>
      <c r="AE14" s="4" t="s">
        <v>331</v>
      </c>
      <c r="AF14" s="4" t="s">
        <v>36</v>
      </c>
      <c r="AG14" s="4" t="s">
        <v>334</v>
      </c>
      <c r="AH14" s="4"/>
      <c r="AI14" s="4" t="s">
        <v>332</v>
      </c>
      <c r="AJ14" s="4" t="s">
        <v>928</v>
      </c>
      <c r="AK14" s="4" t="s">
        <v>335</v>
      </c>
      <c r="AL14" s="22" t="s">
        <v>929</v>
      </c>
    </row>
    <row r="15" spans="1:38" s="20" customFormat="1" ht="13.5" x14ac:dyDescent="0.3">
      <c r="A15" s="22">
        <v>8</v>
      </c>
      <c r="B15" s="22">
        <v>43</v>
      </c>
      <c r="C15" s="22" t="str">
        <f>VLOOKUP($B15, '선택문헌 목록'!B:AC,2,0)</f>
        <v>Silva</v>
      </c>
      <c r="D15" s="22">
        <f>VLOOKUP($B15, '선택문헌 목록'!B:AC,3,0)</f>
        <v>2021</v>
      </c>
      <c r="E15" s="4" t="s">
        <v>332</v>
      </c>
      <c r="F15" s="4" t="s">
        <v>881</v>
      </c>
      <c r="G15" s="4" t="s">
        <v>908</v>
      </c>
      <c r="H15" s="4" t="s">
        <v>930</v>
      </c>
      <c r="I15" s="4" t="s">
        <v>331</v>
      </c>
      <c r="J15" s="4" t="s">
        <v>932</v>
      </c>
      <c r="K15" s="4" t="s">
        <v>920</v>
      </c>
      <c r="L15" s="4" t="s">
        <v>931</v>
      </c>
      <c r="M15" s="4" t="s">
        <v>332</v>
      </c>
      <c r="N15" s="4" t="s">
        <v>933</v>
      </c>
      <c r="O15" s="4" t="s">
        <v>856</v>
      </c>
      <c r="P15" s="4" t="s">
        <v>934</v>
      </c>
      <c r="Q15" s="4" t="s">
        <v>333</v>
      </c>
      <c r="R15" s="4" t="s">
        <v>936</v>
      </c>
      <c r="S15" s="4" t="s">
        <v>908</v>
      </c>
      <c r="T15" s="4" t="s">
        <v>848</v>
      </c>
      <c r="U15" s="4" t="s">
        <v>332</v>
      </c>
      <c r="V15" s="4" t="s">
        <v>935</v>
      </c>
      <c r="W15" s="4" t="s">
        <v>331</v>
      </c>
      <c r="X15" s="4" t="s">
        <v>36</v>
      </c>
      <c r="Y15" s="4" t="s">
        <v>908</v>
      </c>
      <c r="Z15" s="4" t="s">
        <v>938</v>
      </c>
      <c r="AA15" s="4" t="s">
        <v>908</v>
      </c>
      <c r="AB15" s="4" t="s">
        <v>939</v>
      </c>
      <c r="AC15" s="4" t="s">
        <v>908</v>
      </c>
      <c r="AD15" s="4" t="s">
        <v>940</v>
      </c>
      <c r="AE15" s="4" t="s">
        <v>908</v>
      </c>
      <c r="AF15" s="4" t="s">
        <v>941</v>
      </c>
      <c r="AG15" s="4" t="s">
        <v>912</v>
      </c>
      <c r="AH15" s="4"/>
      <c r="AI15" s="4" t="s">
        <v>332</v>
      </c>
      <c r="AJ15" s="4" t="s">
        <v>937</v>
      </c>
      <c r="AK15" s="4" t="s">
        <v>915</v>
      </c>
      <c r="AL15" s="22" t="s">
        <v>916</v>
      </c>
    </row>
    <row r="16" spans="1:38" s="20" customFormat="1" ht="13.5" x14ac:dyDescent="0.3">
      <c r="A16" s="22">
        <v>9</v>
      </c>
      <c r="B16" s="22">
        <v>55</v>
      </c>
      <c r="C16" s="22" t="str">
        <f>VLOOKUP($B16, '선택문헌 목록'!B:AC,2,0)</f>
        <v>Ghorbani</v>
      </c>
      <c r="D16" s="22">
        <f>VLOOKUP($B16, '선택문헌 목록'!B:AC,3,0)</f>
        <v>2021</v>
      </c>
      <c r="E16" s="4" t="s">
        <v>332</v>
      </c>
      <c r="F16" s="4" t="s">
        <v>942</v>
      </c>
      <c r="G16" s="4" t="s">
        <v>912</v>
      </c>
      <c r="H16" s="4" t="s">
        <v>943</v>
      </c>
      <c r="I16" s="4" t="s">
        <v>331</v>
      </c>
      <c r="J16" s="4" t="s">
        <v>944</v>
      </c>
      <c r="K16" s="4" t="s">
        <v>920</v>
      </c>
      <c r="L16" s="4" t="s">
        <v>946</v>
      </c>
      <c r="M16" s="4" t="s">
        <v>332</v>
      </c>
      <c r="N16" s="4" t="s">
        <v>947</v>
      </c>
      <c r="O16" s="4" t="s">
        <v>856</v>
      </c>
      <c r="P16" s="4" t="s">
        <v>945</v>
      </c>
      <c r="Q16" s="4" t="s">
        <v>333</v>
      </c>
      <c r="R16" s="4" t="s">
        <v>948</v>
      </c>
      <c r="S16" s="4" t="s">
        <v>908</v>
      </c>
      <c r="T16" s="4" t="s">
        <v>950</v>
      </c>
      <c r="U16" s="4" t="s">
        <v>332</v>
      </c>
      <c r="V16" s="4" t="s">
        <v>951</v>
      </c>
      <c r="W16" s="4" t="s">
        <v>908</v>
      </c>
      <c r="X16" s="4" t="s">
        <v>953</v>
      </c>
      <c r="Y16" s="4" t="s">
        <v>908</v>
      </c>
      <c r="Z16" s="4" t="s">
        <v>954</v>
      </c>
      <c r="AA16" s="4" t="s">
        <v>908</v>
      </c>
      <c r="AB16" s="4"/>
      <c r="AC16" s="4" t="s">
        <v>908</v>
      </c>
      <c r="AD16" s="4" t="s">
        <v>955</v>
      </c>
      <c r="AE16" s="4" t="s">
        <v>908</v>
      </c>
      <c r="AF16" s="4"/>
      <c r="AG16" s="4" t="s">
        <v>908</v>
      </c>
      <c r="AH16" s="4" t="s">
        <v>956</v>
      </c>
      <c r="AI16" s="4" t="s">
        <v>332</v>
      </c>
      <c r="AJ16" s="4" t="s">
        <v>952</v>
      </c>
      <c r="AK16" s="4" t="s">
        <v>915</v>
      </c>
      <c r="AL16" s="22" t="s">
        <v>957</v>
      </c>
    </row>
    <row r="17" spans="1:38" s="20" customFormat="1" ht="13.5" x14ac:dyDescent="0.3">
      <c r="A17" s="22">
        <v>10</v>
      </c>
      <c r="B17" s="22">
        <v>38</v>
      </c>
      <c r="C17" s="22" t="str">
        <f>VLOOKUP($B17, '선택문헌 목록'!B:AC,2,0)</f>
        <v>Bürger</v>
      </c>
      <c r="D17" s="22">
        <f>VLOOKUP($B17, '선택문헌 목록'!B:AC,3,0)</f>
        <v>2021</v>
      </c>
      <c r="E17" s="4" t="s">
        <v>332</v>
      </c>
      <c r="F17" s="4" t="s">
        <v>881</v>
      </c>
      <c r="G17" s="4" t="s">
        <v>912</v>
      </c>
      <c r="H17" s="4" t="s">
        <v>943</v>
      </c>
      <c r="I17" s="4" t="s">
        <v>912</v>
      </c>
      <c r="J17" s="4" t="s">
        <v>961</v>
      </c>
      <c r="K17" s="4" t="s">
        <v>920</v>
      </c>
      <c r="L17" s="4" t="s">
        <v>960</v>
      </c>
      <c r="M17" s="4" t="s">
        <v>332</v>
      </c>
      <c r="N17" s="4" t="s">
        <v>962</v>
      </c>
      <c r="O17" s="4" t="s">
        <v>856</v>
      </c>
      <c r="P17" s="4" t="s">
        <v>963</v>
      </c>
      <c r="Q17" s="4" t="s">
        <v>333</v>
      </c>
      <c r="R17" s="4" t="s">
        <v>964</v>
      </c>
      <c r="S17" s="4" t="s">
        <v>908</v>
      </c>
      <c r="T17" s="4" t="s">
        <v>965</v>
      </c>
      <c r="U17" s="4" t="s">
        <v>332</v>
      </c>
      <c r="V17" s="4" t="s">
        <v>966</v>
      </c>
      <c r="W17" s="4" t="s">
        <v>908</v>
      </c>
      <c r="X17" s="4" t="s">
        <v>959</v>
      </c>
      <c r="Y17" s="4" t="s">
        <v>925</v>
      </c>
      <c r="Z17" s="4"/>
      <c r="AA17" s="4" t="s">
        <v>925</v>
      </c>
      <c r="AB17" s="4"/>
      <c r="AC17" s="4" t="s">
        <v>331</v>
      </c>
      <c r="AD17" s="4"/>
      <c r="AE17" s="4" t="s">
        <v>908</v>
      </c>
      <c r="AF17" s="4" t="s">
        <v>967</v>
      </c>
      <c r="AG17" s="4" t="s">
        <v>334</v>
      </c>
      <c r="AH17" s="4"/>
      <c r="AI17" s="4" t="s">
        <v>332</v>
      </c>
      <c r="AJ17" s="4" t="s">
        <v>958</v>
      </c>
      <c r="AK17" s="4" t="s">
        <v>335</v>
      </c>
      <c r="AL17" s="22" t="s">
        <v>929</v>
      </c>
    </row>
    <row r="18" spans="1:38" s="20" customFormat="1" ht="13.5" x14ac:dyDescent="0.3">
      <c r="A18" s="22">
        <v>11</v>
      </c>
      <c r="B18" s="22">
        <v>20</v>
      </c>
      <c r="C18" s="22" t="str">
        <f>VLOOKUP($B18, '선택문헌 목록'!B:AC,2,0)</f>
        <v>Zgliczynska</v>
      </c>
      <c r="D18" s="22">
        <f>VLOOKUP($B18, '선택문헌 목록'!B:AC,3,0)</f>
        <v>2020</v>
      </c>
      <c r="E18" s="4" t="s">
        <v>908</v>
      </c>
      <c r="F18" s="4" t="s">
        <v>969</v>
      </c>
      <c r="G18" s="4" t="s">
        <v>908</v>
      </c>
      <c r="H18" s="4" t="s">
        <v>968</v>
      </c>
      <c r="I18" s="4" t="s">
        <v>912</v>
      </c>
      <c r="J18" s="4" t="s">
        <v>904</v>
      </c>
      <c r="K18" s="4" t="s">
        <v>920</v>
      </c>
      <c r="L18" s="4" t="s">
        <v>970</v>
      </c>
      <c r="M18" s="4" t="s">
        <v>332</v>
      </c>
      <c r="N18" s="4" t="s">
        <v>971</v>
      </c>
      <c r="O18" s="4" t="s">
        <v>856</v>
      </c>
      <c r="P18" s="4" t="s">
        <v>973</v>
      </c>
      <c r="Q18" s="4" t="s">
        <v>333</v>
      </c>
      <c r="R18" s="4" t="s">
        <v>964</v>
      </c>
      <c r="S18" s="4" t="s">
        <v>908</v>
      </c>
      <c r="T18" s="4" t="s">
        <v>974</v>
      </c>
      <c r="U18" s="4" t="s">
        <v>332</v>
      </c>
      <c r="V18" s="4" t="s">
        <v>972</v>
      </c>
      <c r="W18" s="4" t="s">
        <v>908</v>
      </c>
      <c r="X18" s="4" t="s">
        <v>975</v>
      </c>
      <c r="Y18" s="4" t="s">
        <v>925</v>
      </c>
      <c r="Z18" s="4"/>
      <c r="AA18" s="4" t="s">
        <v>925</v>
      </c>
      <c r="AB18" s="4"/>
      <c r="AC18" s="4" t="s">
        <v>331</v>
      </c>
      <c r="AD18" s="4"/>
      <c r="AE18" s="4" t="s">
        <v>331</v>
      </c>
      <c r="AF18" s="4"/>
      <c r="AG18" s="4" t="s">
        <v>334</v>
      </c>
      <c r="AH18" s="4"/>
      <c r="AI18" s="4" t="s">
        <v>332</v>
      </c>
      <c r="AJ18" s="4" t="s">
        <v>976</v>
      </c>
      <c r="AK18" s="4" t="s">
        <v>915</v>
      </c>
      <c r="AL18" s="22" t="s">
        <v>977</v>
      </c>
    </row>
    <row r="19" spans="1:38" s="20" customFormat="1" ht="13.5" x14ac:dyDescent="0.3">
      <c r="A19" s="22">
        <v>12</v>
      </c>
      <c r="B19" s="22">
        <v>62</v>
      </c>
      <c r="C19" s="22" t="str">
        <f>VLOOKUP($B19, '선택문헌 목록'!B:AC,2,0)</f>
        <v xml:space="preserve">Schmidt-Hansen </v>
      </c>
      <c r="D19" s="22">
        <f>VLOOKUP($B19, '선택문헌 목록'!B:AC,3,0)</f>
        <v>2020</v>
      </c>
      <c r="E19" s="4" t="s">
        <v>332</v>
      </c>
      <c r="F19" s="4" t="s">
        <v>978</v>
      </c>
      <c r="G19" s="4" t="s">
        <v>331</v>
      </c>
      <c r="H19" s="4" t="s">
        <v>36</v>
      </c>
      <c r="I19" s="4" t="s">
        <v>331</v>
      </c>
      <c r="J19" s="4" t="s">
        <v>904</v>
      </c>
      <c r="K19" s="4" t="s">
        <v>333</v>
      </c>
      <c r="L19" s="4" t="s">
        <v>981</v>
      </c>
      <c r="M19" s="4" t="s">
        <v>331</v>
      </c>
      <c r="N19" s="4" t="s">
        <v>982</v>
      </c>
      <c r="O19" s="4" t="s">
        <v>983</v>
      </c>
      <c r="P19" s="4" t="s">
        <v>984</v>
      </c>
      <c r="Q19" s="4" t="s">
        <v>332</v>
      </c>
      <c r="R19" s="4" t="s">
        <v>985</v>
      </c>
      <c r="S19" s="4" t="s">
        <v>332</v>
      </c>
      <c r="T19" s="4" t="s">
        <v>986</v>
      </c>
      <c r="U19" s="4" t="s">
        <v>332</v>
      </c>
      <c r="V19" s="4" t="s">
        <v>987</v>
      </c>
      <c r="W19" s="4" t="s">
        <v>332</v>
      </c>
      <c r="X19" s="4" t="s">
        <v>980</v>
      </c>
      <c r="Y19" s="4" t="s">
        <v>989</v>
      </c>
      <c r="Z19" s="4" t="s">
        <v>988</v>
      </c>
      <c r="AA19" s="4" t="s">
        <v>989</v>
      </c>
      <c r="AB19" s="4"/>
      <c r="AC19" s="4" t="s">
        <v>989</v>
      </c>
      <c r="AD19" s="4"/>
      <c r="AE19" s="4" t="s">
        <v>983</v>
      </c>
      <c r="AF19" s="4" t="s">
        <v>36</v>
      </c>
      <c r="AG19" s="4" t="s">
        <v>983</v>
      </c>
      <c r="AH19" s="4"/>
      <c r="AI19" s="4" t="s">
        <v>332</v>
      </c>
      <c r="AJ19" s="4" t="s">
        <v>979</v>
      </c>
      <c r="AK19" s="4" t="s">
        <v>335</v>
      </c>
      <c r="AL19" s="22" t="s">
        <v>991</v>
      </c>
    </row>
    <row r="20" spans="1:38" s="20" customFormat="1" ht="13.5" x14ac:dyDescent="0.3">
      <c r="A20" s="22">
        <v>13</v>
      </c>
      <c r="B20" s="22">
        <v>70</v>
      </c>
      <c r="C20" s="22" t="str">
        <f>VLOOKUP($B20, '선택문헌 목록'!B:AC,2,0)</f>
        <v>Maldonado</v>
      </c>
      <c r="D20" s="22">
        <f>VLOOKUP($B20, '선택문헌 목록'!B:AC,3,0)</f>
        <v>2020</v>
      </c>
      <c r="E20" s="4" t="s">
        <v>332</v>
      </c>
      <c r="F20" s="4" t="s">
        <v>978</v>
      </c>
      <c r="G20" s="4" t="s">
        <v>989</v>
      </c>
      <c r="H20" s="4" t="s">
        <v>992</v>
      </c>
      <c r="I20" s="4" t="s">
        <v>983</v>
      </c>
      <c r="J20" s="4" t="s">
        <v>904</v>
      </c>
      <c r="K20" s="4" t="s">
        <v>989</v>
      </c>
      <c r="L20" s="4" t="s">
        <v>993</v>
      </c>
      <c r="M20" s="4" t="s">
        <v>989</v>
      </c>
      <c r="N20" s="4" t="s">
        <v>995</v>
      </c>
      <c r="O20" s="4" t="s">
        <v>989</v>
      </c>
      <c r="P20" s="4" t="s">
        <v>994</v>
      </c>
      <c r="Q20" s="4" t="s">
        <v>333</v>
      </c>
      <c r="R20" s="4" t="s">
        <v>964</v>
      </c>
      <c r="S20" s="4" t="s">
        <v>989</v>
      </c>
      <c r="T20" s="4" t="s">
        <v>996</v>
      </c>
      <c r="U20" s="4" t="s">
        <v>989</v>
      </c>
      <c r="V20" s="4" t="s">
        <v>997</v>
      </c>
      <c r="W20" s="4" t="s">
        <v>989</v>
      </c>
      <c r="X20" s="4" t="s">
        <v>998</v>
      </c>
      <c r="Y20" s="4" t="s">
        <v>989</v>
      </c>
      <c r="Z20" s="4" t="s">
        <v>1000</v>
      </c>
      <c r="AA20" s="4" t="s">
        <v>989</v>
      </c>
      <c r="AB20" s="4"/>
      <c r="AC20" s="4" t="s">
        <v>989</v>
      </c>
      <c r="AD20" s="4"/>
      <c r="AE20" s="4" t="s">
        <v>989</v>
      </c>
      <c r="AF20" s="4" t="s">
        <v>1001</v>
      </c>
      <c r="AG20" s="4" t="s">
        <v>983</v>
      </c>
      <c r="AH20" s="4"/>
      <c r="AI20" s="4" t="s">
        <v>332</v>
      </c>
      <c r="AJ20" s="4" t="s">
        <v>999</v>
      </c>
      <c r="AK20" s="4" t="s">
        <v>1002</v>
      </c>
      <c r="AL20" s="22" t="s">
        <v>916</v>
      </c>
    </row>
    <row r="21" spans="1:38" s="20" customFormat="1" ht="13.5" x14ac:dyDescent="0.3">
      <c r="A21" s="22">
        <v>14</v>
      </c>
      <c r="B21" s="22">
        <v>376</v>
      </c>
      <c r="C21" s="22" t="str">
        <f>VLOOKUP($B21, '선택문헌 목록'!B:AC,2,0)</f>
        <v>Farah</v>
      </c>
      <c r="D21" s="22">
        <f>VLOOKUP($B21, '선택문헌 목록'!B:AC,3,0)</f>
        <v>2020</v>
      </c>
      <c r="E21" s="4" t="s">
        <v>989</v>
      </c>
      <c r="F21" s="4" t="s">
        <v>881</v>
      </c>
      <c r="G21" s="4" t="s">
        <v>989</v>
      </c>
      <c r="H21" s="4" t="s">
        <v>1003</v>
      </c>
      <c r="I21" s="4" t="s">
        <v>983</v>
      </c>
      <c r="J21" s="4" t="s">
        <v>904</v>
      </c>
      <c r="K21" s="4" t="s">
        <v>333</v>
      </c>
      <c r="L21" s="4" t="s">
        <v>1008</v>
      </c>
      <c r="M21" s="4" t="s">
        <v>989</v>
      </c>
      <c r="N21" s="4" t="s">
        <v>1004</v>
      </c>
      <c r="O21" s="4" t="s">
        <v>989</v>
      </c>
      <c r="P21" s="4" t="s">
        <v>1004</v>
      </c>
      <c r="Q21" s="4" t="s">
        <v>333</v>
      </c>
      <c r="R21" s="4" t="s">
        <v>1006</v>
      </c>
      <c r="S21" s="4" t="s">
        <v>989</v>
      </c>
      <c r="T21" s="4" t="s">
        <v>1011</v>
      </c>
      <c r="U21" s="4" t="s">
        <v>989</v>
      </c>
      <c r="V21" s="4" t="s">
        <v>1005</v>
      </c>
      <c r="W21" s="4" t="s">
        <v>983</v>
      </c>
      <c r="X21" s="4" t="s">
        <v>36</v>
      </c>
      <c r="Y21" s="4" t="s">
        <v>989</v>
      </c>
      <c r="Z21" s="4" t="s">
        <v>1012</v>
      </c>
      <c r="AA21" s="4" t="s">
        <v>983</v>
      </c>
      <c r="AB21" s="4" t="s">
        <v>36</v>
      </c>
      <c r="AC21" s="4" t="s">
        <v>989</v>
      </c>
      <c r="AD21" s="4" t="s">
        <v>1013</v>
      </c>
      <c r="AE21" s="4" t="s">
        <v>331</v>
      </c>
      <c r="AF21" s="4" t="s">
        <v>36</v>
      </c>
      <c r="AG21" s="4" t="s">
        <v>983</v>
      </c>
      <c r="AH21" s="4"/>
      <c r="AI21" s="4" t="s">
        <v>332</v>
      </c>
      <c r="AJ21" s="4" t="s">
        <v>1007</v>
      </c>
      <c r="AK21" s="4" t="s">
        <v>1002</v>
      </c>
      <c r="AL21" s="22" t="s">
        <v>916</v>
      </c>
    </row>
    <row r="22" spans="1:38" s="20" customFormat="1" ht="13.5" x14ac:dyDescent="0.3">
      <c r="A22" s="22">
        <v>15</v>
      </c>
      <c r="B22" s="22">
        <v>63</v>
      </c>
      <c r="C22" s="22" t="str">
        <f>VLOOKUP($B22, '선택문헌 목록'!B:AC,2,0)</f>
        <v>Conz</v>
      </c>
      <c r="D22" s="22">
        <f>VLOOKUP($B22, '선택문헌 목록'!B:AC,3,0)</f>
        <v>2020</v>
      </c>
      <c r="E22" s="4" t="s">
        <v>989</v>
      </c>
      <c r="F22" s="4" t="s">
        <v>881</v>
      </c>
      <c r="G22" s="4" t="s">
        <v>989</v>
      </c>
      <c r="H22" s="4" t="s">
        <v>1014</v>
      </c>
      <c r="I22" s="4" t="s">
        <v>983</v>
      </c>
      <c r="J22" s="4" t="s">
        <v>904</v>
      </c>
      <c r="K22" s="4" t="s">
        <v>333</v>
      </c>
      <c r="L22" s="4" t="s">
        <v>1015</v>
      </c>
      <c r="M22" s="4" t="s">
        <v>989</v>
      </c>
      <c r="N22" s="4" t="s">
        <v>1016</v>
      </c>
      <c r="O22" s="4" t="s">
        <v>989</v>
      </c>
      <c r="P22" s="4" t="s">
        <v>1017</v>
      </c>
      <c r="Q22" s="4" t="s">
        <v>333</v>
      </c>
      <c r="R22" s="4" t="s">
        <v>1019</v>
      </c>
      <c r="S22" s="4" t="s">
        <v>989</v>
      </c>
      <c r="T22" s="4" t="s">
        <v>1011</v>
      </c>
      <c r="U22" s="4" t="s">
        <v>989</v>
      </c>
      <c r="V22" s="4" t="s">
        <v>1026</v>
      </c>
      <c r="W22" s="4" t="s">
        <v>989</v>
      </c>
      <c r="X22" s="4" t="s">
        <v>1021</v>
      </c>
      <c r="Y22" s="4" t="s">
        <v>989</v>
      </c>
      <c r="Z22" s="4" t="s">
        <v>1022</v>
      </c>
      <c r="AA22" s="4" t="s">
        <v>989</v>
      </c>
      <c r="AB22" s="4" t="s">
        <v>1025</v>
      </c>
      <c r="AC22" s="4" t="s">
        <v>983</v>
      </c>
      <c r="AD22" s="4"/>
      <c r="AE22" s="4" t="s">
        <v>989</v>
      </c>
      <c r="AF22" s="4" t="s">
        <v>1024</v>
      </c>
      <c r="AG22" s="4" t="s">
        <v>989</v>
      </c>
      <c r="AH22" s="4" t="s">
        <v>1023</v>
      </c>
      <c r="AI22" s="4" t="s">
        <v>332</v>
      </c>
      <c r="AJ22" s="4" t="s">
        <v>1020</v>
      </c>
      <c r="AK22" s="4" t="s">
        <v>1002</v>
      </c>
      <c r="AL22" s="22" t="s">
        <v>977</v>
      </c>
    </row>
    <row r="23" spans="1:38" s="20" customFormat="1" ht="13.5" x14ac:dyDescent="0.3">
      <c r="A23" s="22">
        <v>16</v>
      </c>
      <c r="B23" s="22">
        <v>61</v>
      </c>
      <c r="C23" s="22" t="str">
        <f>VLOOKUP($B23, '선택문헌 목록'!B:AC,2,0)</f>
        <v>Averbach</v>
      </c>
      <c r="D23" s="22">
        <f>VLOOKUP($B23, '선택문헌 목록'!B:AC,3,0)</f>
        <v>2020</v>
      </c>
      <c r="E23" s="4" t="s">
        <v>989</v>
      </c>
      <c r="F23" s="4" t="s">
        <v>978</v>
      </c>
      <c r="G23" s="4" t="s">
        <v>331</v>
      </c>
      <c r="H23" s="4" t="s">
        <v>36</v>
      </c>
      <c r="I23" s="4" t="s">
        <v>983</v>
      </c>
      <c r="J23" s="4" t="s">
        <v>904</v>
      </c>
      <c r="K23" s="4" t="s">
        <v>333</v>
      </c>
      <c r="L23" s="4" t="s">
        <v>1028</v>
      </c>
      <c r="M23" s="4" t="s">
        <v>989</v>
      </c>
      <c r="N23" s="4" t="s">
        <v>1030</v>
      </c>
      <c r="O23" s="4" t="s">
        <v>989</v>
      </c>
      <c r="P23" s="4" t="s">
        <v>1031</v>
      </c>
      <c r="Q23" s="4" t="s">
        <v>333</v>
      </c>
      <c r="R23" s="4" t="s">
        <v>1032</v>
      </c>
      <c r="S23" s="4" t="s">
        <v>989</v>
      </c>
      <c r="T23" s="4" t="s">
        <v>1018</v>
      </c>
      <c r="U23" s="4" t="s">
        <v>989</v>
      </c>
      <c r="V23" s="4" t="s">
        <v>1033</v>
      </c>
      <c r="W23" s="4" t="s">
        <v>989</v>
      </c>
      <c r="X23" s="4" t="s">
        <v>1027</v>
      </c>
      <c r="Y23" s="4" t="s">
        <v>989</v>
      </c>
      <c r="Z23" s="4" t="s">
        <v>1034</v>
      </c>
      <c r="AA23" s="4" t="s">
        <v>989</v>
      </c>
      <c r="AB23" s="4" t="s">
        <v>1035</v>
      </c>
      <c r="AC23" s="4" t="s">
        <v>983</v>
      </c>
      <c r="AD23" s="4"/>
      <c r="AE23" s="4" t="s">
        <v>331</v>
      </c>
      <c r="AF23" s="4"/>
      <c r="AG23" s="4" t="s">
        <v>331</v>
      </c>
      <c r="AH23" s="4"/>
      <c r="AI23" s="4" t="s">
        <v>332</v>
      </c>
      <c r="AJ23" s="4" t="s">
        <v>999</v>
      </c>
      <c r="AK23" s="4" t="s">
        <v>335</v>
      </c>
      <c r="AL23" s="22" t="s">
        <v>1036</v>
      </c>
    </row>
    <row r="24" spans="1:38" s="20" customFormat="1" ht="13.5" x14ac:dyDescent="0.3">
      <c r="A24" s="22">
        <v>17</v>
      </c>
      <c r="B24" s="22">
        <v>84</v>
      </c>
      <c r="C24" s="22" t="str">
        <f>VLOOKUP($B24, '선택문헌 목록'!B:AC,2,0)</f>
        <v>Sergison</v>
      </c>
      <c r="D24" s="22">
        <f>VLOOKUP($B24, '선택문헌 목록'!B:AC,3,0)</f>
        <v>2019</v>
      </c>
      <c r="E24" s="4" t="s">
        <v>989</v>
      </c>
      <c r="F24" s="4" t="s">
        <v>978</v>
      </c>
      <c r="G24" s="4" t="s">
        <v>331</v>
      </c>
      <c r="H24" s="4" t="s">
        <v>36</v>
      </c>
      <c r="I24" s="4" t="s">
        <v>983</v>
      </c>
      <c r="J24" s="4" t="s">
        <v>904</v>
      </c>
      <c r="K24" s="4" t="s">
        <v>989</v>
      </c>
      <c r="L24" s="4" t="s">
        <v>1041</v>
      </c>
      <c r="M24" s="4" t="s">
        <v>989</v>
      </c>
      <c r="N24" s="4" t="s">
        <v>1042</v>
      </c>
      <c r="O24" s="4" t="s">
        <v>989</v>
      </c>
      <c r="P24" s="4" t="s">
        <v>1044</v>
      </c>
      <c r="Q24" s="4" t="s">
        <v>333</v>
      </c>
      <c r="R24" s="4" t="s">
        <v>1045</v>
      </c>
      <c r="S24" s="4" t="s">
        <v>989</v>
      </c>
      <c r="T24" s="4" t="s">
        <v>1046</v>
      </c>
      <c r="U24" s="4" t="s">
        <v>989</v>
      </c>
      <c r="V24" s="4" t="s">
        <v>1047</v>
      </c>
      <c r="W24" s="4" t="s">
        <v>989</v>
      </c>
      <c r="X24" s="4" t="s">
        <v>1038</v>
      </c>
      <c r="Y24" s="4" t="s">
        <v>989</v>
      </c>
      <c r="Z24" s="4" t="s">
        <v>1048</v>
      </c>
      <c r="AA24" s="4" t="s">
        <v>989</v>
      </c>
      <c r="AB24" s="4" t="s">
        <v>1049</v>
      </c>
      <c r="AC24" s="4" t="s">
        <v>331</v>
      </c>
      <c r="AD24" s="4"/>
      <c r="AE24" s="4" t="s">
        <v>989</v>
      </c>
      <c r="AF24" s="4" t="s">
        <v>1050</v>
      </c>
      <c r="AG24" s="4" t="s">
        <v>331</v>
      </c>
      <c r="AH24" s="4"/>
      <c r="AI24" s="4" t="s">
        <v>332</v>
      </c>
      <c r="AJ24" s="4" t="s">
        <v>1037</v>
      </c>
      <c r="AK24" s="4" t="s">
        <v>335</v>
      </c>
      <c r="AL24" s="22" t="s">
        <v>1036</v>
      </c>
    </row>
    <row r="25" spans="1:38" s="20" customFormat="1" ht="13.5" x14ac:dyDescent="0.3">
      <c r="A25" s="22">
        <v>18</v>
      </c>
      <c r="B25" s="22">
        <v>75</v>
      </c>
      <c r="C25" s="22" t="str">
        <f>VLOOKUP($B25, '선택문헌 목록'!B:AC,2,0)</f>
        <v>Abdelhakim</v>
      </c>
      <c r="D25" s="22">
        <f>VLOOKUP($B25, '선택문헌 목록'!B:AC,3,0)</f>
        <v>2019</v>
      </c>
      <c r="E25" s="4" t="s">
        <v>989</v>
      </c>
      <c r="F25" s="4" t="s">
        <v>978</v>
      </c>
      <c r="G25" s="4" t="s">
        <v>331</v>
      </c>
      <c r="H25" s="4" t="s">
        <v>36</v>
      </c>
      <c r="I25" s="4" t="s">
        <v>983</v>
      </c>
      <c r="J25" s="4" t="s">
        <v>904</v>
      </c>
      <c r="K25" s="4" t="s">
        <v>333</v>
      </c>
      <c r="L25" s="4" t="s">
        <v>1051</v>
      </c>
      <c r="M25" s="4" t="s">
        <v>989</v>
      </c>
      <c r="N25" s="4" t="s">
        <v>1052</v>
      </c>
      <c r="O25" s="4" t="s">
        <v>983</v>
      </c>
      <c r="P25" s="4" t="s">
        <v>36</v>
      </c>
      <c r="Q25" s="4" t="s">
        <v>333</v>
      </c>
      <c r="R25" s="4" t="s">
        <v>1045</v>
      </c>
      <c r="S25" s="4" t="s">
        <v>989</v>
      </c>
      <c r="T25" s="5" t="s">
        <v>1053</v>
      </c>
      <c r="U25" s="4" t="s">
        <v>989</v>
      </c>
      <c r="V25" s="4" t="s">
        <v>1054</v>
      </c>
      <c r="W25" s="4" t="s">
        <v>983</v>
      </c>
      <c r="X25" s="4" t="s">
        <v>36</v>
      </c>
      <c r="Y25" s="4" t="s">
        <v>989</v>
      </c>
      <c r="Z25" s="4" t="s">
        <v>1056</v>
      </c>
      <c r="AA25" s="4" t="s">
        <v>983</v>
      </c>
      <c r="AB25" s="4"/>
      <c r="AC25" s="4" t="s">
        <v>331</v>
      </c>
      <c r="AD25" s="4"/>
      <c r="AE25" s="4" t="s">
        <v>989</v>
      </c>
      <c r="AF25" s="4" t="s">
        <v>1057</v>
      </c>
      <c r="AG25" s="4" t="s">
        <v>983</v>
      </c>
      <c r="AH25" s="4"/>
      <c r="AI25" s="4" t="s">
        <v>332</v>
      </c>
      <c r="AJ25" s="4" t="s">
        <v>1055</v>
      </c>
      <c r="AK25" s="4" t="s">
        <v>335</v>
      </c>
      <c r="AL25" s="22" t="s">
        <v>1036</v>
      </c>
    </row>
    <row r="26" spans="1:38" s="20" customFormat="1" ht="13.5" x14ac:dyDescent="0.3">
      <c r="A26" s="22">
        <v>19</v>
      </c>
      <c r="B26" s="22">
        <v>99</v>
      </c>
      <c r="C26" s="22" t="str">
        <f>VLOOKUP($B26, '선택문헌 목록'!B:AC,2,0)</f>
        <v>Worly</v>
      </c>
      <c r="D26" s="22">
        <f>VLOOKUP($B26, '선택문헌 목록'!B:AC,3,0)</f>
        <v>2018</v>
      </c>
      <c r="E26" s="4" t="s">
        <v>989</v>
      </c>
      <c r="F26" s="4" t="s">
        <v>978</v>
      </c>
      <c r="G26" s="4" t="s">
        <v>332</v>
      </c>
      <c r="H26" s="4" t="s">
        <v>1058</v>
      </c>
      <c r="I26" s="4" t="s">
        <v>989</v>
      </c>
      <c r="J26" s="4" t="s">
        <v>1059</v>
      </c>
      <c r="K26" s="4" t="s">
        <v>333</v>
      </c>
      <c r="L26" s="4" t="s">
        <v>1060</v>
      </c>
      <c r="M26" s="4" t="s">
        <v>331</v>
      </c>
      <c r="N26" s="4" t="s">
        <v>1067</v>
      </c>
      <c r="O26" s="4" t="s">
        <v>331</v>
      </c>
      <c r="P26" s="4" t="s">
        <v>36</v>
      </c>
      <c r="Q26" s="4" t="s">
        <v>333</v>
      </c>
      <c r="R26" s="4" t="s">
        <v>1066</v>
      </c>
      <c r="S26" s="4" t="s">
        <v>989</v>
      </c>
      <c r="T26" s="5" t="s">
        <v>1068</v>
      </c>
      <c r="U26" s="4" t="s">
        <v>989</v>
      </c>
      <c r="V26" s="4" t="s">
        <v>1065</v>
      </c>
      <c r="W26" s="4" t="s">
        <v>989</v>
      </c>
      <c r="X26" s="4" t="s">
        <v>1063</v>
      </c>
      <c r="Y26" s="4" t="s">
        <v>1062</v>
      </c>
      <c r="Z26" s="4" t="s">
        <v>1061</v>
      </c>
      <c r="AA26" s="4" t="s">
        <v>1062</v>
      </c>
      <c r="AB26" s="4"/>
      <c r="AC26" s="4" t="s">
        <v>983</v>
      </c>
      <c r="AD26" s="4" t="s">
        <v>1067</v>
      </c>
      <c r="AE26" s="4" t="s">
        <v>983</v>
      </c>
      <c r="AF26" s="4"/>
      <c r="AG26" s="4" t="s">
        <v>334</v>
      </c>
      <c r="AH26" s="4"/>
      <c r="AI26" s="4" t="s">
        <v>983</v>
      </c>
      <c r="AJ26" s="4" t="s">
        <v>1064</v>
      </c>
      <c r="AK26" s="4" t="s">
        <v>1002</v>
      </c>
      <c r="AL26" s="22" t="s">
        <v>977</v>
      </c>
    </row>
    <row r="27" spans="1:38" s="20" customFormat="1" ht="13.5" x14ac:dyDescent="0.3">
      <c r="A27" s="22">
        <v>20</v>
      </c>
      <c r="B27" s="22">
        <v>107</v>
      </c>
      <c r="C27" s="22" t="str">
        <f>VLOOKUP($B27, '선택문헌 목록'!B:AC,2,0)</f>
        <v>Keenan</v>
      </c>
      <c r="D27" s="22">
        <f>VLOOKUP($B27, '선택문헌 목록'!B:AC,3,0)</f>
        <v>2018</v>
      </c>
      <c r="E27" s="4" t="s">
        <v>989</v>
      </c>
      <c r="F27" s="4" t="s">
        <v>978</v>
      </c>
      <c r="G27" s="4" t="s">
        <v>331</v>
      </c>
      <c r="H27" s="4" t="s">
        <v>36</v>
      </c>
      <c r="I27" s="4" t="s">
        <v>983</v>
      </c>
      <c r="J27" s="4" t="s">
        <v>904</v>
      </c>
      <c r="K27" s="4" t="s">
        <v>983</v>
      </c>
      <c r="L27" s="4" t="s">
        <v>1071</v>
      </c>
      <c r="M27" s="4" t="s">
        <v>989</v>
      </c>
      <c r="N27" s="4" t="s">
        <v>1073</v>
      </c>
      <c r="O27" s="4" t="s">
        <v>989</v>
      </c>
      <c r="P27" s="4" t="s">
        <v>1072</v>
      </c>
      <c r="Q27" s="4" t="s">
        <v>333</v>
      </c>
      <c r="R27" s="4" t="s">
        <v>1074</v>
      </c>
      <c r="S27" s="4" t="s">
        <v>983</v>
      </c>
      <c r="T27" s="5" t="s">
        <v>1075</v>
      </c>
      <c r="U27" s="4" t="s">
        <v>1077</v>
      </c>
      <c r="V27" s="4" t="s">
        <v>1078</v>
      </c>
      <c r="W27" s="4" t="s">
        <v>989</v>
      </c>
      <c r="X27" s="4" t="s">
        <v>1069</v>
      </c>
      <c r="Y27" s="4" t="s">
        <v>1062</v>
      </c>
      <c r="Z27" s="4"/>
      <c r="AA27" s="4" t="s">
        <v>1062</v>
      </c>
      <c r="AB27" s="4"/>
      <c r="AC27" s="4" t="s">
        <v>983</v>
      </c>
      <c r="AD27" s="4" t="s">
        <v>1067</v>
      </c>
      <c r="AE27" s="4" t="s">
        <v>983</v>
      </c>
      <c r="AF27" s="4"/>
      <c r="AG27" s="4" t="s">
        <v>334</v>
      </c>
      <c r="AH27" s="4"/>
      <c r="AI27" s="4" t="s">
        <v>989</v>
      </c>
      <c r="AJ27" s="4" t="s">
        <v>1070</v>
      </c>
      <c r="AK27" s="4" t="s">
        <v>335</v>
      </c>
      <c r="AL27" s="22" t="s">
        <v>1079</v>
      </c>
    </row>
    <row r="28" spans="1:38" s="20" customFormat="1" ht="13.5" x14ac:dyDescent="0.3">
      <c r="A28" s="22">
        <v>21</v>
      </c>
      <c r="B28" s="22">
        <v>93</v>
      </c>
      <c r="C28" s="22" t="str">
        <f>VLOOKUP($B28, '선택문헌 목록'!B:AC,2,0)</f>
        <v>Jatlaoui</v>
      </c>
      <c r="D28" s="22">
        <f>VLOOKUP($B28, '선택문헌 목록'!B:AC,3,0)</f>
        <v>2018</v>
      </c>
      <c r="E28" s="4" t="s">
        <v>989</v>
      </c>
      <c r="F28" s="4" t="s">
        <v>978</v>
      </c>
      <c r="G28" s="4" t="s">
        <v>331</v>
      </c>
      <c r="H28" s="4" t="s">
        <v>36</v>
      </c>
      <c r="I28" s="4" t="s">
        <v>983</v>
      </c>
      <c r="J28" s="4" t="s">
        <v>904</v>
      </c>
      <c r="K28" s="4" t="s">
        <v>1077</v>
      </c>
      <c r="L28" s="4" t="s">
        <v>1080</v>
      </c>
      <c r="M28" s="4" t="s">
        <v>989</v>
      </c>
      <c r="N28" s="4" t="s">
        <v>1081</v>
      </c>
      <c r="O28" s="4" t="s">
        <v>989</v>
      </c>
      <c r="P28" s="4" t="s">
        <v>1082</v>
      </c>
      <c r="Q28" s="4" t="s">
        <v>333</v>
      </c>
      <c r="R28" s="4" t="s">
        <v>1083</v>
      </c>
      <c r="S28" s="4" t="s">
        <v>983</v>
      </c>
      <c r="T28" s="5" t="s">
        <v>1075</v>
      </c>
      <c r="U28" s="4" t="s">
        <v>989</v>
      </c>
      <c r="V28" s="4" t="s">
        <v>1084</v>
      </c>
      <c r="W28" s="4" t="s">
        <v>983</v>
      </c>
      <c r="X28" s="4" t="s">
        <v>36</v>
      </c>
      <c r="Y28" s="4" t="s">
        <v>989</v>
      </c>
      <c r="Z28" s="4"/>
      <c r="AA28" s="4" t="s">
        <v>989</v>
      </c>
      <c r="AB28" s="4" t="s">
        <v>1086</v>
      </c>
      <c r="AC28" s="4" t="s">
        <v>983</v>
      </c>
      <c r="AD28" s="4" t="s">
        <v>1067</v>
      </c>
      <c r="AE28" s="4" t="s">
        <v>331</v>
      </c>
      <c r="AF28" s="4"/>
      <c r="AG28" s="4" t="s">
        <v>983</v>
      </c>
      <c r="AH28" s="4"/>
      <c r="AI28" s="4" t="s">
        <v>989</v>
      </c>
      <c r="AJ28" s="4" t="s">
        <v>1085</v>
      </c>
      <c r="AK28" s="4" t="s">
        <v>335</v>
      </c>
      <c r="AL28" s="22" t="s">
        <v>1036</v>
      </c>
    </row>
    <row r="29" spans="1:38" s="20" customFormat="1" ht="13.5" x14ac:dyDescent="0.3">
      <c r="A29" s="22">
        <v>22</v>
      </c>
      <c r="B29" s="22">
        <v>430</v>
      </c>
      <c r="C29" s="22" t="str">
        <f>VLOOKUP($B29, '선택문헌 목록'!B:AC,2,0)</f>
        <v>Glisic</v>
      </c>
      <c r="D29" s="22">
        <f>VLOOKUP($B29, '선택문헌 목록'!B:AC,3,0)</f>
        <v>2018</v>
      </c>
      <c r="E29" s="4" t="s">
        <v>989</v>
      </c>
      <c r="F29" s="4" t="s">
        <v>881</v>
      </c>
      <c r="G29" s="4" t="s">
        <v>331</v>
      </c>
      <c r="H29" s="4" t="s">
        <v>36</v>
      </c>
      <c r="I29" s="4" t="s">
        <v>983</v>
      </c>
      <c r="J29" s="4" t="s">
        <v>904</v>
      </c>
      <c r="K29" s="4" t="s">
        <v>1077</v>
      </c>
      <c r="L29" s="4" t="s">
        <v>1087</v>
      </c>
      <c r="M29" s="4" t="s">
        <v>989</v>
      </c>
      <c r="N29" s="4" t="s">
        <v>1088</v>
      </c>
      <c r="O29" s="4" t="s">
        <v>989</v>
      </c>
      <c r="P29" s="4" t="s">
        <v>1089</v>
      </c>
      <c r="Q29" s="4" t="s">
        <v>333</v>
      </c>
      <c r="R29" s="4" t="s">
        <v>1090</v>
      </c>
      <c r="S29" s="4" t="s">
        <v>983</v>
      </c>
      <c r="T29" s="5" t="s">
        <v>1075</v>
      </c>
      <c r="U29" s="4" t="s">
        <v>989</v>
      </c>
      <c r="V29" s="4" t="s">
        <v>1091</v>
      </c>
      <c r="W29" s="4" t="s">
        <v>989</v>
      </c>
      <c r="X29" s="4" t="s">
        <v>1092</v>
      </c>
      <c r="Y29" s="4" t="s">
        <v>989</v>
      </c>
      <c r="Z29" s="4" t="s">
        <v>1094</v>
      </c>
      <c r="AA29" s="4" t="s">
        <v>983</v>
      </c>
      <c r="AB29" s="4" t="s">
        <v>36</v>
      </c>
      <c r="AC29" s="4" t="s">
        <v>983</v>
      </c>
      <c r="AD29" s="4" t="s">
        <v>1067</v>
      </c>
      <c r="AE29" s="4" t="s">
        <v>989</v>
      </c>
      <c r="AF29" s="4" t="s">
        <v>1096</v>
      </c>
      <c r="AG29" s="4" t="s">
        <v>989</v>
      </c>
      <c r="AH29" s="4" t="s">
        <v>1095</v>
      </c>
      <c r="AI29" s="4" t="s">
        <v>989</v>
      </c>
      <c r="AJ29" s="4" t="s">
        <v>1093</v>
      </c>
      <c r="AK29" s="4" t="s">
        <v>335</v>
      </c>
      <c r="AL29" s="22" t="s">
        <v>929</v>
      </c>
    </row>
    <row r="30" spans="1:38" s="20" customFormat="1" ht="13.5" x14ac:dyDescent="0.3">
      <c r="A30" s="22">
        <v>23</v>
      </c>
      <c r="B30" s="22">
        <v>112</v>
      </c>
      <c r="C30" s="22" t="str">
        <f>VLOOKUP($B30, '선택문헌 목록'!B:AC,2,0)</f>
        <v>Lopez</v>
      </c>
      <c r="D30" s="22">
        <f>VLOOKUP($B30, '선택문헌 목록'!B:AC,3,0)</f>
        <v>2016</v>
      </c>
      <c r="E30" s="4" t="s">
        <v>989</v>
      </c>
      <c r="F30" s="4" t="s">
        <v>1097</v>
      </c>
      <c r="G30" s="4" t="s">
        <v>331</v>
      </c>
      <c r="H30" s="4" t="s">
        <v>36</v>
      </c>
      <c r="I30" s="4" t="s">
        <v>983</v>
      </c>
      <c r="J30" s="4" t="s">
        <v>904</v>
      </c>
      <c r="K30" s="4" t="s">
        <v>989</v>
      </c>
      <c r="L30" s="4" t="s">
        <v>1098</v>
      </c>
      <c r="M30" s="4" t="s">
        <v>989</v>
      </c>
      <c r="N30" s="4" t="s">
        <v>1099</v>
      </c>
      <c r="O30" s="4" t="s">
        <v>989</v>
      </c>
      <c r="P30" s="4" t="s">
        <v>1100</v>
      </c>
      <c r="Q30" s="4" t="s">
        <v>989</v>
      </c>
      <c r="R30" s="4" t="s">
        <v>1101</v>
      </c>
      <c r="S30" s="4" t="s">
        <v>989</v>
      </c>
      <c r="T30" s="5" t="s">
        <v>1102</v>
      </c>
      <c r="U30" s="4" t="s">
        <v>989</v>
      </c>
      <c r="V30" s="4" t="s">
        <v>1103</v>
      </c>
      <c r="W30" s="4" t="s">
        <v>989</v>
      </c>
      <c r="X30" s="4" t="s">
        <v>1106</v>
      </c>
      <c r="Y30" s="4" t="s">
        <v>1062</v>
      </c>
      <c r="Z30" s="4"/>
      <c r="AA30" s="4" t="s">
        <v>1062</v>
      </c>
      <c r="AB30" s="4" t="s">
        <v>1105</v>
      </c>
      <c r="AC30" s="4" t="s">
        <v>989</v>
      </c>
      <c r="AD30" s="4" t="s">
        <v>1104</v>
      </c>
      <c r="AE30" s="4" t="s">
        <v>983</v>
      </c>
      <c r="AF30" s="4"/>
      <c r="AG30" s="4" t="s">
        <v>334</v>
      </c>
      <c r="AH30" s="4"/>
      <c r="AI30" s="4" t="s">
        <v>989</v>
      </c>
      <c r="AJ30" s="4" t="s">
        <v>1107</v>
      </c>
      <c r="AK30" s="4" t="s">
        <v>915</v>
      </c>
      <c r="AL30" s="22" t="s">
        <v>957</v>
      </c>
    </row>
    <row r="31" spans="1:38" s="20" customFormat="1" ht="13.5" x14ac:dyDescent="0.3">
      <c r="A31" s="22">
        <v>24</v>
      </c>
      <c r="B31" s="22">
        <v>139</v>
      </c>
      <c r="C31" s="22" t="str">
        <f>VLOOKUP($B31, '선택문헌 목록'!B:AC,2,0)</f>
        <v>Lopez</v>
      </c>
      <c r="D31" s="22">
        <f>VLOOKUP($B31, '선택문헌 목록'!B:AC,3,0)</f>
        <v>2015</v>
      </c>
      <c r="E31" s="4" t="s">
        <v>989</v>
      </c>
      <c r="F31" s="4" t="s">
        <v>881</v>
      </c>
      <c r="G31" s="4" t="s">
        <v>331</v>
      </c>
      <c r="H31" s="4" t="s">
        <v>36</v>
      </c>
      <c r="I31" s="4" t="s">
        <v>983</v>
      </c>
      <c r="J31" s="4" t="s">
        <v>904</v>
      </c>
      <c r="K31" s="4" t="s">
        <v>989</v>
      </c>
      <c r="L31" s="4" t="s">
        <v>1108</v>
      </c>
      <c r="M31" s="4" t="s">
        <v>989</v>
      </c>
      <c r="N31" s="4" t="s">
        <v>1111</v>
      </c>
      <c r="O31" s="4" t="s">
        <v>989</v>
      </c>
      <c r="P31" s="4" t="s">
        <v>1110</v>
      </c>
      <c r="Q31" s="4" t="s">
        <v>989</v>
      </c>
      <c r="R31" s="4" t="s">
        <v>1112</v>
      </c>
      <c r="S31" s="4" t="s">
        <v>989</v>
      </c>
      <c r="T31" s="5" t="s">
        <v>1102</v>
      </c>
      <c r="U31" s="4" t="s">
        <v>989</v>
      </c>
      <c r="V31" s="4" t="s">
        <v>1113</v>
      </c>
      <c r="W31" s="4" t="s">
        <v>989</v>
      </c>
      <c r="X31" s="4" t="s">
        <v>1106</v>
      </c>
      <c r="Y31" s="4" t="s">
        <v>1062</v>
      </c>
      <c r="Z31" s="4"/>
      <c r="AA31" s="4" t="s">
        <v>1062</v>
      </c>
      <c r="AB31" s="4"/>
      <c r="AC31" s="4" t="s">
        <v>989</v>
      </c>
      <c r="AD31" s="4" t="s">
        <v>1114</v>
      </c>
      <c r="AE31" s="4" t="s">
        <v>983</v>
      </c>
      <c r="AF31" s="4"/>
      <c r="AG31" s="4" t="s">
        <v>334</v>
      </c>
      <c r="AH31" s="4"/>
      <c r="AI31" s="4" t="s">
        <v>989</v>
      </c>
      <c r="AJ31" s="4" t="s">
        <v>1109</v>
      </c>
      <c r="AK31" s="4" t="s">
        <v>915</v>
      </c>
      <c r="AL31" s="22" t="s">
        <v>957</v>
      </c>
    </row>
    <row r="32" spans="1:38" s="20" customFormat="1" ht="13.5" x14ac:dyDescent="0.3">
      <c r="A32" s="22">
        <v>25</v>
      </c>
      <c r="B32" s="22">
        <v>131</v>
      </c>
      <c r="C32" s="22" t="str">
        <f>VLOOKUP($B32, '선택문헌 목록'!B:AC,2,0)</f>
        <v>Krashin</v>
      </c>
      <c r="D32" s="22">
        <f>VLOOKUP($B32, '선택문헌 목록'!B:AC,3,0)</f>
        <v>2015</v>
      </c>
      <c r="E32" s="4" t="s">
        <v>989</v>
      </c>
      <c r="F32" s="4" t="s">
        <v>881</v>
      </c>
      <c r="G32" s="4" t="s">
        <v>331</v>
      </c>
      <c r="H32" s="4" t="s">
        <v>36</v>
      </c>
      <c r="I32" s="4" t="s">
        <v>983</v>
      </c>
      <c r="J32" s="4" t="s">
        <v>904</v>
      </c>
      <c r="K32" s="4" t="s">
        <v>989</v>
      </c>
      <c r="L32" s="4" t="s">
        <v>1115</v>
      </c>
      <c r="M32" s="4" t="s">
        <v>989</v>
      </c>
      <c r="N32" s="4" t="s">
        <v>1116</v>
      </c>
      <c r="O32" s="4" t="s">
        <v>989</v>
      </c>
      <c r="P32" s="4" t="s">
        <v>1117</v>
      </c>
      <c r="Q32" s="4" t="s">
        <v>989</v>
      </c>
      <c r="R32" s="4" t="s">
        <v>1118</v>
      </c>
      <c r="S32" s="4" t="s">
        <v>989</v>
      </c>
      <c r="T32" s="5" t="s">
        <v>1102</v>
      </c>
      <c r="U32" s="4" t="s">
        <v>989</v>
      </c>
      <c r="V32" s="4" t="s">
        <v>1119</v>
      </c>
      <c r="W32" s="4" t="s">
        <v>989</v>
      </c>
      <c r="X32" s="4" t="s">
        <v>1106</v>
      </c>
      <c r="Y32" s="4" t="s">
        <v>1062</v>
      </c>
      <c r="Z32" s="4"/>
      <c r="AA32" s="4" t="s">
        <v>1062</v>
      </c>
      <c r="AB32" s="4" t="s">
        <v>1121</v>
      </c>
      <c r="AC32" s="4" t="s">
        <v>989</v>
      </c>
      <c r="AD32" s="4" t="s">
        <v>1122</v>
      </c>
      <c r="AE32" s="4" t="s">
        <v>983</v>
      </c>
      <c r="AF32" s="4"/>
      <c r="AG32" s="4" t="s">
        <v>334</v>
      </c>
      <c r="AH32" s="4"/>
      <c r="AI32" s="4" t="s">
        <v>989</v>
      </c>
      <c r="AJ32" s="4" t="s">
        <v>1120</v>
      </c>
      <c r="AK32" s="4" t="s">
        <v>915</v>
      </c>
      <c r="AL32" s="22" t="s">
        <v>957</v>
      </c>
    </row>
    <row r="33" spans="1:38" s="76" customFormat="1" ht="13.5" x14ac:dyDescent="0.3">
      <c r="A33" s="22">
        <v>26</v>
      </c>
      <c r="B33" s="22">
        <v>190</v>
      </c>
      <c r="C33" s="22" t="str">
        <f>VLOOKUP($B33, '선택문헌 목록'!B:AC,2,0)</f>
        <v>Brahml</v>
      </c>
      <c r="D33" s="22">
        <f>VLOOKUP($B33, '선택문헌 목록'!B:AC,3,0)</f>
        <v>2012</v>
      </c>
      <c r="E33" s="4" t="s">
        <v>989</v>
      </c>
      <c r="F33" s="4" t="s">
        <v>881</v>
      </c>
      <c r="G33" s="4" t="s">
        <v>331</v>
      </c>
      <c r="H33" s="4" t="s">
        <v>36</v>
      </c>
      <c r="I33" s="4" t="s">
        <v>989</v>
      </c>
      <c r="J33" s="4" t="s">
        <v>1124</v>
      </c>
      <c r="K33" s="4" t="s">
        <v>1077</v>
      </c>
      <c r="L33" s="4" t="s">
        <v>1123</v>
      </c>
      <c r="M33" s="4" t="s">
        <v>331</v>
      </c>
      <c r="N33" s="4" t="s">
        <v>1067</v>
      </c>
      <c r="O33" s="4" t="s">
        <v>331</v>
      </c>
      <c r="P33" s="4" t="s">
        <v>36</v>
      </c>
      <c r="Q33" s="4" t="s">
        <v>331</v>
      </c>
      <c r="R33" s="4" t="s">
        <v>1127</v>
      </c>
      <c r="S33" s="4" t="s">
        <v>989</v>
      </c>
      <c r="T33" s="5" t="s">
        <v>1128</v>
      </c>
      <c r="U33" s="4" t="s">
        <v>989</v>
      </c>
      <c r="V33" s="4" t="s">
        <v>1125</v>
      </c>
      <c r="W33" s="4" t="s">
        <v>989</v>
      </c>
      <c r="X33" s="4" t="s">
        <v>1129</v>
      </c>
      <c r="Y33" s="4" t="s">
        <v>1062</v>
      </c>
      <c r="Z33" s="4" t="s">
        <v>1126</v>
      </c>
      <c r="AA33" s="4" t="s">
        <v>1062</v>
      </c>
      <c r="AB33" s="22"/>
      <c r="AC33" s="4" t="s">
        <v>332</v>
      </c>
      <c r="AD33" s="4" t="s">
        <v>1131</v>
      </c>
      <c r="AE33" s="4" t="s">
        <v>989</v>
      </c>
      <c r="AF33" s="4" t="s">
        <v>1130</v>
      </c>
      <c r="AG33" s="4" t="s">
        <v>334</v>
      </c>
      <c r="AH33" s="75"/>
      <c r="AI33" s="4" t="s">
        <v>331</v>
      </c>
      <c r="AJ33" s="5" t="s">
        <v>1064</v>
      </c>
      <c r="AK33" s="5" t="s">
        <v>335</v>
      </c>
      <c r="AL33" s="22" t="s">
        <v>1132</v>
      </c>
    </row>
    <row r="34" spans="1:38" s="76" customFormat="1" ht="13.5" x14ac:dyDescent="0.3">
      <c r="A34" s="22">
        <v>27</v>
      </c>
      <c r="B34" s="22">
        <v>194</v>
      </c>
      <c r="C34" s="22" t="str">
        <f>VLOOKUP($B34, '선택문헌 목록'!B:AC,2,0)</f>
        <v>Steenland</v>
      </c>
      <c r="D34" s="22">
        <f>VLOOKUP($B34, '선택문헌 목록'!B:AC,3,0)</f>
        <v>2011</v>
      </c>
      <c r="E34" s="4" t="s">
        <v>989</v>
      </c>
      <c r="F34" s="4" t="s">
        <v>881</v>
      </c>
      <c r="G34" s="4" t="s">
        <v>331</v>
      </c>
      <c r="H34" s="4" t="s">
        <v>36</v>
      </c>
      <c r="I34" s="4" t="s">
        <v>983</v>
      </c>
      <c r="J34" s="4" t="s">
        <v>904</v>
      </c>
      <c r="K34" s="5" t="s">
        <v>331</v>
      </c>
      <c r="L34" s="5" t="s">
        <v>1133</v>
      </c>
      <c r="M34" s="4" t="s">
        <v>331</v>
      </c>
      <c r="N34" s="4" t="s">
        <v>1067</v>
      </c>
      <c r="O34" s="4" t="s">
        <v>331</v>
      </c>
      <c r="P34" s="4" t="s">
        <v>36</v>
      </c>
      <c r="Q34" s="4" t="s">
        <v>331</v>
      </c>
      <c r="R34" s="4" t="s">
        <v>1134</v>
      </c>
      <c r="S34" s="5" t="s">
        <v>332</v>
      </c>
      <c r="T34" s="5" t="s">
        <v>1135</v>
      </c>
      <c r="U34" s="4" t="s">
        <v>1077</v>
      </c>
      <c r="V34" s="5" t="s">
        <v>1137</v>
      </c>
      <c r="W34" s="4" t="s">
        <v>989</v>
      </c>
      <c r="X34" s="5" t="s">
        <v>1138</v>
      </c>
      <c r="Y34" s="4" t="s">
        <v>1062</v>
      </c>
      <c r="Z34" s="5" t="s">
        <v>1136</v>
      </c>
      <c r="AA34" s="4" t="s">
        <v>1062</v>
      </c>
      <c r="AB34" s="5"/>
      <c r="AC34" s="5" t="s">
        <v>331</v>
      </c>
      <c r="AD34" s="5" t="s">
        <v>1067</v>
      </c>
      <c r="AE34" s="5" t="s">
        <v>331</v>
      </c>
      <c r="AF34" s="5"/>
      <c r="AG34" s="4" t="s">
        <v>334</v>
      </c>
      <c r="AH34" s="5"/>
      <c r="AI34" s="5" t="s">
        <v>983</v>
      </c>
      <c r="AJ34" s="5" t="s">
        <v>1064</v>
      </c>
      <c r="AK34" s="5" t="s">
        <v>335</v>
      </c>
      <c r="AL34" s="75" t="s">
        <v>1139</v>
      </c>
    </row>
    <row r="35" spans="1:38" s="76" customFormat="1" ht="13.5" x14ac:dyDescent="0.3">
      <c r="A35" s="22">
        <v>28</v>
      </c>
      <c r="B35" s="22">
        <v>211</v>
      </c>
      <c r="C35" s="22" t="str">
        <f>VLOOKUP($B35, '선택문헌 목록'!B:AC,2,0)</f>
        <v>Mansour</v>
      </c>
      <c r="D35" s="22">
        <f>VLOOKUP($B35, '선택문헌 목록'!B:AC,3,0)</f>
        <v>2010</v>
      </c>
      <c r="E35" s="4" t="s">
        <v>989</v>
      </c>
      <c r="F35" s="4" t="s">
        <v>881</v>
      </c>
      <c r="G35" s="4" t="s">
        <v>331</v>
      </c>
      <c r="H35" s="4" t="s">
        <v>36</v>
      </c>
      <c r="I35" s="4" t="s">
        <v>983</v>
      </c>
      <c r="J35" s="4" t="s">
        <v>904</v>
      </c>
      <c r="K35" s="5" t="s">
        <v>333</v>
      </c>
      <c r="L35" s="5" t="s">
        <v>1140</v>
      </c>
      <c r="M35" s="4" t="s">
        <v>331</v>
      </c>
      <c r="N35" s="4" t="s">
        <v>1067</v>
      </c>
      <c r="O35" s="4" t="s">
        <v>331</v>
      </c>
      <c r="P35" s="4" t="s">
        <v>36</v>
      </c>
      <c r="Q35" s="5" t="s">
        <v>331</v>
      </c>
      <c r="R35" s="5" t="s">
        <v>1142</v>
      </c>
      <c r="S35" s="5" t="s">
        <v>331</v>
      </c>
      <c r="T35" s="5" t="s">
        <v>1143</v>
      </c>
      <c r="U35" s="5" t="s">
        <v>331</v>
      </c>
      <c r="V35" s="5" t="s">
        <v>849</v>
      </c>
      <c r="W35" s="5" t="s">
        <v>331</v>
      </c>
      <c r="X35" s="5" t="s">
        <v>36</v>
      </c>
      <c r="Y35" s="4" t="s">
        <v>1062</v>
      </c>
      <c r="Z35" s="5" t="s">
        <v>1141</v>
      </c>
      <c r="AA35" s="4" t="s">
        <v>1062</v>
      </c>
      <c r="AB35" s="5"/>
      <c r="AC35" s="5" t="s">
        <v>331</v>
      </c>
      <c r="AD35" s="5" t="s">
        <v>1067</v>
      </c>
      <c r="AE35" s="5" t="s">
        <v>332</v>
      </c>
      <c r="AF35" s="5" t="s">
        <v>1145</v>
      </c>
      <c r="AG35" s="4" t="s">
        <v>334</v>
      </c>
      <c r="AH35" s="5"/>
      <c r="AI35" s="5" t="s">
        <v>332</v>
      </c>
      <c r="AJ35" s="5" t="s">
        <v>1144</v>
      </c>
      <c r="AK35" s="5" t="s">
        <v>335</v>
      </c>
      <c r="AL35" s="75" t="s">
        <v>879</v>
      </c>
    </row>
    <row r="36" spans="1:38" s="76" customFormat="1" ht="13.5" x14ac:dyDescent="0.3">
      <c r="A36" s="22">
        <v>29</v>
      </c>
      <c r="B36" s="22">
        <v>858</v>
      </c>
      <c r="C36" s="22" t="str">
        <f>VLOOKUP($B36, '선택문헌 목록'!B:AC,2,0)</f>
        <v>French</v>
      </c>
      <c r="D36" s="22">
        <f>VLOOKUP($B36, '선택문헌 목록'!B:AC,3,0)</f>
        <v>2009</v>
      </c>
      <c r="E36" s="4" t="s">
        <v>989</v>
      </c>
      <c r="F36" s="4" t="s">
        <v>881</v>
      </c>
      <c r="G36" s="4" t="s">
        <v>332</v>
      </c>
      <c r="H36" s="4" t="s">
        <v>1151</v>
      </c>
      <c r="I36" s="4" t="s">
        <v>983</v>
      </c>
      <c r="J36" s="4" t="s">
        <v>904</v>
      </c>
      <c r="K36" s="5" t="s">
        <v>332</v>
      </c>
      <c r="L36" s="5" t="s">
        <v>1146</v>
      </c>
      <c r="M36" s="5" t="s">
        <v>332</v>
      </c>
      <c r="N36" s="5" t="s">
        <v>1148</v>
      </c>
      <c r="O36" s="4" t="s">
        <v>331</v>
      </c>
      <c r="P36" s="4" t="s">
        <v>36</v>
      </c>
      <c r="Q36" s="5" t="s">
        <v>332</v>
      </c>
      <c r="R36" s="5" t="s">
        <v>1101</v>
      </c>
      <c r="S36" s="5" t="s">
        <v>332</v>
      </c>
      <c r="T36" s="5" t="s">
        <v>1102</v>
      </c>
      <c r="U36" s="5" t="s">
        <v>1077</v>
      </c>
      <c r="V36" s="5" t="s">
        <v>1147</v>
      </c>
      <c r="W36" s="5" t="s">
        <v>332</v>
      </c>
      <c r="X36" s="5" t="s">
        <v>1106</v>
      </c>
      <c r="Y36" s="5" t="s">
        <v>332</v>
      </c>
      <c r="Z36" s="5" t="s">
        <v>1152</v>
      </c>
      <c r="AA36" s="5" t="s">
        <v>331</v>
      </c>
      <c r="AB36" s="5"/>
      <c r="AC36" s="5" t="s">
        <v>331</v>
      </c>
      <c r="AD36" s="5" t="s">
        <v>1067</v>
      </c>
      <c r="AE36" s="5" t="s">
        <v>332</v>
      </c>
      <c r="AF36" s="5" t="s">
        <v>1149</v>
      </c>
      <c r="AG36" s="5" t="s">
        <v>331</v>
      </c>
      <c r="AH36" s="5"/>
      <c r="AI36" s="5" t="s">
        <v>332</v>
      </c>
      <c r="AJ36" s="5" t="s">
        <v>1150</v>
      </c>
      <c r="AK36" s="5" t="s">
        <v>335</v>
      </c>
      <c r="AL36" s="75" t="s">
        <v>917</v>
      </c>
    </row>
    <row r="37" spans="1:38" s="76" customFormat="1" ht="13.5" x14ac:dyDescent="0.3">
      <c r="A37" s="22">
        <v>30</v>
      </c>
      <c r="B37" s="22">
        <v>245</v>
      </c>
      <c r="C37" s="22" t="str">
        <f>VLOOKUP($B37, '선택문헌 목록'!B:AC,2,0)</f>
        <v>French</v>
      </c>
      <c r="D37" s="22">
        <f>VLOOKUP($B37, '선택문헌 목록'!B:AC,3,0)</f>
        <v>2000</v>
      </c>
      <c r="E37" s="4" t="s">
        <v>989</v>
      </c>
      <c r="F37" s="4" t="s">
        <v>881</v>
      </c>
      <c r="G37" s="5" t="s">
        <v>331</v>
      </c>
      <c r="H37" s="5" t="s">
        <v>36</v>
      </c>
      <c r="I37" s="4" t="s">
        <v>983</v>
      </c>
      <c r="J37" s="4" t="s">
        <v>904</v>
      </c>
      <c r="K37" s="5" t="s">
        <v>333</v>
      </c>
      <c r="L37" s="5" t="s">
        <v>1153</v>
      </c>
      <c r="M37" s="5" t="s">
        <v>331</v>
      </c>
      <c r="N37" s="5" t="s">
        <v>1067</v>
      </c>
      <c r="O37" s="5" t="s">
        <v>332</v>
      </c>
      <c r="P37" s="5" t="s">
        <v>1154</v>
      </c>
      <c r="Q37" s="5" t="s">
        <v>331</v>
      </c>
      <c r="R37" s="5" t="s">
        <v>1142</v>
      </c>
      <c r="S37" s="5" t="s">
        <v>331</v>
      </c>
      <c r="T37" s="5" t="s">
        <v>1143</v>
      </c>
      <c r="U37" s="5" t="s">
        <v>1077</v>
      </c>
      <c r="V37" s="5" t="s">
        <v>1155</v>
      </c>
      <c r="W37" s="5" t="s">
        <v>332</v>
      </c>
      <c r="X37" s="5" t="s">
        <v>1158</v>
      </c>
      <c r="Y37" s="5" t="s">
        <v>332</v>
      </c>
      <c r="Z37" s="5" t="s">
        <v>1157</v>
      </c>
      <c r="AA37" s="5" t="s">
        <v>331</v>
      </c>
      <c r="AB37" s="5"/>
      <c r="AC37" s="5" t="s">
        <v>331</v>
      </c>
      <c r="AD37" s="5" t="s">
        <v>1067</v>
      </c>
      <c r="AE37" s="5" t="s">
        <v>332</v>
      </c>
      <c r="AF37" s="5" t="s">
        <v>1156</v>
      </c>
      <c r="AG37" s="5" t="s">
        <v>331</v>
      </c>
      <c r="AH37" s="5"/>
      <c r="AI37" s="5" t="s">
        <v>983</v>
      </c>
      <c r="AJ37" s="5" t="s">
        <v>1064</v>
      </c>
      <c r="AK37" s="5" t="s">
        <v>335</v>
      </c>
      <c r="AL37" s="75" t="s">
        <v>1159</v>
      </c>
    </row>
  </sheetData>
  <sheetProtection algorithmName="SHA-512" hashValue="vdA3WQYlD3+jtLHYs5NsmXiRS9YVje+8s9DHJ7ythBwhXuI4G85dps/EQFObCFbeRW6fqih8F7FMP7EGicxwaw==" saltValue="Au7fZ0Yg3WEtBkryU+k9Fw==" spinCount="100000" sheet="1" objects="1" scenarios="1" selectLockedCells="1" selectUnlockedCells="1"/>
  <mergeCells count="17">
    <mergeCell ref="AC6:AD6"/>
    <mergeCell ref="AE6:AF6"/>
    <mergeCell ref="AG6:AH6"/>
    <mergeCell ref="AI6:AJ6"/>
    <mergeCell ref="AK6:AL6"/>
    <mergeCell ref="AA6:AB6"/>
    <mergeCell ref="E6:F6"/>
    <mergeCell ref="G6:H6"/>
    <mergeCell ref="I6:J6"/>
    <mergeCell ref="K6:L6"/>
    <mergeCell ref="M6:N6"/>
    <mergeCell ref="O6:P6"/>
    <mergeCell ref="Q6:R6"/>
    <mergeCell ref="S6:T6"/>
    <mergeCell ref="U6:V6"/>
    <mergeCell ref="W6:X6"/>
    <mergeCell ref="Y6:Z6"/>
  </mergeCells>
  <phoneticPr fontId="1"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6</vt:i4>
      </vt:variant>
    </vt:vector>
  </HeadingPairs>
  <TitlesOfParts>
    <vt:vector size="6" baseType="lpstr">
      <vt:lpstr>선택문헌 목록</vt:lpstr>
      <vt:lpstr>안전성_정량적</vt:lpstr>
      <vt:lpstr>안전성_정성적(질적)</vt:lpstr>
      <vt:lpstr>효과성_정량적</vt:lpstr>
      <vt:lpstr>효과성_정성적(질적)</vt:lpstr>
      <vt:lpstr>비뚤림위험 평가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krj</dc:creator>
  <cp:lastModifiedBy>krj</cp:lastModifiedBy>
  <dcterms:created xsi:type="dcterms:W3CDTF">2023-08-22T07:37:39Z</dcterms:created>
  <dcterms:modified xsi:type="dcterms:W3CDTF">2024-04-24T01:39:12Z</dcterms:modified>
</cp:coreProperties>
</file>