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FHHV01BbUw/EpcnHBaPBwHJVTo9vDO3IO3Wj9RfzNT7dLlL8iPVftliJiF/5BwhQV7J3Cdv6ij6BBn93+YzLOA==" saltValue="JcV4S1ZV+WOmsQu5IiWGzg==" spinCount="100000"/>
  <workbookPr defaultThemeVersion="164011"/>
  <mc:AlternateContent xmlns:mc="http://schemas.openxmlformats.org/markup-compatibility/2006">
    <mc:Choice Requires="x15">
      <x15ac:absPath xmlns:x15ac="http://schemas.microsoft.com/office/spreadsheetml/2010/11/ac" url="D:\바탕화면\업무\1. 재평가\7. 플루오리드\7. 최종심의\검독\제출\"/>
    </mc:Choice>
  </mc:AlternateContent>
  <bookViews>
    <workbookView xWindow="0" yWindow="0" windowWidth="28800" windowHeight="10605" tabRatio="897" activeTab="3"/>
  </bookViews>
  <sheets>
    <sheet name="선택문헌_기본특성" sheetId="6" r:id="rId1"/>
    <sheet name="1-1. 안전성" sheetId="1" r:id="rId2"/>
    <sheet name="1-2. 효과성1" sheetId="3" r:id="rId3"/>
    <sheet name="1-3. 효과성2,3" sheetId="4" r:id="rId4"/>
  </sheets>
  <definedNames>
    <definedName name="_xlnm._FilterDatabase" localSheetId="1" hidden="1">'1-1. 안전성'!$A$4:$K$58</definedName>
    <definedName name="_xlnm._FilterDatabase" localSheetId="2" hidden="1">'1-2. 효과성1'!$A$4:$AQ$206</definedName>
    <definedName name="_xlnm._FilterDatabase" localSheetId="3" hidden="1">'1-3. 효과성2,3'!$A$4:$Q$71</definedName>
    <definedName name="_xlnm._FilterDatabase" localSheetId="0" hidden="1">선택문헌_기본특성!$A$4:$R$61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14" i="3" l="1"/>
  <c r="AG214" i="3"/>
  <c r="AJ213" i="3"/>
  <c r="AI213" i="3"/>
  <c r="AG213" i="3"/>
  <c r="AJ212" i="3"/>
  <c r="AN212" i="3" s="1"/>
  <c r="AI212" i="3"/>
  <c r="AH212" i="3"/>
  <c r="AQ212" i="3" s="1"/>
  <c r="AG212" i="3"/>
  <c r="AJ211" i="3"/>
  <c r="AH211" i="3" s="1"/>
  <c r="AL211" i="3" s="1"/>
  <c r="AG211" i="3"/>
  <c r="AJ210" i="3"/>
  <c r="AG210" i="3"/>
  <c r="AJ209" i="3"/>
  <c r="AI209" i="3"/>
  <c r="AG209" i="3"/>
  <c r="AJ208" i="3"/>
  <c r="AI208" i="3"/>
  <c r="AH208" i="3"/>
  <c r="AM208" i="3" s="1"/>
  <c r="AG208" i="3"/>
  <c r="AJ207" i="3"/>
  <c r="AH207" i="3" s="1"/>
  <c r="AL207" i="3" s="1"/>
  <c r="AG207" i="3"/>
  <c r="AN208" i="3" l="1"/>
  <c r="AK208" i="3"/>
  <c r="AK209" i="3"/>
  <c r="AK212" i="3"/>
  <c r="AP212" i="3" s="1"/>
  <c r="AK213" i="3"/>
  <c r="AL212" i="3"/>
  <c r="AO212" i="3" s="1"/>
  <c r="AQ208" i="3"/>
  <c r="AN209" i="3"/>
  <c r="AM212" i="3"/>
  <c r="AN213" i="3"/>
  <c r="AI207" i="3"/>
  <c r="AN207" i="3" s="1"/>
  <c r="AH210" i="3"/>
  <c r="AL210" i="3" s="1"/>
  <c r="AI211" i="3"/>
  <c r="AK211" i="3" s="1"/>
  <c r="AM211" i="3"/>
  <c r="AH214" i="3"/>
  <c r="AL214" i="3"/>
  <c r="AL208" i="3"/>
  <c r="AO208" i="3" s="1"/>
  <c r="AM207" i="3"/>
  <c r="AH209" i="3"/>
  <c r="AI210" i="3"/>
  <c r="AK210" i="3" s="1"/>
  <c r="AM210" i="3"/>
  <c r="AH213" i="3"/>
  <c r="AI214" i="3"/>
  <c r="AN214" i="3" s="1"/>
  <c r="AM214" i="3"/>
  <c r="AN211" i="3" l="1"/>
  <c r="AN210" i="3"/>
  <c r="AQ211" i="3"/>
  <c r="AK207" i="3"/>
  <c r="AP207" i="3" s="1"/>
  <c r="AQ207" i="3"/>
  <c r="AQ214" i="3"/>
  <c r="AK214" i="3"/>
  <c r="AP211" i="3"/>
  <c r="AO211" i="3"/>
  <c r="AO210" i="3"/>
  <c r="AP210" i="3"/>
  <c r="AO214" i="3"/>
  <c r="AP214" i="3"/>
  <c r="AQ210" i="3"/>
  <c r="AQ213" i="3"/>
  <c r="AM213" i="3"/>
  <c r="AP208" i="3"/>
  <c r="AL213" i="3"/>
  <c r="AO207" i="3"/>
  <c r="AM209" i="3"/>
  <c r="AQ209" i="3"/>
  <c r="AL209" i="3"/>
  <c r="AO209" i="3" l="1"/>
  <c r="AP209" i="3"/>
  <c r="AO213" i="3"/>
  <c r="AP213" i="3"/>
  <c r="AG198" i="3" l="1"/>
  <c r="AI198" i="3" s="1"/>
  <c r="AJ198" i="3"/>
  <c r="AG199" i="3"/>
  <c r="AI199" i="3" s="1"/>
  <c r="AJ199" i="3"/>
  <c r="AG192" i="3"/>
  <c r="AI192" i="3" s="1"/>
  <c r="AJ192" i="3"/>
  <c r="AH192" i="3" s="1"/>
  <c r="AL192" i="3" s="1"/>
  <c r="AG193" i="3"/>
  <c r="AJ193" i="3"/>
  <c r="AH198" i="3" l="1"/>
  <c r="AL198" i="3" s="1"/>
  <c r="AH199" i="3"/>
  <c r="AM199" i="3" s="1"/>
  <c r="AN199" i="3"/>
  <c r="AQ199" i="3"/>
  <c r="AN198" i="3"/>
  <c r="AK198" i="3"/>
  <c r="AK199" i="3"/>
  <c r="AQ198" i="3"/>
  <c r="AM198" i="3"/>
  <c r="AI193" i="3"/>
  <c r="AN193" i="3" s="1"/>
  <c r="AH193" i="3"/>
  <c r="AL193" i="3" s="1"/>
  <c r="AN192" i="3"/>
  <c r="AK192" i="3"/>
  <c r="AQ192" i="3"/>
  <c r="AM192" i="3"/>
  <c r="AM193" i="3" l="1"/>
  <c r="AL199" i="3"/>
  <c r="AO199" i="3" s="1"/>
  <c r="AO198" i="3"/>
  <c r="AP198" i="3"/>
  <c r="AK193" i="3"/>
  <c r="AP193" i="3" s="1"/>
  <c r="AQ193" i="3"/>
  <c r="AO192" i="3"/>
  <c r="AP192" i="3"/>
  <c r="AP199" i="3" l="1"/>
  <c r="AO193" i="3"/>
  <c r="F169" i="3"/>
  <c r="AG169" i="3"/>
  <c r="AI169" i="3" s="1"/>
  <c r="AJ169" i="3"/>
  <c r="AH169" i="3" s="1"/>
  <c r="AG170" i="3"/>
  <c r="AI170" i="3" s="1"/>
  <c r="AK170" i="3" s="1"/>
  <c r="AJ170" i="3"/>
  <c r="AH170" i="3" s="1"/>
  <c r="AM170" i="3" l="1"/>
  <c r="AN170" i="3"/>
  <c r="AL169" i="3"/>
  <c r="AM169" i="3"/>
  <c r="AQ169" i="3"/>
  <c r="AN169" i="3"/>
  <c r="AQ170" i="3"/>
  <c r="AL170" i="3"/>
  <c r="AO170" i="3" s="1"/>
  <c r="AK169" i="3"/>
  <c r="AG164" i="3"/>
  <c r="AI164" i="3" s="1"/>
  <c r="AJ89" i="3"/>
  <c r="AG65" i="3"/>
  <c r="AJ65" i="3"/>
  <c r="AG66" i="3"/>
  <c r="AI66" i="3" s="1"/>
  <c r="AG67" i="3"/>
  <c r="AI67" i="3" s="1"/>
  <c r="AK67" i="3" s="1"/>
  <c r="AJ67" i="3"/>
  <c r="AH67" i="3" s="1"/>
  <c r="AG68" i="3"/>
  <c r="AJ68" i="3"/>
  <c r="AG69" i="3"/>
  <c r="AJ69" i="3"/>
  <c r="AH69" i="3" s="1"/>
  <c r="AG70" i="3"/>
  <c r="AJ70" i="3"/>
  <c r="AH70" i="3" s="1"/>
  <c r="AG71" i="3"/>
  <c r="AI71" i="3" s="1"/>
  <c r="AK71" i="3" s="1"/>
  <c r="AJ71" i="3"/>
  <c r="AG72" i="3"/>
  <c r="AI72" i="3" s="1"/>
  <c r="AJ72" i="3"/>
  <c r="AG73" i="3"/>
  <c r="AJ73" i="3"/>
  <c r="AH73" i="3" s="1"/>
  <c r="AL73" i="3" s="1"/>
  <c r="AG74" i="3"/>
  <c r="AI74" i="3" s="1"/>
  <c r="AJ74" i="3"/>
  <c r="AH74" i="3" s="1"/>
  <c r="AL74" i="3" s="1"/>
  <c r="AG75" i="3"/>
  <c r="AI75" i="3" s="1"/>
  <c r="AK75" i="3" s="1"/>
  <c r="AJ75" i="3"/>
  <c r="AG76" i="3"/>
  <c r="AI76" i="3" s="1"/>
  <c r="AJ76" i="3"/>
  <c r="AG77" i="3"/>
  <c r="AJ77" i="3"/>
  <c r="AG78" i="3"/>
  <c r="AI78" i="3" s="1"/>
  <c r="AJ78" i="3"/>
  <c r="AH78" i="3" s="1"/>
  <c r="AG79" i="3"/>
  <c r="AI79" i="3" s="1"/>
  <c r="AK79" i="3" s="1"/>
  <c r="AJ79" i="3"/>
  <c r="AH79" i="3" s="1"/>
  <c r="AG80" i="3"/>
  <c r="AJ80" i="3"/>
  <c r="AG81" i="3"/>
  <c r="AJ81" i="3"/>
  <c r="AG82" i="3"/>
  <c r="AI82" i="3" s="1"/>
  <c r="AJ82" i="3"/>
  <c r="AH82" i="3" s="1"/>
  <c r="AG83" i="3"/>
  <c r="AI83" i="3" s="1"/>
  <c r="AK83" i="3" s="1"/>
  <c r="AJ83" i="3"/>
  <c r="AH83" i="3" s="1"/>
  <c r="AG84" i="3"/>
  <c r="AJ84" i="3"/>
  <c r="AG86" i="3"/>
  <c r="AJ86" i="3"/>
  <c r="AH86" i="3" s="1"/>
  <c r="AG87" i="3"/>
  <c r="AJ87" i="3"/>
  <c r="AH87" i="3" s="1"/>
  <c r="AG88" i="3"/>
  <c r="AJ88" i="3"/>
  <c r="AG89" i="3"/>
  <c r="AI89" i="3" s="1"/>
  <c r="AK89" i="3" s="1"/>
  <c r="AG91" i="3"/>
  <c r="AI91" i="3" s="1"/>
  <c r="AJ91" i="3"/>
  <c r="AH91" i="3" s="1"/>
  <c r="AL91" i="3" s="1"/>
  <c r="AG92" i="3"/>
  <c r="AI92" i="3" s="1"/>
  <c r="AJ92" i="3"/>
  <c r="AG93" i="3"/>
  <c r="AI93" i="3" s="1"/>
  <c r="AJ93" i="3"/>
  <c r="AG94" i="3"/>
  <c r="AJ94" i="3"/>
  <c r="AG95" i="3"/>
  <c r="AJ95" i="3"/>
  <c r="AH95" i="3" s="1"/>
  <c r="AL95" i="3" s="1"/>
  <c r="AG96" i="3"/>
  <c r="AI96" i="3" s="1"/>
  <c r="AK96" i="3" s="1"/>
  <c r="AJ96" i="3"/>
  <c r="AH96" i="3" s="1"/>
  <c r="AG97" i="3"/>
  <c r="AI97" i="3" s="1"/>
  <c r="AJ97" i="3"/>
  <c r="AG98" i="3"/>
  <c r="AJ98" i="3"/>
  <c r="AG99" i="3"/>
  <c r="AI99" i="3" s="1"/>
  <c r="AJ99" i="3"/>
  <c r="AH99" i="3" s="1"/>
  <c r="AG100" i="3"/>
  <c r="AI100" i="3" s="1"/>
  <c r="AK100" i="3" s="1"/>
  <c r="AJ100" i="3"/>
  <c r="AH100" i="3" s="1"/>
  <c r="AG101" i="3"/>
  <c r="AI101" i="3" s="1"/>
  <c r="AJ101" i="3"/>
  <c r="AG102" i="3"/>
  <c r="AJ102" i="3"/>
  <c r="AH102" i="3" s="1"/>
  <c r="AG103" i="3"/>
  <c r="AJ103" i="3"/>
  <c r="AH103" i="3" s="1"/>
  <c r="AG104" i="3"/>
  <c r="AJ104" i="3"/>
  <c r="AH104" i="3" s="1"/>
  <c r="AL104" i="3" s="1"/>
  <c r="AG105" i="3"/>
  <c r="AI105" i="3" s="1"/>
  <c r="AK105" i="3" s="1"/>
  <c r="AJ105" i="3"/>
  <c r="AG106" i="3"/>
  <c r="AJ106" i="3"/>
  <c r="AG107" i="3"/>
  <c r="AJ107" i="3"/>
  <c r="AH107" i="3" s="1"/>
  <c r="AL107" i="3" s="1"/>
  <c r="AG108" i="3"/>
  <c r="AI108" i="3" s="1"/>
  <c r="AJ108" i="3"/>
  <c r="AH108" i="3" s="1"/>
  <c r="AG109" i="3"/>
  <c r="AI109" i="3" s="1"/>
  <c r="AK109" i="3" s="1"/>
  <c r="AJ109" i="3"/>
  <c r="AG110" i="3"/>
  <c r="AJ110" i="3"/>
  <c r="AG111" i="3"/>
  <c r="AJ111" i="3"/>
  <c r="AG112" i="3"/>
  <c r="AI112" i="3" s="1"/>
  <c r="AJ112" i="3"/>
  <c r="AH112" i="3" s="1"/>
  <c r="AG113" i="3"/>
  <c r="AI113" i="3" s="1"/>
  <c r="AK113" i="3" s="1"/>
  <c r="AJ113" i="3"/>
  <c r="AH113" i="3" s="1"/>
  <c r="AG114" i="3"/>
  <c r="AI114" i="3" s="1"/>
  <c r="AK114" i="3" s="1"/>
  <c r="AJ114" i="3"/>
  <c r="AG115" i="3"/>
  <c r="AJ115" i="3"/>
  <c r="AH115" i="3" s="1"/>
  <c r="AL115" i="3" s="1"/>
  <c r="AG116" i="3"/>
  <c r="AI116" i="3" s="1"/>
  <c r="AK116" i="3" s="1"/>
  <c r="AJ116" i="3"/>
  <c r="AG117" i="3"/>
  <c r="AJ117" i="3"/>
  <c r="AH117" i="3" s="1"/>
  <c r="AG118" i="3"/>
  <c r="AI118" i="3" s="1"/>
  <c r="AJ118" i="3"/>
  <c r="AH118" i="3" s="1"/>
  <c r="AL118" i="3" s="1"/>
  <c r="AG119" i="3"/>
  <c r="AJ119" i="3"/>
  <c r="AH119" i="3" s="1"/>
  <c r="AL119" i="3" s="1"/>
  <c r="AG120" i="3"/>
  <c r="AI120" i="3" s="1"/>
  <c r="AK120" i="3" s="1"/>
  <c r="AJ120" i="3"/>
  <c r="AG121" i="3"/>
  <c r="AJ121" i="3"/>
  <c r="AH121" i="3" s="1"/>
  <c r="AG122" i="3"/>
  <c r="AI122" i="3" s="1"/>
  <c r="AJ122" i="3"/>
  <c r="AH122" i="3" s="1"/>
  <c r="AL122" i="3" s="1"/>
  <c r="AG123" i="3"/>
  <c r="AJ123" i="3"/>
  <c r="AH123" i="3" s="1"/>
  <c r="AL123" i="3" s="1"/>
  <c r="AG124" i="3"/>
  <c r="AI124" i="3" s="1"/>
  <c r="AK124" i="3" s="1"/>
  <c r="AJ124" i="3"/>
  <c r="AG129" i="3"/>
  <c r="AJ129" i="3"/>
  <c r="AG130" i="3"/>
  <c r="AJ130" i="3"/>
  <c r="AH130" i="3" s="1"/>
  <c r="AL130" i="3" s="1"/>
  <c r="AG133" i="3"/>
  <c r="AJ133" i="3"/>
  <c r="AG134" i="3"/>
  <c r="AJ134" i="3"/>
  <c r="AH134" i="3" s="1"/>
  <c r="AL134" i="3" s="1"/>
  <c r="AG135" i="3"/>
  <c r="AI135" i="3" s="1"/>
  <c r="AJ135" i="3"/>
  <c r="AG136" i="3"/>
  <c r="AI136" i="3" s="1"/>
  <c r="AK136" i="3" s="1"/>
  <c r="AJ136" i="3"/>
  <c r="AG137" i="3"/>
  <c r="AJ137" i="3"/>
  <c r="AH137" i="3" s="1"/>
  <c r="AG138" i="3"/>
  <c r="AJ138" i="3"/>
  <c r="AH138" i="3" s="1"/>
  <c r="AL138" i="3" s="1"/>
  <c r="AG139" i="3"/>
  <c r="AI139" i="3" s="1"/>
  <c r="AJ139" i="3"/>
  <c r="AH139" i="3" s="1"/>
  <c r="AL139" i="3" s="1"/>
  <c r="AG140" i="3"/>
  <c r="AJ140" i="3"/>
  <c r="AH140" i="3" s="1"/>
  <c r="AG141" i="3"/>
  <c r="AI141" i="3" s="1"/>
  <c r="AJ141" i="3"/>
  <c r="AH141" i="3" s="1"/>
  <c r="AG142" i="3"/>
  <c r="AI142" i="3" s="1"/>
  <c r="AJ142" i="3"/>
  <c r="AH142" i="3" s="1"/>
  <c r="AG143" i="3"/>
  <c r="AI143" i="3" s="1"/>
  <c r="AK143" i="3" s="1"/>
  <c r="AJ143" i="3"/>
  <c r="AG144" i="3"/>
  <c r="AJ144" i="3"/>
  <c r="AH144" i="3" s="1"/>
  <c r="AG145" i="3"/>
  <c r="AI145" i="3" s="1"/>
  <c r="AJ145" i="3"/>
  <c r="AH145" i="3" s="1"/>
  <c r="AL145" i="3" s="1"/>
  <c r="AG146" i="3"/>
  <c r="AI146" i="3" s="1"/>
  <c r="AJ146" i="3"/>
  <c r="AG147" i="3"/>
  <c r="AI147" i="3" s="1"/>
  <c r="AK147" i="3" s="1"/>
  <c r="AJ147" i="3"/>
  <c r="AG148" i="3"/>
  <c r="AJ148" i="3"/>
  <c r="AH148" i="3" s="1"/>
  <c r="AG149" i="3"/>
  <c r="AI149" i="3" s="1"/>
  <c r="AJ149" i="3"/>
  <c r="AH149" i="3" s="1"/>
  <c r="AL149" i="3" s="1"/>
  <c r="AG150" i="3"/>
  <c r="AJ150" i="3"/>
  <c r="AH150" i="3" s="1"/>
  <c r="AG151" i="3"/>
  <c r="AI151" i="3" s="1"/>
  <c r="AJ151" i="3"/>
  <c r="AG152" i="3"/>
  <c r="AJ152" i="3"/>
  <c r="AH152" i="3" s="1"/>
  <c r="AG153" i="3"/>
  <c r="AI153" i="3" s="1"/>
  <c r="AJ153" i="3"/>
  <c r="AH153" i="3" s="1"/>
  <c r="AG154" i="3"/>
  <c r="AI154" i="3" s="1"/>
  <c r="AJ154" i="3"/>
  <c r="AG155" i="3"/>
  <c r="AI155" i="3" s="1"/>
  <c r="AJ155" i="3"/>
  <c r="AG156" i="3"/>
  <c r="AJ156" i="3"/>
  <c r="AH156" i="3" s="1"/>
  <c r="AG157" i="3"/>
  <c r="AI157" i="3" s="1"/>
  <c r="AJ157" i="3"/>
  <c r="AG158" i="3"/>
  <c r="AI158" i="3" s="1"/>
  <c r="AJ158" i="3"/>
  <c r="AH158" i="3" s="1"/>
  <c r="AL158" i="3" s="1"/>
  <c r="AG159" i="3"/>
  <c r="AI159" i="3" s="1"/>
  <c r="AK159" i="3" s="1"/>
  <c r="AJ159" i="3"/>
  <c r="AG160" i="3"/>
  <c r="AJ160" i="3"/>
  <c r="AH160" i="3" s="1"/>
  <c r="AJ164" i="3"/>
  <c r="AH164" i="3" s="1"/>
  <c r="AG165" i="3"/>
  <c r="AI165" i="3" s="1"/>
  <c r="AJ165" i="3"/>
  <c r="AH165" i="3" s="1"/>
  <c r="AG166" i="3"/>
  <c r="AI166" i="3" s="1"/>
  <c r="AJ166" i="3"/>
  <c r="AG167" i="3"/>
  <c r="AI167" i="3" s="1"/>
  <c r="AJ167" i="3"/>
  <c r="AG171" i="3"/>
  <c r="AI171" i="3" s="1"/>
  <c r="AJ171" i="3"/>
  <c r="AG172" i="3"/>
  <c r="AJ172" i="3"/>
  <c r="AH172" i="3" s="1"/>
  <c r="AG173" i="3"/>
  <c r="AI173" i="3" s="1"/>
  <c r="AJ173" i="3"/>
  <c r="AG174" i="3"/>
  <c r="AI174" i="3" s="1"/>
  <c r="AJ174" i="3"/>
  <c r="AH174" i="3" s="1"/>
  <c r="AG175" i="3"/>
  <c r="AI175" i="3" s="1"/>
  <c r="AK175" i="3" s="1"/>
  <c r="AJ175" i="3"/>
  <c r="AG176" i="3"/>
  <c r="AJ176" i="3"/>
  <c r="AH176" i="3" s="1"/>
  <c r="AG177" i="3"/>
  <c r="AI177" i="3" s="1"/>
  <c r="AJ177" i="3"/>
  <c r="AH177" i="3" s="1"/>
  <c r="AL177" i="3" s="1"/>
  <c r="AG178" i="3"/>
  <c r="AI178" i="3" s="1"/>
  <c r="AJ178" i="3"/>
  <c r="AG179" i="3"/>
  <c r="AI179" i="3" s="1"/>
  <c r="AK179" i="3" s="1"/>
  <c r="AJ179" i="3"/>
  <c r="AG180" i="3"/>
  <c r="AJ180" i="3"/>
  <c r="AH180" i="3" s="1"/>
  <c r="AG181" i="3"/>
  <c r="AI181" i="3" s="1"/>
  <c r="AJ181" i="3"/>
  <c r="AH181" i="3" s="1"/>
  <c r="AL181" i="3" s="1"/>
  <c r="AG182" i="3"/>
  <c r="AJ182" i="3"/>
  <c r="AH182" i="3" s="1"/>
  <c r="AG183" i="3"/>
  <c r="AI183" i="3" s="1"/>
  <c r="AJ183" i="3"/>
  <c r="AG184" i="3"/>
  <c r="AJ184" i="3"/>
  <c r="AH184" i="3" s="1"/>
  <c r="AG185" i="3"/>
  <c r="AI185" i="3" s="1"/>
  <c r="AJ185" i="3"/>
  <c r="AH185" i="3" s="1"/>
  <c r="AG186" i="3"/>
  <c r="AI186" i="3" s="1"/>
  <c r="AJ186" i="3"/>
  <c r="AG190" i="3"/>
  <c r="AJ190" i="3"/>
  <c r="AH190" i="3" s="1"/>
  <c r="AG191" i="3"/>
  <c r="AI191" i="3" s="1"/>
  <c r="AJ191" i="3"/>
  <c r="AG194" i="3"/>
  <c r="AJ194" i="3"/>
  <c r="AH194" i="3" s="1"/>
  <c r="AG195" i="3"/>
  <c r="AI195" i="3" s="1"/>
  <c r="AJ195" i="3"/>
  <c r="AH195" i="3" s="1"/>
  <c r="AG196" i="3"/>
  <c r="AJ196" i="3"/>
  <c r="AH196" i="3" s="1"/>
  <c r="AG197" i="3"/>
  <c r="AI197" i="3" s="1"/>
  <c r="AJ197" i="3"/>
  <c r="AH197" i="3" s="1"/>
  <c r="AL197" i="3" s="1"/>
  <c r="AG200" i="3"/>
  <c r="AJ200" i="3"/>
  <c r="AH200" i="3" s="1"/>
  <c r="AL200" i="3" s="1"/>
  <c r="AG201" i="3"/>
  <c r="AI201" i="3" s="1"/>
  <c r="AK201" i="3" s="1"/>
  <c r="AJ201" i="3"/>
  <c r="AG202" i="3"/>
  <c r="AJ202" i="3"/>
  <c r="AG203" i="3"/>
  <c r="AJ203" i="3"/>
  <c r="AH203" i="3" s="1"/>
  <c r="AL203" i="3" s="1"/>
  <c r="AG204" i="3"/>
  <c r="AI204" i="3" s="1"/>
  <c r="AJ204" i="3"/>
  <c r="AH204" i="3" s="1"/>
  <c r="AL204" i="3" s="1"/>
  <c r="AG205" i="3"/>
  <c r="AI205" i="3" s="1"/>
  <c r="AJ205" i="3"/>
  <c r="AG206" i="3"/>
  <c r="AI206" i="3" s="1"/>
  <c r="AJ206" i="3"/>
  <c r="AH206" i="3" s="1"/>
  <c r="AL206" i="3" s="1"/>
  <c r="AG45" i="3"/>
  <c r="AI45" i="3" s="1"/>
  <c r="AJ45" i="3"/>
  <c r="AH45" i="3" s="1"/>
  <c r="AL45" i="3" s="1"/>
  <c r="AG46" i="3"/>
  <c r="AI46" i="3" s="1"/>
  <c r="AK46" i="3" s="1"/>
  <c r="AJ46" i="3"/>
  <c r="AG47" i="3"/>
  <c r="AJ47" i="3"/>
  <c r="AH47" i="3" s="1"/>
  <c r="AG48" i="3"/>
  <c r="AI48" i="3" s="1"/>
  <c r="AJ48" i="3"/>
  <c r="AG49" i="3"/>
  <c r="AI49" i="3" s="1"/>
  <c r="AJ49" i="3"/>
  <c r="AH49" i="3" s="1"/>
  <c r="AG50" i="3"/>
  <c r="AI50" i="3" s="1"/>
  <c r="AK50" i="3" s="1"/>
  <c r="AJ50" i="3"/>
  <c r="AG51" i="3"/>
  <c r="AJ51" i="3"/>
  <c r="AH51" i="3" s="1"/>
  <c r="AG52" i="3"/>
  <c r="AI52" i="3" s="1"/>
  <c r="AJ52" i="3"/>
  <c r="AH52" i="3" s="1"/>
  <c r="AL52" i="3" s="1"/>
  <c r="AG56" i="3"/>
  <c r="AI56" i="3" s="1"/>
  <c r="AJ56" i="3"/>
  <c r="AG57" i="3"/>
  <c r="AI57" i="3" s="1"/>
  <c r="AJ57" i="3"/>
  <c r="AH57" i="3" s="1"/>
  <c r="AL57" i="3" s="1"/>
  <c r="AG58" i="3"/>
  <c r="AI58" i="3" s="1"/>
  <c r="AK58" i="3" s="1"/>
  <c r="AJ58" i="3"/>
  <c r="AG59" i="3"/>
  <c r="AJ59" i="3"/>
  <c r="AH59" i="3" s="1"/>
  <c r="AG60" i="3"/>
  <c r="AI60" i="3" s="1"/>
  <c r="AJ60" i="3"/>
  <c r="AH60" i="3" s="1"/>
  <c r="AL60" i="3" s="1"/>
  <c r="AG61" i="3"/>
  <c r="AI61" i="3" s="1"/>
  <c r="AJ61" i="3"/>
  <c r="AH61" i="3" s="1"/>
  <c r="AL61" i="3" s="1"/>
  <c r="AG62" i="3"/>
  <c r="AI62" i="3" s="1"/>
  <c r="AK62" i="3" s="1"/>
  <c r="AJ62" i="3"/>
  <c r="AG63" i="3"/>
  <c r="AJ63" i="3"/>
  <c r="AH63" i="3" s="1"/>
  <c r="AG64" i="3"/>
  <c r="AJ64" i="3"/>
  <c r="AH64" i="3" s="1"/>
  <c r="AL64" i="3" s="1"/>
  <c r="AG37" i="3"/>
  <c r="AI37" i="3" s="1"/>
  <c r="AJ37" i="3"/>
  <c r="AH37" i="3" s="1"/>
  <c r="AL37" i="3" s="1"/>
  <c r="AJ34" i="3"/>
  <c r="AG29" i="3"/>
  <c r="AI29" i="3" s="1"/>
  <c r="AJ29" i="3"/>
  <c r="AG30" i="3"/>
  <c r="AI30" i="3" s="1"/>
  <c r="AK30" i="3" s="1"/>
  <c r="AJ30" i="3"/>
  <c r="AG31" i="3"/>
  <c r="AJ31" i="3"/>
  <c r="AH31" i="3" s="1"/>
  <c r="AG32" i="3"/>
  <c r="AI32" i="3" s="1"/>
  <c r="AJ32" i="3"/>
  <c r="AG33" i="3"/>
  <c r="AI33" i="3" s="1"/>
  <c r="AJ33" i="3"/>
  <c r="AH33" i="3" s="1"/>
  <c r="AL33" i="3" s="1"/>
  <c r="AG34" i="3"/>
  <c r="AI34" i="3" s="1"/>
  <c r="AK34" i="3" s="1"/>
  <c r="AG35" i="3"/>
  <c r="AI35" i="3" s="1"/>
  <c r="AJ35" i="3"/>
  <c r="AH35" i="3" s="1"/>
  <c r="AG36" i="3"/>
  <c r="AI36" i="3" s="1"/>
  <c r="AJ36" i="3"/>
  <c r="AH36" i="3" s="1"/>
  <c r="AL36" i="3" s="1"/>
  <c r="AJ28" i="3"/>
  <c r="AH28" i="3" s="1"/>
  <c r="AG28" i="3"/>
  <c r="AI28" i="3" s="1"/>
  <c r="AG13" i="3"/>
  <c r="AI13" i="3" s="1"/>
  <c r="AJ13" i="3"/>
  <c r="AH13" i="3" s="1"/>
  <c r="AL13" i="3" s="1"/>
  <c r="AG14" i="3"/>
  <c r="AI14" i="3" s="1"/>
  <c r="AJ14" i="3"/>
  <c r="AH14" i="3" s="1"/>
  <c r="AL14" i="3" s="1"/>
  <c r="AG15" i="3"/>
  <c r="AI15" i="3" s="1"/>
  <c r="AJ15" i="3"/>
  <c r="AG16" i="3"/>
  <c r="AJ16" i="3"/>
  <c r="AH16" i="3" s="1"/>
  <c r="AG17" i="3"/>
  <c r="AI17" i="3" s="1"/>
  <c r="AJ17" i="3"/>
  <c r="AH17" i="3" s="1"/>
  <c r="AL17" i="3" s="1"/>
  <c r="AG18" i="3"/>
  <c r="AI18" i="3" s="1"/>
  <c r="AJ18" i="3"/>
  <c r="AH18" i="3" s="1"/>
  <c r="AL18" i="3" s="1"/>
  <c r="AG19" i="3"/>
  <c r="AI19" i="3" s="1"/>
  <c r="AJ19" i="3"/>
  <c r="AG20" i="3"/>
  <c r="AJ20" i="3"/>
  <c r="AH20" i="3" s="1"/>
  <c r="AG21" i="3"/>
  <c r="AI21" i="3" s="1"/>
  <c r="AJ21" i="3"/>
  <c r="AH21" i="3" s="1"/>
  <c r="AL21" i="3" s="1"/>
  <c r="AG22" i="3"/>
  <c r="AI22" i="3" s="1"/>
  <c r="AJ22" i="3"/>
  <c r="AH22" i="3" s="1"/>
  <c r="AG23" i="3"/>
  <c r="AI23" i="3" s="1"/>
  <c r="AK23" i="3" s="1"/>
  <c r="AJ23" i="3"/>
  <c r="AG24" i="3"/>
  <c r="AJ24" i="3"/>
  <c r="AG25" i="3"/>
  <c r="AI25" i="3" s="1"/>
  <c r="AJ25" i="3"/>
  <c r="AH25" i="3" s="1"/>
  <c r="AL25" i="3" s="1"/>
  <c r="AG26" i="3"/>
  <c r="AJ26" i="3"/>
  <c r="AH26" i="3" s="1"/>
  <c r="AL26" i="3" s="1"/>
  <c r="AG27" i="3"/>
  <c r="AI27" i="3" s="1"/>
  <c r="AK27" i="3" s="1"/>
  <c r="AJ27" i="3"/>
  <c r="AG12" i="3"/>
  <c r="AI12" i="3" s="1"/>
  <c r="AJ12" i="3"/>
  <c r="AH12" i="3" s="1"/>
  <c r="AM78" i="3" l="1"/>
  <c r="AQ18" i="3"/>
  <c r="AM99" i="3"/>
  <c r="AM18" i="3"/>
  <c r="AN206" i="3"/>
  <c r="AK92" i="3"/>
  <c r="AQ14" i="3"/>
  <c r="AM61" i="3"/>
  <c r="AM119" i="3"/>
  <c r="AM96" i="3"/>
  <c r="AL22" i="3"/>
  <c r="AM22" i="3"/>
  <c r="AK19" i="3"/>
  <c r="AN19" i="3"/>
  <c r="AK15" i="3"/>
  <c r="AN15" i="3"/>
  <c r="AM14" i="3"/>
  <c r="AN62" i="3"/>
  <c r="AN60" i="3"/>
  <c r="AN124" i="3"/>
  <c r="AL113" i="3"/>
  <c r="AP113" i="3" s="1"/>
  <c r="AM104" i="3"/>
  <c r="AN97" i="3"/>
  <c r="AM95" i="3"/>
  <c r="AN72" i="3"/>
  <c r="AL70" i="3"/>
  <c r="AM26" i="3"/>
  <c r="AI26" i="3"/>
  <c r="AQ26" i="3" s="1"/>
  <c r="AN23" i="3"/>
  <c r="AQ22" i="3"/>
  <c r="AM113" i="3"/>
  <c r="AL78" i="3"/>
  <c r="AL99" i="3"/>
  <c r="AL79" i="3"/>
  <c r="AP79" i="3" s="1"/>
  <c r="AM206" i="3"/>
  <c r="AM200" i="3"/>
  <c r="AO169" i="3"/>
  <c r="AP169" i="3"/>
  <c r="AP170" i="3"/>
  <c r="AL137" i="3"/>
  <c r="AH88" i="3"/>
  <c r="AL88" i="3" s="1"/>
  <c r="AM190" i="3"/>
  <c r="AN139" i="3"/>
  <c r="AM115" i="3"/>
  <c r="AL12" i="3"/>
  <c r="AM12" i="3"/>
  <c r="AM112" i="3"/>
  <c r="AQ108" i="3"/>
  <c r="AM108" i="3"/>
  <c r="AN33" i="3"/>
  <c r="AQ33" i="3"/>
  <c r="AL174" i="3"/>
  <c r="AM174" i="3"/>
  <c r="AQ112" i="3"/>
  <c r="AL112" i="3"/>
  <c r="AL142" i="3"/>
  <c r="AM142" i="3"/>
  <c r="AN50" i="3"/>
  <c r="AM123" i="3"/>
  <c r="AQ100" i="3"/>
  <c r="AM100" i="3"/>
  <c r="AK205" i="3"/>
  <c r="AN12" i="3"/>
  <c r="AM33" i="3"/>
  <c r="AN29" i="3"/>
  <c r="AH48" i="3"/>
  <c r="AL48" i="3" s="1"/>
  <c r="AH178" i="3"/>
  <c r="AL178" i="3" s="1"/>
  <c r="AH173" i="3"/>
  <c r="AQ173" i="3" s="1"/>
  <c r="AM158" i="3"/>
  <c r="AH146" i="3"/>
  <c r="AL146" i="3" s="1"/>
  <c r="AM139" i="3"/>
  <c r="AH111" i="3"/>
  <c r="AL111" i="3" s="1"/>
  <c r="AL103" i="3"/>
  <c r="AL102" i="3"/>
  <c r="AK97" i="3"/>
  <c r="AQ96" i="3"/>
  <c r="AK93" i="3"/>
  <c r="AL87" i="3"/>
  <c r="AL86" i="3"/>
  <c r="AL82" i="3"/>
  <c r="AI80" i="3"/>
  <c r="AK80" i="3" s="1"/>
  <c r="AM79" i="3"/>
  <c r="AM82" i="3"/>
  <c r="AQ12" i="3"/>
  <c r="AH29" i="3"/>
  <c r="AM29" i="3" s="1"/>
  <c r="AN205" i="3"/>
  <c r="AN201" i="3"/>
  <c r="AI200" i="3"/>
  <c r="AN200" i="3" s="1"/>
  <c r="AN159" i="3"/>
  <c r="AI123" i="3"/>
  <c r="AN123" i="3" s="1"/>
  <c r="AN120" i="3"/>
  <c r="AI119" i="3"/>
  <c r="AN119" i="3" s="1"/>
  <c r="AN116" i="3"/>
  <c r="AI115" i="3"/>
  <c r="AQ115" i="3" s="1"/>
  <c r="AN105" i="3"/>
  <c r="AI104" i="3"/>
  <c r="AQ104" i="3" s="1"/>
  <c r="AN96" i="3"/>
  <c r="AI95" i="3"/>
  <c r="AQ95" i="3" s="1"/>
  <c r="AI88" i="3"/>
  <c r="AN88" i="3" s="1"/>
  <c r="AK76" i="3"/>
  <c r="AM67" i="3"/>
  <c r="AN179" i="3"/>
  <c r="AN175" i="3"/>
  <c r="AN147" i="3"/>
  <c r="AN143" i="3"/>
  <c r="AL141" i="3"/>
  <c r="AN100" i="3"/>
  <c r="AK12" i="3"/>
  <c r="AP12" i="3" s="1"/>
  <c r="AQ61" i="3"/>
  <c r="AQ206" i="3"/>
  <c r="AH205" i="3"/>
  <c r="AM205" i="3" s="1"/>
  <c r="AH157" i="3"/>
  <c r="AL157" i="3" s="1"/>
  <c r="AQ113" i="3"/>
  <c r="AL100" i="3"/>
  <c r="AP100" i="3" s="1"/>
  <c r="AL96" i="3"/>
  <c r="AO96" i="3" s="1"/>
  <c r="AQ79" i="3"/>
  <c r="AM83" i="3"/>
  <c r="AK155" i="3"/>
  <c r="AN155" i="3"/>
  <c r="AK171" i="3"/>
  <c r="AN171" i="3"/>
  <c r="AK167" i="3"/>
  <c r="AN167" i="3"/>
  <c r="AK183" i="3"/>
  <c r="AN183" i="3"/>
  <c r="AK151" i="3"/>
  <c r="AN151" i="3"/>
  <c r="AK191" i="3"/>
  <c r="AN191" i="3"/>
  <c r="AM182" i="3"/>
  <c r="AM150" i="3"/>
  <c r="AL195" i="3"/>
  <c r="AL190" i="3"/>
  <c r="AL185" i="3"/>
  <c r="AL182" i="3"/>
  <c r="AQ174" i="3"/>
  <c r="AL165" i="3"/>
  <c r="AQ158" i="3"/>
  <c r="AL153" i="3"/>
  <c r="AL150" i="3"/>
  <c r="AQ142" i="3"/>
  <c r="AI190" i="3"/>
  <c r="AK190" i="3" s="1"/>
  <c r="AH186" i="3"/>
  <c r="AI182" i="3"/>
  <c r="AK182" i="3" s="1"/>
  <c r="AH166" i="3"/>
  <c r="AH154" i="3"/>
  <c r="AL154" i="3" s="1"/>
  <c r="AI150" i="3"/>
  <c r="AK150" i="3" s="1"/>
  <c r="AH135" i="3"/>
  <c r="AL135" i="3" s="1"/>
  <c r="AN83" i="3"/>
  <c r="AN82" i="3"/>
  <c r="AQ82" i="3"/>
  <c r="AL69" i="3"/>
  <c r="AJ66" i="3"/>
  <c r="AN66" i="3" s="1"/>
  <c r="AN67" i="3"/>
  <c r="AN204" i="3"/>
  <c r="AK204" i="3"/>
  <c r="AN197" i="3"/>
  <c r="AK197" i="3"/>
  <c r="AI194" i="3"/>
  <c r="AN194" i="3" s="1"/>
  <c r="AM194" i="3"/>
  <c r="AN181" i="3"/>
  <c r="AK181" i="3"/>
  <c r="AI176" i="3"/>
  <c r="AN176" i="3" s="1"/>
  <c r="AM176" i="3"/>
  <c r="AI152" i="3"/>
  <c r="AN152" i="3" s="1"/>
  <c r="AM152" i="3"/>
  <c r="AN149" i="3"/>
  <c r="AK149" i="3"/>
  <c r="AI144" i="3"/>
  <c r="AN144" i="3" s="1"/>
  <c r="AM144" i="3"/>
  <c r="AI140" i="3"/>
  <c r="AN140" i="3" s="1"/>
  <c r="AM140" i="3"/>
  <c r="AH202" i="3"/>
  <c r="AL202" i="3" s="1"/>
  <c r="AN190" i="3"/>
  <c r="AN186" i="3"/>
  <c r="AK186" i="3"/>
  <c r="AN178" i="3"/>
  <c r="AK178" i="3"/>
  <c r="AN174" i="3"/>
  <c r="AK174" i="3"/>
  <c r="AN166" i="3"/>
  <c r="AK166" i="3"/>
  <c r="AN158" i="3"/>
  <c r="AK158" i="3"/>
  <c r="AN154" i="3"/>
  <c r="AK154" i="3"/>
  <c r="AN146" i="3"/>
  <c r="AK146" i="3"/>
  <c r="AN142" i="3"/>
  <c r="AK142" i="3"/>
  <c r="AI110" i="3"/>
  <c r="AN110" i="3" s="1"/>
  <c r="AI102" i="3"/>
  <c r="AN102" i="3" s="1"/>
  <c r="AM102" i="3"/>
  <c r="AI184" i="3"/>
  <c r="AN184" i="3" s="1"/>
  <c r="AM184" i="3"/>
  <c r="AI180" i="3"/>
  <c r="AN180" i="3" s="1"/>
  <c r="AM180" i="3"/>
  <c r="AI172" i="3"/>
  <c r="AN172" i="3" s="1"/>
  <c r="AM172" i="3"/>
  <c r="AN164" i="3"/>
  <c r="AM164" i="3"/>
  <c r="AI160" i="3"/>
  <c r="AN160" i="3" s="1"/>
  <c r="AM160" i="3"/>
  <c r="AN157" i="3"/>
  <c r="AK157" i="3"/>
  <c r="AN153" i="3"/>
  <c r="AK153" i="3"/>
  <c r="AI148" i="3"/>
  <c r="AN148" i="3" s="1"/>
  <c r="AM148" i="3"/>
  <c r="AN141" i="3"/>
  <c r="AK141" i="3"/>
  <c r="AK139" i="3"/>
  <c r="AQ139" i="3"/>
  <c r="AM204" i="3"/>
  <c r="AI203" i="3"/>
  <c r="AN203" i="3" s="1"/>
  <c r="AM203" i="3"/>
  <c r="AK206" i="3"/>
  <c r="AQ204" i="3"/>
  <c r="AI202" i="3"/>
  <c r="AK202" i="3" s="1"/>
  <c r="AH201" i="3"/>
  <c r="AM201" i="3" s="1"/>
  <c r="AH191" i="3"/>
  <c r="AM191" i="3" s="1"/>
  <c r="AH183" i="3"/>
  <c r="AM183" i="3" s="1"/>
  <c r="AH179" i="3"/>
  <c r="AM179" i="3" s="1"/>
  <c r="AH175" i="3"/>
  <c r="AM175" i="3" s="1"/>
  <c r="AH171" i="3"/>
  <c r="AM171" i="3" s="1"/>
  <c r="AH167" i="3"/>
  <c r="AM167" i="3" s="1"/>
  <c r="AH159" i="3"/>
  <c r="AM159" i="3" s="1"/>
  <c r="AH155" i="3"/>
  <c r="AM155" i="3" s="1"/>
  <c r="AH151" i="3"/>
  <c r="AM151" i="3" s="1"/>
  <c r="AH147" i="3"/>
  <c r="AM147" i="3" s="1"/>
  <c r="AH143" i="3"/>
  <c r="AM143" i="3" s="1"/>
  <c r="AI133" i="3"/>
  <c r="AN133" i="3" s="1"/>
  <c r="AN78" i="3"/>
  <c r="AK78" i="3"/>
  <c r="AQ78" i="3"/>
  <c r="AI196" i="3"/>
  <c r="AN196" i="3" s="1"/>
  <c r="AM196" i="3"/>
  <c r="AN195" i="3"/>
  <c r="AK195" i="3"/>
  <c r="AN185" i="3"/>
  <c r="AK185" i="3"/>
  <c r="AN177" i="3"/>
  <c r="AK177" i="3"/>
  <c r="AN173" i="3"/>
  <c r="AK173" i="3"/>
  <c r="AN165" i="3"/>
  <c r="AK165" i="3"/>
  <c r="AI156" i="3"/>
  <c r="AN156" i="3" s="1"/>
  <c r="AM156" i="3"/>
  <c r="AN145" i="3"/>
  <c r="AK145" i="3"/>
  <c r="AI138" i="3"/>
  <c r="AN138" i="3" s="1"/>
  <c r="AM138" i="3"/>
  <c r="AI137" i="3"/>
  <c r="AQ137" i="3" s="1"/>
  <c r="AM137" i="3"/>
  <c r="AI130" i="3"/>
  <c r="AN130" i="3" s="1"/>
  <c r="AM130" i="3"/>
  <c r="AH129" i="3"/>
  <c r="AN122" i="3"/>
  <c r="AK122" i="3"/>
  <c r="AI121" i="3"/>
  <c r="AN121" i="3" s="1"/>
  <c r="AM121" i="3"/>
  <c r="AN118" i="3"/>
  <c r="AK118" i="3"/>
  <c r="AI117" i="3"/>
  <c r="AN117" i="3" s="1"/>
  <c r="AM117" i="3"/>
  <c r="AH109" i="3"/>
  <c r="AM109" i="3" s="1"/>
  <c r="AN109" i="3"/>
  <c r="AH136" i="3"/>
  <c r="AL136" i="3" s="1"/>
  <c r="AP136" i="3" s="1"/>
  <c r="AN135" i="3"/>
  <c r="AK135" i="3"/>
  <c r="AI129" i="3"/>
  <c r="AK129" i="3" s="1"/>
  <c r="AI70" i="3"/>
  <c r="AN70" i="3" s="1"/>
  <c r="AM70" i="3"/>
  <c r="AQ197" i="3"/>
  <c r="AM197" i="3"/>
  <c r="AL196" i="3"/>
  <c r="AQ195" i="3"/>
  <c r="AM195" i="3"/>
  <c r="AL194" i="3"/>
  <c r="AQ185" i="3"/>
  <c r="AM185" i="3"/>
  <c r="AL184" i="3"/>
  <c r="AQ181" i="3"/>
  <c r="AM181" i="3"/>
  <c r="AL180" i="3"/>
  <c r="AQ177" i="3"/>
  <c r="AM177" i="3"/>
  <c r="AL176" i="3"/>
  <c r="AL172" i="3"/>
  <c r="AQ165" i="3"/>
  <c r="AM165" i="3"/>
  <c r="AL164" i="3"/>
  <c r="AL160" i="3"/>
  <c r="AL156" i="3"/>
  <c r="AQ153" i="3"/>
  <c r="AM153" i="3"/>
  <c r="AL152" i="3"/>
  <c r="AQ149" i="3"/>
  <c r="AM149" i="3"/>
  <c r="AL148" i="3"/>
  <c r="AQ145" i="3"/>
  <c r="AM145" i="3"/>
  <c r="AL144" i="3"/>
  <c r="AQ141" i="3"/>
  <c r="AM141" i="3"/>
  <c r="AL140" i="3"/>
  <c r="AN136" i="3"/>
  <c r="AI134" i="3"/>
  <c r="AM134" i="3"/>
  <c r="AH133" i="3"/>
  <c r="AH124" i="3"/>
  <c r="AM124" i="3" s="1"/>
  <c r="AH120" i="3"/>
  <c r="AM120" i="3" s="1"/>
  <c r="AH116" i="3"/>
  <c r="AM116" i="3" s="1"/>
  <c r="AN108" i="3"/>
  <c r="AK108" i="3"/>
  <c r="AH94" i="3"/>
  <c r="AL94" i="3" s="1"/>
  <c r="AH77" i="3"/>
  <c r="AL77" i="3" s="1"/>
  <c r="AH114" i="3"/>
  <c r="AM114" i="3" s="1"/>
  <c r="AI107" i="3"/>
  <c r="AN107" i="3" s="1"/>
  <c r="AM107" i="3"/>
  <c r="AH106" i="3"/>
  <c r="AM106" i="3" s="1"/>
  <c r="AN99" i="3"/>
  <c r="AK99" i="3"/>
  <c r="AQ99" i="3"/>
  <c r="AI84" i="3"/>
  <c r="AK84" i="3" s="1"/>
  <c r="AN114" i="3"/>
  <c r="AN113" i="3"/>
  <c r="AN112" i="3"/>
  <c r="AK112" i="3"/>
  <c r="AL108" i="3"/>
  <c r="AI106" i="3"/>
  <c r="AK106" i="3" s="1"/>
  <c r="AH105" i="3"/>
  <c r="AQ91" i="3"/>
  <c r="AN91" i="3"/>
  <c r="AK91" i="3"/>
  <c r="AI86" i="3"/>
  <c r="AQ86" i="3" s="1"/>
  <c r="AM86" i="3"/>
  <c r="AQ74" i="3"/>
  <c r="AN74" i="3"/>
  <c r="AK74" i="3"/>
  <c r="AK72" i="3"/>
  <c r="AI68" i="3"/>
  <c r="AL67" i="3"/>
  <c r="AP67" i="3" s="1"/>
  <c r="AQ67" i="3"/>
  <c r="AQ122" i="3"/>
  <c r="AM122" i="3"/>
  <c r="AL121" i="3"/>
  <c r="AQ118" i="3"/>
  <c r="AM118" i="3"/>
  <c r="AL117" i="3"/>
  <c r="AI111" i="3"/>
  <c r="AH110" i="3"/>
  <c r="AM110" i="3" s="1"/>
  <c r="AI103" i="3"/>
  <c r="AM103" i="3"/>
  <c r="AK101" i="3"/>
  <c r="AH93" i="3"/>
  <c r="AM93" i="3" s="1"/>
  <c r="AN93" i="3"/>
  <c r="AH92" i="3"/>
  <c r="AM92" i="3" s="1"/>
  <c r="AN92" i="3"/>
  <c r="AN89" i="3"/>
  <c r="AI87" i="3"/>
  <c r="AQ87" i="3" s="1"/>
  <c r="AM87" i="3"/>
  <c r="AH76" i="3"/>
  <c r="AM76" i="3" s="1"/>
  <c r="AN76" i="3"/>
  <c r="AH75" i="3"/>
  <c r="AM75" i="3" s="1"/>
  <c r="AN75" i="3"/>
  <c r="AN71" i="3"/>
  <c r="AI69" i="3"/>
  <c r="AK69" i="3" s="1"/>
  <c r="AM69" i="3"/>
  <c r="AH97" i="3"/>
  <c r="AL97" i="3" s="1"/>
  <c r="AO97" i="3" s="1"/>
  <c r="AQ83" i="3"/>
  <c r="AL83" i="3"/>
  <c r="AP83" i="3" s="1"/>
  <c r="AH80" i="3"/>
  <c r="AL80" i="3" s="1"/>
  <c r="AI73" i="3"/>
  <c r="AN73" i="3" s="1"/>
  <c r="AM73" i="3"/>
  <c r="AH71" i="3"/>
  <c r="AM71" i="3" s="1"/>
  <c r="AH101" i="3"/>
  <c r="AQ101" i="3" s="1"/>
  <c r="AH98" i="3"/>
  <c r="AL98" i="3" s="1"/>
  <c r="AI94" i="3"/>
  <c r="AH84" i="3"/>
  <c r="AH81" i="3"/>
  <c r="AL81" i="3" s="1"/>
  <c r="AN79" i="3"/>
  <c r="AI77" i="3"/>
  <c r="AN77" i="3" s="1"/>
  <c r="AH68" i="3"/>
  <c r="AM68" i="3" s="1"/>
  <c r="AH65" i="3"/>
  <c r="AN101" i="3"/>
  <c r="AI98" i="3"/>
  <c r="AK98" i="3" s="1"/>
  <c r="AM91" i="3"/>
  <c r="AH89" i="3"/>
  <c r="AL89" i="3" s="1"/>
  <c r="AP89" i="3" s="1"/>
  <c r="AK82" i="3"/>
  <c r="AI81" i="3"/>
  <c r="AK81" i="3" s="1"/>
  <c r="AM74" i="3"/>
  <c r="AH72" i="3"/>
  <c r="AM72" i="3" s="1"/>
  <c r="AK66" i="3"/>
  <c r="AI65" i="3"/>
  <c r="AK65" i="3" s="1"/>
  <c r="AM57" i="3"/>
  <c r="AH56" i="3"/>
  <c r="AL56" i="3" s="1"/>
  <c r="AN56" i="3"/>
  <c r="AN58" i="3"/>
  <c r="AM49" i="3"/>
  <c r="AL49" i="3"/>
  <c r="AQ49" i="3"/>
  <c r="AN46" i="3"/>
  <c r="AM45" i="3"/>
  <c r="AQ45" i="3"/>
  <c r="AN57" i="3"/>
  <c r="AK57" i="3"/>
  <c r="AN61" i="3"/>
  <c r="AK61" i="3"/>
  <c r="AQ57" i="3"/>
  <c r="AH50" i="3"/>
  <c r="AM50" i="3" s="1"/>
  <c r="AH58" i="3"/>
  <c r="AM58" i="3" s="1"/>
  <c r="AI63" i="3"/>
  <c r="AN63" i="3" s="1"/>
  <c r="AM63" i="3"/>
  <c r="AI59" i="3"/>
  <c r="AQ59" i="3" s="1"/>
  <c r="AM59" i="3"/>
  <c r="AN49" i="3"/>
  <c r="AK49" i="3"/>
  <c r="AN45" i="3"/>
  <c r="AK45" i="3"/>
  <c r="AH46" i="3"/>
  <c r="AM46" i="3" s="1"/>
  <c r="AH62" i="3"/>
  <c r="AM62" i="3" s="1"/>
  <c r="AI64" i="3"/>
  <c r="AQ64" i="3" s="1"/>
  <c r="AM64" i="3"/>
  <c r="AN52" i="3"/>
  <c r="AK52" i="3"/>
  <c r="AI51" i="3"/>
  <c r="AK51" i="3" s="1"/>
  <c r="AM51" i="3"/>
  <c r="AN48" i="3"/>
  <c r="AK48" i="3"/>
  <c r="AI47" i="3"/>
  <c r="AK47" i="3" s="1"/>
  <c r="AM47" i="3"/>
  <c r="AK60" i="3"/>
  <c r="AK56" i="3"/>
  <c r="AL63" i="3"/>
  <c r="AQ60" i="3"/>
  <c r="AM60" i="3"/>
  <c r="AL59" i="3"/>
  <c r="AQ52" i="3"/>
  <c r="AM52" i="3"/>
  <c r="AL51" i="3"/>
  <c r="AL47" i="3"/>
  <c r="AN37" i="3"/>
  <c r="AK37" i="3"/>
  <c r="AQ37" i="3"/>
  <c r="AM37" i="3"/>
  <c r="AH32" i="3"/>
  <c r="AL32" i="3" s="1"/>
  <c r="AN34" i="3"/>
  <c r="AK36" i="3"/>
  <c r="AN36" i="3"/>
  <c r="AK32" i="3"/>
  <c r="AN32" i="3"/>
  <c r="AN35" i="3"/>
  <c r="AK35" i="3"/>
  <c r="AQ35" i="3"/>
  <c r="AM35" i="3"/>
  <c r="AH34" i="3"/>
  <c r="AM34" i="3" s="1"/>
  <c r="AK33" i="3"/>
  <c r="AM31" i="3"/>
  <c r="AI31" i="3"/>
  <c r="AN31" i="3" s="1"/>
  <c r="AH30" i="3"/>
  <c r="AM30" i="3" s="1"/>
  <c r="AK29" i="3"/>
  <c r="AQ36" i="3"/>
  <c r="AM36" i="3"/>
  <c r="AL35" i="3"/>
  <c r="AL31" i="3"/>
  <c r="AN30" i="3"/>
  <c r="AL28" i="3"/>
  <c r="AK28" i="3"/>
  <c r="AM28" i="3"/>
  <c r="AN28" i="3"/>
  <c r="AQ28" i="3"/>
  <c r="AN27" i="3"/>
  <c r="AK25" i="3"/>
  <c r="AN25" i="3"/>
  <c r="AI24" i="3"/>
  <c r="AN24" i="3" s="1"/>
  <c r="AN21" i="3"/>
  <c r="AK21" i="3"/>
  <c r="AI20" i="3"/>
  <c r="AN20" i="3" s="1"/>
  <c r="AM20" i="3"/>
  <c r="AN17" i="3"/>
  <c r="AK17" i="3"/>
  <c r="AI16" i="3"/>
  <c r="AN16" i="3" s="1"/>
  <c r="AM16" i="3"/>
  <c r="AN13" i="3"/>
  <c r="AK13" i="3"/>
  <c r="AN26" i="3"/>
  <c r="AN22" i="3"/>
  <c r="AK22" i="3"/>
  <c r="AN18" i="3"/>
  <c r="AK18" i="3"/>
  <c r="AN14" i="3"/>
  <c r="AK14" i="3"/>
  <c r="AH27" i="3"/>
  <c r="AL27" i="3" s="1"/>
  <c r="AO27" i="3" s="1"/>
  <c r="AH23" i="3"/>
  <c r="AM23" i="3" s="1"/>
  <c r="AH19" i="3"/>
  <c r="AM19" i="3" s="1"/>
  <c r="AH15" i="3"/>
  <c r="AM15" i="3" s="1"/>
  <c r="AQ25" i="3"/>
  <c r="AM25" i="3"/>
  <c r="AH24" i="3"/>
  <c r="AQ21" i="3"/>
  <c r="AM21" i="3"/>
  <c r="AL20" i="3"/>
  <c r="AQ17" i="3"/>
  <c r="AM17" i="3"/>
  <c r="AL16" i="3"/>
  <c r="AQ13" i="3"/>
  <c r="AM13" i="3"/>
  <c r="AG8" i="3"/>
  <c r="AI8" i="3" s="1"/>
  <c r="AJ8" i="3"/>
  <c r="AH8" i="3" s="1"/>
  <c r="AG9" i="3"/>
  <c r="AI9" i="3" s="1"/>
  <c r="AK9" i="3" s="1"/>
  <c r="AJ9" i="3"/>
  <c r="AH9" i="3" s="1"/>
  <c r="AL9" i="3" s="1"/>
  <c r="AG6" i="3"/>
  <c r="AI6" i="3" s="1"/>
  <c r="AJ7" i="3"/>
  <c r="AH7" i="3" s="1"/>
  <c r="AG7" i="3"/>
  <c r="AI7" i="3" s="1"/>
  <c r="AJ6" i="3"/>
  <c r="AH6" i="3" s="1"/>
  <c r="AJ5" i="3"/>
  <c r="AH5" i="3" s="1"/>
  <c r="AG5" i="3"/>
  <c r="AI5" i="3" s="1"/>
  <c r="AK26" i="3" l="1"/>
  <c r="AQ23" i="3"/>
  <c r="AM48" i="3"/>
  <c r="AQ15" i="3"/>
  <c r="AQ48" i="3"/>
  <c r="AL120" i="3"/>
  <c r="AP120" i="3" s="1"/>
  <c r="AN69" i="3"/>
  <c r="AM32" i="3"/>
  <c r="AN86" i="3"/>
  <c r="AQ16" i="3"/>
  <c r="AQ172" i="3"/>
  <c r="AM146" i="3"/>
  <c r="AQ24" i="3"/>
  <c r="AK104" i="3"/>
  <c r="AP104" i="3" s="1"/>
  <c r="AQ19" i="3"/>
  <c r="AK24" i="3"/>
  <c r="AN104" i="3"/>
  <c r="AL106" i="3"/>
  <c r="AP106" i="3" s="1"/>
  <c r="AM77" i="3"/>
  <c r="AL15" i="3"/>
  <c r="AP15" i="3" s="1"/>
  <c r="AL19" i="3"/>
  <c r="AP19" i="3" s="1"/>
  <c r="AL23" i="3"/>
  <c r="AO23" i="3" s="1"/>
  <c r="AO79" i="3"/>
  <c r="AK88" i="3"/>
  <c r="AO88" i="3" s="1"/>
  <c r="AO113" i="3"/>
  <c r="AN129" i="3"/>
  <c r="AK123" i="3"/>
  <c r="AO123" i="3" s="1"/>
  <c r="AN202" i="3"/>
  <c r="AL201" i="3"/>
  <c r="AO201" i="3" s="1"/>
  <c r="AQ196" i="3"/>
  <c r="AQ180" i="3"/>
  <c r="AN8" i="3"/>
  <c r="AK16" i="3"/>
  <c r="AP16" i="3" s="1"/>
  <c r="AK20" i="3"/>
  <c r="AL151" i="3"/>
  <c r="AP151" i="3" s="1"/>
  <c r="AO15" i="3"/>
  <c r="AP96" i="3"/>
  <c r="AK95" i="3"/>
  <c r="AO95" i="3" s="1"/>
  <c r="AQ123" i="3"/>
  <c r="AM6" i="3"/>
  <c r="AM98" i="3"/>
  <c r="AQ32" i="3"/>
  <c r="AN51" i="3"/>
  <c r="AQ5" i="3"/>
  <c r="AL46" i="3"/>
  <c r="AP46" i="3" s="1"/>
  <c r="AQ63" i="3"/>
  <c r="AO100" i="3"/>
  <c r="AN80" i="3"/>
  <c r="AQ88" i="3"/>
  <c r="AQ111" i="3"/>
  <c r="AK107" i="3"/>
  <c r="AP107" i="3" s="1"/>
  <c r="AL116" i="3"/>
  <c r="AO116" i="3" s="1"/>
  <c r="AO12" i="3"/>
  <c r="AL6" i="3"/>
  <c r="AM7" i="3"/>
  <c r="AO28" i="3"/>
  <c r="AO67" i="3"/>
  <c r="AM81" i="3"/>
  <c r="AQ77" i="3"/>
  <c r="AQ69" i="3"/>
  <c r="AQ68" i="3"/>
  <c r="AQ120" i="3"/>
  <c r="AL124" i="3"/>
  <c r="AO124" i="3" s="1"/>
  <c r="AQ157" i="3"/>
  <c r="AL143" i="3"/>
  <c r="AO143" i="3" s="1"/>
  <c r="AQ178" i="3"/>
  <c r="AM88" i="3"/>
  <c r="AQ6" i="3"/>
  <c r="AQ124" i="3"/>
  <c r="AQ129" i="3"/>
  <c r="AN182" i="3"/>
  <c r="AQ203" i="3"/>
  <c r="AQ200" i="3"/>
  <c r="AK203" i="3"/>
  <c r="AP203" i="3" s="1"/>
  <c r="AL205" i="3"/>
  <c r="AP205" i="3" s="1"/>
  <c r="AM173" i="3"/>
  <c r="AK172" i="3"/>
  <c r="AP172" i="3" s="1"/>
  <c r="AM157" i="3"/>
  <c r="AQ133" i="3"/>
  <c r="AQ116" i="3"/>
  <c r="AK115" i="3"/>
  <c r="AO115" i="3" s="1"/>
  <c r="AN115" i="3"/>
  <c r="AQ93" i="3"/>
  <c r="AL93" i="3"/>
  <c r="AO93" i="3" s="1"/>
  <c r="AQ94" i="3"/>
  <c r="AK86" i="3"/>
  <c r="AP86" i="3" s="1"/>
  <c r="AN137" i="3"/>
  <c r="AK144" i="3"/>
  <c r="AP144" i="3" s="1"/>
  <c r="AK152" i="3"/>
  <c r="AP152" i="3" s="1"/>
  <c r="AQ176" i="3"/>
  <c r="AK176" i="3"/>
  <c r="AP176" i="3" s="1"/>
  <c r="AQ144" i="3"/>
  <c r="AQ146" i="3"/>
  <c r="AM178" i="3"/>
  <c r="AQ65" i="3"/>
  <c r="AL173" i="3"/>
  <c r="AO173" i="3" s="1"/>
  <c r="AM24" i="3"/>
  <c r="AP27" i="3"/>
  <c r="AN47" i="3"/>
  <c r="AQ47" i="3"/>
  <c r="AL75" i="3"/>
  <c r="AP75" i="3" s="1"/>
  <c r="AP97" i="3"/>
  <c r="AN106" i="3"/>
  <c r="AM111" i="3"/>
  <c r="AK119" i="3"/>
  <c r="AO119" i="3" s="1"/>
  <c r="AM129" i="3"/>
  <c r="AK200" i="3"/>
  <c r="AP200" i="3" s="1"/>
  <c r="AN95" i="3"/>
  <c r="AQ119" i="3"/>
  <c r="AQ29" i="3"/>
  <c r="AO205" i="3"/>
  <c r="AL29" i="3"/>
  <c r="AO29" i="3" s="1"/>
  <c r="AN5" i="3"/>
  <c r="AQ7" i="3"/>
  <c r="AL7" i="3"/>
  <c r="AK5" i="3"/>
  <c r="AK7" i="3"/>
  <c r="AQ30" i="3"/>
  <c r="AL62" i="3"/>
  <c r="AK77" i="3"/>
  <c r="AP77" i="3" s="1"/>
  <c r="AN84" i="3"/>
  <c r="AQ71" i="3"/>
  <c r="AQ84" i="3"/>
  <c r="AL110" i="3"/>
  <c r="AK68" i="3"/>
  <c r="AQ106" i="3"/>
  <c r="AK117" i="3"/>
  <c r="AP117" i="3" s="1"/>
  <c r="AK121" i="3"/>
  <c r="AP121" i="3" s="1"/>
  <c r="AL133" i="3"/>
  <c r="AQ117" i="3"/>
  <c r="AQ201" i="3"/>
  <c r="AK160" i="3"/>
  <c r="AO160" i="3" s="1"/>
  <c r="AM202" i="3"/>
  <c r="AN150" i="3"/>
  <c r="AQ205" i="3"/>
  <c r="AL5" i="3"/>
  <c r="AP5" i="3" s="1"/>
  <c r="AN7" i="3"/>
  <c r="AM94" i="3"/>
  <c r="AN94" i="3"/>
  <c r="AL129" i="3"/>
  <c r="AP129" i="3" s="1"/>
  <c r="AL155" i="3"/>
  <c r="AM166" i="3"/>
  <c r="AQ166" i="3"/>
  <c r="AM133" i="3"/>
  <c r="AQ190" i="3"/>
  <c r="AO136" i="3"/>
  <c r="AO151" i="3"/>
  <c r="AQ148" i="3"/>
  <c r="AQ140" i="3"/>
  <c r="AQ152" i="3"/>
  <c r="AQ150" i="3"/>
  <c r="AQ182" i="3"/>
  <c r="AM135" i="3"/>
  <c r="AQ135" i="3"/>
  <c r="AK148" i="3"/>
  <c r="AP148" i="3" s="1"/>
  <c r="AK184" i="3"/>
  <c r="AO184" i="3" s="1"/>
  <c r="AL166" i="3"/>
  <c r="AP166" i="3" s="1"/>
  <c r="AQ138" i="3"/>
  <c r="AK140" i="3"/>
  <c r="AP140" i="3" s="1"/>
  <c r="AL147" i="3"/>
  <c r="AK180" i="3"/>
  <c r="AO180" i="3" s="1"/>
  <c r="AM154" i="3"/>
  <c r="AQ154" i="3"/>
  <c r="AM186" i="3"/>
  <c r="AQ186" i="3"/>
  <c r="AL186" i="3"/>
  <c r="AO186" i="3" s="1"/>
  <c r="AQ70" i="3"/>
  <c r="AK70" i="3"/>
  <c r="AO70" i="3" s="1"/>
  <c r="AN68" i="3"/>
  <c r="AH66" i="3"/>
  <c r="AM66" i="3" s="1"/>
  <c r="AO80" i="3"/>
  <c r="AP80" i="3"/>
  <c r="AM65" i="3"/>
  <c r="AO81" i="3"/>
  <c r="AP81" i="3"/>
  <c r="AO91" i="3"/>
  <c r="AP91" i="3"/>
  <c r="AO135" i="3"/>
  <c r="AP135" i="3"/>
  <c r="AO177" i="3"/>
  <c r="AP177" i="3"/>
  <c r="AO206" i="3"/>
  <c r="AP206" i="3"/>
  <c r="AO181" i="3"/>
  <c r="AP181" i="3"/>
  <c r="AK94" i="3"/>
  <c r="AQ72" i="3"/>
  <c r="AM84" i="3"/>
  <c r="AN103" i="3"/>
  <c r="AK103" i="3"/>
  <c r="AL65" i="3"/>
  <c r="AP65" i="3" s="1"/>
  <c r="AO104" i="3"/>
  <c r="AN134" i="3"/>
  <c r="AK134" i="3"/>
  <c r="AP123" i="3"/>
  <c r="AQ109" i="3"/>
  <c r="AO122" i="3"/>
  <c r="AP122" i="3"/>
  <c r="AO145" i="3"/>
  <c r="AP145" i="3"/>
  <c r="AO78" i="3"/>
  <c r="AP78" i="3"/>
  <c r="AK164" i="3"/>
  <c r="AK194" i="3"/>
  <c r="AP202" i="3"/>
  <c r="AO202" i="3"/>
  <c r="AO139" i="3"/>
  <c r="AP139" i="3"/>
  <c r="AO157" i="3"/>
  <c r="AP157" i="3"/>
  <c r="AK102" i="3"/>
  <c r="AK110" i="3"/>
  <c r="AO142" i="3"/>
  <c r="AP142" i="3"/>
  <c r="AO150" i="3"/>
  <c r="AP150" i="3"/>
  <c r="AO158" i="3"/>
  <c r="AP158" i="3"/>
  <c r="AO174" i="3"/>
  <c r="AP174" i="3"/>
  <c r="AO182" i="3"/>
  <c r="AP182" i="3"/>
  <c r="AO190" i="3"/>
  <c r="AP190" i="3"/>
  <c r="AO197" i="3"/>
  <c r="AP197" i="3"/>
  <c r="AK156" i="3"/>
  <c r="AP82" i="3"/>
  <c r="AO82" i="3"/>
  <c r="AN65" i="3"/>
  <c r="AL72" i="3"/>
  <c r="AP72" i="3" s="1"/>
  <c r="AQ81" i="3"/>
  <c r="AO83" i="3"/>
  <c r="AQ89" i="3"/>
  <c r="AM89" i="3"/>
  <c r="AQ98" i="3"/>
  <c r="AL68" i="3"/>
  <c r="AK73" i="3"/>
  <c r="AN81" i="3"/>
  <c r="AN98" i="3"/>
  <c r="AQ73" i="3"/>
  <c r="AQ76" i="3"/>
  <c r="AQ92" i="3"/>
  <c r="AQ103" i="3"/>
  <c r="AN111" i="3"/>
  <c r="AK111" i="3"/>
  <c r="AO112" i="3"/>
  <c r="AP112" i="3"/>
  <c r="AO89" i="3"/>
  <c r="AP99" i="3"/>
  <c r="AO99" i="3"/>
  <c r="AQ107" i="3"/>
  <c r="AK130" i="3"/>
  <c r="AQ121" i="3"/>
  <c r="AQ130" i="3"/>
  <c r="AK137" i="3"/>
  <c r="AO165" i="3"/>
  <c r="AP165" i="3"/>
  <c r="AO185" i="3"/>
  <c r="AP185" i="3"/>
  <c r="AO195" i="3"/>
  <c r="AP195" i="3"/>
  <c r="AK133" i="3"/>
  <c r="AQ159" i="3"/>
  <c r="AQ167" i="3"/>
  <c r="AQ171" i="3"/>
  <c r="AQ175" i="3"/>
  <c r="AQ179" i="3"/>
  <c r="AQ183" i="3"/>
  <c r="AQ191" i="3"/>
  <c r="AO141" i="3"/>
  <c r="AP141" i="3"/>
  <c r="AQ164" i="3"/>
  <c r="AQ102" i="3"/>
  <c r="AQ110" i="3"/>
  <c r="AQ194" i="3"/>
  <c r="AK196" i="3"/>
  <c r="AO98" i="3"/>
  <c r="AP98" i="3"/>
  <c r="AO69" i="3"/>
  <c r="AP69" i="3"/>
  <c r="AO74" i="3"/>
  <c r="AP74" i="3"/>
  <c r="AM101" i="3"/>
  <c r="AQ105" i="3"/>
  <c r="AM105" i="3"/>
  <c r="AO107" i="3"/>
  <c r="AO117" i="3"/>
  <c r="AO118" i="3"/>
  <c r="AP118" i="3"/>
  <c r="AL84" i="3"/>
  <c r="AO84" i="3" s="1"/>
  <c r="AL101" i="3"/>
  <c r="AP101" i="3" s="1"/>
  <c r="AM80" i="3"/>
  <c r="AQ80" i="3"/>
  <c r="AM97" i="3"/>
  <c r="AQ97" i="3"/>
  <c r="AQ75" i="3"/>
  <c r="AL76" i="3"/>
  <c r="AN87" i="3"/>
  <c r="AK87" i="3"/>
  <c r="AL92" i="3"/>
  <c r="AQ114" i="3"/>
  <c r="AO72" i="3"/>
  <c r="AL105" i="3"/>
  <c r="AO106" i="3"/>
  <c r="AL114" i="3"/>
  <c r="AO108" i="3"/>
  <c r="AP108" i="3"/>
  <c r="AQ134" i="3"/>
  <c r="AQ136" i="3"/>
  <c r="AM136" i="3"/>
  <c r="AL109" i="3"/>
  <c r="AQ156" i="3"/>
  <c r="AL71" i="3"/>
  <c r="AQ143" i="3"/>
  <c r="AQ147" i="3"/>
  <c r="AQ151" i="3"/>
  <c r="AQ155" i="3"/>
  <c r="AL159" i="3"/>
  <c r="AL167" i="3"/>
  <c r="AL171" i="3"/>
  <c r="AL175" i="3"/>
  <c r="AL179" i="3"/>
  <c r="AL183" i="3"/>
  <c r="AL191" i="3"/>
  <c r="AQ202" i="3"/>
  <c r="AO200" i="3"/>
  <c r="AO153" i="3"/>
  <c r="AP153" i="3"/>
  <c r="AQ160" i="3"/>
  <c r="AQ184" i="3"/>
  <c r="AO146" i="3"/>
  <c r="AP146" i="3"/>
  <c r="AO154" i="3"/>
  <c r="AP154" i="3"/>
  <c r="AO178" i="3"/>
  <c r="AP178" i="3"/>
  <c r="AO149" i="3"/>
  <c r="AP149" i="3"/>
  <c r="AP204" i="3"/>
  <c r="AO204" i="3"/>
  <c r="AK138" i="3"/>
  <c r="AK59" i="3"/>
  <c r="AP59" i="3" s="1"/>
  <c r="AM56" i="3"/>
  <c r="AQ56" i="3"/>
  <c r="AL50" i="3"/>
  <c r="AQ51" i="3"/>
  <c r="AQ50" i="3"/>
  <c r="AQ46" i="3"/>
  <c r="AO52" i="3"/>
  <c r="AP52" i="3"/>
  <c r="AO45" i="3"/>
  <c r="AP45" i="3"/>
  <c r="AN59" i="3"/>
  <c r="AP61" i="3"/>
  <c r="AO61" i="3"/>
  <c r="AP57" i="3"/>
  <c r="AO57" i="3"/>
  <c r="AO56" i="3"/>
  <c r="AP56" i="3"/>
  <c r="AP47" i="3"/>
  <c r="AO47" i="3"/>
  <c r="AP49" i="3"/>
  <c r="AO49" i="3"/>
  <c r="AQ58" i="3"/>
  <c r="AO60" i="3"/>
  <c r="AP60" i="3"/>
  <c r="AO48" i="3"/>
  <c r="AP48" i="3"/>
  <c r="AP51" i="3"/>
  <c r="AO51" i="3"/>
  <c r="AN64" i="3"/>
  <c r="AK64" i="3"/>
  <c r="AQ62" i="3"/>
  <c r="AL58" i="3"/>
  <c r="AK63" i="3"/>
  <c r="AO37" i="3"/>
  <c r="AP37" i="3"/>
  <c r="AK31" i="3"/>
  <c r="AO36" i="3"/>
  <c r="AP36" i="3"/>
  <c r="AL34" i="3"/>
  <c r="AQ34" i="3"/>
  <c r="AO35" i="3"/>
  <c r="AP35" i="3"/>
  <c r="AQ31" i="3"/>
  <c r="AO32" i="3"/>
  <c r="AP32" i="3"/>
  <c r="AL30" i="3"/>
  <c r="AP33" i="3"/>
  <c r="AO33" i="3"/>
  <c r="AP28" i="3"/>
  <c r="AO16" i="3"/>
  <c r="AP20" i="3"/>
  <c r="AO20" i="3"/>
  <c r="AO17" i="3"/>
  <c r="AP17" i="3"/>
  <c r="AO18" i="3"/>
  <c r="AP18" i="3"/>
  <c r="AO26" i="3"/>
  <c r="AP26" i="3"/>
  <c r="AO21" i="3"/>
  <c r="AP21" i="3"/>
  <c r="AL24" i="3"/>
  <c r="AM27" i="3"/>
  <c r="AQ27" i="3"/>
  <c r="AQ20" i="3"/>
  <c r="AO14" i="3"/>
  <c r="AP14" i="3"/>
  <c r="AO22" i="3"/>
  <c r="AP22" i="3"/>
  <c r="AO13" i="3"/>
  <c r="AP13" i="3"/>
  <c r="AO25" i="3"/>
  <c r="AP25" i="3"/>
  <c r="AK6" i="3"/>
  <c r="AN6" i="3"/>
  <c r="AO9" i="3"/>
  <c r="AP9" i="3"/>
  <c r="AN9" i="3"/>
  <c r="AK8" i="3"/>
  <c r="AQ8" i="3"/>
  <c r="AM8" i="3"/>
  <c r="AQ9" i="3"/>
  <c r="AM9" i="3"/>
  <c r="AL8" i="3"/>
  <c r="AM5" i="3"/>
  <c r="AP29" i="3" l="1"/>
  <c r="AP23" i="3"/>
  <c r="AO120" i="3"/>
  <c r="AP24" i="3"/>
  <c r="AP88" i="3"/>
  <c r="AP95" i="3"/>
  <c r="AO75" i="3"/>
  <c r="AP201" i="3"/>
  <c r="AP68" i="3"/>
  <c r="AP124" i="3"/>
  <c r="AP160" i="3"/>
  <c r="AP116" i="3"/>
  <c r="AO19" i="3"/>
  <c r="AO5" i="3"/>
  <c r="AO46" i="3"/>
  <c r="AO86" i="3"/>
  <c r="AP143" i="3"/>
  <c r="AO172" i="3"/>
  <c r="AO24" i="3"/>
  <c r="AP115" i="3"/>
  <c r="AP184" i="3"/>
  <c r="AP180" i="3"/>
  <c r="AO65" i="3"/>
  <c r="AP93" i="3"/>
  <c r="AO203" i="3"/>
  <c r="AO152" i="3"/>
  <c r="AO148" i="3"/>
  <c r="AO129" i="3"/>
  <c r="AP173" i="3"/>
  <c r="AP186" i="3"/>
  <c r="AO144" i="3"/>
  <c r="AO176" i="3"/>
  <c r="AO166" i="3"/>
  <c r="AP119" i="3"/>
  <c r="AO101" i="3"/>
  <c r="AP70" i="3"/>
  <c r="AO155" i="3"/>
  <c r="AP155" i="3"/>
  <c r="AP62" i="3"/>
  <c r="AO62" i="3"/>
  <c r="AP7" i="3"/>
  <c r="AO7" i="3"/>
  <c r="AO121" i="3"/>
  <c r="AP84" i="3"/>
  <c r="AO68" i="3"/>
  <c r="AO77" i="3"/>
  <c r="AO140" i="3"/>
  <c r="AO147" i="3"/>
  <c r="AP147" i="3"/>
  <c r="AL66" i="3"/>
  <c r="AQ66" i="3"/>
  <c r="AP92" i="3"/>
  <c r="AO92" i="3"/>
  <c r="AO137" i="3"/>
  <c r="AP137" i="3"/>
  <c r="AO73" i="3"/>
  <c r="AP73" i="3"/>
  <c r="AP110" i="3"/>
  <c r="AO110" i="3"/>
  <c r="AO134" i="3"/>
  <c r="AP134" i="3"/>
  <c r="AP94" i="3"/>
  <c r="AO94" i="3"/>
  <c r="AO191" i="3"/>
  <c r="AP191" i="3"/>
  <c r="AO175" i="3"/>
  <c r="AP175" i="3"/>
  <c r="AO159" i="3"/>
  <c r="AP159" i="3"/>
  <c r="AO109" i="3"/>
  <c r="AP109" i="3"/>
  <c r="AO87" i="3"/>
  <c r="AP87" i="3"/>
  <c r="AP133" i="3"/>
  <c r="AO133" i="3"/>
  <c r="AO111" i="3"/>
  <c r="AP111" i="3"/>
  <c r="AP156" i="3"/>
  <c r="AO156" i="3"/>
  <c r="AO102" i="3"/>
  <c r="AP102" i="3"/>
  <c r="AP164" i="3"/>
  <c r="AO164" i="3"/>
  <c r="AP171" i="3"/>
  <c r="AO171" i="3"/>
  <c r="AP71" i="3"/>
  <c r="AO71" i="3"/>
  <c r="AP105" i="3"/>
  <c r="AO105" i="3"/>
  <c r="AP196" i="3"/>
  <c r="AO196" i="3"/>
  <c r="AP130" i="3"/>
  <c r="AO130" i="3"/>
  <c r="AP194" i="3"/>
  <c r="AO194" i="3"/>
  <c r="AO179" i="3"/>
  <c r="AP179" i="3"/>
  <c r="AO138" i="3"/>
  <c r="AP138" i="3"/>
  <c r="AO183" i="3"/>
  <c r="AP183" i="3"/>
  <c r="AO167" i="3"/>
  <c r="AP167" i="3"/>
  <c r="AO114" i="3"/>
  <c r="AP114" i="3"/>
  <c r="AO76" i="3"/>
  <c r="AP76" i="3"/>
  <c r="AO103" i="3"/>
  <c r="AP103" i="3"/>
  <c r="AO59" i="3"/>
  <c r="AO50" i="3"/>
  <c r="AP50" i="3"/>
  <c r="AO58" i="3"/>
  <c r="AP58" i="3"/>
  <c r="AP64" i="3"/>
  <c r="AO64" i="3"/>
  <c r="AP63" i="3"/>
  <c r="AO63" i="3"/>
  <c r="AP34" i="3"/>
  <c r="AO34" i="3"/>
  <c r="AP30" i="3"/>
  <c r="AO30" i="3"/>
  <c r="AO31" i="3"/>
  <c r="AP31" i="3"/>
  <c r="AP6" i="3"/>
  <c r="AO6" i="3"/>
  <c r="AP8" i="3"/>
  <c r="AO8" i="3"/>
  <c r="AO66" i="3" l="1"/>
  <c r="AP66" i="3"/>
</calcChain>
</file>

<file path=xl/comments1.xml><?xml version="1.0" encoding="utf-8"?>
<comments xmlns="http://schemas.openxmlformats.org/spreadsheetml/2006/main">
  <authors>
    <author>user</author>
  </authors>
  <commentList>
    <comment ref="AC4" authorId="0" shapeId="0">
      <text>
        <r>
          <rPr>
            <b/>
            <sz val="9"/>
            <color indexed="81"/>
            <rFont val="Tahoma"/>
            <family val="2"/>
          </rPr>
          <t>user:</t>
        </r>
        <r>
          <rPr>
            <sz val="9"/>
            <color indexed="81"/>
            <rFont val="Tahoma"/>
            <family val="2"/>
          </rPr>
          <t xml:space="preserve">
positive likelihood ratio</t>
        </r>
      </text>
    </comment>
    <comment ref="V33" authorId="0" shapeId="0">
      <text>
        <r>
          <rPr>
            <b/>
            <sz val="9"/>
            <color indexed="81"/>
            <rFont val="Tahoma"/>
            <family val="2"/>
          </rPr>
          <t>user:</t>
        </r>
        <r>
          <rPr>
            <sz val="9"/>
            <color indexed="81"/>
            <rFont val="Tahoma"/>
            <family val="2"/>
          </rPr>
          <t xml:space="preserve">
</t>
        </r>
        <r>
          <rPr>
            <sz val="9"/>
            <color indexed="81"/>
            <rFont val="돋움"/>
            <family val="3"/>
            <charset val="129"/>
          </rPr>
          <t>표와</t>
        </r>
        <r>
          <rPr>
            <sz val="9"/>
            <color indexed="81"/>
            <rFont val="Tahoma"/>
            <family val="2"/>
          </rPr>
          <t xml:space="preserve"> </t>
        </r>
        <r>
          <rPr>
            <sz val="9"/>
            <color indexed="81"/>
            <rFont val="돋움"/>
            <family val="3"/>
            <charset val="129"/>
          </rPr>
          <t>본문</t>
        </r>
        <r>
          <rPr>
            <sz val="9"/>
            <color indexed="81"/>
            <rFont val="Tahoma"/>
            <family val="2"/>
          </rPr>
          <t xml:space="preserve"> </t>
        </r>
        <r>
          <rPr>
            <sz val="9"/>
            <color indexed="81"/>
            <rFont val="돋움"/>
            <family val="3"/>
            <charset val="129"/>
          </rPr>
          <t>상의</t>
        </r>
        <r>
          <rPr>
            <sz val="9"/>
            <color indexed="81"/>
            <rFont val="Tahoma"/>
            <family val="2"/>
          </rPr>
          <t xml:space="preserve"> </t>
        </r>
        <r>
          <rPr>
            <sz val="9"/>
            <color indexed="81"/>
            <rFont val="돋움"/>
            <family val="3"/>
            <charset val="129"/>
          </rPr>
          <t>수치</t>
        </r>
        <r>
          <rPr>
            <sz val="9"/>
            <color indexed="81"/>
            <rFont val="Tahoma"/>
            <family val="2"/>
          </rPr>
          <t xml:space="preserve"> </t>
        </r>
        <r>
          <rPr>
            <sz val="9"/>
            <color indexed="81"/>
            <rFont val="돋움"/>
            <family val="3"/>
            <charset val="129"/>
          </rPr>
          <t>다름</t>
        </r>
      </text>
    </comment>
    <comment ref="V204" authorId="0" shapeId="0">
      <text>
        <r>
          <rPr>
            <b/>
            <sz val="9"/>
            <color indexed="81"/>
            <rFont val="Tahoma"/>
            <family val="2"/>
          </rPr>
          <t>user:</t>
        </r>
        <r>
          <rPr>
            <sz val="9"/>
            <color indexed="81"/>
            <rFont val="Tahoma"/>
            <family val="2"/>
          </rPr>
          <t xml:space="preserve">
</t>
        </r>
        <r>
          <rPr>
            <sz val="9"/>
            <color indexed="81"/>
            <rFont val="돋움"/>
            <family val="3"/>
            <charset val="129"/>
          </rPr>
          <t>임의</t>
        </r>
        <r>
          <rPr>
            <sz val="9"/>
            <color indexed="81"/>
            <rFont val="Tahoma"/>
            <family val="2"/>
          </rPr>
          <t xml:space="preserve"> </t>
        </r>
        <r>
          <rPr>
            <sz val="9"/>
            <color indexed="81"/>
            <rFont val="돋움"/>
            <family val="3"/>
            <charset val="129"/>
          </rPr>
          <t>계산</t>
        </r>
      </text>
    </comment>
  </commentList>
</comments>
</file>

<file path=xl/sharedStrings.xml><?xml version="1.0" encoding="utf-8"?>
<sst xmlns="http://schemas.openxmlformats.org/spreadsheetml/2006/main" count="2807" uniqueCount="790">
  <si>
    <t>#</t>
    <phoneticPr fontId="2" type="noConversion"/>
  </si>
  <si>
    <t>문헌번호</t>
    <phoneticPr fontId="2" type="noConversion"/>
  </si>
  <si>
    <t>1저자</t>
    <phoneticPr fontId="2" type="noConversion"/>
  </si>
  <si>
    <t>연도</t>
    <phoneticPr fontId="2" type="noConversion"/>
  </si>
  <si>
    <t>연구설계</t>
    <phoneticPr fontId="2" type="noConversion"/>
  </si>
  <si>
    <t>연구대상자</t>
    <phoneticPr fontId="2" type="noConversion"/>
  </si>
  <si>
    <t>연구결과</t>
    <phoneticPr fontId="2" type="noConversion"/>
  </si>
  <si>
    <t>연구국가</t>
    <phoneticPr fontId="2" type="noConversion"/>
  </si>
  <si>
    <t>안전성
(1/0)</t>
    <phoneticPr fontId="2" type="noConversion"/>
  </si>
  <si>
    <t>미국</t>
    <phoneticPr fontId="2" type="noConversion"/>
  </si>
  <si>
    <t>중국</t>
    <phoneticPr fontId="2" type="noConversion"/>
  </si>
  <si>
    <t>연구특성</t>
    <phoneticPr fontId="2" type="noConversion"/>
  </si>
  <si>
    <t>중재검사</t>
    <phoneticPr fontId="2" type="noConversion"/>
  </si>
  <si>
    <t>참고표준검사</t>
    <phoneticPr fontId="2" type="noConversion"/>
  </si>
  <si>
    <t>중재/비교</t>
    <phoneticPr fontId="2" type="noConversion"/>
  </si>
  <si>
    <t>진단정확도</t>
    <phoneticPr fontId="2" type="noConversion"/>
  </si>
  <si>
    <t>효과성
(1/0)</t>
    <phoneticPr fontId="2" type="noConversion"/>
  </si>
  <si>
    <t>대상자정의</t>
    <phoneticPr fontId="2" type="noConversion"/>
  </si>
  <si>
    <t>Gerety</t>
    <phoneticPr fontId="2" type="noConversion"/>
  </si>
  <si>
    <t>Kjolhede</t>
    <phoneticPr fontId="2" type="noConversion"/>
  </si>
  <si>
    <t>Uprimny</t>
    <phoneticPr fontId="2" type="noConversion"/>
  </si>
  <si>
    <t>Piccardo</t>
    <phoneticPr fontId="2" type="noConversion"/>
  </si>
  <si>
    <t>Fonager</t>
    <phoneticPr fontId="2" type="noConversion"/>
  </si>
  <si>
    <t>Jambor</t>
    <phoneticPr fontId="2" type="noConversion"/>
  </si>
  <si>
    <t>Zacho</t>
    <phoneticPr fontId="2" type="noConversion"/>
  </si>
  <si>
    <t>Hillner</t>
    <phoneticPr fontId="2" type="noConversion"/>
  </si>
  <si>
    <t>Lee</t>
    <phoneticPr fontId="2" type="noConversion"/>
  </si>
  <si>
    <t>Ueda</t>
    <phoneticPr fontId="2" type="noConversion"/>
  </si>
  <si>
    <t>Raju</t>
    <phoneticPr fontId="2" type="noConversion"/>
  </si>
  <si>
    <t>Ota</t>
    <phoneticPr fontId="2" type="noConversion"/>
  </si>
  <si>
    <t>Harley</t>
    <phoneticPr fontId="2" type="noConversion"/>
  </si>
  <si>
    <t>Usmani</t>
    <phoneticPr fontId="2" type="noConversion"/>
  </si>
  <si>
    <t>Yoon</t>
    <phoneticPr fontId="2" type="noConversion"/>
  </si>
  <si>
    <t>Iagaru</t>
    <phoneticPr fontId="2" type="noConversion"/>
  </si>
  <si>
    <t>Wang</t>
    <phoneticPr fontId="2" type="noConversion"/>
  </si>
  <si>
    <t>Langsteger</t>
    <phoneticPr fontId="2" type="noConversion"/>
  </si>
  <si>
    <t>Sharma </t>
  </si>
  <si>
    <t>Lofgren</t>
    <phoneticPr fontId="2" type="noConversion"/>
  </si>
  <si>
    <t>Mosavi</t>
    <phoneticPr fontId="2" type="noConversion"/>
  </si>
  <si>
    <t>Xiao</t>
    <phoneticPr fontId="2" type="noConversion"/>
  </si>
  <si>
    <t>Fourquet</t>
    <phoneticPr fontId="2" type="noConversion"/>
  </si>
  <si>
    <t>Damle</t>
    <phoneticPr fontId="2" type="noConversion"/>
  </si>
  <si>
    <t>Chakraborty</t>
    <phoneticPr fontId="2" type="noConversion"/>
  </si>
  <si>
    <t>Capitanio</t>
    <phoneticPr fontId="2" type="noConversion"/>
  </si>
  <si>
    <t>Broos</t>
    <phoneticPr fontId="2" type="noConversion"/>
  </si>
  <si>
    <t>Benard</t>
    <phoneticPr fontId="2" type="noConversion"/>
  </si>
  <si>
    <t>Agrawal</t>
    <phoneticPr fontId="2" type="noConversion"/>
  </si>
  <si>
    <t>Araz</t>
    <phoneticPr fontId="2" type="noConversion"/>
  </si>
  <si>
    <t>Zhang</t>
    <phoneticPr fontId="2" type="noConversion"/>
  </si>
  <si>
    <t>Dryberg</t>
    <phoneticPr fontId="2" type="noConversion"/>
  </si>
  <si>
    <t>Kang</t>
    <phoneticPr fontId="2" type="noConversion"/>
  </si>
  <si>
    <t>Rao</t>
    <phoneticPr fontId="2" type="noConversion"/>
  </si>
  <si>
    <t>Bortot</t>
    <phoneticPr fontId="2" type="noConversion"/>
  </si>
  <si>
    <t>Chan</t>
    <phoneticPr fontId="2" type="noConversion"/>
  </si>
  <si>
    <t>Storto</t>
    <phoneticPr fontId="2" type="noConversion"/>
  </si>
  <si>
    <t>Regula</t>
    <phoneticPr fontId="2" type="noConversion"/>
  </si>
  <si>
    <t>Wondergem</t>
  </si>
  <si>
    <t>Withofs</t>
    <phoneticPr fontId="2" type="noConversion"/>
  </si>
  <si>
    <t>Apolo</t>
    <phoneticPr fontId="2" type="noConversion"/>
  </si>
  <si>
    <t>Poulsen</t>
    <phoneticPr fontId="2" type="noConversion"/>
  </si>
  <si>
    <t>prostate cancer</t>
    <phoneticPr fontId="2" type="noConversion"/>
  </si>
  <si>
    <t>인도</t>
    <phoneticPr fontId="2" type="noConversion"/>
  </si>
  <si>
    <t>진단법 평가연구</t>
    <phoneticPr fontId="2" type="noConversion"/>
  </si>
  <si>
    <t>캐나다</t>
    <phoneticPr fontId="2" type="noConversion"/>
  </si>
  <si>
    <t>high-risk prostate or breast cancer</t>
    <phoneticPr fontId="2" type="noConversion"/>
  </si>
  <si>
    <t>metastatic prostate cancer(PCa)</t>
    <phoneticPr fontId="2" type="noConversion"/>
  </si>
  <si>
    <t>스웨덴</t>
    <phoneticPr fontId="2" type="noConversion"/>
  </si>
  <si>
    <t>쿠웨이트</t>
    <phoneticPr fontId="2" type="noConversion"/>
  </si>
  <si>
    <t>morbidly obese patients(암환자)</t>
    <phoneticPr fontId="2" type="noConversion"/>
  </si>
  <si>
    <t>nasopharyngeal Carcinoma</t>
    <phoneticPr fontId="2" type="noConversion"/>
  </si>
  <si>
    <t>cancer patient</t>
    <phoneticPr fontId="2" type="noConversion"/>
  </si>
  <si>
    <t>한국</t>
    <phoneticPr fontId="2" type="noConversion"/>
  </si>
  <si>
    <t>high-risk prostate cancer</t>
    <phoneticPr fontId="2" type="noConversion"/>
  </si>
  <si>
    <t>브라질</t>
    <phoneticPr fontId="2" type="noConversion"/>
  </si>
  <si>
    <t>medullary thyroid cancer</t>
    <phoneticPr fontId="2" type="noConversion"/>
  </si>
  <si>
    <t>nasopharyngeal carcinoma</t>
    <phoneticPr fontId="2" type="noConversion"/>
  </si>
  <si>
    <t>덴마크</t>
    <phoneticPr fontId="2" type="noConversion"/>
  </si>
  <si>
    <t>breast cancer</t>
    <phoneticPr fontId="2" type="noConversion"/>
  </si>
  <si>
    <t>네덜란드</t>
    <phoneticPr fontId="2" type="noConversion"/>
  </si>
  <si>
    <t>intermediate- and high-risk prostate cancer</t>
    <phoneticPr fontId="2" type="noConversion"/>
  </si>
  <si>
    <t>호주</t>
    <phoneticPr fontId="2" type="noConversion"/>
  </si>
  <si>
    <t>오스트리아</t>
    <phoneticPr fontId="2" type="noConversion"/>
  </si>
  <si>
    <t>Nasopharyngeal Carcinoma</t>
    <phoneticPr fontId="2" type="noConversion"/>
  </si>
  <si>
    <t>end-stage renal disease with cancer</t>
    <phoneticPr fontId="2" type="noConversion"/>
  </si>
  <si>
    <t>Abikhzer</t>
    <phoneticPr fontId="2" type="noConversion"/>
  </si>
  <si>
    <t>이스라엘</t>
    <phoneticPr fontId="2" type="noConversion"/>
  </si>
  <si>
    <t>이탈리아</t>
    <phoneticPr fontId="2" type="noConversion"/>
  </si>
  <si>
    <t>핀란드</t>
    <phoneticPr fontId="2" type="noConversion"/>
  </si>
  <si>
    <t>breast cancer, prostate cancer</t>
    <phoneticPr fontId="2" type="noConversion"/>
  </si>
  <si>
    <t>Thyroid Cancer</t>
    <phoneticPr fontId="2" type="noConversion"/>
  </si>
  <si>
    <t>lung cancer</t>
    <phoneticPr fontId="2" type="noConversion"/>
  </si>
  <si>
    <t>터키</t>
    <phoneticPr fontId="2" type="noConversion"/>
  </si>
  <si>
    <t>mix(breast, gastric, prostate, lung)</t>
    <phoneticPr fontId="2" type="noConversion"/>
  </si>
  <si>
    <t>영국</t>
    <phoneticPr fontId="2" type="noConversion"/>
  </si>
  <si>
    <t>renal cell carcinoma</t>
    <phoneticPr fontId="2" type="noConversion"/>
  </si>
  <si>
    <t>mix(prostate 외)</t>
    <phoneticPr fontId="2" type="noConversion"/>
  </si>
  <si>
    <t>thyroid cancer</t>
    <phoneticPr fontId="2" type="noConversion"/>
  </si>
  <si>
    <t>일본</t>
    <phoneticPr fontId="2" type="noConversion"/>
  </si>
  <si>
    <t>Urinary Bladder Carcinoma</t>
    <phoneticPr fontId="2" type="noConversion"/>
  </si>
  <si>
    <t>breast, lung and prostate carcinoma</t>
    <phoneticPr fontId="2" type="noConversion"/>
  </si>
  <si>
    <t>72,30,49</t>
    <phoneticPr fontId="2" type="noConversion"/>
  </si>
  <si>
    <t>cancer patient(prostate, breast, renal, salivary gland)</t>
    <phoneticPr fontId="2" type="noConversion"/>
  </si>
  <si>
    <t>12,12</t>
    <phoneticPr fontId="2" type="noConversion"/>
  </si>
  <si>
    <t>대만</t>
    <phoneticPr fontId="2" type="noConversion"/>
  </si>
  <si>
    <t xml:space="preserve">head and neck cancer </t>
    <phoneticPr fontId="2" type="noConversion"/>
  </si>
  <si>
    <t>Whole-Body Diffusion-Weighted MRI</t>
    <phoneticPr fontId="2" type="noConversion"/>
  </si>
  <si>
    <t>MDCT(whole-body Multi-Detector-CT)</t>
    <phoneticPr fontId="2" type="noConversion"/>
  </si>
  <si>
    <t>prostate and breast cancers</t>
    <phoneticPr fontId="2" type="noConversion"/>
  </si>
  <si>
    <t>벨기에</t>
    <phoneticPr fontId="2" type="noConversion"/>
  </si>
  <si>
    <t>Bone scan</t>
    <phoneticPr fontId="2" type="noConversion"/>
  </si>
  <si>
    <t>malignant or benign bone diseases.</t>
    <phoneticPr fontId="2" type="noConversion"/>
  </si>
  <si>
    <t>BS</t>
    <phoneticPr fontId="2" type="noConversion"/>
  </si>
  <si>
    <t>68Ga-PSMA PET/CT</t>
    <phoneticPr fontId="2" type="noConversion"/>
  </si>
  <si>
    <t>비교(기존)검사</t>
    <phoneticPr fontId="2" type="noConversion"/>
  </si>
  <si>
    <t>18F-DCFPyL, 18F-FDG PET/CT</t>
    <phoneticPr fontId="2" type="noConversion"/>
  </si>
  <si>
    <t>68Ga‑PSMA PET/CT</t>
    <phoneticPr fontId="2" type="noConversion"/>
  </si>
  <si>
    <t>[99mTc]Tc-MDP WBS, SPECT, SPECT/CT</t>
    <phoneticPr fontId="2" type="noConversion"/>
  </si>
  <si>
    <t>Planar 99mTc-MDP Bone Scintigraphy</t>
    <phoneticPr fontId="2" type="noConversion"/>
  </si>
  <si>
    <t>18F-NaF PET, 18F-NaF PET/CT</t>
    <phoneticPr fontId="2" type="noConversion"/>
  </si>
  <si>
    <t>18F-NaF PET/CT</t>
  </si>
  <si>
    <t>18F-NaF PET/CT</t>
    <phoneticPr fontId="2" type="noConversion"/>
  </si>
  <si>
    <t>CT-guided or surgical biopsies or the results of follow-up by MRI, contrast-enhanced CT or PET/ CT for more than 6 months for every patient.</t>
    <phoneticPr fontId="2" type="noConversion"/>
  </si>
  <si>
    <t>conventional vs. dual phase, -&gt; 진단정확도만 추출?</t>
    <phoneticPr fontId="2" type="noConversion"/>
  </si>
  <si>
    <t>99Tc-MDP bone scan (BS), magnetic resonance imaging (MRI), contrast-enhanced CT (CT), and 68Ga-Dotatate and 18F-FDG PET/CT</t>
    <phoneticPr fontId="2" type="noConversion"/>
  </si>
  <si>
    <t>68Ga-PSMA PET/CT, whole-body MRI</t>
    <phoneticPr fontId="2" type="noConversion"/>
  </si>
  <si>
    <t>final diagnosis</t>
  </si>
  <si>
    <t>A follow-up period of at least 6 months was used as the reference standard. This included clinical and biochemical follow-up and additional imaging including 18F-NaF PET/CT, 18F-FDG PET/CT, plain radiograph, CT, and MRI.</t>
    <phoneticPr fontId="2" type="noConversion"/>
  </si>
  <si>
    <t>99mTc-labelled diphosphonate bone scan (BS)</t>
    <phoneticPr fontId="2" type="noConversion"/>
  </si>
  <si>
    <t>whole body bone scan</t>
  </si>
  <si>
    <t>[68Ga]Ga-PSMA-11 PET/CT</t>
    <phoneticPr fontId="2" type="noConversion"/>
  </si>
  <si>
    <t>99mTc‑HDP bone scintigraphy</t>
    <phoneticPr fontId="2" type="noConversion"/>
  </si>
  <si>
    <t>68Ga-PSMA PET/CT, diffusion-weighted MRI (DW600-MRI)</t>
    <phoneticPr fontId="2" type="noConversion"/>
  </si>
  <si>
    <t>18F-FDG PET/CT</t>
  </si>
  <si>
    <t>bone scan (BS), SPECT/CT</t>
    <phoneticPr fontId="2" type="noConversion"/>
  </si>
  <si>
    <t>BS, SPECT/CT, 18F-NaF PET/MRI</t>
    <phoneticPr fontId="2" type="noConversion"/>
  </si>
  <si>
    <t>these composite follow-up data (comprising of clinical examination, tumor markers, and serial radiological follow-up) were considered as the reference standard</t>
    <phoneticPr fontId="2" type="noConversion"/>
  </si>
  <si>
    <t>18 F-fluorocholine PET/CT, BS</t>
    <phoneticPr fontId="2" type="noConversion"/>
  </si>
  <si>
    <t>BS, FDG-PET, CT, MRI</t>
    <phoneticPr fontId="2" type="noConversion"/>
  </si>
  <si>
    <t>18F-fluorocholine PET/CT</t>
    <phoneticPr fontId="2" type="noConversion"/>
  </si>
  <si>
    <t>CT</t>
    <phoneticPr fontId="2" type="noConversion"/>
  </si>
  <si>
    <t>18F-NaF PET</t>
    <phoneticPr fontId="2" type="noConversion"/>
  </si>
  <si>
    <t>Technetium-99m (99mTc) MDP bone scintigraphy, 18F FDG PET/CT</t>
    <phoneticPr fontId="2" type="noConversion"/>
  </si>
  <si>
    <t>18F-FDG PET/CT</t>
    <phoneticPr fontId="2" type="noConversion"/>
  </si>
  <si>
    <t>18F-FDG PET, 18F-FDG PET/CT</t>
    <phoneticPr fontId="2" type="noConversion"/>
  </si>
  <si>
    <t>BS</t>
    <phoneticPr fontId="2" type="noConversion"/>
  </si>
  <si>
    <t>WBBS, FDG</t>
    <phoneticPr fontId="2" type="noConversion"/>
  </si>
  <si>
    <t>biopsy, MRI, FDG, CT, WBBS</t>
    <phoneticPr fontId="2" type="noConversion"/>
  </si>
  <si>
    <t>Bone Scintigraphy</t>
  </si>
  <si>
    <t>99mTc-HDP Bone Scan</t>
    <phoneticPr fontId="2" type="noConversion"/>
  </si>
  <si>
    <t>18F-NaF PET, 18F-NaF PET/CT(혼재)</t>
    <phoneticPr fontId="2" type="noConversion"/>
  </si>
  <si>
    <t>Gold standard for BM was either presence of typical findings compatible with BM in at least 2 imaging studies among MRI, 18F-FDG PET/CT, or 131I whole body scan, or presence of clinical progression causing change of treatment plan during at least one-year follow-up.</t>
    <phoneticPr fontId="2" type="noConversion"/>
  </si>
  <si>
    <t>99mTc-MDP bone scanning, 18F FDG PET/CT, whole-body MRI (WBMRI)</t>
    <phoneticPr fontId="2" type="noConversion"/>
  </si>
  <si>
    <t>FDG PET/CT, 99mTc-MDP bone scan</t>
    <phoneticPr fontId="2" type="noConversion"/>
  </si>
  <si>
    <t>99mTc-MDP bone scan, 99mTc-MDP SPECT/CT</t>
    <phoneticPr fontId="2" type="noConversion"/>
  </si>
  <si>
    <t>18F-FDG PET/CT, 99mTc-MDP bone scintigraphy</t>
    <phoneticPr fontId="2" type="noConversion"/>
  </si>
  <si>
    <t>Histopathology or clinical or imaging follow-up (minimum 6 months) were used as the reference standard</t>
    <phoneticPr fontId="2" type="noConversion"/>
  </si>
  <si>
    <t>whole-body bone scintigraphy (WBS) with technetium-99m-MDP, [18F]-fluoromethylcholine (FCH) PET/CT</t>
    <phoneticPr fontId="2" type="noConversion"/>
  </si>
  <si>
    <t>MRI</t>
    <phoneticPr fontId="2" type="noConversion"/>
  </si>
  <si>
    <t>CT, MRI, FDG-PET, other</t>
    <phoneticPr fontId="2" type="noConversion"/>
  </si>
  <si>
    <t>whole-body bone SPECT</t>
  </si>
  <si>
    <t>Composite gold standard included the CT component of the 18F-PET/CT study with follow-up CT, MRI, 18F-fluoro-deoxyglucose-PET/CT, and bone scans</t>
    <phoneticPr fontId="2" type="noConversion"/>
  </si>
  <si>
    <t>99mTc-BS</t>
  </si>
  <si>
    <t>Histology was used as standard references in two patients (specifically in one patient who was true positive for bone marrow involvement at 18F-FDG PET and in one patient who was  true positive for the presence of an osteosclerotic lesion in the ribs detected by 18F-NaF only).</t>
    <phoneticPr fontId="2" type="noConversion"/>
  </si>
  <si>
    <t>99mTc-hydroxymethane diphosphonate (99mTc-HDP) planar bone scintigraphy (BS), 99mTc-HDP SPECT, 99mTc-HDP SPECT/CT, whole body 1.5 Tesla magnetic resonance imaging (MRI), including diffusion weighted imaging, (wbMRIDWI)</t>
    <phoneticPr fontId="2" type="noConversion"/>
  </si>
  <si>
    <t>99m-technetium methylene diphosphonate (99mTc-MDP) single photon emission computed tomography(SPECT)</t>
    <phoneticPr fontId="2" type="noConversion"/>
  </si>
  <si>
    <t>Tc-99mMDP Whole body bone scintgraphy, 18F FDG PET/CT</t>
    <phoneticPr fontId="2" type="noConversion"/>
  </si>
  <si>
    <t>99mTc-MDP bone scintigraphy/SPECT, CT</t>
    <phoneticPr fontId="2" type="noConversion"/>
  </si>
  <si>
    <t>프랑스</t>
    <phoneticPr fontId="2" type="noConversion"/>
  </si>
  <si>
    <t>효과성 결과지표</t>
    <phoneticPr fontId="2" type="noConversion"/>
  </si>
  <si>
    <t>임상진단?(BS, CT)</t>
    <phoneticPr fontId="2" type="noConversion"/>
  </si>
  <si>
    <t>-</t>
    <phoneticPr fontId="2" type="noConversion"/>
  </si>
  <si>
    <t>Panagiotidis</t>
    <phoneticPr fontId="2" type="noConversion"/>
  </si>
  <si>
    <t>Follow-up images with MRI, CT and 18F-NaF PET/CT along with clinical follow-up</t>
    <phoneticPr fontId="2" type="noConversion"/>
  </si>
  <si>
    <t>BS/SPECT</t>
    <phoneticPr fontId="2" type="noConversion"/>
  </si>
  <si>
    <t>The reference standard for the detection of bone metastasis was established through a combination of (1) pathology; (2) unequivocal correlative imaging results (MRI, CT, PET–CT, or a combination) as assessed independently by two physicians; (3) progression of specific bone findings upon follow-up, up to 24 months from baseline examination; (4) typical appearance of multifocal osseous lesions or increased number of lesions over time on either bone scintigraphy or CT scan; (5) sclerosis of bone lesions on subsequent x-ray or CT imaging following therapy. The data safety  monitoring board discussed the available information and reached a final consensus for each patient regarding the presence of bone metastases.</t>
    <phoneticPr fontId="2" type="noConversion"/>
  </si>
  <si>
    <t>the radiological and clinical follow-up of at least six months served as the reference standard comparator. Follow-up information included physical examination, laboratory tests, tumor markers, and other independent imaging studies (CT,
MRI, and [18F]FDG PET/CT).</t>
    <phoneticPr fontId="2" type="noConversion"/>
  </si>
  <si>
    <t>1(SN, SP, PPV, NPV, overall accuracy)</t>
    <phoneticPr fontId="2" type="noConversion"/>
  </si>
  <si>
    <t>The final bone metastasis of a given site was determined based on either pathological examination from CT-guided or surgical biopsies or the results of follow-up by MRI, contrast-enhanced CT, or PET/CTfor more than six months for every patient.</t>
    <phoneticPr fontId="2" type="noConversion"/>
  </si>
  <si>
    <t>All patient clinical information, including the results of physical, laboratory, imaging, and histopathological examinations, were obtained from their electronic medical records. In patients who had undergone bone biopsy, the
final diagnosis was made by histopathological evaluation. In patients who had not undergone bone biopsy, an imagingbased diagnosis was made using follow-up imaging studies that were performed at least 1 year after the PET/CT scan.</t>
    <phoneticPr fontId="2" type="noConversion"/>
  </si>
  <si>
    <t>Osseous metastases were confirmed by CT, MRI, PET/CT, and one year’s follow-up</t>
    <phoneticPr fontId="2" type="noConversion"/>
  </si>
  <si>
    <t>임상진단</t>
    <phoneticPr fontId="2" type="noConversion"/>
  </si>
  <si>
    <t>All subjects were assessed with a medical history, physical examination including digital rectal exam, PSA level, and transrectal ultrasound guided prostate biopsy. Subjects underwent Na-18-F PET/CT (Siemens Biograph or Phillips Gemini PET/CT scanner), 99mTc-MDP WBBS, and a serum PSA concentration test within one week of each other.</t>
    <phoneticPr fontId="2" type="noConversion"/>
  </si>
  <si>
    <t>The BVC was based on all available imaging—previous, study-related imaging, supplementary imaging and follow-up imaging (68Ga-PSMA PET/CT, 18F-NaF PET/CT, 18F-FDG PET/CT, anatomical MRI, DW600-MRI, contrast-enhanced CT and bone scintigraphy), at least 12 months of clinical follow-up and routine blood samples.</t>
    <phoneticPr fontId="2" type="noConversion"/>
  </si>
  <si>
    <t>all available imaging, including results of index tests, and all clinical, and biochemical information</t>
    <phoneticPr fontId="2" type="noConversion"/>
  </si>
  <si>
    <t>prostate, breaste, renal, combined</t>
    <phoneticPr fontId="2" type="noConversion"/>
  </si>
  <si>
    <t>histologic evaluation, clinical followup, or other imaging studies</t>
    <phoneticPr fontId="2" type="noConversion"/>
  </si>
  <si>
    <t>생존율</t>
    <phoneticPr fontId="2" type="noConversion"/>
  </si>
  <si>
    <t>Consensus reading of all imaging modalities and follow-up data of clinical, imaging and laboratory results were used to define BVC.</t>
    <phoneticPr fontId="2" type="noConversion"/>
  </si>
  <si>
    <t>all available clinical information, including a follow-up period of at least 6 months.</t>
    <phoneticPr fontId="2" type="noConversion"/>
  </si>
  <si>
    <t>CT at 12M</t>
    <phoneticPr fontId="2" type="noConversion"/>
  </si>
  <si>
    <t>18F-FDG PET/CT, bone scintigraphy (planar), bone scintigraphy(SPECT)</t>
    <phoneticPr fontId="2" type="noConversion"/>
  </si>
  <si>
    <t xml:space="preserve">I131-scintihgraphy, CT, MRI 결과 </t>
    <phoneticPr fontId="2" type="noConversion"/>
  </si>
  <si>
    <t>Following the standard clinical protocol in such cases, metastatic bony involvement was verified by histological correlation where feasible. Alternately, clinical follow-up and/or contrast-enhanced CT/MRI/skeletal survey correlation was used for confirming presence or absence of metastases. For establishing the true negative nature of the scan findings, a follow-up BS between 6 and 12 months after the initial scan was also considered as criterion standard.
with CT/MRI or follow-up examination/investigations.</t>
    <phoneticPr fontId="2" type="noConversion"/>
  </si>
  <si>
    <t>(clinical and laboratory follow-up, BS, MRI and CT) and established at least 15 months</t>
    <phoneticPr fontId="2" type="noConversion"/>
  </si>
  <si>
    <t>Patients were considered to have a bone metastasis if the bone lesion was positive on both the 18F-FDG PET/CT and the 18F-fluoride PET/CT examinations and if the patients exhibited a concordant clinical course of progression. For patients who had concurrent distant visceral metastasis, progressive findings from the imaging follow-up examinations were used as the reference standard. Histologic proof of bone metastasis was considered necessary only if it was critical for therapeutic decisions. Lesions that could not be classified were further evaluated by other radiologic techniques, when bone biopsy was not feasible. All our surviving patients were followed up for more than 6 mo.</t>
    <phoneticPr fontId="2" type="noConversion"/>
  </si>
  <si>
    <t>Using pathology reports (46% of the patients) or clinical follow-up (54% of the cases) as the gold standard,</t>
    <phoneticPr fontId="2" type="noConversion"/>
  </si>
  <si>
    <t>For malignant lesions, the standard of reference was defined as a combination of high tracer isotope uptake at bone scintigraphy corresponding to hypointense signal intensity in T1-weighted images and high or intermediate signal intensity in STIR images compared with the surrounding bone marrow. Follow-up images were also used in the final evaluation of 18F-NaF PET/CT and DWI (See Clinical Data section).</t>
    <phoneticPr fontId="2" type="noConversion"/>
  </si>
  <si>
    <t>1(true positive)</t>
    <phoneticPr fontId="2" type="noConversion"/>
  </si>
  <si>
    <t>MDCT at 12 months served as the standard of reference for the final evaluation / , Further available follow-up information was provided by physical examination, laboratory tests, tumour markers, and other imaging studies (MRI, 18F-FDG-PET/CT, X-ray studies and bone scans).</t>
    <phoneticPr fontId="2" type="noConversion"/>
  </si>
  <si>
    <t>/ result of blind reading with SOT(standard of truth)//// all information availabel on the patient</t>
    <phoneticPr fontId="2" type="noConversion"/>
  </si>
  <si>
    <t>magnetic resonance imaging (MRI) or thin-slice CT</t>
    <phoneticPr fontId="2" type="noConversion"/>
  </si>
  <si>
    <t>1(SN, SP, PPV, NPV)</t>
  </si>
  <si>
    <t>1(SN, SP, PPV, NPV)</t>
    <phoneticPr fontId="2" type="noConversion"/>
  </si>
  <si>
    <t>1(SN, SP, PPV, NPV, accuracy)</t>
  </si>
  <si>
    <t>1(SN, SP, PPV, NPV, accuracy)</t>
    <phoneticPr fontId="2" type="noConversion"/>
  </si>
  <si>
    <t>relative SN</t>
  </si>
  <si>
    <t>SN</t>
  </si>
  <si>
    <t>1(SN, SP, accuracy, PPV, NPV)</t>
  </si>
  <si>
    <t>1(SN, SP, overall accuracy)</t>
  </si>
  <si>
    <t>1(SN, SP, positive predictive value, negative predictive value, accuracy)</t>
  </si>
  <si>
    <t>1(SN, SP, PPV, NPV, Accuracy)</t>
  </si>
  <si>
    <t>1(SN, SP, AUC, PPV, NPV)</t>
  </si>
  <si>
    <t>1(SN, SP, positive predictive value, negative predictive value, overall accuracy)</t>
  </si>
  <si>
    <t>1(SN, SP, positive predictive value, negative predictive value)</t>
  </si>
  <si>
    <t>1(SN, SP, accuracy, AUC)</t>
  </si>
  <si>
    <t>1(SN, SP, accuracy)</t>
  </si>
  <si>
    <t>1(SN, SP and overall accuracy)</t>
  </si>
  <si>
    <t>1(SN SP PPV NPV Accuracy)</t>
  </si>
  <si>
    <t>1(SN,SP,Accuracy)</t>
  </si>
  <si>
    <t>1(SN, SP, ppv, npv)</t>
  </si>
  <si>
    <t>1(SN SP PPV NPV Accuracy AUC)</t>
  </si>
  <si>
    <t>1(SN SP Accuracy)</t>
  </si>
  <si>
    <t>1(SN, SP, true positive, true negative)</t>
  </si>
  <si>
    <t>1(SN, SP, overall accuracy)</t>
    <phoneticPr fontId="2" type="noConversion"/>
  </si>
  <si>
    <t>99mTc-BS or CT, PSA level</t>
    <phoneticPr fontId="2" type="noConversion"/>
  </si>
  <si>
    <t>BS, WBIS(Whole body iodine scintigraphy)</t>
    <phoneticPr fontId="2" type="noConversion"/>
  </si>
  <si>
    <t>추가 발견 환자/병변 수</t>
  </si>
  <si>
    <t>추가 발견 병변 수</t>
  </si>
  <si>
    <t>추가 발견 환자 수</t>
  </si>
  <si>
    <t>추가 발견 환자수</t>
  </si>
  <si>
    <t>검사간 일치율</t>
    <phoneticPr fontId="2" type="noConversion"/>
  </si>
  <si>
    <t>치료방법 변화</t>
    <phoneticPr fontId="2" type="noConversion"/>
  </si>
  <si>
    <t>AUC</t>
    <phoneticPr fontId="2" type="noConversion"/>
  </si>
  <si>
    <t>ROC</t>
    <phoneticPr fontId="2" type="noConversion"/>
  </si>
  <si>
    <t>FP(N)</t>
    <phoneticPr fontId="2" type="noConversion"/>
  </si>
  <si>
    <t>FN(N)</t>
    <phoneticPr fontId="2" type="noConversion"/>
  </si>
  <si>
    <t>TN(N)</t>
    <phoneticPr fontId="2" type="noConversion"/>
  </si>
  <si>
    <t>Sn(%)</t>
    <phoneticPr fontId="2" type="noConversion"/>
  </si>
  <si>
    <t>Sp(%)</t>
    <phoneticPr fontId="2" type="noConversion"/>
  </si>
  <si>
    <t>PPV(%)</t>
    <phoneticPr fontId="2" type="noConversion"/>
  </si>
  <si>
    <t>NPV(%)</t>
    <phoneticPr fontId="2" type="noConversion"/>
  </si>
  <si>
    <t>환자수</t>
    <phoneticPr fontId="2" type="noConversion"/>
  </si>
  <si>
    <t>2. 의료결과영향</t>
    <phoneticPr fontId="2" type="noConversion"/>
  </si>
  <si>
    <t>1.진단결과영향_2</t>
    <phoneticPr fontId="2" type="noConversion"/>
  </si>
  <si>
    <t>TP(N)</t>
    <phoneticPr fontId="2" type="noConversion"/>
  </si>
  <si>
    <t>MRI</t>
    <phoneticPr fontId="2" type="noConversion"/>
  </si>
  <si>
    <t>high-risk breast cancer</t>
    <phoneticPr fontId="2" type="noConversion"/>
  </si>
  <si>
    <t>GE Discovery PET/CT 710 (D710) scanner (GE Healthcare, Waukesha,Wisconsin, USA)</t>
    <phoneticPr fontId="2" type="noConversion"/>
  </si>
  <si>
    <t>중재기기</t>
    <phoneticPr fontId="2" type="noConversion"/>
  </si>
  <si>
    <t>1.5-T MRI Scanner(GE Healthcare)</t>
    <phoneticPr fontId="2" type="noConversion"/>
  </si>
  <si>
    <t>비교기기</t>
    <phoneticPr fontId="2" type="noConversion"/>
  </si>
  <si>
    <t>참고표준 근거</t>
    <phoneticPr fontId="2" type="noConversion"/>
  </si>
  <si>
    <t>Follow-up images with MRI, CT and 18F-NaF PET/CT along with clinical follow-up (22 patients) (at least 12 months, median time: 19 months) were used as the standard of reference to evaluate 18F-NaF PET/CT and MRI studies.</t>
    <phoneticPr fontId="2" type="noConversion"/>
  </si>
  <si>
    <t>기반분석</t>
    <phoneticPr fontId="2" type="noConversion"/>
  </si>
  <si>
    <t>환자</t>
    <phoneticPr fontId="2" type="noConversion"/>
  </si>
  <si>
    <t>51(77.3%)</t>
    <phoneticPr fontId="2" type="noConversion"/>
  </si>
  <si>
    <t>검사종류</t>
    <phoneticPr fontId="2" type="noConversion"/>
  </si>
  <si>
    <t>(1)중재검사</t>
    <phoneticPr fontId="2" type="noConversion"/>
  </si>
  <si>
    <t>(2)비교검사</t>
    <phoneticPr fontId="2" type="noConversion"/>
  </si>
  <si>
    <r>
      <rPr>
        <b/>
        <sz val="10"/>
        <color rgb="FFFF0000"/>
        <rFont val="맑은 고딕"/>
        <family val="3"/>
        <charset val="129"/>
        <scheme val="minor"/>
      </rPr>
      <t>[자동계산]</t>
    </r>
    <r>
      <rPr>
        <b/>
        <sz val="10"/>
        <color theme="1"/>
        <rFont val="맑은 고딕"/>
        <family val="3"/>
        <charset val="129"/>
        <scheme val="minor"/>
      </rPr>
      <t xml:space="preserve"> 계산된 진단정확도</t>
    </r>
    <phoneticPr fontId="2" type="noConversion"/>
  </si>
  <si>
    <t>검사정확도(%)</t>
    <phoneticPr fontId="2" type="noConversion"/>
  </si>
  <si>
    <t>NaF PET/CT</t>
    <phoneticPr fontId="2" type="noConversion"/>
  </si>
  <si>
    <t>Ga68 PSMA</t>
    <phoneticPr fontId="2" type="noConversion"/>
  </si>
  <si>
    <t>Philips Gemini TF (Philips, The Netherlands)</t>
    <phoneticPr fontId="2" type="noConversion"/>
  </si>
  <si>
    <t>Philips Gemini TF (Philips, The Netherlands) PET/CT scanner</t>
    <phoneticPr fontId="2" type="noConversion"/>
  </si>
  <si>
    <t>Accuracy(%)</t>
    <phoneticPr fontId="2" type="noConversion"/>
  </si>
  <si>
    <t>환자</t>
    <phoneticPr fontId="2" type="noConversion"/>
  </si>
  <si>
    <t>160(80%): 66N, 94P</t>
    <phoneticPr fontId="2" type="noConversion"/>
  </si>
  <si>
    <t>-</t>
    <phoneticPr fontId="2" type="noConversion"/>
  </si>
  <si>
    <t>narrative</t>
    <phoneticPr fontId="2" type="noConversion"/>
  </si>
  <si>
    <t>불일치:추가발견환자수</t>
    <phoneticPr fontId="2" type="noConversion"/>
  </si>
  <si>
    <t>불일치:추가발견병변수</t>
    <phoneticPr fontId="2" type="noConversion"/>
  </si>
  <si>
    <t>NaF</t>
    <phoneticPr fontId="2" type="noConversion"/>
  </si>
  <si>
    <t>PSMA</t>
    <phoneticPr fontId="2" type="noConversion"/>
  </si>
  <si>
    <t>부작용 및 이상반응</t>
    <phoneticPr fontId="2" type="noConversion"/>
  </si>
  <si>
    <t>보고된 부작용 없음(최초 등록된 288명에게)</t>
    <phoneticPr fontId="2" type="noConversion"/>
  </si>
  <si>
    <t>99MTc-MDP SPECT</t>
    <phoneticPr fontId="2" type="noConversion"/>
  </si>
  <si>
    <t>SPECT</t>
    <phoneticPr fontId="2" type="noConversion"/>
  </si>
  <si>
    <t>NCT01930812</t>
  </si>
  <si>
    <t>3D time-of-flight–mode Discovery MI DR camera (GE Healthcare)</t>
    <phoneticPr fontId="2" type="noConversion"/>
  </si>
  <si>
    <t>NCT03173924</t>
    <phoneticPr fontId="2" type="noConversion"/>
  </si>
  <si>
    <t>RCT No.</t>
    <phoneticPr fontId="2" type="noConversion"/>
  </si>
  <si>
    <t>보고된 부작용, 검사 관련 약물 이상반응 없음</t>
    <phoneticPr fontId="2" type="noConversion"/>
  </si>
  <si>
    <t>검사간 일치 병변</t>
    <phoneticPr fontId="2" type="noConversion"/>
  </si>
  <si>
    <t>검사간 일치 환자수</t>
    <phoneticPr fontId="2" type="noConversion"/>
  </si>
  <si>
    <t>없음</t>
    <phoneticPr fontId="2" type="noConversion"/>
  </si>
  <si>
    <t>18F-DCFPyL</t>
    <phoneticPr fontId="2" type="noConversion"/>
  </si>
  <si>
    <t>Discovery MI PET/CT system (GE Healthcare, Waukesha, WI)</t>
    <phoneticPr fontId="2" type="noConversion"/>
  </si>
  <si>
    <t>NaF: 28명 중 21명 환자에게서 699개 병변 발견 vs. PSMA: 579개 병변 발견</t>
    <phoneticPr fontId="2" type="noConversion"/>
  </si>
  <si>
    <t>WBS</t>
    <phoneticPr fontId="2" type="noConversion"/>
  </si>
  <si>
    <t>SPECT/CT</t>
    <phoneticPr fontId="2" type="noConversion"/>
  </si>
  <si>
    <t>Discovery 690 and 710, GE Healthcare</t>
    <phoneticPr fontId="2" type="noConversion"/>
  </si>
  <si>
    <t>Siemens Symbia T16</t>
    <phoneticPr fontId="2" type="noConversion"/>
  </si>
  <si>
    <t>PLR</t>
    <phoneticPr fontId="2" type="noConversion"/>
  </si>
  <si>
    <t>NLR</t>
    <phoneticPr fontId="2" type="noConversion"/>
  </si>
  <si>
    <t>병변</t>
    <phoneticPr fontId="2" type="noConversion"/>
  </si>
  <si>
    <t>(95%CI)</t>
    <phoneticPr fontId="2" type="noConversion"/>
  </si>
  <si>
    <t>0.511–0.724</t>
  </si>
  <si>
    <t>0.610–0.812</t>
  </si>
  <si>
    <t>0.695–0.882</t>
  </si>
  <si>
    <t>0.912–0.999</t>
    <phoneticPr fontId="2" type="noConversion"/>
  </si>
  <si>
    <t>0.956–0.999</t>
  </si>
  <si>
    <t>0.458–0.602</t>
  </si>
  <si>
    <t>0.537–0.676</t>
  </si>
  <si>
    <t>0.673–0.792</t>
  </si>
  <si>
    <t>dual-head gamma camera (Symbia E, Siemens)</t>
    <phoneticPr fontId="2" type="noConversion"/>
  </si>
  <si>
    <t>NaF PET</t>
    <phoneticPr fontId="2" type="noConversion"/>
  </si>
  <si>
    <t>PET/CT 690 scanner (General Electric Medical Systems, Milwaukee,Wisconsin, USA).</t>
    <phoneticPr fontId="2" type="noConversion"/>
  </si>
  <si>
    <t>6개월 이상 추적관찰한 병리학적 검사 및 영상검사(MRI, contrast-enhanced CT, or PET/CT) 소견</t>
    <phoneticPr fontId="2" type="noConversion"/>
  </si>
  <si>
    <t>given site was determined based on either pathological examination from CT-guided or surgical biopsies or the results of follow-up by MRI, contrast-enhanced CT, or PET/CTfor more than six months for every patient.</t>
  </si>
  <si>
    <t>NaF PET/CT</t>
    <phoneticPr fontId="2" type="noConversion"/>
  </si>
  <si>
    <t>NaF PET</t>
    <phoneticPr fontId="2" type="noConversion"/>
  </si>
  <si>
    <t>환자기반: NaF가 MDP보다 4명의 환자를 정확하게 진단함(MDP는 진단 놓침)
병변기반: NaF에서 19명의 환자에게서 133개의 병변을 확인하였고, MDP에서는 94개의 병변을 확인</t>
    <phoneticPr fontId="2" type="noConversion"/>
  </si>
  <si>
    <t>??</t>
    <phoneticPr fontId="2" type="noConversion"/>
  </si>
  <si>
    <t>NaF PET/CT</t>
    <phoneticPr fontId="2" type="noConversion"/>
  </si>
  <si>
    <t>-</t>
    <phoneticPr fontId="2" type="noConversion"/>
  </si>
  <si>
    <t>from CT-guided or surgical biopsies or the
results of follow-up by MRI, contrast-enhanced CT or PET/
CT for more than 6 months for every patient</t>
    <phoneticPr fontId="2" type="noConversion"/>
  </si>
  <si>
    <t>환자</t>
    <phoneticPr fontId="2" type="noConversion"/>
  </si>
  <si>
    <t>병변</t>
    <phoneticPr fontId="2" type="noConversion"/>
  </si>
  <si>
    <t>없음</t>
    <phoneticPr fontId="2" type="noConversion"/>
  </si>
  <si>
    <t>임상진단(생리학적, 병리학적 및 영상 검사 종합 )</t>
    <phoneticPr fontId="2" type="noConversion"/>
  </si>
  <si>
    <t>Biograph mCT 128 scanner, Siemens Healthcare, Knoxville, TN, USA).</t>
    <phoneticPr fontId="2" type="noConversion"/>
  </si>
  <si>
    <t>A dual-phase F-18 NaF PET/CT scan consists of an early-phase scan and a conventional scan with both phase scans performed with static imaging as described in our previous study;  두번 찍음</t>
    <phoneticPr fontId="2" type="noConversion"/>
  </si>
  <si>
    <t>GE Discovery Elite 690 PET/CT scanner (General Electric Medical Systems, Milwaukee, WI, United States).</t>
    <phoneticPr fontId="2" type="noConversion"/>
  </si>
  <si>
    <t>Biograph-mCT (Siemens Healthcare, Henkestr, Erlangen, Germany)</t>
    <phoneticPr fontId="2" type="noConversion"/>
  </si>
  <si>
    <t>24(N), 264(P)=288</t>
    <phoneticPr fontId="2" type="noConversion"/>
  </si>
  <si>
    <t>PSMA 5/NaF 33</t>
    <phoneticPr fontId="2" type="noConversion"/>
  </si>
  <si>
    <t>24(N), 21(P)=45</t>
    <phoneticPr fontId="2" type="noConversion"/>
  </si>
  <si>
    <t>진단정확도 결과보고 없음</t>
    <phoneticPr fontId="2" type="noConversion"/>
  </si>
  <si>
    <t xml:space="preserve">*환자기반: 뼈전이 없는환자: NaF(26)가 PSMA(27)/ 
PSMA가 NaF보다 2명 더 발견하고, NaF가 PSMA보다 3명 더 발견함
*병변기반: NaF(286)가 PSMA(258)보다 18개 더 확인/ 세부적으로 NaF가 PSMA보다 33개 더 발견하고, PSMA가 NaF보다 5개 병변 더 발견함 
</t>
    <phoneticPr fontId="2" type="noConversion"/>
  </si>
  <si>
    <t>*NaF로 발견된 3명의 환자(골스캔MDP에서도 확인이 안됨) 중 1명(pelvic lymph nodal metastases)은 호르몬치료와 방사선치료를, 1명은 방사선치료와 근치적 전립선절제술을 받았고, 나머지 한명은 호르치몬치료와 함께 근치적 전립선절제술을 받음
*PSMA로 발견된 2명의 환자는 대장/전립선과 관련없는 골반림프전이로 호르몬치료를 받음
*두 검사에서 모두 음성이었던 24명의 환자 중 5명은 근치적 전립선절제술을, 12명은 호르몬치료, 3명은 방사선치료, 2명은 orchidectomy&amp;호르몬치료, 2명은 치료없이 추적관찰함
*두 검사에서 모두 양성이었던 21명의 환자 중 12명은 호르몬치료, 5명은 orchidectomy&amp;호르몬치료, 2명은 docetaxel&amp;호르몬치료, 한명은 방사선치료&amp;호르몬치료, 한명은 근치적전립선절제술+방사선치료+호르몬치료받음</t>
    <phoneticPr fontId="2" type="noConversion"/>
  </si>
  <si>
    <t>MRI</t>
    <phoneticPr fontId="2" type="noConversion"/>
  </si>
  <si>
    <t xml:space="preserve">contrast-enhanced CT </t>
    <phoneticPr fontId="2" type="noConversion"/>
  </si>
  <si>
    <t>68Ga-Dotatate PET/CT</t>
    <phoneticPr fontId="2" type="noConversion"/>
  </si>
  <si>
    <t>18F-FDG PET/CT</t>
    <phoneticPr fontId="2" type="noConversion"/>
  </si>
  <si>
    <t>Discovery 690® with time of flight (General Electric, Waukesha, WI, USA)</t>
    <phoneticPr fontId="2" type="noConversion"/>
  </si>
  <si>
    <t>Symbia® gamma camera (Siemens Medical Solutions, Hoffman Estates, IL, USA)</t>
    <phoneticPr fontId="2" type="noConversion"/>
  </si>
  <si>
    <t>Philips Brilliance® 16-slice spiral CT (Philips Medical Systems, Madison, WI, USA).</t>
    <phoneticPr fontId="2" type="noConversion"/>
  </si>
  <si>
    <t>Signa GE 1.5 T machine (General Electric, Waukesha, WI, USA)</t>
    <phoneticPr fontId="2" type="noConversion"/>
  </si>
  <si>
    <t>99Tc-MDP bone scan</t>
    <phoneticPr fontId="2" type="noConversion"/>
  </si>
  <si>
    <t>뼈전이 진단에 NaF가 FDG보다 더 우세함</t>
    <phoneticPr fontId="2" type="noConversion"/>
  </si>
  <si>
    <t>2명의 환자에서 뼈전이 진단에 NaF가 DOTATATE보다 더 우세함, 2명의 환자에서는 동일함</t>
    <phoneticPr fontId="2" type="noConversion"/>
  </si>
  <si>
    <t>뼈전이20명환자 중 15명의 환자에서 뼈전이 진단에 두 검사는 동일, 5명은 NaF가 CT보다 더 우세함</t>
    <phoneticPr fontId="2" type="noConversion"/>
  </si>
  <si>
    <t>뼈전이17명환자 중 16명이 전이진단에 두 검사 동일, 이 중 10명은 MRI검사로 확인하지 못한 body  segement의 뼈전이를 발견함</t>
    <phoneticPr fontId="2" type="noConversion"/>
  </si>
  <si>
    <t>뼈전이&amp;검사모두수행한 19명 환자중 12명에 대해 판단, 그 중 9명은 BS보다 우세하고 3명은 동일함</t>
    <phoneticPr fontId="2" type="noConversion"/>
  </si>
  <si>
    <t xml:space="preserve">세부검사에서 10명 </t>
    <phoneticPr fontId="2" type="noConversion"/>
  </si>
  <si>
    <t>Osseous metastases were confirmed by CT, MRI, PET/CT, and one year’s follow-up</t>
  </si>
  <si>
    <t>영상검사(CT,MRI,PET/CT) 및 추적관찰</t>
    <phoneticPr fontId="2" type="noConversion"/>
  </si>
  <si>
    <t>PET/CT 690 scanner (General Electric Medical Systems, Milwaukee, Wisconsin, USA).</t>
    <phoneticPr fontId="2" type="noConversion"/>
  </si>
  <si>
    <t xml:space="preserve"> </t>
    <phoneticPr fontId="2" type="noConversion"/>
  </si>
  <si>
    <t>68Ga-PSMA PET/CT</t>
    <phoneticPr fontId="2" type="noConversion"/>
  </si>
  <si>
    <t>whole-body MRI</t>
    <phoneticPr fontId="2" type="noConversion"/>
  </si>
  <si>
    <t>Biograph mCT (Siemens Healthineers)</t>
    <phoneticPr fontId="2" type="noConversion"/>
  </si>
  <si>
    <t>whole-body 3.0-T Ingenia (Philips Healthcare)</t>
    <phoneticPr fontId="2" type="noConversion"/>
  </si>
  <si>
    <t>In patients with a discordant diagnosis of the three index tests, the panel determined the final diagnosis on the basis of a review of clinical data from patient files (clinical, medical, laboratory and pathological
files) and a side-by-side evaluation of the index tests and available clinical follow-up images (including NaF-PET/ CT, MRI and CT scans).</t>
    <phoneticPr fontId="2" type="noConversion"/>
  </si>
  <si>
    <t>PSMA-PET/CT</t>
    <phoneticPr fontId="2" type="noConversion"/>
  </si>
  <si>
    <t>WB-MRI</t>
    <phoneticPr fontId="2" type="noConversion"/>
  </si>
  <si>
    <t>-</t>
    <phoneticPr fontId="2" type="noConversion"/>
  </si>
  <si>
    <t xml:space="preserve">In short, in every study a final diagnosis on a patient level was achieved by combining all clinical data, biochemical data, and imaging conducted before inclusion in the study and during follow-up. </t>
    <phoneticPr fontId="2" type="noConversion"/>
  </si>
  <si>
    <t>NaF PET/CT</t>
    <phoneticPr fontId="2" type="noConversion"/>
  </si>
  <si>
    <t>최소 6개월 이상 추적관찰한 임상진단(생리학적, 병리학적 및 영상 검사-NaF, FDG, xray, CT, MRI)</t>
    <phoneticPr fontId="2" type="noConversion"/>
  </si>
  <si>
    <t>환자</t>
    <phoneticPr fontId="2" type="noConversion"/>
  </si>
  <si>
    <t>118명 중 30명 치료방법 및 관리에 변화가 있었음. 23명은 약물치료 변화(14명 호르몬치료, 6명 화학적치료, 4명 antiosteoporotic drug), 6명은 완화 방사선치료를 받게 되고, 한명은 smarium-153치료를 받았음. 2명은 병변 생검을 시행하고, 한명은 추가적인 영상검사를 더 받게됨. 88명은 검사결과가 현재 치료방법조절에 영향 주지 않음.</t>
    <phoneticPr fontId="2" type="noConversion"/>
  </si>
  <si>
    <t>Siemens Biograph-16 TruePoint PET/CT (Siemens Healthcare, Knoxville, Tennessee, USA)</t>
    <phoneticPr fontId="2" type="noConversion"/>
  </si>
  <si>
    <t>VCT discovery True 64 PET/CT (GE Healthcare)</t>
    <phoneticPr fontId="2" type="noConversion"/>
  </si>
  <si>
    <t>Symbia dual-head gamma cameras with multi-purpose, lowenergy, high-resolution collimators (Symbia T16, Siemens Medical Solutions, Erlangen, Germany in Aalborg and Symbia T2 and T16 in Herning).</t>
    <phoneticPr fontId="2" type="noConversion"/>
  </si>
  <si>
    <t>NaF검사에서 5명의 뼈전이 발견되었으나 BS에서는 발견안됨</t>
    <phoneticPr fontId="2" type="noConversion"/>
  </si>
  <si>
    <t>All subjects were assessed with a medical history, physical examination including digital rectal exam, PSA level, and transrectal ultrasound guided prostate biopsy. Subjects underwent Na-18-F PET/CT (Siemens Biograph or Phillips Gemini PET/CT scanner), 99mTc-MDP WBBS, and a serum PSA concentration test within one week of each other.</t>
  </si>
  <si>
    <t>Siemens Biograph or Phillips Gemini PET/CT scanner</t>
    <phoneticPr fontId="2" type="noConversion"/>
  </si>
  <si>
    <t>17(N), 1(P) = 18</t>
    <phoneticPr fontId="2" type="noConversion"/>
  </si>
  <si>
    <t>NaF검사에서 1명 뼈전이 발견되었으나 WBBS에서는 발견 안됨. 이 환자에게는 치료유형이 수술에서 전신요법으로 변경되고, 근치가능치료에서 완화치료로 바뀌는 큰 영향을 미침.
In one man (5%), the addition of the Na-18-F PET/CT had a high impact as treatment type changed from surgery to systemic therapy and intent was altered from potentially curative to potentially palliative</t>
    <phoneticPr fontId="2" type="noConversion"/>
  </si>
  <si>
    <t>이 환자에게는 치료유형이 수술에서 전신요법으로 변경되고, 근치가능치료에서 완화치료로 바뀌는 큰 영향을 미침.</t>
    <phoneticPr fontId="2" type="noConversion"/>
  </si>
  <si>
    <t>[68Ga]Ga-PSMA-11 PET/CT</t>
  </si>
  <si>
    <t>Discovery 690; GE Healthcare, Milwaukee, WI, USA</t>
    <phoneticPr fontId="2" type="noConversion"/>
  </si>
  <si>
    <t>NaF 468개, Ga 351개 발견</t>
    <phoneticPr fontId="2" type="noConversion"/>
  </si>
  <si>
    <t>16명의 환자에서 NaF는 468개의 뼈전이 병변을 발견했고, Ga는 오직 351개 병변만을 발견함(NaF-양성 병변의 75%)</t>
    <phoneticPr fontId="2" type="noConversion"/>
  </si>
  <si>
    <t>99mTc‑HDP bone scintigraphy</t>
  </si>
  <si>
    <t>Siemens Biograph-16 TruePoint PET/CT (Siemens Healthcare, Knoxville, USA)</t>
    <phoneticPr fontId="2" type="noConversion"/>
  </si>
  <si>
    <t>General Electric Millenium™ VG3 or General Electric Millennium™ VG5 + hawkeye option</t>
    <phoneticPr fontId="2" type="noConversion"/>
  </si>
  <si>
    <t>NaF PET/CT (애매한 진단-&gt;positive로)</t>
    <phoneticPr fontId="2" type="noConversion"/>
  </si>
  <si>
    <t>BS (애매한 진단-&gt;positive로)</t>
    <phoneticPr fontId="2" type="noConversion"/>
  </si>
  <si>
    <t>NaF PET/CT(애매한 진단-&gt;negative로)</t>
    <phoneticPr fontId="2" type="noConversion"/>
  </si>
  <si>
    <t>BS(애매한 진단-&gt;negative로)</t>
    <phoneticPr fontId="2" type="noConversion"/>
  </si>
  <si>
    <t>The used composite reference standard (RS) comprised a follow-up period of at least 18 months for the BS cohort and at least 6 months for the NaF PET/CT cohort, and included staging imaging, follow-up imaging (BS, MRI, CT, X-ray, 18F-fluorocholine-PET/CT, and/or 18F-FDG-PET/CT), biochemical follow-up, and clinical follow-up.</t>
    <phoneticPr fontId="2" type="noConversion"/>
  </si>
  <si>
    <t>최소 18개월 이상의 BS 코호트, 최소 6개월 이상의 NaF 코호트(추적관찰한 임상진단(생리학적, 병리학적 및 영상 검사-NaF, FDG, xray, CT, MRI)</t>
    <phoneticPr fontId="2" type="noConversion"/>
  </si>
  <si>
    <t>NaF104/BS122</t>
    <phoneticPr fontId="2" type="noConversion"/>
  </si>
  <si>
    <t>BS는 122명 환자 중 33명 뼈전이 발견, 61명 뼈전이없음, 28명 애매
NaF는 104명 환자 중 61명 뼈전이 발견, 40명 뼈 전이 없음, 3명 애매</t>
    <phoneticPr fontId="2" type="noConversion"/>
  </si>
  <si>
    <t>non-regional lymphadenopathy without signs of bone metastases (N1M1a) was found in 6 patients. No histopathological biopsies were taken from suspected lymph nodes in this group. The multidisciplinary team advised palliative radiation therapy for local disease control (two T4 tumours and one T3b) in combination with androgen deprivation therapy for 3 patients and only palliative androgen deprivation for the other 3 patients.</t>
    <phoneticPr fontId="2" type="noConversion"/>
  </si>
  <si>
    <t>NaF PET/CT</t>
    <phoneticPr fontId="2" type="noConversion"/>
  </si>
  <si>
    <t>VCT Discovery True 64 PET/CT system (GE Healthcare, USA).</t>
    <phoneticPr fontId="2" type="noConversion"/>
  </si>
  <si>
    <t>diffusion-weighted MRI (DW600-MRI)</t>
    <phoneticPr fontId="2" type="noConversion"/>
  </si>
  <si>
    <t>최소 12개월 이상 추적관찰한 임상진단 및 영상검사(PSMA, NAF, FDG, anatomical MRI, DW600-MRI, contrast-enhanced CT, BS) 결과</t>
    <phoneticPr fontId="2" type="noConversion"/>
  </si>
  <si>
    <t>NaF PET/CT (애매한 진단-&gt;M0(no metastase, negative로)</t>
    <phoneticPr fontId="2" type="noConversion"/>
  </si>
  <si>
    <t>NaF PET/CT (애매한 진단-&gt;M1(metastase, positive로)</t>
    <phoneticPr fontId="2" type="noConversion"/>
  </si>
  <si>
    <t>PSMA (애매한 진단-&gt;M0(no metastase, negative로)</t>
    <phoneticPr fontId="2" type="noConversion"/>
  </si>
  <si>
    <t>PSMA (애매한 진단-&gt;M1(metastase, positive로)</t>
    <phoneticPr fontId="2" type="noConversion"/>
  </si>
  <si>
    <t>MRI (애매한 진단-&gt;M0(no metastase, negative로)</t>
    <phoneticPr fontId="2" type="noConversion"/>
  </si>
  <si>
    <t>MRI (애매한 진단-&gt;M1(metastase, positive로)</t>
    <phoneticPr fontId="2" type="noConversion"/>
  </si>
  <si>
    <t>0.84-1.0</t>
    <phoneticPr fontId="2" type="noConversion"/>
  </si>
  <si>
    <t>0.79-1.0</t>
    <phoneticPr fontId="2" type="noConversion"/>
  </si>
  <si>
    <t>0.89-1.0</t>
    <phoneticPr fontId="2" type="noConversion"/>
  </si>
  <si>
    <t>0.76-1.0</t>
    <phoneticPr fontId="2" type="noConversion"/>
  </si>
  <si>
    <t>3T MRI scanner (Ingenia 3.0T, Philips Healthcare, Best, The Netherlands)</t>
    <phoneticPr fontId="2" type="noConversion"/>
  </si>
  <si>
    <t>FDG PET/CT</t>
    <phoneticPr fontId="2" type="noConversion"/>
  </si>
  <si>
    <t>Philips Gemini TF/16 PET/CT scanner.</t>
    <phoneticPr fontId="2" type="noConversion"/>
  </si>
  <si>
    <t>환자</t>
    <phoneticPr fontId="2" type="noConversion"/>
  </si>
  <si>
    <t>NaF</t>
    <phoneticPr fontId="2" type="noConversion"/>
  </si>
  <si>
    <t>FDG</t>
    <phoneticPr fontId="2" type="noConversion"/>
  </si>
  <si>
    <t>병변</t>
    <phoneticPr fontId="2" type="noConversion"/>
  </si>
  <si>
    <t>45명 중 13명이 NaF와 FDG를 함께 사용했을때, FDG 검사결과로만 결정한 치료 방법이 변화함</t>
    <phoneticPr fontId="2" type="noConversion"/>
  </si>
  <si>
    <t>1년간 추적관찰한 영상검사 결과(CT 또는 MRI)</t>
    <phoneticPr fontId="2" type="noConversion"/>
  </si>
  <si>
    <t>all available imaging, including results of index tests, and all clinical, and biochemical information</t>
  </si>
  <si>
    <t>임상진단(생리학적, 병리학적 및 영상 검사 종합 )</t>
  </si>
  <si>
    <t>1) VCT discovery True 64 PET/CT (GE Healthcare) and 2) Biograph mCT 64, 4R (Siemens Medical Solutions)</t>
    <phoneticPr fontId="2" type="noConversion"/>
  </si>
  <si>
    <t>bone scan (BS)</t>
    <phoneticPr fontId="2" type="noConversion"/>
  </si>
  <si>
    <t>SPECT/CT</t>
    <phoneticPr fontId="2" type="noConversion"/>
  </si>
  <si>
    <t>Symbia dual-head gamma cameras with multi-purpose, low-energy, high-resolution collimators (Symbia T16, Siemens Medical Solutions, Erlangen, Germany, in Aalborg and Symbia T2 and T16 in Herning)</t>
    <phoneticPr fontId="2" type="noConversion"/>
  </si>
  <si>
    <t>BS</t>
    <phoneticPr fontId="2" type="noConversion"/>
  </si>
  <si>
    <t>bone scan (BS), SPECT/CT</t>
    <phoneticPr fontId="2" type="noConversion"/>
  </si>
  <si>
    <t>BS에서 3명의 FN이 있었으나, SPECT.CT와 NaF에서는 정확히 진단됨(P). 1명의 환자에 대해 세 검사 모두 뼈전이로 잘못 진단함. BS와 NaF는 각각 한명씩 FP가 있었음. 세 검사 중 2개의 검사로 인해 세명의 환자가 더 잘못 진단/분류됨</t>
    <phoneticPr fontId="2" type="noConversion"/>
  </si>
  <si>
    <t>-</t>
    <phoneticPr fontId="2" type="noConversion"/>
  </si>
  <si>
    <t>SPECT/CT</t>
    <phoneticPr fontId="2" type="noConversion"/>
  </si>
  <si>
    <t>(Symbia [Siemens Medical Solutions] or Precedence [Philips]) consisting of a dual-head, variable-angle g-camera combined with a 16-slice helical CT scanner.</t>
    <phoneticPr fontId="2" type="noConversion"/>
  </si>
  <si>
    <t>3-T Biograph mMR scanner (Siemens Medical Solutions)</t>
    <phoneticPr fontId="2" type="noConversion"/>
  </si>
  <si>
    <t>PET/MRI</t>
    <phoneticPr fontId="2" type="noConversion"/>
  </si>
  <si>
    <t>128-slice or 64-slice Biograph mCT or a 40-slice Biograph TrueV scanner (Siemens Medical Solutions)</t>
    <phoneticPr fontId="2" type="noConversion"/>
  </si>
  <si>
    <t>histologic evaluation, clinical followup, or other imaging studies
At least 6-mo clinical follow-up, including review of all regional hospitals’ medical records, biopsies, laboratory reports, and all subsequent imaging, was used</t>
    <phoneticPr fontId="2" type="noConversion"/>
  </si>
  <si>
    <t>환자</t>
    <phoneticPr fontId="2" type="noConversion"/>
  </si>
  <si>
    <t>BS</t>
    <phoneticPr fontId="2" type="noConversion"/>
  </si>
  <si>
    <t>NaF</t>
    <phoneticPr fontId="2" type="noConversion"/>
  </si>
  <si>
    <t>NaF PET/CT</t>
    <phoneticPr fontId="2" type="noConversion"/>
  </si>
  <si>
    <t>비고</t>
    <phoneticPr fontId="2" type="noConversion"/>
  </si>
  <si>
    <t>optimistic analysis</t>
    <phoneticPr fontId="2" type="noConversion"/>
  </si>
  <si>
    <t>Pessimistic analysis</t>
  </si>
  <si>
    <t>18( 모호)</t>
    <phoneticPr fontId="2" type="noConversion"/>
  </si>
  <si>
    <t>consensus reading</t>
    <phoneticPr fontId="2" type="noConversion"/>
  </si>
  <si>
    <t>5( 모호)</t>
    <phoneticPr fontId="2" type="noConversion"/>
  </si>
  <si>
    <t>6( 모호)</t>
    <phoneticPr fontId="2" type="noConversion"/>
  </si>
  <si>
    <t>0( 모호)</t>
    <phoneticPr fontId="2" type="noConversion"/>
  </si>
  <si>
    <t>16명의 뼈전이 환자 중, 3명의 환자는 PET/CT로 병변을 확인하였고, 2명의 환자는 SPECT/CT로 20개 이상의 병변 확인하였고 BS는 1명의 환자에서 병변 확인함. BS와 비교해 SPECT/CT는 5명의 환자에게서 추가병변을 발견하였고, PET/CT는 10명의 환자에게서 추가병변을 발견함. 16명 중 7명에게만 PET/MRI를 실시했는데,  BS와 비교해 5명의 환자에게서 추가 병변을 확인하였고, 2명의 환자에게서 SPECT/CT와 PET/CT로 확인할 수 없었던 병변을 확인하였다. 이 2명의 케이스에서 PET/MRI는 단일 뼈 전이의 존재를 다른 양식과 모순되게 나타내었지만 두 경우 모두 후속 조치에서 전이성 병변을 확인할 수 없었음</t>
    <phoneticPr fontId="2" type="noConversion"/>
  </si>
  <si>
    <t>-</t>
    <phoneticPr fontId="2" type="noConversion"/>
  </si>
  <si>
    <t>BS, SPECT/CT, PET/CT, PET/MRI</t>
    <phoneticPr fontId="2" type="noConversion"/>
  </si>
  <si>
    <t>(Discovery 690 and 710; GE Healthcare, Milwaukee, WI).</t>
    <phoneticPr fontId="2" type="noConversion"/>
  </si>
  <si>
    <t>(Discovery 690 and 710; GE Healthcare, Milwaukee, Wisconsin, USA).</t>
    <phoneticPr fontId="2" type="noConversion"/>
  </si>
  <si>
    <t>병변</t>
    <phoneticPr fontId="2" type="noConversion"/>
  </si>
  <si>
    <t>1년동안 매3-6개월마다 추적관찰한 영상검사결과종합(NaF PET-CT, bone scan, fluorine- 18-fluorodeoxyglucose (18F-FDG) PET-CT, and/or CT/ MRI studies)</t>
    <phoneticPr fontId="2" type="noConversion"/>
  </si>
  <si>
    <t>All patients were followed up every 3–6 months for 1 year after imaging as the gold standard. The final diagnosis was made on the basis of the results of at least one follow-up imaging test [including 18F-NaF PET-CT, bone scan, fluorine-
18-fluorodeoxyglucose (18F-FDG) PET-CT, and/or CT/ MRI studies] in conjunction with clinical follow-up and tumor markers.</t>
    <phoneticPr fontId="2" type="noConversion"/>
  </si>
  <si>
    <t>NaF PET</t>
    <phoneticPr fontId="2" type="noConversion"/>
  </si>
  <si>
    <t>Discovery 670 or an Infinia Hawkeye 4 (GE Healthcare, Waukesha, Wisconsin, USA)</t>
    <phoneticPr fontId="2" type="noConversion"/>
  </si>
  <si>
    <t>Nineteen studies were acquired with a Discovery LS system (GE Healthcare) combining a four-slice spiral CT with dedicated full-ring PET scanner with bismuth germanium oxide crystals. + 22 studies were acquired with a Discovery 690 (GE Healthcare) which combines 64-slice spiral CT and dedicated time-of-flight PET scanner with LySO crystals.</t>
    <phoneticPr fontId="2" type="noConversion"/>
  </si>
  <si>
    <t>WB SPECT</t>
    <phoneticPr fontId="2" type="noConversion"/>
  </si>
  <si>
    <t>병변기반분석시 총 284 병변 발견하였고, 그 중 SPECT가 171/284(60%), NaF가 268/284(90%) 발견함. 최종분석시 204개는 양성 80개는 전이성이었음(SPECT는 121양/50전, NaF는 192양/76전)</t>
    <phoneticPr fontId="2" type="noConversion"/>
  </si>
  <si>
    <t>Gemini TF system (Philips Healthcare).</t>
    <phoneticPr fontId="2" type="noConversion"/>
  </si>
  <si>
    <t>환자기반분석: NaF가 BS보다 6명의 환자 더 발견, BS가 NaF보다 1명의 환자 더 발견</t>
    <phoneticPr fontId="2" type="noConversion"/>
  </si>
  <si>
    <t>37(P), 5(N) 3(결정못함)= 45</t>
    <phoneticPr fontId="2" type="noConversion"/>
  </si>
  <si>
    <t>two 16 slices PET/CT hybrid systems: (1) Biograph 16 (Siemens Medical Solutions, Knoxville TN, United States); and (2) Discovery LS (GE Medical Systems, Milwaukee, WI, United States)</t>
    <phoneticPr fontId="2" type="noConversion"/>
  </si>
  <si>
    <t>the radiological and clinical follow-up at 12 mo served as the standard of reference for the final evaluation of the results as true-positive, true-negative, false-positive, and false-negative. Follow-up information included physical  examination, laboratory tests, tumor markers,and other independent imaging studies (CT, MRI, 18F-FDG PET/CT, X-ray studies, and bone scans).</t>
    <phoneticPr fontId="2" type="noConversion"/>
  </si>
  <si>
    <t>추적관찰한 임상진단(병리학적 검사 및 암표지자 등) 및 영상결과(CT, MRI, FDG, X-ray, BS)</t>
    <phoneticPr fontId="2" type="noConversion"/>
  </si>
  <si>
    <t>FDG</t>
    <phoneticPr fontId="2" type="noConversion"/>
  </si>
  <si>
    <t>NaF결과가 치료방법 변화에 영향을 준 환자는 45명 중 3명임. 특히 2명은 추가적인 뼈 병변 진단때문에 타겟방사선치료가 아닌 화학치료를 받음. 한 환자는 뼈 involvement로 인해 폐전이를 치료하기 위한 수술치료에서 배제되었음</t>
    <phoneticPr fontId="2" type="noConversion"/>
  </si>
  <si>
    <t>SPECT</t>
    <phoneticPr fontId="2" type="noConversion"/>
  </si>
  <si>
    <t>wbMRI+DWI</t>
    <phoneticPr fontId="2" type="noConversion"/>
  </si>
  <si>
    <t>99mTc-hydroxymethane diphosphonate (99mTc-HDP) planar bone scintigraphy (BS)</t>
    <phoneticPr fontId="2" type="noConversion"/>
  </si>
  <si>
    <t>99mTc-HDP SPECT</t>
    <phoneticPr fontId="2" type="noConversion"/>
  </si>
  <si>
    <t>whole body 1.5 Tesla magnetic resonance imaging (MRI), including diffusion weighted imaging, (wbMR+DWI)</t>
    <phoneticPr fontId="2" type="noConversion"/>
  </si>
  <si>
    <t>1.5 T MR system (Avanto, Siemens, Erlangen, Germany)</t>
    <phoneticPr fontId="2" type="noConversion"/>
  </si>
  <si>
    <t>Symbia T6, True Point SPECT/CT scanner (Siemens, Erlangen, Germany).</t>
    <phoneticPr fontId="2" type="noConversion"/>
  </si>
  <si>
    <t>Discovery VCT PET/CT or PET/CT 690 scanner(General Electric Medical Systems, Milwaukee, WI,USA)</t>
    <phoneticPr fontId="2" type="noConversion"/>
  </si>
  <si>
    <t xml:space="preserve">2명의 PCa 환자에서 SPECT/CT, 18F-NaF PET/CT 및 wbMRI+DWI에서만 발견된 뼈전이로 발견으로 치료방법의 변경이 이뤄짐(화학 요법 시작). 1명의 유방암 환자에서 NaF와 MRI+DWI로 진단한 뼈전이 확인으로 인해 호르몬치료를 시작함. </t>
    <phoneticPr fontId="2" type="noConversion"/>
  </si>
  <si>
    <t>추적관찰한 임상진단(병리학적 검사 및 암표지자 등) 및 영상결과 일치</t>
    <phoneticPr fontId="2" type="noConversion"/>
  </si>
  <si>
    <t>NaF PET/CT</t>
  </si>
  <si>
    <t>PET/CT scanner (DVCT, GE Healthcare, Milwaukee, WI, USA)</t>
    <phoneticPr fontId="2" type="noConversion"/>
  </si>
  <si>
    <t>dual-head gamma camera (Forte, ADAC-Philips, Holt, MO, USA)</t>
    <phoneticPr fontId="2" type="noConversion"/>
  </si>
  <si>
    <t>환자</t>
    <phoneticPr fontId="2" type="noConversion"/>
  </si>
  <si>
    <t>NaF</t>
    <phoneticPr fontId="2" type="noConversion"/>
  </si>
  <si>
    <t>BS</t>
    <phoneticPr fontId="2" type="noConversion"/>
  </si>
  <si>
    <t>-</t>
    <phoneticPr fontId="2" type="noConversion"/>
  </si>
  <si>
    <t>BS/WBIS</t>
    <phoneticPr fontId="2" type="noConversion"/>
  </si>
  <si>
    <t>Of the 6 patients, 4 underwent tissue confirmation by computed tomography (CT)-guided needle biopsy (n = 3) or craniectomy (n = 1), and the remaining 2 were clinically followed-up by other methods, such as F-18 fluorodeoxyglucose (FDG) PET/ CT, MRI, and serum TG</t>
    <phoneticPr fontId="2" type="noConversion"/>
  </si>
  <si>
    <t xml:space="preserve">2명의 환자에서 BS와 NaF모두 positive 였지만 뼈전이는 아니었음. 1명의 환자에서 BS와 NaF모두 negative 였고 뼈전이는 아니었음.
NaF에서만 positive였으나 뼈전이는 아니었던 환자 1명, 뼈전이었던 환자 2명. </t>
    <phoneticPr fontId="2" type="noConversion"/>
  </si>
  <si>
    <t>99m-technetium methylene diphosphonate (99mTc-MDP) single photon emission computed tomography(SPECT)</t>
  </si>
  <si>
    <t>NaF PET/CT</t>
    <phoneticPr fontId="2" type="noConversion"/>
  </si>
  <si>
    <t>2 dual-head gamma cameras (TOSHIBA GCA-7200A/DI)</t>
    <phoneticPr fontId="2" type="noConversion"/>
  </si>
  <si>
    <t>최소 6개월 이상 추적관찰한 임상진단</t>
    <phoneticPr fontId="2" type="noConversion"/>
  </si>
  <si>
    <t>Gemini GXL 16 scanner (Philips, Netherlands)</t>
    <phoneticPr fontId="2" type="noConversion"/>
  </si>
  <si>
    <t>NaF (equivocal -&gt; positive)</t>
    <phoneticPr fontId="2" type="noConversion"/>
  </si>
  <si>
    <t>SPECT (equivocal -&gt; positive)</t>
    <phoneticPr fontId="2" type="noConversion"/>
  </si>
  <si>
    <t>NaF (equivocal -&gt; negative)</t>
    <phoneticPr fontId="2" type="noConversion"/>
  </si>
  <si>
    <t>SPECT (equivocal -&gt; negative)</t>
    <phoneticPr fontId="2" type="noConversion"/>
  </si>
  <si>
    <t>병변</t>
    <phoneticPr fontId="2" type="noConversion"/>
  </si>
  <si>
    <t>all available clinical information, including a follow-up period of at least 6 months. additional radiological studies (CT, radiographs, and magnetic resonance imaging) and 18F-fluorodeoxyglucose PET-CT performed within 3 months of the bone scan were used to reach the overall decision and follow-up bone scans in some patients</t>
    <phoneticPr fontId="2" type="noConversion"/>
  </si>
  <si>
    <t>SPECT는 애매한 진단을 받은 환자 19명, 위양성 5명이었고, NaF는 애매한 진단을 받은 환자 4명이었음. NaF가 애매한 진단을 더 줄임.
병변기반 분석시, SPECT는 애매한 진단 받은 경우 26개, 위양성 8개였음, NaF는 애매한 진단을 받은 경우 5개 였고, 위음성 위양성 없음</t>
    <phoneticPr fontId="2" type="noConversion"/>
  </si>
  <si>
    <t>Tc-99mMDP Whole body bone scintgraphy, 18F FDG PET/CT</t>
  </si>
  <si>
    <t>DiscoverySTPET/CTscanner,General
Electric, Milwaukee,Wisconsin,USAwasused.)</t>
  </si>
  <si>
    <t>DiscoverySTPET/CTscanner,General
Electric, Milwaukee,Wisconsin,USAwasused.)</t>
    <phoneticPr fontId="2" type="noConversion"/>
  </si>
  <si>
    <t>Tc-99mMDP Whole body bone scintgraphy</t>
    <phoneticPr fontId="2" type="noConversion"/>
  </si>
  <si>
    <t>FDG PET/CT</t>
    <phoneticPr fontId="2" type="noConversion"/>
  </si>
  <si>
    <t>두 검사 모두 positive. 37명 중 4명만 발견 병변수가 동일하고, 33명에서는 NaF가 더 많은 병변을 발견함.</t>
    <phoneticPr fontId="2" type="noConversion"/>
  </si>
  <si>
    <t>12명 중 10명에게서 다수의 병변 발견함, 2명의 환자에서  FDG 는 뼈전이 진단못함</t>
    <phoneticPr fontId="2" type="noConversion"/>
  </si>
  <si>
    <t>99mTc-MDP bone scintigraphy/SPECT, CT</t>
    <phoneticPr fontId="2" type="noConversion"/>
  </si>
  <si>
    <t>Discovery NM630 SPECT or 670 SPECT/CT system (GE Healthcare</t>
    <phoneticPr fontId="2" type="noConversion"/>
  </si>
  <si>
    <t>Discovery 690 PET/CT system (GE Healthcare)</t>
    <phoneticPr fontId="2" type="noConversion"/>
  </si>
  <si>
    <t>CT</t>
    <phoneticPr fontId="2" type="noConversion"/>
  </si>
  <si>
    <t>BS/SPECT</t>
    <phoneticPr fontId="2" type="noConversion"/>
  </si>
  <si>
    <t>7(m), 23(non-m)</t>
    <phoneticPr fontId="2" type="noConversion"/>
  </si>
  <si>
    <t>99mTc-MDP bone scintigraphy/SPECT</t>
    <phoneticPr fontId="2" type="noConversion"/>
  </si>
  <si>
    <t>77(병변수)</t>
    <phoneticPr fontId="2" type="noConversion"/>
  </si>
  <si>
    <t>16-slice PET/CT(discoery ST, GE Medical system), Biograph 16 siemens medical solutions, knoxvilie, TN, usa</t>
    <phoneticPr fontId="2" type="noConversion"/>
  </si>
  <si>
    <t>FDG</t>
    <phoneticPr fontId="2" type="noConversion"/>
  </si>
  <si>
    <t>23(P)</t>
    <phoneticPr fontId="2" type="noConversion"/>
  </si>
  <si>
    <t>9명의 환자에서 NaF가 FDG보다 뼈전이 더 발견</t>
    <phoneticPr fontId="2" type="noConversion"/>
  </si>
  <si>
    <t>CT, MRI, FDG-PET, other</t>
  </si>
  <si>
    <t>NaF PET</t>
    <phoneticPr fontId="2" type="noConversion"/>
  </si>
  <si>
    <t>FDG PET/CT, bone scintigraphy (planar), bone scintigraphy(SPECT)</t>
    <phoneticPr fontId="2" type="noConversion"/>
  </si>
  <si>
    <t>modern hybrid scanner (Biograph® 16; Siemens Healthcare)</t>
    <phoneticPr fontId="2" type="noConversion"/>
  </si>
  <si>
    <t>bone scintigraphy (planar), bone scintigraphy(SPECT)</t>
    <phoneticPr fontId="2" type="noConversion"/>
  </si>
  <si>
    <t>dual-head gamma camera (E.CAM®; ToshibaMedical Systems, Tokyo, Japan, or Symbia® S; Siemens Healthcare, Erlangen, Germany).</t>
    <phoneticPr fontId="2" type="noConversion"/>
  </si>
  <si>
    <t>When the positive finding for bone metastases was detected in only one modality other than MRI, i.e. either 131I scintigraphy or CT, the bone segment showing such a finding was excluded, because it was unclear whether such
a lesion was bone metastases. When a positive finding of bone metastases was detected in none of the three modalities (131I scintigraphy, CTand MRI), the cases were diagnosed as having no bone metastases. All metastatic lesions in the bones were classified into the osteoblastic, osteolytic and mixed-type lesions on the basis of the images on CT scan.</t>
    <phoneticPr fontId="2" type="noConversion"/>
  </si>
  <si>
    <t>영상검사결과 종합(I131-scintihgraphy, CT, MRI 결과에서 두개 이상 뼈전이 확인된 경우)</t>
    <phoneticPr fontId="2" type="noConversion"/>
  </si>
  <si>
    <t>bone scintigraphy (planar)</t>
    <phoneticPr fontId="2" type="noConversion"/>
  </si>
  <si>
    <t>scintigraphy(SPECT)</t>
    <phoneticPr fontId="2" type="noConversion"/>
  </si>
  <si>
    <t>WBS</t>
    <phoneticPr fontId="2" type="noConversion"/>
  </si>
  <si>
    <t>FCH</t>
    <phoneticPr fontId="2" type="noConversion"/>
  </si>
  <si>
    <t>whole-body bone scintigraphy (WBS) with technetium-99m-MDP</t>
    <phoneticPr fontId="2" type="noConversion"/>
  </si>
  <si>
    <t>Discovery VCT PET/CT scanner (GE Healthcare)</t>
    <phoneticPr fontId="2" type="noConversion"/>
  </si>
  <si>
    <t>dual head gamma camera (Skylight or PRISM XP2000, Philips Medical, Surrey)</t>
    <phoneticPr fontId="2" type="noConversion"/>
  </si>
  <si>
    <t>fluoromethylcholine (FCH) PET/CT</t>
    <phoneticPr fontId="2" type="noConversion"/>
  </si>
  <si>
    <t>modern hybrid scanner (Biograph® 16; Siemens Healthcare) /dual-head gamma camera (E.CAM®; ToshibaMedical Systems, Tokyo, Japan, or Symbia® S; Siemens Healthcare, Erlangen, Germany).</t>
    <phoneticPr fontId="2" type="noConversion"/>
  </si>
  <si>
    <t>whole-body bone scintigraphy (WBS) with technetium-99m-MDP, fluoromethylcholine (FCH) PET/CT</t>
    <phoneticPr fontId="2" type="noConversion"/>
  </si>
  <si>
    <t>dual head gamma camera (Skylight or PRISM XP2000, Philips Medical, Surrey), Discovery VCT PET/CT scanner (GE Healthcare)</t>
    <phoneticPr fontId="2" type="noConversion"/>
  </si>
  <si>
    <t>MRI에서 확인되지 않은 병변 114개가 WBS, NaF, FCH로 확인됨. 이 중 85개는 한 검사에서만 보였는데, 주로 NaF였음(68개). 10개의 병변은 NaF와 FCH에서 모두 확인됨.</t>
    <phoneticPr fontId="2" type="noConversion"/>
  </si>
  <si>
    <t>99mTc-MDP bone scintigraphy</t>
    <phoneticPr fontId="2" type="noConversion"/>
  </si>
  <si>
    <t>clinical/imaging follow-up (CT, MRI, radiography, PET/CT, SPECT/CT) of at least 6 months and/or histopathology (when available).</t>
    <phoneticPr fontId="2" type="noConversion"/>
  </si>
  <si>
    <t>임상진단 및 추적관찰한 영상검사(CT, MRI, PET/CT, SPECT/CT, 방사선) 결과</t>
    <phoneticPr fontId="2" type="noConversion"/>
  </si>
  <si>
    <t xml:space="preserve">22명 중 4명이 BS에서 negative였지만, NaF에서는 뼈전이로 확인되어 치료방법이 변화함. </t>
    <phoneticPr fontId="2" type="noConversion"/>
  </si>
  <si>
    <t>BS(44개)와 비교하여 NaF에서 더 많은 뼈 전이 병변을 발견함(91개)</t>
  </si>
  <si>
    <t>PET/CT scanner (Biograph 2; Siemens, Erlangen, Germany).</t>
    <phoneticPr fontId="2" type="noConversion"/>
  </si>
  <si>
    <t>dual-head gamma camera (Symbia E; Siemens, Buffalo Grove, Illinois, USA) or on a hybrid SPECT/CT dual-head gamma camera (Symbia T6; Siemens, USA).</t>
    <phoneticPr fontId="2" type="noConversion"/>
  </si>
  <si>
    <t>FDG는  뼈 병변을 28개(전이성 27, 양성 1) 확인하였고,  NaF는 46개(전이성 30개, 양성 16개) 확인함</t>
    <phoneticPr fontId="2" type="noConversion"/>
  </si>
  <si>
    <t>SPECT/CT</t>
    <phoneticPr fontId="2" type="noConversion"/>
  </si>
  <si>
    <t>dual-head gamma camera (Infinia Hawkeye 4; GE, Milwaukee,
Wis)</t>
    <phoneticPr fontId="2" type="noConversion"/>
  </si>
  <si>
    <t>Discovery STE 16 PET/CT scanner (GE)</t>
    <phoneticPr fontId="2" type="noConversion"/>
  </si>
  <si>
    <t>임상진단 및 추적관찰한 검사(contrast-enhanced CT/MRI/skeletal survey) 결과</t>
    <phoneticPr fontId="2" type="noConversion"/>
  </si>
  <si>
    <t>planar BS</t>
    <phoneticPr fontId="2" type="noConversion"/>
  </si>
  <si>
    <t xml:space="preserve">첫번쨰 그룹 환자들에게는 치료방법이 radical cystectomy의 국소치료와 external beam radiotherapy를 보류하고 화학치료와 bisphosphonate치료를 동반한 전신치료로 바뀜. </t>
    <phoneticPr fontId="2" type="noConversion"/>
  </si>
  <si>
    <t>NaF 검사를 통해 48명 중 17명은 뼈전이가 정확히 확인이 되었고, 27명은 배제되었음. 전이성환자 중 2명에게서 planar bs와 spect/ct가 발견하지 못한 초기 악성 뼈전이를 NaF를 통해 발견함</t>
    <phoneticPr fontId="2" type="noConversion"/>
  </si>
  <si>
    <t>NaF PET/CT</t>
    <phoneticPr fontId="2" type="noConversion"/>
  </si>
  <si>
    <t>FDG</t>
    <phoneticPr fontId="2" type="noConversion"/>
  </si>
  <si>
    <t>NaF</t>
    <phoneticPr fontId="2" type="noConversion"/>
  </si>
  <si>
    <t>BS</t>
    <phoneticPr fontId="2" type="noConversion"/>
  </si>
  <si>
    <t>환자</t>
    <phoneticPr fontId="2" type="noConversion"/>
  </si>
  <si>
    <t>prostate cancer</t>
    <phoneticPr fontId="2" type="noConversion"/>
  </si>
  <si>
    <t>Biograph-Duo LSO PET/CT scanner</t>
    <phoneticPr fontId="2" type="noConversion"/>
  </si>
  <si>
    <t>FDG PET/CT</t>
    <phoneticPr fontId="2" type="noConversion"/>
  </si>
  <si>
    <t>99mTc-MDP bone scan</t>
    <phoneticPr fontId="2" type="noConversion"/>
  </si>
  <si>
    <t>No particular sequence was followed, and any scan was reported first for a patient. Where there was a difference in opinion, a consensus meeting was held to arrive at the final decision.</t>
    <phoneticPr fontId="2" type="noConversion"/>
  </si>
  <si>
    <t>임상진단</t>
    <phoneticPr fontId="2" type="noConversion"/>
  </si>
  <si>
    <t>-</t>
    <phoneticPr fontId="2" type="noConversion"/>
  </si>
  <si>
    <t>유방암환자 72명 중 11%가 진단으로 인해 치료방법이 변화함(FDG와 비교해 NaF검사를 통해 9명이 정확하게 진단됨)
전립선암환자 49명 중 12%가 진단으로 인해 치료방법이 변화함(18Ffluoride PET/CT correctly upstaged nine patients compared to FDG PET/CT (18 %). Compared to 99mTc-MDP, one patient was correctly upstaged, and five were correctly
downstaged by 18F-fluoride PET/CT)</t>
    <phoneticPr fontId="2" type="noConversion"/>
  </si>
  <si>
    <t>99mTc-MDP bone scanning</t>
    <phoneticPr fontId="2" type="noConversion"/>
  </si>
  <si>
    <t>whole-body MRI (WBMRI)</t>
    <phoneticPr fontId="2" type="noConversion"/>
  </si>
  <si>
    <t>Signa VH/I 1.5 Tesla (T) scanner (GE Healthcare)</t>
    <phoneticPr fontId="2" type="noConversion"/>
  </si>
  <si>
    <t>GE Discovery LS PET/CT scanner</t>
    <phoneticPr fontId="2" type="noConversion"/>
  </si>
  <si>
    <t xml:space="preserve">FDG에서 negative였던 환자 3명에서 NaF는 뼈전이 발견함. </t>
    <phoneticPr fontId="2" type="noConversion"/>
  </si>
  <si>
    <t>a dual-head gamma camera (Forte, ADAC-Philips, Holt, MO,USA)</t>
    <phoneticPr fontId="2" type="noConversion"/>
  </si>
  <si>
    <t>NaF PET, 18F-NaF PET/CT(혼재)</t>
    <phoneticPr fontId="2" type="noConversion"/>
  </si>
  <si>
    <t>dedicated PET scanner (Allegro, Philips Medical Systems, Andover, MA, USA) was used for 9  patients prior to the year 2009 (14) and a PET/CT scanner (DVCT, GE Healthcare, Milwaukee, WI, USA)</t>
    <phoneticPr fontId="2" type="noConversion"/>
  </si>
  <si>
    <t>추적관찰기간동안의 임상진단 및 영상검사결과 종합(최소 1년 추적관찰기간동안 영상검사(MRI, FDG, I-131 BS) 및 임상결과 중 최소 2개에서 뼈전이라고 판단될만한 경우)</t>
    <phoneticPr fontId="2" type="noConversion"/>
  </si>
  <si>
    <t>NaF PET</t>
    <phoneticPr fontId="2" type="noConversion"/>
  </si>
  <si>
    <t>병변</t>
    <phoneticPr fontId="2" type="noConversion"/>
  </si>
  <si>
    <t>(14명 환자에서 43개 병변)</t>
    <phoneticPr fontId="2" type="noConversion"/>
  </si>
  <si>
    <t>(0.781-1.000)</t>
    <phoneticPr fontId="2" type="noConversion"/>
  </si>
  <si>
    <t>(0.476-0.927)</t>
    <phoneticPr fontId="2" type="noConversion"/>
  </si>
  <si>
    <t>(0.876-0.999)</t>
    <phoneticPr fontId="2" type="noConversion"/>
  </si>
  <si>
    <t>(0.532-0.823)</t>
    <phoneticPr fontId="2" type="noConversion"/>
  </si>
  <si>
    <t>a dual-head largefield gamma camera (Philips SKYLight, Philips Medical Systems, Milpitas, CA, USA)</t>
    <phoneticPr fontId="2" type="noConversion"/>
  </si>
  <si>
    <t>PET/CT scanner (Discovery LS; GE Milwaukee, WI, USA)</t>
    <phoneticPr fontId="2" type="noConversion"/>
  </si>
  <si>
    <t>Discovery ST scanner (GE Healthcare, Milwaukee, WI, USA).</t>
    <phoneticPr fontId="2" type="noConversion"/>
  </si>
  <si>
    <t>WBBS(Whole Body Bone Scintigraphy)</t>
    <phoneticPr fontId="2" type="noConversion"/>
  </si>
  <si>
    <t>double-headed gamma camera with lowenergy, high-resolution collimators (Infinia Hawkeye 4; GE Healthcare).</t>
    <phoneticPr fontId="2" type="noConversion"/>
  </si>
  <si>
    <t>Skeletal metastasis was confirmed if any of the following criteria were present: positive histopathology, other radiographic confirmation (MRI or CT) or progression of the skeletal lesion on subsequent imaging studies (18F-FDG PET/CT or WBBS) in 12 months.</t>
    <phoneticPr fontId="2" type="noConversion"/>
  </si>
  <si>
    <t>1년 이내의 병리학적 검사 및 영상검사(MRI, CT, FDG, WBBS)</t>
    <phoneticPr fontId="2" type="noConversion"/>
  </si>
  <si>
    <t>WBBS(Whole Body Bone Scintigraphy), FDG</t>
    <phoneticPr fontId="2" type="noConversion"/>
  </si>
  <si>
    <t>dual head scintillation camera (Elscint HELIX; General Electric, Haifa, Israel)</t>
    <phoneticPr fontId="2" type="noConversion"/>
  </si>
  <si>
    <t>Siemens Somatom Emotion Duo Biograph</t>
    <phoneticPr fontId="2" type="noConversion"/>
  </si>
  <si>
    <t>NaF PET, NaF PET/CT</t>
    <phoneticPr fontId="2" type="noConversion"/>
  </si>
  <si>
    <t>FDG PET, FDG PET/CT</t>
    <phoneticPr fontId="2" type="noConversion"/>
  </si>
  <si>
    <t>Discovery ST 16 system (GE Healthcare)</t>
    <phoneticPr fontId="2" type="noConversion"/>
  </si>
  <si>
    <t>18F-FDG PET</t>
  </si>
  <si>
    <t>18F-fluoride PET</t>
  </si>
  <si>
    <t>18F-fluoride PET/CT</t>
  </si>
  <si>
    <t>Combined interpretation</t>
  </si>
  <si>
    <t>(0.73492–0.84877)</t>
  </si>
  <si>
    <t>(0.73897–0.85284)</t>
  </si>
  <si>
    <t>(0.64436–0.81263)</t>
  </si>
  <si>
    <t>(0.67382–0.83845)</t>
  </si>
  <si>
    <t>(0.87033–0.96700)</t>
  </si>
  <si>
    <t>(0.72866–0.98264)</t>
  </si>
  <si>
    <t>(0.73048–0.98492)</t>
  </si>
  <si>
    <t>(0.75360–0.97837)</t>
  </si>
  <si>
    <t>(0.78905–0.97800)</t>
  </si>
  <si>
    <t>(0.85986–1.0)</t>
  </si>
  <si>
    <t>Using pathology reports (46% of the patients) or clinical follow-up (54% of the cases) as the gold standard,</t>
  </si>
  <si>
    <t>GE Discovery LS scanner</t>
  </si>
  <si>
    <t>Technetium-99m (99mTc) MDP bone scintigraphy</t>
    <phoneticPr fontId="2" type="noConversion"/>
  </si>
  <si>
    <t>18F FDG PET/CT</t>
    <phoneticPr fontId="2" type="noConversion"/>
  </si>
  <si>
    <t>dual-head gamma cameras (Infinia Hawkeye, GE Healthcare, Milwaukee, WI, USA or E-CAM, Siemens AG, Erlangen, Germany).</t>
    <phoneticPr fontId="2" type="noConversion"/>
  </si>
  <si>
    <t>Technetium-99m (99mTc) MDP bone scintigraphy, 18F FDG PET/CT</t>
    <phoneticPr fontId="2" type="noConversion"/>
  </si>
  <si>
    <t>integrated PET/CT system (Philips Gemini TF, Philips Medical Systems, Cleveland, OH, USA)</t>
    <phoneticPr fontId="2" type="noConversion"/>
  </si>
  <si>
    <t>fluorocholine PET/CT</t>
    <phoneticPr fontId="2" type="noConversion"/>
  </si>
  <si>
    <t>FCH</t>
    <phoneticPr fontId="2" type="noConversion"/>
  </si>
  <si>
    <t>14(P)</t>
    <phoneticPr fontId="2" type="noConversion"/>
  </si>
  <si>
    <t>치료방법이 변화한 18명의 환자 중 FCH와 NAF간 검사 불일치 환자는 4명으로 FCH는 뼈전이를 발견한 반면, NaF는 negative였음.</t>
    <phoneticPr fontId="2" type="noConversion"/>
  </si>
  <si>
    <t>환자 중 18명(20%)이 PET/CT 결과에 근거하여 치료방법이 curative에서 non-curative intent로 변화함. All 18 patients later received primary endocrine therapy instead of treatment with, supposedly, unsuccessful curative intent.</t>
    <phoneticPr fontId="2" type="noConversion"/>
  </si>
  <si>
    <t>integrated PET/CT system (Discovery ST, GE Healthcare)</t>
    <phoneticPr fontId="2" type="noConversion"/>
  </si>
  <si>
    <t>1.5-T MR scanner (Gyroscan Intera, Philips Healthcare)</t>
    <phoneticPr fontId="2" type="noConversion"/>
  </si>
  <si>
    <t>For malignant lesions, the standard of reference was defined as a combination of high tracer isotope uptake at bone scintigraphy corresponding to hypointense signal intensity in T1-weighted images and high or intermediate signal intensity in STIR images compared with the surrounding bone marrow. Follow-up images were also used in the final evaluation of 18F-NaF PET/CT and DWI (See Clinical Data section).</t>
  </si>
  <si>
    <t>DWI MRI</t>
    <phoneticPr fontId="2" type="noConversion"/>
  </si>
  <si>
    <t>Bone scan</t>
  </si>
  <si>
    <t>magnetic resonance imaging (MRI) or thin-slice CT</t>
  </si>
  <si>
    <t>임상진단 및 영상검사(BS, MRI, DWI) 결과 종합</t>
    <phoneticPr fontId="2" type="noConversion"/>
  </si>
  <si>
    <t>integrated 16-detector-row PET/MDCT system (Discovery LS®, General Electric Medical Systems, Milwaukee, WI, USA).</t>
    <phoneticPr fontId="2" type="noConversion"/>
  </si>
  <si>
    <t>NaF</t>
    <phoneticPr fontId="2" type="noConversion"/>
  </si>
  <si>
    <t>MDCT</t>
    <phoneticPr fontId="2" type="noConversion"/>
  </si>
  <si>
    <t>Since bone biopsy for histological verification of all lesions is unfeasible for ethical reasons, MDCT at 12 months served as the  standard of reference for the final evaluation of the results as truepositive, true-negative, false-positive and false-negative.</t>
    <phoneticPr fontId="2" type="noConversion"/>
  </si>
  <si>
    <t>12개월 시점의 MDCT, 일부 추적관찰한 영상검사</t>
    <phoneticPr fontId="2" type="noConversion"/>
  </si>
  <si>
    <t>NaF PET/CT</t>
    <phoneticPr fontId="2" type="noConversion"/>
  </si>
  <si>
    <t>병변</t>
    <phoneticPr fontId="2" type="noConversion"/>
  </si>
  <si>
    <t>환자</t>
    <phoneticPr fontId="2" type="noConversion"/>
  </si>
  <si>
    <t>-</t>
    <phoneticPr fontId="2" type="noConversion"/>
  </si>
  <si>
    <t>NaF와 MDCT가 뼈전이 진단결과 일치한 경우는 71%임</t>
    <phoneticPr fontId="2" type="noConversion"/>
  </si>
  <si>
    <t>FCH</t>
    <phoneticPr fontId="2" type="noConversion"/>
  </si>
  <si>
    <t>Gemini Dual system(Philips, Cleveland, Ohio, USA), a Gemini TF (Philips, 16-slice CT).</t>
    <phoneticPr fontId="2" type="noConversion"/>
  </si>
  <si>
    <t>double-headed g-camera (e.cam; Siemens, Erlangen, Germany),</t>
    <phoneticPr fontId="2" type="noConversion"/>
  </si>
  <si>
    <t>영상검사(CT 또는 MRI)</t>
    <phoneticPr fontId="2" type="noConversion"/>
  </si>
  <si>
    <t>NaF(inconclusive-&gt;benign)</t>
    <phoneticPr fontId="2" type="noConversion"/>
  </si>
  <si>
    <t>BS(inconclusive-&gt;benign)</t>
    <phoneticPr fontId="2" type="noConversion"/>
  </si>
  <si>
    <t>NaF(inconclusive-&gt;malignant)</t>
    <phoneticPr fontId="2" type="noConversion"/>
  </si>
  <si>
    <t>BS(inconclusive-&gt;malignant)</t>
    <phoneticPr fontId="2" type="noConversion"/>
  </si>
  <si>
    <t>BS</t>
    <phoneticPr fontId="2" type="noConversion"/>
  </si>
  <si>
    <t>NaF와 BS는 29명의 환자에서 뼈전이 진단이 일치함(19tp, 9tn, 1fp), 불일치한 4명의 진단은 Naf에서 1tp, 3tn임. BS는 1명의 환자에서 뼈전이 진단을 놓쳤고 3명의 환자에서 뼈전이를 잘못 진단함. 이 3명의 환자들은 NaF에서 애매한 병변으로 확인되었고, MRI와 CT를 기반으로 뼈전이는 확인되지 않음.</t>
    <phoneticPr fontId="2" type="noConversion"/>
  </si>
  <si>
    <t>표없음. 본문에서 확인필요</t>
    <phoneticPr fontId="2" type="noConversion"/>
  </si>
  <si>
    <t>18F-fluoride bone PET findings were considered truepositive when subsequent imaging studies demonstrated the presence of the bone lesion; and if not, bone PET findings were considered false-positive. 18F-fluoride bone PET findings were considered true-negative when subsequent imaging studies and follow-up clinical studies demonstrated no evidence of a bone lesion in concordance with bone PET findings; and if not, bone PET findings were considered false-negative.</t>
    <phoneticPr fontId="2" type="noConversion"/>
  </si>
  <si>
    <t>dedicated PET scanner (Allegro, Philips Medical Systems, USA).</t>
    <phoneticPr fontId="2" type="noConversion"/>
  </si>
  <si>
    <t>추적관찰한 임상진단 및 영상검사(BS, FDG, MRI)</t>
    <phoneticPr fontId="2" type="noConversion"/>
  </si>
  <si>
    <t>NaF PET/CT(conventional)</t>
    <phoneticPr fontId="2" type="noConversion"/>
  </si>
  <si>
    <t>NaF PET/CT(dual phase)</t>
    <phoneticPr fontId="2" type="noConversion"/>
  </si>
  <si>
    <t>환자</t>
    <phoneticPr fontId="2" type="noConversion"/>
  </si>
  <si>
    <t>환자</t>
    <phoneticPr fontId="2" type="noConversion"/>
  </si>
  <si>
    <t xml:space="preserve">The 18F-NaF PET/CT findings were categorized on a patient level into 1 of 3 categories: no bone metastases (M0), equivocal, and bone metastases (M1). In addition, the observers had to classify the 18F-NaF PET/CT findings dichotomously as bone metastases being present or not present. For patients with 10 or fewer lesions, the observers marked metastatic and equivocal lesions on a schematic drawing of a skeleton to evaluate whether they were considering the same lesions metastatic in each patient. Patients with a metastatic superscan were included in the category with more than 10 bone metastases. (카테고리 나눈것 각주에 표시하기) </t>
    <phoneticPr fontId="2" type="noConversion"/>
  </si>
  <si>
    <t>NaF(dichotomous)</t>
    <phoneticPr fontId="2" type="noConversion"/>
  </si>
  <si>
    <t>NaF(애매-&gt;pessimistic)</t>
    <phoneticPr fontId="2" type="noConversion"/>
  </si>
  <si>
    <t>NaF(애매-&gt;optimistic)</t>
    <phoneticPr fontId="2" type="noConversion"/>
  </si>
  <si>
    <t>3-category</t>
    <phoneticPr fontId="2" type="noConversion"/>
  </si>
  <si>
    <t>-</t>
    <phoneticPr fontId="2" type="noConversion"/>
  </si>
  <si>
    <t>CT를 참고표준으로 하여, 총 253개 병변 중 BS는 135개 병변 발견, NaF는 235개 병변 발견함</t>
    <phoneticPr fontId="2" type="noConversion"/>
  </si>
  <si>
    <t>*뼈전이가 확인된 5명의 환자 중 총 3명의 환자에게서 발견된 병변</t>
    <phoneticPr fontId="2" type="noConversion"/>
  </si>
  <si>
    <t>FDG</t>
    <phoneticPr fontId="2" type="noConversion"/>
  </si>
  <si>
    <t>BS</t>
    <phoneticPr fontId="2" type="noConversion"/>
  </si>
  <si>
    <t>세 모달리티의 relative senesitivity 값은 NaF 98.7%, CT 44.9%, BS/SPECT 28.2%임</t>
    <phoneticPr fontId="2" type="noConversion"/>
  </si>
  <si>
    <r>
      <rPr>
        <b/>
        <sz val="10"/>
        <color rgb="FFFF0000"/>
        <rFont val="KoPub돋움체 Medium"/>
        <family val="1"/>
        <charset val="129"/>
      </rPr>
      <t>[논문 보고]</t>
    </r>
    <r>
      <rPr>
        <b/>
        <sz val="10"/>
        <color theme="1"/>
        <rFont val="KoPub돋움체 Medium"/>
        <family val="1"/>
        <charset val="129"/>
      </rPr>
      <t xml:space="preserve">1.진단결과영향_진단정확도 </t>
    </r>
    <phoneticPr fontId="2" type="noConversion"/>
  </si>
  <si>
    <t>참고사항</t>
    <phoneticPr fontId="2" type="noConversion"/>
  </si>
  <si>
    <t>총환자수</t>
    <phoneticPr fontId="2" type="noConversion"/>
  </si>
  <si>
    <t>D+</t>
    <phoneticPr fontId="2" type="noConversion"/>
  </si>
  <si>
    <t>D-</t>
    <phoneticPr fontId="2" type="noConversion"/>
  </si>
  <si>
    <t>LR+(%)</t>
    <phoneticPr fontId="2" type="noConversion"/>
  </si>
  <si>
    <t>LR-(%)</t>
    <phoneticPr fontId="2" type="noConversion"/>
  </si>
  <si>
    <t>병변기반분석시, NaF와 MRI의 결과가 51명의 환자에서 일치함. 나머지에서는 NaF가 4명 환자에서 더 많은 병변 발견, MRI가 10명의 환자에서 더 많은 병변 별견. 
척추 뼈 전이를 진단하는 과정에서 MRI와 NAF 간 검사 일치율이 97%(64명/66명)로 높았음. 불일치한 2명의 환자 중 1명은 MRI에서 2개의 척추뼈전이가 확인됨(NAF에서는 발견안됨). 한 환자에서는 MRI에서 발견안된 병변이 NAF에서는 발견됨.</t>
    <phoneticPr fontId="2" type="noConversion"/>
  </si>
  <si>
    <t>PSMA와 NAF의 진단 일치율은 80%(160명, 66N/94P)이고 불일치는 20%임(40명). 
PSMA가 NAF보다 11명의 환자에서 더 많은 병변 더 발견하였고(true positive), NaF가 PSMA보다 29명의 환자에서 더 많은 전이 병변을 발견했으나 모두 false positive였음</t>
    <phoneticPr fontId="2" type="noConversion"/>
  </si>
  <si>
    <t>29(FP)</t>
    <phoneticPr fontId="2" type="noConversion"/>
  </si>
  <si>
    <t>The detected lesions were assumed positive or negative based on follow-up imaging.</t>
    <phoneticPr fontId="2" type="noConversion"/>
  </si>
  <si>
    <t>post-hoc 비교에서, NaF가 SPECT보다 더 많은 병변 발견(65명 중 28명), SPECT가 NaF보다 더 많은 병변 발견(65명 중 6명),  두 검사의 발견 병변수 동일(65명중 31명)</t>
    <phoneticPr fontId="2" type="noConversion"/>
  </si>
  <si>
    <t>68(TP)+137(TN) = 105명</t>
    <phoneticPr fontId="2" type="noConversion"/>
  </si>
  <si>
    <t>-</t>
    <phoneticPr fontId="2" type="noConversion"/>
  </si>
  <si>
    <t>NaF와 18F-DCFPyL의 일치병변은 152개, NaF에서 더 발견된 병변은 221개, DCFPyL에서 더 발견된 병변은 39개임.</t>
    <phoneticPr fontId="2" type="noConversion"/>
  </si>
  <si>
    <t>221, 39</t>
    <phoneticPr fontId="2" type="noConversion"/>
  </si>
  <si>
    <t>22, 232</t>
    <phoneticPr fontId="2" type="noConversion"/>
  </si>
  <si>
    <t xml:space="preserve">18F-DCFPy와 FDG의 일치병변은 68개, FDG에서 더 발견된 병변은 22개, DCFPyL에서 더 발견된 병변은 232개임. </t>
    <phoneticPr fontId="2" type="noConversion"/>
  </si>
  <si>
    <t>322(병변) 30명의 환자</t>
    <phoneticPr fontId="2" type="noConversion"/>
  </si>
  <si>
    <t>412(병변) 61명 환자</t>
    <phoneticPr fontId="2" type="noConversion"/>
  </si>
  <si>
    <t>-</t>
    <phoneticPr fontId="2" type="noConversion"/>
  </si>
  <si>
    <t>optimistic</t>
    <phoneticPr fontId="2" type="noConversion"/>
  </si>
  <si>
    <t>pessimistic</t>
    <phoneticPr fontId="2" type="noConversion"/>
  </si>
  <si>
    <t>0.885–0.987</t>
  </si>
  <si>
    <t>0.441–0.657</t>
  </si>
  <si>
    <t>0.524–0.734</t>
  </si>
  <si>
    <t>0.658–0.851</t>
  </si>
  <si>
    <t>0.932–0.991</t>
  </si>
  <si>
    <t>0.404–0.549</t>
  </si>
  <si>
    <t>0.454–0.599</t>
  </si>
  <si>
    <t>0.674–0.796</t>
  </si>
  <si>
    <t>NaF 검사로 뼈전이로 진단했던 1명 환자는 오진단이었음(FP), MRI로 뼈전이 진단했던 6명 중 4명은 뼈전이 맞았음. NaF와 MRI에서 FN으로 잘못 분류되었으나 PSMA에서는 뼈전이로 진단됨. MRI 에서 FN 이었던 환자 3명은 A review of the
remaining three false negative WB-MRI patients revealed one patient with a masking artefact from a hip replacement, one patient with an unspecific MRI finding, and one patient without a lesion corresponding to the localisation of the true positive bone metastasis.</t>
    <phoneticPr fontId="2" type="noConversion"/>
  </si>
  <si>
    <t xml:space="preserve">abnormal radiotracer uptake was graded using a 5-point scale: 1, definitely benign; 2, possibly benign; 3, equivocal; 4, possibly  malignant; and 5, definitely malignant based on the intensity of uptake, anatomical location, and morphological features on CT using a standardized reporting flowchart (Fig. 2).
Benign nature of uptake was considered to be established on follow-up if no suspicious or progressive changes on follow-up imaging for aminimumof 12 months (and/or) if sites of increased tracer uptake on 18F-NaF PET-CTwere unequivocally benign on MRI (and/or) in whom there was a decrease or no change in tracer avidity on follow-up 18F-NaF PET-CT (provided patients were not on systemic or locoregional treatment, for example, radiotherapy). In these patients, the index 18F-NaF PET-CT findings were considered true negative if scored 1 to 3 and false positive if scored 4 to 5. Similarly, PET-CT findings were considered true positive if the study was scored 4 to 5 and false-negative if scored 1 to 3 in those patients in whom follow-up imaging confirmed metastatic disease. </t>
    <phoneticPr fontId="2" type="noConversion"/>
  </si>
  <si>
    <t>환자</t>
    <phoneticPr fontId="2" type="noConversion"/>
  </si>
  <si>
    <t>4:  equivocal</t>
    <phoneticPr fontId="2" type="noConversion"/>
  </si>
  <si>
    <t>NaF</t>
    <phoneticPr fontId="2" type="noConversion"/>
  </si>
  <si>
    <t>-</t>
    <phoneticPr fontId="2" type="noConversion"/>
  </si>
  <si>
    <t>?</t>
    <phoneticPr fontId="2" type="noConversion"/>
  </si>
  <si>
    <t>NaF 기준으로 100</t>
    <phoneticPr fontId="2" type="noConversion"/>
  </si>
  <si>
    <t>FDG와 WBBS에서 발견한 전이병변은 NAF에서 모두 확인할 수 있었음. Table2.  NaF는 FDG에서 진단하지 못한 Long bones of the extremities에서의 병변 5개를 발견함
All true metastatic lesions detected on WBBS and 18F-FDG PET/CT were identified on 18F-fluoride PET/CT.</t>
    <phoneticPr fontId="2" type="noConversion"/>
  </si>
  <si>
    <t>11명의 환자에서 BS에서 진단되지 않은 추가적인 뼈전이 병변이 24개 확인 되었고, 이는 추적관찰을 통해 악성으로 확인됨</t>
    <phoneticPr fontId="2" type="noConversion"/>
  </si>
  <si>
    <t>(애매한 병변에 한해서만)</t>
    <phoneticPr fontId="2" type="noConversion"/>
  </si>
  <si>
    <t>31세 남성환자에서 생검으로 확인된 뼈전이를 NaF에서만 확인하고, BS와 FDG에서는 확인되지 않음. 73세 전립선암 환자에서 BS와 NaF 로 심각한 뼈전이를 확인할 수 있었던 반면, FDG는 간, 대동정맥 림프절전이는 확인했으나 뼈 전이는 확인할 수 없었음</t>
    <phoneticPr fontId="2" type="noConversion"/>
  </si>
  <si>
    <t>?</t>
    <phoneticPr fontId="2" type="noConversion"/>
  </si>
  <si>
    <t>병변</t>
    <phoneticPr fontId="2" type="noConversion"/>
  </si>
  <si>
    <t>(3명 환자에서만)</t>
    <phoneticPr fontId="2" type="noConversion"/>
  </si>
  <si>
    <t>sensitivity까지만 보고가능. 계산해서 각주표기로 처리 
3명환자로만 결과보고 이유:4). According to the standard of reference, only five patients had skeletal metastases that both DWI and 18F-NaF PET/CT could verify. Two patients who showed widespread bone metastases died 8 and 16 months after the initial imaging. The other three patients with bone metastases showed partial regression on follow-up studies. Two patients showed uncountable metastases to the skeleton, and the results were excluded from Table
3.</t>
    <phoneticPr fontId="2" type="noConversion"/>
  </si>
  <si>
    <t>-</t>
    <phoneticPr fontId="2" type="noConversion"/>
  </si>
  <si>
    <t>site</t>
    <phoneticPr fontId="2" type="noConversion"/>
  </si>
  <si>
    <t>Thyroid Cancer(환자 6명)</t>
    <phoneticPr fontId="2" type="noConversion"/>
  </si>
  <si>
    <t>prostate cancer(총환자 46)</t>
    <phoneticPr fontId="2" type="noConversion"/>
  </si>
  <si>
    <t>검사별 환자수 다름</t>
    <phoneticPr fontId="2" type="noConversion"/>
  </si>
  <si>
    <t>임상진단(최소 12개월 이상 추적관찰한 MRI, CT, NaF PET/CT, 임상결과)</t>
    <phoneticPr fontId="2" type="noConversion"/>
  </si>
  <si>
    <t>임상진단(추적관찰한 영상검사 결과)</t>
    <phoneticPr fontId="2" type="noConversion"/>
  </si>
  <si>
    <t>임상진단(병리학적 결과, 애매한진단의 경우 독립된 두 의사에 평가한 MRI, CT, PET–CT, or a combination 검사 결과와의 연관성, 24개월까지의 추적관찰 결과 등 종합)</t>
    <phoneticPr fontId="2" type="noConversion"/>
  </si>
  <si>
    <t>임상진단(방사선학적 결과, 최소 6개월 추적관찰한 임상정보(신체검사, 생화학적 검사, 암표지자, 다른 독립적 영상검사-CT,MRI, and [18F]FDG PET/CT 종합))</t>
    <phoneticPr fontId="2" type="noConversion"/>
  </si>
  <si>
    <t>these composite follow-up data (comprising of clinical examination, tumor markers, and serial radiological follow-up) were considered as the reference standard</t>
    <phoneticPr fontId="2" type="noConversion"/>
  </si>
  <si>
    <t xml:space="preserve">임상진단(임상 검사, 암표지자, 추적관찰한 방사선 검사 결과) </t>
    <phoneticPr fontId="2" type="noConversion"/>
  </si>
  <si>
    <t>Composite gold standard included the CT component of the 18F-PET/CT study with follow-up CT, MRI, 18F-fluoro-deoxyglucose-PET/CT, and bone scans</t>
    <phoneticPr fontId="2" type="noConversion"/>
  </si>
  <si>
    <t>추적관찰한 영상검사-CT, MRI, FDG, BS 결과 종합</t>
    <phoneticPr fontId="2" type="noConversion"/>
  </si>
  <si>
    <t>없음</t>
    <phoneticPr fontId="2" type="noConversion"/>
  </si>
  <si>
    <t>임상진단(추적관찰한 영상검사-CT(12M시점), 신체검사, 병리학적 검사, 암표지자, 다른 영상검사( MRI, X-ray, BS))</t>
    <phoneticPr fontId="2" type="noConversion"/>
  </si>
  <si>
    <t>임상진단(최소 6개월 이상 추적관찰한 생리학적, 생검, 병리학적 결과 및 영상 검사 종합)</t>
    <phoneticPr fontId="2" type="noConversion"/>
  </si>
  <si>
    <t>-</t>
    <phoneticPr fontId="2" type="noConversion"/>
  </si>
  <si>
    <t>임상진단(최소 15개월 추적관찰한 임상병리학적 검사 및 영상검사(BS, MRI, CT)0</t>
    <phoneticPr fontId="2" type="noConversion"/>
  </si>
  <si>
    <t>임상진단(병리학적 검사 또는 추적관찰 결과)</t>
    <phoneticPr fontId="2" type="noConversion"/>
  </si>
  <si>
    <t>임상진단(추적관찰한 영상검사 결과, 치료결정이 중요한 경우 조직학적 검사 결과 고려, 다른 방사선검사 결과)</t>
    <phoneticPr fontId="2" type="noConversion"/>
  </si>
  <si>
    <t>최소 6개월 추적관찰한 영상검사(CT, MRI) 및 신체생리검사(PSA 수준 등)</t>
    <phoneticPr fontId="2" type="noConversion"/>
  </si>
  <si>
    <t>6개월 이상 추적관찰한 영상검사(MRI, contrast-enhanced CT, or PET/CT) 또는 생검(CT guided or surgical)결과</t>
    <phoneticPr fontId="2" type="noConversion"/>
  </si>
  <si>
    <t>임상진단(생검, 병리학적 검사 및 추적관찰한 영상검사 결과)</t>
    <phoneticPr fontId="2" type="noConversion"/>
  </si>
  <si>
    <t>Sharma </t>
    <phoneticPr fontId="2" type="noConversion"/>
  </si>
  <si>
    <t>shrama</t>
    <phoneticPr fontId="2" type="noConversion"/>
  </si>
  <si>
    <t>PET/CT</t>
    <phoneticPr fontId="2" type="noConversion"/>
  </si>
  <si>
    <t>Yen</t>
    <phoneticPr fontId="2" type="noConversion"/>
  </si>
  <si>
    <t>hepatocellular carcinoma patients</t>
    <phoneticPr fontId="2" type="noConversion"/>
  </si>
  <si>
    <t>Bone scintigraphy</t>
    <phoneticPr fontId="2" type="noConversion"/>
  </si>
  <si>
    <t>The accuracies of BS and PET-CT were determined by comparing their results with the finalized clinical data in a lesion-by-lesion manner.</t>
    <phoneticPr fontId="2" type="noConversion"/>
  </si>
  <si>
    <t>1(SN, SP, PPV, NPV, accuracy, AUC)</t>
  </si>
  <si>
    <t>Kruger</t>
    <phoneticPr fontId="2" type="noConversion"/>
  </si>
  <si>
    <t>독일</t>
    <phoneticPr fontId="2" type="noConversion"/>
  </si>
  <si>
    <t>non-small cell lung cancer</t>
    <phoneticPr fontId="2" type="noConversion"/>
  </si>
  <si>
    <t>99mTc-MDP planar bone scintigraphy, 18F-FDG PET/CT</t>
    <phoneticPr fontId="2" type="noConversion"/>
  </si>
  <si>
    <t>In the case of discordant scan results, we did not routinely perform MRI as a gold standard for the definitive verification of bone metastases, but relied on typical imaging presentation on either PET or CT.</t>
    <phoneticPr fontId="2" type="noConversion"/>
  </si>
  <si>
    <t>Park</t>
    <phoneticPr fontId="2" type="noConversion"/>
  </si>
  <si>
    <t>WBBS</t>
    <phoneticPr fontId="2" type="noConversion"/>
  </si>
  <si>
    <t>PET/CT</t>
  </si>
  <si>
    <t>Discovery ST PET-CT scanner (GE Medical System, Milwaukee, Wisconsin, USA).</t>
    <phoneticPr fontId="2" type="noConversion"/>
  </si>
  <si>
    <t>dual-head g-camera (Infinia, GE Medical System)</t>
    <phoneticPr fontId="2" type="noConversion"/>
  </si>
  <si>
    <t>pathological and/or follow-up results</t>
  </si>
  <si>
    <t>기술안함</t>
    <phoneticPr fontId="2" type="noConversion"/>
  </si>
  <si>
    <t>19F-NaF PET/CT</t>
  </si>
  <si>
    <t>high-resolution PETscanner (ECAT EXAT HR+, Siemens/CTI, Knoxville, TN, USA)</t>
    <phoneticPr fontId="2" type="noConversion"/>
  </si>
  <si>
    <t>double-headed gamma cameras (ECAM and Bodyscan, Siemens, Erlangen, Germany)</t>
    <phoneticPr fontId="2" type="noConversion"/>
  </si>
  <si>
    <t>NaF, FDG, MRI</t>
    <phoneticPr fontId="2" type="noConversion"/>
  </si>
  <si>
    <t>19F-NaF PET</t>
  </si>
  <si>
    <t>Biograph Truepoint 40 (Siemens Medical System, CTI, Konxville, TN, USA)</t>
    <phoneticPr fontId="2" type="noConversion"/>
  </si>
  <si>
    <t>Forte (Philips, Holland) 감마카메라</t>
    <phoneticPr fontId="2" type="noConversion"/>
  </si>
  <si>
    <t>Biograph Truepoint 41 (Siemens Medical System, CTI, Konxville, TN, USA)</t>
  </si>
  <si>
    <t>BS에서 12개의 뼈전이 병변을 진단하지 못했으나 PET에서는 12개 중 9개를 올바르게 진단함</t>
    <phoneticPr fontId="2" type="noConversion"/>
  </si>
  <si>
    <t>전이성 환자 18명 중 13명은  FDG와 NaF-PET 검사 결과 일치함. FDG는 NaFPET에 비해 전이성 더 발견함(53vs 40). 한 환자에서 뼈용해성 뼈전이 1개가 FN이었음. 그러나 NaF PET은 FDG에서 음성이었떤 환자 4명에서 뼈전이 확인함</t>
    <phoneticPr fontId="2" type="noConversion"/>
  </si>
  <si>
    <t>NaF가 BS에 비해 더욱 많은 수의 뼈 전이 병변을 발견함. 골반부 병변 부위(소변의 영향으로 왜곡되기 쉬운), 경추의 병변도 PET이 BS보다 더 많이 발견함</t>
    <phoneticPr fontId="2" type="noConversion"/>
  </si>
  <si>
    <t>NaF PET/CT</t>
    <phoneticPr fontId="2" type="noConversion"/>
  </si>
  <si>
    <t>MRI</t>
    <phoneticPr fontId="2" type="noConversion"/>
  </si>
  <si>
    <t>• 총 38%(95% CI 30-48%)의 환자에서 치료단계의  전체적인 변화가 생김</t>
    <phoneticPr fontId="2" type="noConversion"/>
  </si>
  <si>
    <t>진단법 평가연구</t>
    <phoneticPr fontId="2" type="noConversion"/>
  </si>
  <si>
    <t>-</t>
    <phoneticPr fontId="2" type="noConversion"/>
  </si>
  <si>
    <t>12,12</t>
    <phoneticPr fontId="2" type="noConversion"/>
  </si>
  <si>
    <t xml:space="preserve">NaF에서의 FN 진단은 3개 병변임. FDG에서는 negatived였으나, NaF에서는 positive였음. </t>
    <phoneticPr fontId="2" type="noConversion"/>
  </si>
  <si>
    <t>추가 발견 병변 수</t>
    <phoneticPr fontId="2" type="noConversion"/>
  </si>
  <si>
    <t>1(SN, SP, PPV, NPV)</t>
    <phoneticPr fontId="2" type="noConversion"/>
  </si>
  <si>
    <t>추가 발견 환자수</t>
    <phoneticPr fontId="2" type="noConversion"/>
  </si>
  <si>
    <t>추가 발견 환자/병변 수</t>
    <phoneticPr fontId="2" type="noConversion"/>
  </si>
  <si>
    <t>1(TP, FP, TN, FN)</t>
    <phoneticPr fontId="2" type="noConversion"/>
  </si>
  <si>
    <t>추가 발견 환자 수</t>
    <phoneticPr fontId="2" type="noConversion"/>
  </si>
  <si>
    <t>추가 발견 환자  수</t>
    <phoneticPr fontId="2" type="noConversion"/>
  </si>
  <si>
    <t>추가 발견 환자 수</t>
    <phoneticPr fontId="2" type="noConversion"/>
  </si>
  <si>
    <t>-</t>
    <phoneticPr fontId="2" type="noConversion"/>
  </si>
  <si>
    <t>추가 발견 수</t>
    <phoneticPr fontId="2" type="noConversion"/>
  </si>
  <si>
    <t>단면연구</t>
    <phoneticPr fontId="2" type="noConversion"/>
  </si>
  <si>
    <t>추가발견 환자 수</t>
    <phoneticPr fontId="2" type="noConversion"/>
  </si>
  <si>
    <t xml:space="preserve">검사관련 약물 또는 기술적 문제의 부작용 없음 </t>
    <phoneticPr fontId="2" type="noConversion"/>
  </si>
  <si>
    <t xml:space="preserve"> 비교검사(BS) 대비 애매한 진단을 받은 환자수가 감소해 임상적 관리방법이 변화함
 - (환자) 애매한 진단(equivocal finding)은  NaF에서 4명, BS에서 19명임(p=0.03) 
 - (병변) 애매한 진단(equivocal finding)은 NaF에서 5개, BS에서 26개임</t>
    <phoneticPr fontId="2" type="noConversion"/>
  </si>
  <si>
    <t>NaF 결과에 따라 생검, 추가적인 영상검사, 화학치료, 방사선치료를 치료방법으로 사용함
• NaF 검사 이후의 치료방법의 변화율 보고(초기/뼈전이의심/진행뼈전이 의심), 비치료-&gt;치료, 치료-&gt;비치료</t>
    <phoneticPr fontId="2" type="noConversion"/>
  </si>
  <si>
    <t>NaF 검사 이후의 치료방법의 변화율은 초기단계/초기 뼈전이 의심환자/진행 뼈전이의심환자 각각 46.7%, 55.1%, 52.0%.
비치료-&gt;치료 변화</t>
    <phoneticPr fontId="2" type="noConversion"/>
  </si>
  <si>
    <t>별첨1-1. 양전자방출단층촬영-F18플루오리드 자료추출: 선택문헌 기본특성</t>
    <phoneticPr fontId="2" type="noConversion"/>
  </si>
  <si>
    <t>별첨1-1-1. 양전자방출단층촬영-F18플루오리드 자료추출: 안전성 결과</t>
    <phoneticPr fontId="2" type="noConversion"/>
  </si>
  <si>
    <t>별첨1-1-2. 양전자방출단층촬영-F18플루오리드 자료추출: 효과성 결과1(진단정확도)</t>
    <phoneticPr fontId="2" type="noConversion"/>
  </si>
  <si>
    <t>별첨1-1-3. 양전자방출단층촬영-F18플루오리드 자료추출: 효과성 결과2,3(추가발견수/검사간일치율, 의료결과영향)</t>
    <phoneticPr fontId="2" type="noConversion"/>
  </si>
  <si>
    <t>PSMA 2/NaF 3</t>
    <phoneticPr fontId="2" type="noConversion"/>
  </si>
  <si>
    <t>13(ESRD),20(control)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</si>
</sst>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m&quot;월&quot;\ dd&quot;일&quot;"/>
    <numFmt numFmtId="177" formatCode="0.0"/>
  </numFmts>
  <fonts count="31">
    <font>
      <sz val="11"/>
      <color theme="1"/>
      <name val="맑은 고딕"/>
      <family val="2"/>
      <charset val="129"/>
      <scheme val="minor"/>
    </font>
    <font>
      <sz val="10"/>
      <color theme="1"/>
      <name val="맑은 고딕"/>
      <family val="3"/>
      <charset val="129"/>
      <scheme val="minor"/>
    </font>
    <font>
      <sz val="8"/>
      <name val="맑은 고딕"/>
      <family val="2"/>
      <charset val="129"/>
      <scheme val="minor"/>
    </font>
    <font>
      <sz val="9"/>
      <color theme="1"/>
      <name val="KoPub돋움체 Medium"/>
      <family val="1"/>
      <charset val="129"/>
    </font>
    <font>
      <b/>
      <sz val="9"/>
      <color theme="1"/>
      <name val="KoPub돋움체 Medium"/>
      <family val="1"/>
      <charset val="129"/>
    </font>
    <font>
      <sz val="11"/>
      <color theme="1"/>
      <name val="KoPub돋움체 Medium"/>
      <family val="1"/>
      <charset val="129"/>
    </font>
    <font>
      <sz val="10"/>
      <color theme="1"/>
      <name val="KoPub돋움체 Medium"/>
      <family val="1"/>
      <charset val="129"/>
    </font>
    <font>
      <sz val="9"/>
      <color rgb="FF2A2A2A"/>
      <name val="KoPub돋움체 Medium"/>
      <family val="1"/>
      <charset val="129"/>
    </font>
    <font>
      <sz val="9"/>
      <name val="KoPub돋움체 Medium"/>
      <family val="1"/>
      <charset val="129"/>
    </font>
    <font>
      <b/>
      <sz val="10"/>
      <name val="맑은 고딕"/>
      <family val="3"/>
      <charset val="129"/>
      <scheme val="minor"/>
    </font>
    <font>
      <b/>
      <sz val="10"/>
      <color theme="1"/>
      <name val="맑은 고딕"/>
      <family val="3"/>
      <charset val="129"/>
      <scheme val="minor"/>
    </font>
    <font>
      <b/>
      <sz val="10"/>
      <color theme="1"/>
      <name val="KoPub돋움체 Medium"/>
      <family val="1"/>
      <charset val="129"/>
    </font>
    <font>
      <sz val="10"/>
      <color rgb="FF2A2A2A"/>
      <name val="KoPub돋움체 Light"/>
      <family val="1"/>
      <charset val="129"/>
    </font>
    <font>
      <sz val="10"/>
      <color theme="1"/>
      <name val="KoPub돋움체 Light"/>
      <family val="1"/>
      <charset val="129"/>
    </font>
    <font>
      <sz val="10"/>
      <color theme="1"/>
      <name val="맑은 고딕"/>
      <family val="2"/>
      <charset val="129"/>
      <scheme val="minor"/>
    </font>
    <font>
      <sz val="10"/>
      <name val="KoPub돋움체 Light"/>
      <family val="1"/>
      <charset val="129"/>
    </font>
    <font>
      <sz val="9"/>
      <color indexed="81"/>
      <name val="Tahoma"/>
      <family val="2"/>
    </font>
    <font>
      <b/>
      <sz val="9"/>
      <color indexed="81"/>
      <name val="Tahoma"/>
      <family val="2"/>
    </font>
    <font>
      <b/>
      <sz val="10"/>
      <color rgb="FFFF0000"/>
      <name val="맑은 고딕"/>
      <family val="3"/>
      <charset val="129"/>
      <scheme val="minor"/>
    </font>
    <font>
      <sz val="10"/>
      <color rgb="FFFF0000"/>
      <name val="KoPub돋움체 Light"/>
      <family val="1"/>
      <charset val="129"/>
    </font>
    <font>
      <b/>
      <sz val="10"/>
      <color theme="1"/>
      <name val="KoPub돋움체 Light"/>
      <family val="1"/>
      <charset val="129"/>
    </font>
    <font>
      <sz val="9"/>
      <color theme="1"/>
      <name val="KoPub돋움체 Light"/>
      <family val="1"/>
      <charset val="129"/>
    </font>
    <font>
      <sz val="11"/>
      <color theme="1"/>
      <name val="KoPub돋움체 Light"/>
      <family val="1"/>
      <charset val="129"/>
    </font>
    <font>
      <sz val="9"/>
      <color indexed="81"/>
      <name val="돋움"/>
      <family val="3"/>
      <charset val="129"/>
    </font>
    <font>
      <b/>
      <sz val="10"/>
      <color rgb="FFFF0000"/>
      <name val="KoPub돋움체 Medium"/>
      <family val="1"/>
      <charset val="129"/>
    </font>
    <font>
      <sz val="9"/>
      <name val="KoPub돋움체 Light"/>
      <family val="1"/>
      <charset val="129"/>
    </font>
    <font>
      <sz val="11"/>
      <name val="KoPub돋움체 Light"/>
      <family val="1"/>
      <charset val="129"/>
    </font>
    <font>
      <b/>
      <sz val="12"/>
      <color theme="1"/>
      <name val="KoPub돋움체 Light"/>
      <family val="1"/>
      <charset val="129"/>
    </font>
    <font>
      <b/>
      <sz val="9"/>
      <name val="KoPub돋움체 Medium"/>
      <family val="1"/>
      <charset val="129"/>
    </font>
    <font>
      <sz val="11"/>
      <name val="맑은 고딕"/>
      <family val="2"/>
      <charset val="129"/>
      <scheme val="minor"/>
    </font>
    <font>
      <sz val="10"/>
      <name val="맑은 고딕"/>
      <family val="2"/>
      <charset val="129"/>
      <scheme val="minor"/>
    </font>
  </fonts>
  <fills count="11">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29">
    <xf numFmtId="0" fontId="0" fillId="0" borderId="0" xfId="0">
      <alignment vertical="center"/>
    </xf>
    <xf numFmtId="0" fontId="1" fillId="0" borderId="0" xfId="0" applyFont="1" applyAlignment="1">
      <alignment horizontal="left" vertical="center"/>
    </xf>
    <xf numFmtId="0" fontId="4" fillId="2" borderId="4" xfId="0" applyFont="1" applyFill="1" applyBorder="1" applyAlignment="1">
      <alignment horizontal="center" vertical="center" wrapText="1"/>
    </xf>
    <xf numFmtId="0" fontId="5" fillId="0" borderId="0" xfId="0" applyFont="1">
      <alignment vertical="center"/>
    </xf>
    <xf numFmtId="0" fontId="4" fillId="4" borderId="2" xfId="0" applyFont="1" applyFill="1" applyBorder="1" applyAlignment="1">
      <alignment horizontal="center" vertical="top" wrapText="1"/>
    </xf>
    <xf numFmtId="0" fontId="4" fillId="4" borderId="6" xfId="0" applyFont="1" applyFill="1" applyBorder="1" applyAlignment="1">
      <alignment horizontal="center" vertical="top" wrapText="1"/>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2" xfId="0" applyFont="1" applyBorder="1">
      <alignment vertical="center"/>
    </xf>
    <xf numFmtId="0" fontId="3" fillId="0" borderId="2" xfId="0" applyFont="1" applyBorder="1">
      <alignment vertical="center"/>
    </xf>
    <xf numFmtId="0" fontId="4" fillId="3" borderId="2" xfId="0" applyFont="1" applyFill="1" applyBorder="1" applyAlignment="1">
      <alignment horizontal="center" vertical="center"/>
    </xf>
    <xf numFmtId="0" fontId="3" fillId="0" borderId="2" xfId="0" applyFont="1" applyBorder="1" applyAlignment="1">
      <alignment vertical="center" wrapText="1"/>
    </xf>
    <xf numFmtId="0" fontId="3" fillId="0" borderId="0" xfId="0" applyFont="1">
      <alignment vertical="center"/>
    </xf>
    <xf numFmtId="0" fontId="8" fillId="0" borderId="2" xfId="0" applyFont="1" applyBorder="1">
      <alignment vertical="center"/>
    </xf>
    <xf numFmtId="0" fontId="9" fillId="5" borderId="2" xfId="0" applyFont="1" applyFill="1" applyBorder="1" applyAlignment="1">
      <alignment horizontal="center" vertical="center"/>
    </xf>
    <xf numFmtId="0" fontId="10" fillId="4" borderId="2" xfId="0" applyFont="1" applyFill="1" applyBorder="1" applyAlignment="1">
      <alignment horizontal="center" vertical="center"/>
    </xf>
    <xf numFmtId="0" fontId="11" fillId="4" borderId="2" xfId="0" applyFont="1" applyFill="1" applyBorder="1" applyAlignment="1">
      <alignment horizontal="center" vertical="top" wrapText="1"/>
    </xf>
    <xf numFmtId="0" fontId="11"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11" fillId="3" borderId="2" xfId="0" applyFont="1" applyFill="1" applyBorder="1" applyAlignment="1">
      <alignment horizontal="center" vertical="center"/>
    </xf>
    <xf numFmtId="0" fontId="12" fillId="0" borderId="2" xfId="0" applyFont="1" applyBorder="1">
      <alignment vertical="center"/>
    </xf>
    <xf numFmtId="0" fontId="13" fillId="0" borderId="2" xfId="0" applyFont="1" applyBorder="1">
      <alignment vertical="center"/>
    </xf>
    <xf numFmtId="0" fontId="13" fillId="0" borderId="0" xfId="0" applyFont="1">
      <alignment vertical="center"/>
    </xf>
    <xf numFmtId="0" fontId="15" fillId="0" borderId="2" xfId="0" applyFont="1" applyBorder="1">
      <alignment vertical="center"/>
    </xf>
    <xf numFmtId="0" fontId="10" fillId="4" borderId="2" xfId="0" applyFont="1" applyFill="1" applyBorder="1" applyAlignment="1">
      <alignment horizontal="left" vertical="center"/>
    </xf>
    <xf numFmtId="0" fontId="11" fillId="2" borderId="7" xfId="0" applyFont="1" applyFill="1" applyBorder="1" applyAlignment="1">
      <alignment horizontal="center" vertical="center" wrapText="1"/>
    </xf>
    <xf numFmtId="0" fontId="13" fillId="0" borderId="3" xfId="0" applyFont="1" applyBorder="1">
      <alignment vertical="center"/>
    </xf>
    <xf numFmtId="0" fontId="0" fillId="0" borderId="2" xfId="0" applyBorder="1">
      <alignment vertical="center"/>
    </xf>
    <xf numFmtId="177" fontId="13" fillId="0" borderId="2" xfId="0" applyNumberFormat="1" applyFont="1" applyBorder="1">
      <alignment vertical="center"/>
    </xf>
    <xf numFmtId="0" fontId="3" fillId="0" borderId="1" xfId="0" applyFont="1" applyBorder="1">
      <alignment vertical="center"/>
    </xf>
    <xf numFmtId="0" fontId="13" fillId="0" borderId="1" xfId="0" applyFont="1" applyBorder="1">
      <alignment vertical="center"/>
    </xf>
    <xf numFmtId="0" fontId="21" fillId="0" borderId="2" xfId="0" applyFont="1" applyBorder="1">
      <alignment vertical="center"/>
    </xf>
    <xf numFmtId="0" fontId="13" fillId="0" borderId="6" xfId="0" applyFont="1" applyBorder="1">
      <alignment vertical="center"/>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6" fillId="0" borderId="6" xfId="0" applyFont="1" applyBorder="1" applyAlignment="1">
      <alignment horizontal="center" vertical="center"/>
    </xf>
    <xf numFmtId="0" fontId="11" fillId="3" borderId="6" xfId="0" applyFont="1" applyFill="1" applyBorder="1" applyAlignment="1">
      <alignment horizontal="center" vertical="center"/>
    </xf>
    <xf numFmtId="0" fontId="13" fillId="0" borderId="2" xfId="0" applyFont="1" applyBorder="1" applyAlignment="1">
      <alignment horizontal="right" vertical="center"/>
    </xf>
    <xf numFmtId="0" fontId="13" fillId="7" borderId="2" xfId="0" applyFont="1" applyFill="1" applyBorder="1">
      <alignment vertical="center"/>
    </xf>
    <xf numFmtId="0" fontId="12" fillId="0" borderId="6" xfId="0" applyFont="1" applyBorder="1">
      <alignment vertical="center"/>
    </xf>
    <xf numFmtId="0" fontId="13" fillId="7" borderId="2" xfId="0" applyFont="1" applyFill="1" applyBorder="1" applyAlignment="1">
      <alignment horizontal="right" vertical="center"/>
    </xf>
    <xf numFmtId="0" fontId="21" fillId="0" borderId="1" xfId="0" applyFont="1" applyBorder="1">
      <alignment vertical="center"/>
    </xf>
    <xf numFmtId="0" fontId="19" fillId="0" borderId="2" xfId="0" applyFont="1" applyBorder="1">
      <alignment vertical="center"/>
    </xf>
    <xf numFmtId="0" fontId="3" fillId="7" borderId="2" xfId="0" applyFont="1" applyFill="1" applyBorder="1">
      <alignment vertical="center"/>
    </xf>
    <xf numFmtId="0" fontId="22" fillId="0" borderId="2" xfId="0" applyFont="1" applyBorder="1">
      <alignment vertical="center"/>
    </xf>
    <xf numFmtId="0" fontId="13" fillId="7" borderId="6" xfId="0" applyFont="1" applyFill="1" applyBorder="1">
      <alignment vertical="center"/>
    </xf>
    <xf numFmtId="0" fontId="21" fillId="7" borderId="2" xfId="0" applyFont="1" applyFill="1" applyBorder="1">
      <alignment vertical="center"/>
    </xf>
    <xf numFmtId="0" fontId="20" fillId="3" borderId="2" xfId="0" applyFont="1" applyFill="1" applyBorder="1" applyAlignment="1">
      <alignment horizontal="center" vertical="center"/>
    </xf>
    <xf numFmtId="0" fontId="13" fillId="7" borderId="9" xfId="0" applyFont="1" applyFill="1" applyBorder="1">
      <alignment vertical="center"/>
    </xf>
    <xf numFmtId="0" fontId="3" fillId="7" borderId="1" xfId="0" applyFont="1" applyFill="1" applyBorder="1">
      <alignment vertical="center"/>
    </xf>
    <xf numFmtId="0" fontId="13" fillId="7" borderId="0" xfId="0" applyFont="1" applyFill="1">
      <alignment vertical="center"/>
    </xf>
    <xf numFmtId="0" fontId="13" fillId="7" borderId="1" xfId="0" applyFont="1" applyFill="1" applyBorder="1">
      <alignment vertical="center"/>
    </xf>
    <xf numFmtId="0" fontId="13" fillId="8" borderId="2" xfId="0" applyFont="1" applyFill="1" applyBorder="1">
      <alignment vertical="center"/>
    </xf>
    <xf numFmtId="0" fontId="15" fillId="7" borderId="2" xfId="0" applyFont="1" applyFill="1" applyBorder="1">
      <alignment vertical="center"/>
    </xf>
    <xf numFmtId="0" fontId="15" fillId="9" borderId="2" xfId="0" applyFont="1" applyFill="1" applyBorder="1">
      <alignment vertical="center"/>
    </xf>
    <xf numFmtId="0" fontId="10" fillId="4" borderId="3" xfId="0" applyFont="1" applyFill="1" applyBorder="1" applyAlignment="1">
      <alignment horizontal="center" vertical="center"/>
    </xf>
    <xf numFmtId="177" fontId="13" fillId="0" borderId="3" xfId="0" applyNumberFormat="1" applyFont="1" applyBorder="1">
      <alignment vertical="center"/>
    </xf>
    <xf numFmtId="0" fontId="13" fillId="7" borderId="3" xfId="0" applyFont="1" applyFill="1" applyBorder="1">
      <alignment vertical="center"/>
    </xf>
    <xf numFmtId="0" fontId="13" fillId="0" borderId="11" xfId="0" applyFont="1" applyBorder="1">
      <alignment vertical="center"/>
    </xf>
    <xf numFmtId="0" fontId="13" fillId="0" borderId="10" xfId="0" applyFont="1" applyBorder="1">
      <alignment vertical="center"/>
    </xf>
    <xf numFmtId="0" fontId="13" fillId="0" borderId="3" xfId="0" applyFont="1" applyBorder="1" applyAlignment="1">
      <alignment horizontal="right" vertical="center"/>
    </xf>
    <xf numFmtId="0" fontId="13" fillId="7" borderId="3" xfId="0" applyFont="1" applyFill="1" applyBorder="1" applyAlignment="1">
      <alignment horizontal="right" vertical="center"/>
    </xf>
    <xf numFmtId="0" fontId="15" fillId="7" borderId="3" xfId="0" applyFont="1" applyFill="1" applyBorder="1">
      <alignment vertical="center"/>
    </xf>
    <xf numFmtId="0" fontId="15" fillId="0" borderId="3" xfId="0" applyFont="1" applyBorder="1">
      <alignment vertical="center"/>
    </xf>
    <xf numFmtId="0" fontId="9" fillId="5" borderId="5" xfId="0" applyFont="1" applyFill="1" applyBorder="1" applyAlignment="1">
      <alignment horizontal="center" vertical="center"/>
    </xf>
    <xf numFmtId="0" fontId="13" fillId="9" borderId="2" xfId="0" applyFont="1" applyFill="1" applyBorder="1">
      <alignment vertical="center"/>
    </xf>
    <xf numFmtId="0" fontId="13" fillId="9" borderId="2" xfId="0" applyFont="1" applyFill="1" applyBorder="1" applyAlignment="1">
      <alignment horizontal="right" vertical="center"/>
    </xf>
    <xf numFmtId="0" fontId="0" fillId="9" borderId="2" xfId="0" applyFill="1" applyBorder="1">
      <alignment vertical="center"/>
    </xf>
    <xf numFmtId="177" fontId="13" fillId="9" borderId="2" xfId="0" applyNumberFormat="1" applyFont="1" applyFill="1" applyBorder="1">
      <alignment vertical="center"/>
    </xf>
    <xf numFmtId="0" fontId="14" fillId="9" borderId="2" xfId="0" applyFont="1" applyFill="1" applyBorder="1">
      <alignment vertical="center"/>
    </xf>
    <xf numFmtId="0" fontId="11" fillId="10" borderId="2" xfId="0" applyFont="1" applyFill="1" applyBorder="1" applyAlignment="1">
      <alignment horizontal="center" vertical="center"/>
    </xf>
    <xf numFmtId="0" fontId="15" fillId="0" borderId="1" xfId="0" applyFont="1" applyBorder="1">
      <alignment vertical="center"/>
    </xf>
    <xf numFmtId="0" fontId="15" fillId="0" borderId="6" xfId="0" applyFont="1" applyBorder="1">
      <alignment vertical="center"/>
    </xf>
    <xf numFmtId="0" fontId="25" fillId="0" borderId="2" xfId="0" applyFont="1" applyBorder="1">
      <alignment vertical="center"/>
    </xf>
    <xf numFmtId="0" fontId="26" fillId="0" borderId="2" xfId="0" applyFont="1" applyBorder="1">
      <alignment vertical="center"/>
    </xf>
    <xf numFmtId="0" fontId="13" fillId="0" borderId="0" xfId="0" applyFont="1" applyAlignment="1">
      <alignment horizontal="left" vertical="center"/>
    </xf>
    <xf numFmtId="0" fontId="3" fillId="0" borderId="2" xfId="0" applyFont="1" applyFill="1" applyBorder="1">
      <alignment vertical="center"/>
    </xf>
    <xf numFmtId="0" fontId="3" fillId="0" borderId="2" xfId="0" applyFont="1" applyBorder="1" applyAlignment="1">
      <alignment vertical="center"/>
    </xf>
    <xf numFmtId="0" fontId="13" fillId="0" borderId="2" xfId="0" applyFont="1" applyFill="1" applyBorder="1">
      <alignment vertical="center"/>
    </xf>
    <xf numFmtId="0" fontId="3" fillId="0" borderId="2" xfId="0" applyFont="1" applyFill="1" applyBorder="1" applyAlignment="1">
      <alignment horizontal="center" vertical="center"/>
    </xf>
    <xf numFmtId="0" fontId="13" fillId="0" borderId="9" xfId="0" applyFont="1" applyFill="1" applyBorder="1">
      <alignment vertical="center"/>
    </xf>
    <xf numFmtId="0" fontId="13" fillId="0" borderId="2" xfId="0" applyFont="1" applyBorder="1" applyAlignment="1">
      <alignment vertical="center"/>
    </xf>
    <xf numFmtId="0" fontId="19" fillId="0" borderId="2" xfId="0" applyFont="1" applyFill="1" applyBorder="1">
      <alignment vertical="center"/>
    </xf>
    <xf numFmtId="0" fontId="6" fillId="0" borderId="2" xfId="0" applyFont="1" applyFill="1" applyBorder="1" applyAlignment="1">
      <alignment horizontal="center" vertical="center"/>
    </xf>
    <xf numFmtId="0" fontId="22" fillId="0" borderId="0" xfId="0" applyFont="1">
      <alignment vertical="center"/>
    </xf>
    <xf numFmtId="0" fontId="4" fillId="2" borderId="2" xfId="0" applyFont="1" applyFill="1" applyBorder="1" applyAlignment="1">
      <alignment horizontal="center" vertical="center" wrapText="1"/>
    </xf>
    <xf numFmtId="0" fontId="15" fillId="0" borderId="2" xfId="0" applyFont="1" applyFill="1" applyBorder="1">
      <alignment vertical="center"/>
    </xf>
    <xf numFmtId="0" fontId="13" fillId="0" borderId="6" xfId="0" applyFont="1" applyFill="1" applyBorder="1">
      <alignment vertical="center"/>
    </xf>
    <xf numFmtId="0" fontId="21" fillId="0" borderId="2" xfId="0" applyFont="1" applyFill="1" applyBorder="1">
      <alignment vertical="center"/>
    </xf>
    <xf numFmtId="0" fontId="22" fillId="0" borderId="2" xfId="0" applyFont="1" applyFill="1" applyBorder="1">
      <alignment vertical="center"/>
    </xf>
    <xf numFmtId="0" fontId="13" fillId="0" borderId="2" xfId="0" applyFont="1" applyFill="1" applyBorder="1" applyAlignment="1">
      <alignment vertical="center"/>
    </xf>
    <xf numFmtId="0" fontId="8" fillId="0" borderId="2" xfId="0" applyFont="1" applyFill="1" applyBorder="1">
      <alignment vertical="center"/>
    </xf>
    <xf numFmtId="0" fontId="7" fillId="0" borderId="2" xfId="0" applyFont="1" applyFill="1" applyBorder="1">
      <alignment vertical="center"/>
    </xf>
    <xf numFmtId="0" fontId="0" fillId="0" borderId="2" xfId="0" applyFont="1" applyBorder="1">
      <alignment vertical="center"/>
    </xf>
    <xf numFmtId="0" fontId="0" fillId="0" borderId="1" xfId="0" applyFont="1" applyBorder="1">
      <alignment vertical="center"/>
    </xf>
    <xf numFmtId="0" fontId="0" fillId="0" borderId="0" xfId="0" applyFont="1">
      <alignment vertical="center"/>
    </xf>
    <xf numFmtId="0" fontId="0" fillId="7" borderId="2" xfId="0" applyFont="1" applyFill="1" applyBorder="1">
      <alignment vertical="center"/>
    </xf>
    <xf numFmtId="0" fontId="0" fillId="0" borderId="2" xfId="0" applyFont="1" applyFill="1" applyBorder="1">
      <alignment vertical="center"/>
    </xf>
    <xf numFmtId="0" fontId="8" fillId="0" borderId="2" xfId="0" applyFont="1" applyBorder="1" applyAlignment="1">
      <alignment horizontal="center" vertical="center"/>
    </xf>
    <xf numFmtId="0" fontId="28" fillId="3" borderId="2" xfId="0" applyFont="1" applyFill="1" applyBorder="1" applyAlignment="1">
      <alignment horizontal="center" vertical="center"/>
    </xf>
    <xf numFmtId="0" fontId="29" fillId="0" borderId="0" xfId="0" applyFont="1">
      <alignment vertical="center"/>
    </xf>
    <xf numFmtId="0" fontId="8" fillId="0" borderId="9" xfId="0" applyFont="1" applyFill="1" applyBorder="1">
      <alignment vertical="center"/>
    </xf>
    <xf numFmtId="0" fontId="8" fillId="0" borderId="0" xfId="0" applyFont="1" applyFill="1">
      <alignment vertical="center"/>
    </xf>
    <xf numFmtId="0" fontId="8" fillId="0" borderId="2" xfId="0" applyFont="1" applyFill="1" applyBorder="1" applyAlignment="1">
      <alignment vertical="center"/>
    </xf>
    <xf numFmtId="0" fontId="8" fillId="0" borderId="2" xfId="0" applyFont="1" applyFill="1" applyBorder="1" applyAlignment="1">
      <alignment horizontal="justify" vertical="center"/>
    </xf>
    <xf numFmtId="176" fontId="15" fillId="0" borderId="2" xfId="0" applyNumberFormat="1" applyFont="1" applyFill="1" applyBorder="1">
      <alignment vertical="center"/>
    </xf>
    <xf numFmtId="0" fontId="15" fillId="0" borderId="2" xfId="0" quotePrefix="1" applyFont="1" applyFill="1" applyBorder="1">
      <alignment vertical="center"/>
    </xf>
    <xf numFmtId="0" fontId="15" fillId="0" borderId="2" xfId="0" applyFont="1" applyFill="1" applyBorder="1" applyAlignment="1">
      <alignment vertical="center" wrapText="1"/>
    </xf>
    <xf numFmtId="0" fontId="29" fillId="0" borderId="1" xfId="0" applyFont="1" applyFill="1" applyBorder="1">
      <alignment vertical="center"/>
    </xf>
    <xf numFmtId="0" fontId="15" fillId="0" borderId="1" xfId="0" applyFont="1" applyFill="1" applyBorder="1">
      <alignment vertical="center"/>
    </xf>
    <xf numFmtId="0" fontId="30" fillId="0" borderId="2" xfId="0" applyFont="1" applyFill="1" applyBorder="1">
      <alignment vertical="center"/>
    </xf>
    <xf numFmtId="0" fontId="26" fillId="0" borderId="2" xfId="0" applyFont="1" applyFill="1" applyBorder="1">
      <alignment vertical="center"/>
    </xf>
    <xf numFmtId="0" fontId="15" fillId="0" borderId="2" xfId="0" applyFont="1" applyFill="1" applyBorder="1" applyAlignment="1">
      <alignment vertical="center"/>
    </xf>
    <xf numFmtId="0" fontId="27" fillId="0" borderId="0" xfId="0" applyFont="1" applyAlignment="1">
      <alignment horizontal="lef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6" fillId="0" borderId="2" xfId="0" applyFont="1" applyBorder="1" applyAlignment="1">
      <alignment horizontal="center"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Normal="100" workbookViewId="0">
      <pane xSplit="4" ySplit="4" topLeftCell="E38" activePane="bottomRight" state="frozen"/>
      <selection pane="topRight" activeCell="P1" sqref="P1"/>
      <selection pane="bottomLeft" activeCell="A3" sqref="A3"/>
      <selection pane="bottomRight" activeCell="C11" sqref="C11"/>
    </sheetView>
  </sheetViews>
  <sheetFormatPr defaultRowHeight="16.5"/>
  <cols>
    <col min="1" max="1" width="4.875" customWidth="1"/>
    <col min="2" max="2" width="6.5" customWidth="1"/>
    <col min="4" max="4" width="6.875" customWidth="1"/>
    <col min="5" max="5" width="6.5" customWidth="1"/>
    <col min="6" max="6" width="10.5" customWidth="1"/>
    <col min="7" max="7" width="15.875" customWidth="1"/>
    <col min="8" max="8" width="7.25" customWidth="1"/>
    <col min="9" max="9" width="12.125" customWidth="1"/>
    <col min="10" max="10" width="10.875" customWidth="1"/>
    <col min="11" max="11" width="15" customWidth="1"/>
    <col min="14" max="14" width="23.25" customWidth="1"/>
    <col min="15" max="15" width="21.375" customWidth="1"/>
    <col min="16" max="16" width="12.375" customWidth="1"/>
    <col min="17" max="17" width="11.375" customWidth="1"/>
  </cols>
  <sheetData>
    <row r="1" spans="1:18">
      <c r="A1" s="113" t="s">
        <v>784</v>
      </c>
      <c r="B1" s="113"/>
      <c r="C1" s="113"/>
      <c r="D1" s="113"/>
      <c r="E1" s="113"/>
      <c r="F1" s="113"/>
      <c r="G1" s="113"/>
      <c r="H1" s="113"/>
      <c r="I1" s="113"/>
      <c r="J1" s="113"/>
      <c r="K1" s="113"/>
      <c r="L1" s="113"/>
    </row>
    <row r="3" spans="1:18" ht="16.5" customHeight="1">
      <c r="A3" s="117" t="s">
        <v>0</v>
      </c>
      <c r="B3" s="119" t="s">
        <v>1</v>
      </c>
      <c r="C3" s="119" t="s">
        <v>2</v>
      </c>
      <c r="D3" s="119" t="s">
        <v>3</v>
      </c>
      <c r="E3" s="119" t="s">
        <v>11</v>
      </c>
      <c r="F3" s="119"/>
      <c r="G3" s="114" t="s">
        <v>5</v>
      </c>
      <c r="H3" s="115"/>
      <c r="I3" s="114" t="s">
        <v>14</v>
      </c>
      <c r="J3" s="115"/>
      <c r="K3" s="116"/>
      <c r="L3" s="114" t="s">
        <v>6</v>
      </c>
      <c r="M3" s="116"/>
      <c r="N3" s="115" t="s">
        <v>168</v>
      </c>
      <c r="O3" s="115"/>
      <c r="P3" s="115"/>
      <c r="Q3" s="115"/>
      <c r="R3" s="85"/>
    </row>
    <row r="4" spans="1:18" s="1" customFormat="1" ht="24">
      <c r="A4" s="118"/>
      <c r="B4" s="119"/>
      <c r="C4" s="119"/>
      <c r="D4" s="119"/>
      <c r="E4" s="4" t="s">
        <v>7</v>
      </c>
      <c r="F4" s="4" t="s">
        <v>4</v>
      </c>
      <c r="G4" s="4" t="s">
        <v>17</v>
      </c>
      <c r="H4" s="4" t="s">
        <v>241</v>
      </c>
      <c r="I4" s="4" t="s">
        <v>12</v>
      </c>
      <c r="J4" s="4" t="s">
        <v>113</v>
      </c>
      <c r="K4" s="4" t="s">
        <v>13</v>
      </c>
      <c r="L4" s="4" t="s">
        <v>8</v>
      </c>
      <c r="M4" s="4" t="s">
        <v>16</v>
      </c>
      <c r="N4" s="5" t="s">
        <v>15</v>
      </c>
      <c r="O4" s="5" t="s">
        <v>777</v>
      </c>
      <c r="P4" s="5" t="s">
        <v>230</v>
      </c>
      <c r="Q4" s="5" t="s">
        <v>231</v>
      </c>
      <c r="R4" s="85" t="s">
        <v>281</v>
      </c>
    </row>
    <row r="5" spans="1:18">
      <c r="A5" s="7">
        <v>1</v>
      </c>
      <c r="B5" s="10">
        <v>418</v>
      </c>
      <c r="C5" s="8" t="s">
        <v>171</v>
      </c>
      <c r="D5" s="9">
        <v>2023</v>
      </c>
      <c r="E5" s="9" t="s">
        <v>9</v>
      </c>
      <c r="F5" s="9" t="s">
        <v>62</v>
      </c>
      <c r="G5" s="9" t="s">
        <v>77</v>
      </c>
      <c r="H5" s="9">
        <v>66</v>
      </c>
      <c r="I5" s="9" t="s">
        <v>120</v>
      </c>
      <c r="J5" s="9" t="s">
        <v>157</v>
      </c>
      <c r="K5" s="9" t="s">
        <v>172</v>
      </c>
      <c r="L5" s="9">
        <v>0</v>
      </c>
      <c r="M5" s="9">
        <v>1</v>
      </c>
      <c r="N5" s="91" t="s">
        <v>202</v>
      </c>
      <c r="O5" s="91" t="s">
        <v>773</v>
      </c>
      <c r="P5" s="91">
        <v>1</v>
      </c>
      <c r="Q5" s="91">
        <v>0</v>
      </c>
      <c r="R5" s="9"/>
    </row>
    <row r="6" spans="1:18">
      <c r="A6" s="7">
        <v>2</v>
      </c>
      <c r="B6" s="10">
        <v>406</v>
      </c>
      <c r="C6" s="8" t="s">
        <v>46</v>
      </c>
      <c r="D6" s="9">
        <v>2022</v>
      </c>
      <c r="E6" s="9" t="s">
        <v>61</v>
      </c>
      <c r="F6" s="9" t="s">
        <v>62</v>
      </c>
      <c r="G6" s="9" t="s">
        <v>60</v>
      </c>
      <c r="H6" s="9">
        <v>200</v>
      </c>
      <c r="I6" s="9" t="s">
        <v>120</v>
      </c>
      <c r="J6" s="9" t="s">
        <v>112</v>
      </c>
      <c r="K6" s="11" t="s">
        <v>169</v>
      </c>
      <c r="L6" s="9">
        <v>0</v>
      </c>
      <c r="M6" s="9">
        <v>1</v>
      </c>
      <c r="N6" s="104" t="s">
        <v>204</v>
      </c>
      <c r="O6" s="91" t="s">
        <v>773</v>
      </c>
      <c r="P6" s="91">
        <v>1</v>
      </c>
      <c r="Q6" s="91">
        <v>0</v>
      </c>
      <c r="R6" s="9"/>
    </row>
    <row r="7" spans="1:18">
      <c r="A7" s="7">
        <v>3</v>
      </c>
      <c r="B7" s="10">
        <v>351</v>
      </c>
      <c r="C7" s="8" t="s">
        <v>45</v>
      </c>
      <c r="D7" s="9">
        <v>2022</v>
      </c>
      <c r="E7" s="9" t="s">
        <v>63</v>
      </c>
      <c r="F7" s="9" t="s">
        <v>62</v>
      </c>
      <c r="G7" s="9" t="s">
        <v>64</v>
      </c>
      <c r="H7" s="9">
        <v>261</v>
      </c>
      <c r="I7" s="9" t="s">
        <v>120</v>
      </c>
      <c r="J7" s="9" t="s">
        <v>173</v>
      </c>
      <c r="K7" s="9" t="s">
        <v>174</v>
      </c>
      <c r="L7" s="9">
        <v>1</v>
      </c>
      <c r="M7" s="9">
        <v>1</v>
      </c>
      <c r="N7" s="91" t="s">
        <v>204</v>
      </c>
      <c r="O7" s="91" t="s">
        <v>773</v>
      </c>
      <c r="P7" s="91">
        <v>1</v>
      </c>
      <c r="Q7" s="91">
        <v>0</v>
      </c>
      <c r="R7" s="9" t="s">
        <v>278</v>
      </c>
    </row>
    <row r="8" spans="1:18" s="100" customFormat="1">
      <c r="A8" s="98">
        <v>4</v>
      </c>
      <c r="B8" s="99">
        <v>288</v>
      </c>
      <c r="C8" s="13" t="s">
        <v>40</v>
      </c>
      <c r="D8" s="13">
        <v>2022</v>
      </c>
      <c r="E8" s="13" t="s">
        <v>9</v>
      </c>
      <c r="F8" s="13" t="s">
        <v>62</v>
      </c>
      <c r="G8" s="13" t="s">
        <v>65</v>
      </c>
      <c r="H8" s="13">
        <v>61</v>
      </c>
      <c r="I8" s="13" t="s">
        <v>120</v>
      </c>
      <c r="J8" s="13" t="s">
        <v>114</v>
      </c>
      <c r="K8" s="13"/>
      <c r="L8" s="13">
        <v>1</v>
      </c>
      <c r="M8" s="13">
        <v>0</v>
      </c>
      <c r="N8" s="91" t="s">
        <v>673</v>
      </c>
      <c r="O8" s="91" t="s">
        <v>765</v>
      </c>
      <c r="P8" s="91">
        <v>0</v>
      </c>
      <c r="Q8" s="91">
        <v>0</v>
      </c>
      <c r="R8" s="13" t="s">
        <v>280</v>
      </c>
    </row>
    <row r="9" spans="1:18">
      <c r="A9" s="7">
        <v>5</v>
      </c>
      <c r="B9" s="10">
        <v>211</v>
      </c>
      <c r="C9" s="8" t="s">
        <v>55</v>
      </c>
      <c r="D9" s="9">
        <v>2022</v>
      </c>
      <c r="E9" s="9" t="s">
        <v>66</v>
      </c>
      <c r="F9" s="9" t="s">
        <v>62</v>
      </c>
      <c r="G9" s="9" t="s">
        <v>60</v>
      </c>
      <c r="H9" s="9">
        <v>28</v>
      </c>
      <c r="I9" s="9" t="s">
        <v>120</v>
      </c>
      <c r="J9" s="9" t="s">
        <v>115</v>
      </c>
      <c r="K9" s="9"/>
      <c r="L9" s="9">
        <v>1</v>
      </c>
      <c r="M9" s="9">
        <v>1</v>
      </c>
      <c r="N9" s="91" t="s">
        <v>673</v>
      </c>
      <c r="O9" s="91" t="s">
        <v>768</v>
      </c>
      <c r="P9" s="91">
        <v>1</v>
      </c>
      <c r="Q9" s="91">
        <v>0</v>
      </c>
      <c r="R9" s="9"/>
    </row>
    <row r="10" spans="1:18">
      <c r="A10" s="7">
        <v>6</v>
      </c>
      <c r="B10" s="10">
        <v>35</v>
      </c>
      <c r="C10" s="8" t="s">
        <v>31</v>
      </c>
      <c r="D10" s="9">
        <v>2022</v>
      </c>
      <c r="E10" s="9" t="s">
        <v>67</v>
      </c>
      <c r="F10" s="9" t="s">
        <v>62</v>
      </c>
      <c r="G10" s="9" t="s">
        <v>68</v>
      </c>
      <c r="H10" s="9">
        <v>117</v>
      </c>
      <c r="I10" s="9" t="s">
        <v>120</v>
      </c>
      <c r="J10" s="9" t="s">
        <v>116</v>
      </c>
      <c r="K10" s="9" t="s">
        <v>175</v>
      </c>
      <c r="L10" s="9">
        <v>0</v>
      </c>
      <c r="M10" s="9">
        <v>1</v>
      </c>
      <c r="N10" s="91" t="s">
        <v>176</v>
      </c>
      <c r="O10" s="91" t="s">
        <v>765</v>
      </c>
      <c r="P10" s="91">
        <v>0</v>
      </c>
      <c r="Q10" s="91">
        <v>1</v>
      </c>
      <c r="R10" s="9"/>
    </row>
    <row r="11" spans="1:18">
      <c r="A11" s="7">
        <v>7</v>
      </c>
      <c r="B11" s="10">
        <v>185</v>
      </c>
      <c r="C11" s="9" t="s">
        <v>34</v>
      </c>
      <c r="D11" s="9">
        <v>2022</v>
      </c>
      <c r="E11" s="9" t="s">
        <v>10</v>
      </c>
      <c r="F11" s="9" t="s">
        <v>62</v>
      </c>
      <c r="G11" s="9" t="s">
        <v>69</v>
      </c>
      <c r="H11" s="9">
        <v>58</v>
      </c>
      <c r="I11" s="9" t="s">
        <v>118</v>
      </c>
      <c r="J11" s="9" t="s">
        <v>117</v>
      </c>
      <c r="K11" s="9" t="s">
        <v>177</v>
      </c>
      <c r="L11" s="9">
        <v>0</v>
      </c>
      <c r="M11" s="9">
        <v>1</v>
      </c>
      <c r="N11" s="91" t="s">
        <v>223</v>
      </c>
      <c r="O11" s="91" t="s">
        <v>773</v>
      </c>
      <c r="P11" s="91">
        <v>0</v>
      </c>
      <c r="Q11" s="91">
        <v>0</v>
      </c>
      <c r="R11" s="9"/>
    </row>
    <row r="12" spans="1:18">
      <c r="A12" s="7">
        <v>8</v>
      </c>
      <c r="B12" s="10">
        <v>240</v>
      </c>
      <c r="C12" s="8" t="s">
        <v>34</v>
      </c>
      <c r="D12" s="9">
        <v>2022</v>
      </c>
      <c r="E12" s="9" t="s">
        <v>10</v>
      </c>
      <c r="F12" s="9" t="s">
        <v>62</v>
      </c>
      <c r="G12" s="9" t="s">
        <v>69</v>
      </c>
      <c r="H12" s="9">
        <v>164</v>
      </c>
      <c r="I12" s="9" t="s">
        <v>120</v>
      </c>
      <c r="J12" s="9"/>
      <c r="K12" s="9" t="s">
        <v>121</v>
      </c>
      <c r="L12" s="9">
        <v>0</v>
      </c>
      <c r="M12" s="9">
        <v>1</v>
      </c>
      <c r="N12" s="91" t="s">
        <v>207</v>
      </c>
      <c r="O12" s="91" t="s">
        <v>765</v>
      </c>
      <c r="P12" s="91">
        <v>0</v>
      </c>
      <c r="Q12" s="91">
        <v>0</v>
      </c>
      <c r="R12" s="9"/>
    </row>
    <row r="13" spans="1:18">
      <c r="A13" s="7">
        <v>9</v>
      </c>
      <c r="B13" s="10">
        <v>459</v>
      </c>
      <c r="C13" s="91" t="s">
        <v>26</v>
      </c>
      <c r="D13" s="9">
        <v>2020</v>
      </c>
      <c r="E13" s="9" t="s">
        <v>71</v>
      </c>
      <c r="F13" s="9" t="s">
        <v>62</v>
      </c>
      <c r="G13" s="9" t="s">
        <v>70</v>
      </c>
      <c r="H13" s="9">
        <v>113</v>
      </c>
      <c r="I13" s="9" t="s">
        <v>120</v>
      </c>
      <c r="J13" s="9" t="s">
        <v>122</v>
      </c>
      <c r="K13" s="9" t="s">
        <v>178</v>
      </c>
      <c r="L13" s="9">
        <v>0</v>
      </c>
      <c r="M13" s="9">
        <v>1</v>
      </c>
      <c r="N13" s="91" t="s">
        <v>207</v>
      </c>
      <c r="O13" s="91" t="s">
        <v>765</v>
      </c>
      <c r="P13" s="91">
        <v>0</v>
      </c>
      <c r="Q13" s="91">
        <v>0</v>
      </c>
      <c r="R13" s="9"/>
    </row>
    <row r="14" spans="1:18">
      <c r="A14" s="7">
        <v>10</v>
      </c>
      <c r="B14" s="10">
        <v>419</v>
      </c>
      <c r="C14" s="9" t="s">
        <v>28</v>
      </c>
      <c r="D14" s="9">
        <v>2020</v>
      </c>
      <c r="E14" s="9" t="s">
        <v>61</v>
      </c>
      <c r="F14" s="9" t="s">
        <v>62</v>
      </c>
      <c r="G14" s="9" t="s">
        <v>72</v>
      </c>
      <c r="H14" s="9">
        <v>50</v>
      </c>
      <c r="I14" s="9" t="s">
        <v>120</v>
      </c>
      <c r="J14" s="9" t="s">
        <v>112</v>
      </c>
      <c r="K14" s="9"/>
      <c r="L14" s="9">
        <v>0</v>
      </c>
      <c r="M14" s="9">
        <v>1</v>
      </c>
      <c r="N14" s="91" t="s">
        <v>765</v>
      </c>
      <c r="O14" s="91" t="s">
        <v>226</v>
      </c>
      <c r="P14" s="91">
        <v>1</v>
      </c>
      <c r="Q14" s="91">
        <v>1</v>
      </c>
      <c r="R14" s="9"/>
    </row>
    <row r="15" spans="1:18">
      <c r="A15" s="7">
        <v>11</v>
      </c>
      <c r="B15" s="10">
        <v>396</v>
      </c>
      <c r="C15" s="9" t="s">
        <v>27</v>
      </c>
      <c r="D15" s="9">
        <v>2020</v>
      </c>
      <c r="E15" s="9" t="s">
        <v>73</v>
      </c>
      <c r="F15" s="9" t="s">
        <v>62</v>
      </c>
      <c r="G15" s="9" t="s">
        <v>74</v>
      </c>
      <c r="H15" s="9">
        <v>31</v>
      </c>
      <c r="I15" s="9" t="s">
        <v>120</v>
      </c>
      <c r="J15" s="9" t="s">
        <v>123</v>
      </c>
      <c r="K15" s="9"/>
      <c r="L15" s="9">
        <v>0</v>
      </c>
      <c r="M15" s="9">
        <v>1</v>
      </c>
      <c r="N15" s="91" t="s">
        <v>765</v>
      </c>
      <c r="O15" s="91" t="s">
        <v>228</v>
      </c>
      <c r="P15" s="91">
        <v>1</v>
      </c>
      <c r="Q15" s="91">
        <v>0</v>
      </c>
      <c r="R15" s="9"/>
    </row>
    <row r="16" spans="1:18">
      <c r="A16" s="7">
        <v>12</v>
      </c>
      <c r="B16" s="10">
        <v>428</v>
      </c>
      <c r="C16" s="8" t="s">
        <v>39</v>
      </c>
      <c r="D16" s="9">
        <v>2020</v>
      </c>
      <c r="E16" s="9" t="s">
        <v>10</v>
      </c>
      <c r="F16" s="9" t="s">
        <v>62</v>
      </c>
      <c r="G16" s="9" t="s">
        <v>75</v>
      </c>
      <c r="H16" s="9">
        <v>117</v>
      </c>
      <c r="I16" s="9" t="s">
        <v>120</v>
      </c>
      <c r="J16" s="9"/>
      <c r="K16" s="9" t="s">
        <v>179</v>
      </c>
      <c r="L16" s="9">
        <v>0</v>
      </c>
      <c r="M16" s="9">
        <v>1</v>
      </c>
      <c r="N16" s="91" t="s">
        <v>207</v>
      </c>
      <c r="O16" s="91" t="s">
        <v>765</v>
      </c>
      <c r="P16" s="91">
        <v>0</v>
      </c>
      <c r="Q16" s="91">
        <v>0</v>
      </c>
      <c r="R16" s="9"/>
    </row>
    <row r="17" spans="1:18">
      <c r="A17" s="7">
        <v>13</v>
      </c>
      <c r="B17" s="10">
        <v>237</v>
      </c>
      <c r="C17" s="8" t="s">
        <v>49</v>
      </c>
      <c r="D17" s="9">
        <v>2019</v>
      </c>
      <c r="E17" s="9" t="s">
        <v>76</v>
      </c>
      <c r="F17" s="9" t="s">
        <v>62</v>
      </c>
      <c r="G17" s="9" t="s">
        <v>60</v>
      </c>
      <c r="H17" s="9">
        <v>55</v>
      </c>
      <c r="I17" s="9" t="s">
        <v>120</v>
      </c>
      <c r="J17" s="9" t="s">
        <v>124</v>
      </c>
      <c r="K17" s="9" t="s">
        <v>180</v>
      </c>
      <c r="L17" s="9">
        <v>0</v>
      </c>
      <c r="M17" s="9">
        <v>1</v>
      </c>
      <c r="N17" s="91" t="s">
        <v>208</v>
      </c>
      <c r="O17" s="91" t="s">
        <v>228</v>
      </c>
      <c r="P17" s="91">
        <v>0</v>
      </c>
      <c r="Q17" s="91">
        <v>0</v>
      </c>
      <c r="R17" s="9"/>
    </row>
    <row r="18" spans="1:18">
      <c r="A18" s="7">
        <v>14</v>
      </c>
      <c r="B18" s="10">
        <v>325</v>
      </c>
      <c r="C18" s="9" t="s">
        <v>24</v>
      </c>
      <c r="D18" s="9">
        <v>2019</v>
      </c>
      <c r="E18" s="9" t="s">
        <v>76</v>
      </c>
      <c r="F18" s="9" t="s">
        <v>62</v>
      </c>
      <c r="G18" s="9" t="s">
        <v>60</v>
      </c>
      <c r="H18" s="9">
        <v>219</v>
      </c>
      <c r="I18" s="9" t="s">
        <v>120</v>
      </c>
      <c r="J18" s="9"/>
      <c r="K18" s="9" t="s">
        <v>125</v>
      </c>
      <c r="L18" s="9">
        <v>0</v>
      </c>
      <c r="M18" s="9">
        <v>1</v>
      </c>
      <c r="N18" s="91" t="s">
        <v>201</v>
      </c>
      <c r="O18" s="91" t="s">
        <v>170</v>
      </c>
      <c r="P18" s="91">
        <v>0</v>
      </c>
      <c r="Q18" s="91">
        <v>0</v>
      </c>
      <c r="R18" s="9"/>
    </row>
    <row r="19" spans="1:18">
      <c r="A19" s="7">
        <v>15</v>
      </c>
      <c r="B19" s="10">
        <v>410</v>
      </c>
      <c r="C19" s="8" t="s">
        <v>44</v>
      </c>
      <c r="D19" s="9">
        <v>2018</v>
      </c>
      <c r="E19" s="9" t="s">
        <v>78</v>
      </c>
      <c r="F19" s="9" t="s">
        <v>62</v>
      </c>
      <c r="G19" s="9" t="s">
        <v>77</v>
      </c>
      <c r="H19" s="9">
        <v>118</v>
      </c>
      <c r="I19" s="9" t="s">
        <v>120</v>
      </c>
      <c r="J19" s="9"/>
      <c r="K19" s="9" t="s">
        <v>126</v>
      </c>
      <c r="L19" s="9">
        <v>0</v>
      </c>
      <c r="M19" s="9">
        <v>1</v>
      </c>
      <c r="N19" s="91" t="s">
        <v>209</v>
      </c>
      <c r="O19" s="91" t="s">
        <v>765</v>
      </c>
      <c r="P19" s="91">
        <v>0</v>
      </c>
      <c r="Q19" s="91">
        <v>1</v>
      </c>
      <c r="R19" s="9"/>
    </row>
    <row r="20" spans="1:18">
      <c r="A20" s="7">
        <v>16</v>
      </c>
      <c r="B20" s="10">
        <v>33</v>
      </c>
      <c r="C20" s="8" t="s">
        <v>22</v>
      </c>
      <c r="D20" s="9">
        <v>2018</v>
      </c>
      <c r="E20" s="9" t="s">
        <v>76</v>
      </c>
      <c r="F20" s="9" t="s">
        <v>62</v>
      </c>
      <c r="G20" s="9" t="s">
        <v>60</v>
      </c>
      <c r="H20" s="9">
        <v>64</v>
      </c>
      <c r="I20" s="9" t="s">
        <v>120</v>
      </c>
      <c r="J20" s="9" t="s">
        <v>127</v>
      </c>
      <c r="K20" s="9" t="s">
        <v>170</v>
      </c>
      <c r="L20" s="9">
        <v>0</v>
      </c>
      <c r="M20" s="9">
        <v>1</v>
      </c>
      <c r="N20" s="91" t="s">
        <v>765</v>
      </c>
      <c r="O20" s="91" t="s">
        <v>228</v>
      </c>
      <c r="P20" s="91">
        <v>0</v>
      </c>
      <c r="Q20" s="91">
        <v>0</v>
      </c>
      <c r="R20" s="9"/>
    </row>
    <row r="21" spans="1:18">
      <c r="A21" s="7">
        <v>17</v>
      </c>
      <c r="B21" s="10">
        <v>458</v>
      </c>
      <c r="C21" s="9" t="s">
        <v>30</v>
      </c>
      <c r="D21" s="9">
        <v>2018</v>
      </c>
      <c r="E21" s="9" t="s">
        <v>80</v>
      </c>
      <c r="F21" s="9" t="s">
        <v>62</v>
      </c>
      <c r="G21" s="9" t="s">
        <v>79</v>
      </c>
      <c r="H21" s="9">
        <v>20</v>
      </c>
      <c r="I21" s="9" t="s">
        <v>120</v>
      </c>
      <c r="J21" s="9" t="s">
        <v>128</v>
      </c>
      <c r="K21" s="9" t="s">
        <v>181</v>
      </c>
      <c r="L21" s="9">
        <v>0</v>
      </c>
      <c r="M21" s="9">
        <v>1</v>
      </c>
      <c r="N21" s="91" t="s">
        <v>170</v>
      </c>
      <c r="O21" s="91" t="s">
        <v>228</v>
      </c>
      <c r="P21" s="91">
        <v>1</v>
      </c>
      <c r="Q21" s="91">
        <v>1</v>
      </c>
      <c r="R21" s="9"/>
    </row>
    <row r="22" spans="1:18">
      <c r="A22" s="7">
        <v>18</v>
      </c>
      <c r="B22" s="10">
        <v>225</v>
      </c>
      <c r="C22" s="8" t="s">
        <v>20</v>
      </c>
      <c r="D22" s="9">
        <v>2018</v>
      </c>
      <c r="E22" s="9" t="s">
        <v>81</v>
      </c>
      <c r="F22" s="9" t="s">
        <v>62</v>
      </c>
      <c r="G22" s="9" t="s">
        <v>60</v>
      </c>
      <c r="H22" s="9">
        <v>16</v>
      </c>
      <c r="I22" s="9" t="s">
        <v>120</v>
      </c>
      <c r="J22" s="9" t="s">
        <v>129</v>
      </c>
      <c r="K22" s="9"/>
      <c r="L22" s="9">
        <v>0</v>
      </c>
      <c r="M22" s="9">
        <v>1</v>
      </c>
      <c r="N22" s="91" t="s">
        <v>765</v>
      </c>
      <c r="O22" s="91" t="s">
        <v>227</v>
      </c>
      <c r="P22" s="91">
        <v>1</v>
      </c>
      <c r="Q22" s="91">
        <v>0</v>
      </c>
      <c r="R22" s="9"/>
    </row>
    <row r="23" spans="1:18">
      <c r="A23" s="7">
        <v>19</v>
      </c>
      <c r="B23" s="10">
        <v>501</v>
      </c>
      <c r="C23" s="8" t="s">
        <v>56</v>
      </c>
      <c r="D23" s="9">
        <v>2018</v>
      </c>
      <c r="E23" s="9" t="s">
        <v>78</v>
      </c>
      <c r="F23" s="9" t="s">
        <v>62</v>
      </c>
      <c r="G23" s="9" t="s">
        <v>60</v>
      </c>
      <c r="H23" s="9">
        <v>104</v>
      </c>
      <c r="I23" s="9" t="s">
        <v>119</v>
      </c>
      <c r="J23" s="9" t="s">
        <v>130</v>
      </c>
      <c r="K23" s="9"/>
      <c r="L23" s="9">
        <v>0</v>
      </c>
      <c r="M23" s="9">
        <v>1</v>
      </c>
      <c r="N23" s="91" t="s">
        <v>210</v>
      </c>
      <c r="O23" s="91" t="s">
        <v>765</v>
      </c>
      <c r="P23" s="91">
        <v>0</v>
      </c>
      <c r="Q23" s="91">
        <v>1</v>
      </c>
      <c r="R23" s="9"/>
    </row>
    <row r="24" spans="1:18">
      <c r="A24" s="7">
        <v>20</v>
      </c>
      <c r="B24" s="10">
        <v>226</v>
      </c>
      <c r="C24" s="8" t="s">
        <v>24</v>
      </c>
      <c r="D24" s="9">
        <v>2018</v>
      </c>
      <c r="E24" s="9" t="s">
        <v>76</v>
      </c>
      <c r="F24" s="9" t="s">
        <v>62</v>
      </c>
      <c r="G24" s="9" t="s">
        <v>60</v>
      </c>
      <c r="H24" s="9">
        <v>68</v>
      </c>
      <c r="I24" s="9" t="s">
        <v>120</v>
      </c>
      <c r="J24" s="9" t="s">
        <v>131</v>
      </c>
      <c r="K24" s="9" t="s">
        <v>182</v>
      </c>
      <c r="L24" s="9">
        <v>0</v>
      </c>
      <c r="M24" s="9">
        <v>1</v>
      </c>
      <c r="N24" s="91" t="s">
        <v>211</v>
      </c>
      <c r="O24" s="91" t="s">
        <v>765</v>
      </c>
      <c r="P24" s="91">
        <v>0</v>
      </c>
      <c r="Q24" s="91">
        <v>0</v>
      </c>
      <c r="R24" s="9"/>
    </row>
    <row r="25" spans="1:18">
      <c r="A25" s="7">
        <v>21</v>
      </c>
      <c r="B25" s="10">
        <v>186</v>
      </c>
      <c r="C25" s="8" t="s">
        <v>48</v>
      </c>
      <c r="D25" s="9">
        <v>2018</v>
      </c>
      <c r="E25" s="9" t="s">
        <v>10</v>
      </c>
      <c r="F25" s="9" t="s">
        <v>62</v>
      </c>
      <c r="G25" s="9" t="s">
        <v>82</v>
      </c>
      <c r="H25" s="9">
        <v>45</v>
      </c>
      <c r="I25" s="9" t="s">
        <v>120</v>
      </c>
      <c r="J25" s="9" t="s">
        <v>132</v>
      </c>
      <c r="K25" s="9"/>
      <c r="L25" s="9">
        <v>0</v>
      </c>
      <c r="M25" s="9">
        <v>1</v>
      </c>
      <c r="N25" s="91" t="s">
        <v>210</v>
      </c>
      <c r="O25" s="91" t="s">
        <v>765</v>
      </c>
      <c r="P25" s="91">
        <v>0</v>
      </c>
      <c r="Q25" s="91">
        <v>1</v>
      </c>
      <c r="R25" s="9"/>
    </row>
    <row r="26" spans="1:18">
      <c r="A26" s="7">
        <v>22</v>
      </c>
      <c r="B26" s="10">
        <v>43</v>
      </c>
      <c r="C26" s="8" t="s">
        <v>22</v>
      </c>
      <c r="D26" s="9">
        <v>2017</v>
      </c>
      <c r="E26" s="9" t="s">
        <v>76</v>
      </c>
      <c r="F26" s="9" t="s">
        <v>62</v>
      </c>
      <c r="G26" s="9" t="s">
        <v>60</v>
      </c>
      <c r="H26" s="9">
        <v>37</v>
      </c>
      <c r="I26" s="9" t="s">
        <v>120</v>
      </c>
      <c r="J26" s="9" t="s">
        <v>133</v>
      </c>
      <c r="K26" s="9" t="s">
        <v>183</v>
      </c>
      <c r="L26" s="9">
        <v>0</v>
      </c>
      <c r="M26" s="9">
        <v>1</v>
      </c>
      <c r="N26" s="91" t="s">
        <v>201</v>
      </c>
      <c r="O26" s="91" t="s">
        <v>228</v>
      </c>
      <c r="P26" s="91">
        <v>0</v>
      </c>
      <c r="Q26" s="91">
        <v>0</v>
      </c>
      <c r="R26" s="9"/>
    </row>
    <row r="27" spans="1:18">
      <c r="A27" s="7">
        <v>23</v>
      </c>
      <c r="B27" s="10">
        <v>307</v>
      </c>
      <c r="C27" s="8" t="s">
        <v>37</v>
      </c>
      <c r="D27" s="9">
        <v>2017</v>
      </c>
      <c r="E27" s="9" t="s">
        <v>76</v>
      </c>
      <c r="F27" s="9" t="s">
        <v>62</v>
      </c>
      <c r="G27" s="9" t="s">
        <v>184</v>
      </c>
      <c r="H27" s="9">
        <v>117</v>
      </c>
      <c r="I27" s="9" t="s">
        <v>120</v>
      </c>
      <c r="J27" s="9" t="s">
        <v>134</v>
      </c>
      <c r="K27" s="9" t="s">
        <v>185</v>
      </c>
      <c r="L27" s="9">
        <v>0</v>
      </c>
      <c r="M27" s="9">
        <v>1</v>
      </c>
      <c r="N27" s="91" t="s">
        <v>212</v>
      </c>
      <c r="O27" s="91" t="s">
        <v>228</v>
      </c>
      <c r="P27" s="91">
        <v>0</v>
      </c>
      <c r="Q27" s="91">
        <v>0</v>
      </c>
      <c r="R27" s="9"/>
    </row>
    <row r="28" spans="1:18">
      <c r="A28" s="7">
        <v>24</v>
      </c>
      <c r="B28" s="10">
        <v>170</v>
      </c>
      <c r="C28" s="9" t="s">
        <v>31</v>
      </c>
      <c r="D28" s="9">
        <v>2017</v>
      </c>
      <c r="E28" s="9" t="s">
        <v>67</v>
      </c>
      <c r="F28" s="9" t="s">
        <v>62</v>
      </c>
      <c r="G28" s="9" t="s">
        <v>68</v>
      </c>
      <c r="H28" s="9">
        <v>212</v>
      </c>
      <c r="I28" s="9" t="s">
        <v>120</v>
      </c>
      <c r="J28" s="9"/>
      <c r="K28" s="9" t="s">
        <v>135</v>
      </c>
      <c r="L28" s="9">
        <v>0</v>
      </c>
      <c r="M28" s="9">
        <v>1</v>
      </c>
      <c r="N28" s="91" t="s">
        <v>212</v>
      </c>
      <c r="O28" s="91" t="s">
        <v>765</v>
      </c>
      <c r="P28" s="91">
        <v>0</v>
      </c>
      <c r="Q28" s="91">
        <v>0</v>
      </c>
      <c r="R28" s="9"/>
    </row>
    <row r="29" spans="1:18">
      <c r="A29" s="7">
        <v>25</v>
      </c>
      <c r="B29" s="10">
        <v>424</v>
      </c>
      <c r="C29" s="8" t="s">
        <v>31</v>
      </c>
      <c r="D29" s="9">
        <v>2017</v>
      </c>
      <c r="E29" s="9" t="s">
        <v>67</v>
      </c>
      <c r="F29" s="9" t="s">
        <v>62</v>
      </c>
      <c r="G29" s="9" t="s">
        <v>83</v>
      </c>
      <c r="H29" s="9">
        <v>13</v>
      </c>
      <c r="I29" s="9" t="s">
        <v>120</v>
      </c>
      <c r="J29" s="9"/>
      <c r="K29" s="9"/>
      <c r="L29" s="9">
        <v>0</v>
      </c>
      <c r="M29" s="9">
        <v>1</v>
      </c>
      <c r="N29" s="91" t="s">
        <v>212</v>
      </c>
      <c r="O29" s="91" t="s">
        <v>765</v>
      </c>
      <c r="P29" s="91">
        <v>0</v>
      </c>
      <c r="Q29" s="91">
        <v>0</v>
      </c>
      <c r="R29" s="9"/>
    </row>
    <row r="30" spans="1:18">
      <c r="A30" s="7">
        <v>26</v>
      </c>
      <c r="B30" s="10">
        <v>405</v>
      </c>
      <c r="C30" s="8" t="s">
        <v>84</v>
      </c>
      <c r="D30" s="9">
        <v>2016</v>
      </c>
      <c r="E30" s="9" t="s">
        <v>85</v>
      </c>
      <c r="F30" s="9" t="s">
        <v>62</v>
      </c>
      <c r="G30" s="9" t="s">
        <v>77</v>
      </c>
      <c r="H30" s="9">
        <v>41</v>
      </c>
      <c r="I30" s="9" t="s">
        <v>140</v>
      </c>
      <c r="J30" s="9" t="s">
        <v>159</v>
      </c>
      <c r="K30" s="9" t="s">
        <v>160</v>
      </c>
      <c r="L30" s="9">
        <v>0</v>
      </c>
      <c r="M30" s="9">
        <v>1</v>
      </c>
      <c r="N30" s="91" t="s">
        <v>213</v>
      </c>
      <c r="O30" s="91" t="s">
        <v>765</v>
      </c>
      <c r="P30" s="91">
        <v>0</v>
      </c>
      <c r="Q30" s="91">
        <v>0</v>
      </c>
      <c r="R30" s="9"/>
    </row>
    <row r="31" spans="1:18">
      <c r="A31" s="7">
        <v>27</v>
      </c>
      <c r="B31" s="10">
        <v>275</v>
      </c>
      <c r="C31" s="8" t="s">
        <v>58</v>
      </c>
      <c r="D31" s="9">
        <v>2016</v>
      </c>
      <c r="E31" s="9" t="s">
        <v>9</v>
      </c>
      <c r="F31" s="9" t="s">
        <v>62</v>
      </c>
      <c r="G31" s="9" t="s">
        <v>60</v>
      </c>
      <c r="H31" s="9">
        <v>60</v>
      </c>
      <c r="I31" s="9" t="s">
        <v>120</v>
      </c>
      <c r="J31" s="9" t="s">
        <v>161</v>
      </c>
      <c r="K31" s="9" t="s">
        <v>224</v>
      </c>
      <c r="L31" s="9">
        <v>0</v>
      </c>
      <c r="M31" s="9">
        <v>1</v>
      </c>
      <c r="N31" s="91" t="s">
        <v>765</v>
      </c>
      <c r="O31" s="91" t="s">
        <v>773</v>
      </c>
      <c r="P31" s="91">
        <v>1</v>
      </c>
      <c r="Q31" s="91">
        <v>0</v>
      </c>
      <c r="R31" s="9"/>
    </row>
    <row r="32" spans="1:18">
      <c r="A32" s="7">
        <v>28</v>
      </c>
      <c r="B32" s="10">
        <v>500</v>
      </c>
      <c r="C32" s="8" t="s">
        <v>43</v>
      </c>
      <c r="D32" s="9">
        <v>2016</v>
      </c>
      <c r="E32" s="9" t="s">
        <v>86</v>
      </c>
      <c r="F32" s="9" t="s">
        <v>62</v>
      </c>
      <c r="G32" s="9" t="s">
        <v>77</v>
      </c>
      <c r="H32" s="9">
        <v>45</v>
      </c>
      <c r="I32" s="9" t="s">
        <v>120</v>
      </c>
      <c r="J32" s="9" t="s">
        <v>142</v>
      </c>
      <c r="K32" s="9" t="s">
        <v>162</v>
      </c>
      <c r="L32" s="9">
        <v>0</v>
      </c>
      <c r="M32" s="9">
        <v>1</v>
      </c>
      <c r="N32" s="91" t="s">
        <v>212</v>
      </c>
      <c r="O32" s="91" t="s">
        <v>765</v>
      </c>
      <c r="P32" s="91">
        <v>0</v>
      </c>
      <c r="Q32" s="91">
        <v>1</v>
      </c>
      <c r="R32" s="9"/>
    </row>
    <row r="33" spans="1:18">
      <c r="A33" s="7">
        <v>29</v>
      </c>
      <c r="B33" s="10">
        <v>34</v>
      </c>
      <c r="C33" s="9" t="s">
        <v>23</v>
      </c>
      <c r="D33" s="9">
        <v>2016</v>
      </c>
      <c r="E33" s="9" t="s">
        <v>87</v>
      </c>
      <c r="F33" s="9" t="s">
        <v>62</v>
      </c>
      <c r="G33" s="9" t="s">
        <v>88</v>
      </c>
      <c r="H33" s="9">
        <v>53</v>
      </c>
      <c r="I33" s="9" t="s">
        <v>120</v>
      </c>
      <c r="J33" s="9" t="s">
        <v>163</v>
      </c>
      <c r="K33" s="9" t="s">
        <v>187</v>
      </c>
      <c r="L33" s="9">
        <v>0</v>
      </c>
      <c r="M33" s="9">
        <v>1</v>
      </c>
      <c r="N33" s="91" t="s">
        <v>214</v>
      </c>
      <c r="O33" s="91" t="s">
        <v>770</v>
      </c>
      <c r="P33" s="91">
        <v>0</v>
      </c>
      <c r="Q33" s="91">
        <v>1</v>
      </c>
      <c r="R33" s="9"/>
    </row>
    <row r="34" spans="1:18">
      <c r="A34" s="7">
        <v>30</v>
      </c>
      <c r="B34" s="10">
        <v>349</v>
      </c>
      <c r="C34" s="9" t="s">
        <v>26</v>
      </c>
      <c r="D34" s="9">
        <v>2016</v>
      </c>
      <c r="E34" s="9" t="s">
        <v>71</v>
      </c>
      <c r="F34" s="9" t="s">
        <v>62</v>
      </c>
      <c r="G34" s="9" t="s">
        <v>89</v>
      </c>
      <c r="H34" s="9">
        <v>6</v>
      </c>
      <c r="I34" s="9" t="s">
        <v>120</v>
      </c>
      <c r="J34" s="9" t="s">
        <v>225</v>
      </c>
      <c r="K34" s="9"/>
      <c r="L34" s="9">
        <v>0</v>
      </c>
      <c r="M34" s="9">
        <v>1</v>
      </c>
      <c r="N34" s="91" t="s">
        <v>215</v>
      </c>
      <c r="O34" s="91" t="s">
        <v>170</v>
      </c>
      <c r="P34" s="91">
        <v>0</v>
      </c>
      <c r="Q34" s="91">
        <v>0</v>
      </c>
      <c r="R34" s="9"/>
    </row>
    <row r="35" spans="1:18">
      <c r="A35" s="7">
        <v>31</v>
      </c>
      <c r="B35" s="10">
        <v>359</v>
      </c>
      <c r="C35" s="8" t="s">
        <v>51</v>
      </c>
      <c r="D35" s="9">
        <v>2016</v>
      </c>
      <c r="E35" s="9" t="s">
        <v>10</v>
      </c>
      <c r="F35" s="9" t="s">
        <v>62</v>
      </c>
      <c r="G35" s="9" t="s">
        <v>90</v>
      </c>
      <c r="H35" s="9">
        <v>181</v>
      </c>
      <c r="I35" s="9" t="s">
        <v>120</v>
      </c>
      <c r="J35" s="9" t="s">
        <v>164</v>
      </c>
      <c r="K35" s="9" t="s">
        <v>188</v>
      </c>
      <c r="L35" s="9">
        <v>0</v>
      </c>
      <c r="M35" s="9">
        <v>1</v>
      </c>
      <c r="N35" s="91" t="s">
        <v>212</v>
      </c>
      <c r="O35" s="91" t="s">
        <v>765</v>
      </c>
      <c r="P35" s="91">
        <v>0</v>
      </c>
      <c r="Q35" s="91">
        <v>1</v>
      </c>
      <c r="R35" s="9"/>
    </row>
    <row r="36" spans="1:18">
      <c r="A36" s="7">
        <v>32</v>
      </c>
      <c r="B36" s="10">
        <v>263</v>
      </c>
      <c r="C36" s="8" t="s">
        <v>47</v>
      </c>
      <c r="D36" s="9">
        <v>2015</v>
      </c>
      <c r="E36" s="9" t="s">
        <v>91</v>
      </c>
      <c r="F36" s="9" t="s">
        <v>62</v>
      </c>
      <c r="G36" s="9" t="s">
        <v>92</v>
      </c>
      <c r="H36" s="9">
        <v>37</v>
      </c>
      <c r="I36" s="9" t="s">
        <v>120</v>
      </c>
      <c r="J36" s="9" t="s">
        <v>165</v>
      </c>
      <c r="K36" s="9"/>
      <c r="L36" s="9">
        <v>0</v>
      </c>
      <c r="M36" s="9">
        <v>1</v>
      </c>
      <c r="N36" s="91" t="s">
        <v>765</v>
      </c>
      <c r="O36" s="91" t="s">
        <v>229</v>
      </c>
      <c r="P36" s="91">
        <v>1</v>
      </c>
      <c r="Q36" s="91">
        <v>0</v>
      </c>
      <c r="R36" s="9"/>
    </row>
    <row r="37" spans="1:18">
      <c r="A37" s="7">
        <v>33</v>
      </c>
      <c r="B37" s="10">
        <v>67</v>
      </c>
      <c r="C37" s="8" t="s">
        <v>18</v>
      </c>
      <c r="D37" s="9">
        <v>2015</v>
      </c>
      <c r="E37" s="9" t="s">
        <v>93</v>
      </c>
      <c r="F37" s="9" t="s">
        <v>62</v>
      </c>
      <c r="G37" s="9" t="s">
        <v>94</v>
      </c>
      <c r="H37" s="9">
        <v>10</v>
      </c>
      <c r="I37" s="9" t="s">
        <v>120</v>
      </c>
      <c r="J37" s="9" t="s">
        <v>166</v>
      </c>
      <c r="K37" s="9" t="s">
        <v>170</v>
      </c>
      <c r="L37" s="9">
        <v>0</v>
      </c>
      <c r="M37" s="9">
        <v>1</v>
      </c>
      <c r="N37" s="91" t="s">
        <v>205</v>
      </c>
      <c r="O37" s="91" t="s">
        <v>765</v>
      </c>
      <c r="P37" s="91">
        <v>0</v>
      </c>
      <c r="Q37" s="91">
        <v>0</v>
      </c>
      <c r="R37" s="9"/>
    </row>
    <row r="38" spans="1:18">
      <c r="A38" s="7">
        <v>34</v>
      </c>
      <c r="B38" s="10">
        <v>432</v>
      </c>
      <c r="C38" s="9" t="s">
        <v>21</v>
      </c>
      <c r="D38" s="9">
        <v>2015</v>
      </c>
      <c r="E38" s="9" t="s">
        <v>86</v>
      </c>
      <c r="F38" s="9" t="s">
        <v>62</v>
      </c>
      <c r="G38" s="9" t="s">
        <v>77</v>
      </c>
      <c r="H38" s="9">
        <v>32</v>
      </c>
      <c r="I38" s="9" t="s">
        <v>120</v>
      </c>
      <c r="J38" s="9" t="s">
        <v>142</v>
      </c>
      <c r="K38" s="9" t="s">
        <v>189</v>
      </c>
      <c r="L38" s="9">
        <v>0</v>
      </c>
      <c r="M38" s="9">
        <v>1</v>
      </c>
      <c r="N38" s="91" t="s">
        <v>206</v>
      </c>
      <c r="O38" s="91" t="s">
        <v>229</v>
      </c>
      <c r="P38" s="91">
        <v>1</v>
      </c>
      <c r="Q38" s="91">
        <v>0</v>
      </c>
      <c r="R38" s="9"/>
    </row>
    <row r="39" spans="1:18">
      <c r="A39" s="7">
        <v>35</v>
      </c>
      <c r="B39" s="10">
        <v>298</v>
      </c>
      <c r="C39" s="9" t="s">
        <v>25</v>
      </c>
      <c r="D39" s="9">
        <v>2014</v>
      </c>
      <c r="E39" s="9" t="s">
        <v>9</v>
      </c>
      <c r="F39" s="9" t="s">
        <v>778</v>
      </c>
      <c r="G39" s="9" t="s">
        <v>60</v>
      </c>
      <c r="H39" s="9">
        <v>3531</v>
      </c>
      <c r="I39" s="9" t="s">
        <v>140</v>
      </c>
      <c r="J39" s="9" t="s">
        <v>158</v>
      </c>
      <c r="K39" s="12"/>
      <c r="L39" s="9">
        <v>0</v>
      </c>
      <c r="M39" s="9">
        <v>1</v>
      </c>
      <c r="N39" s="91" t="s">
        <v>765</v>
      </c>
      <c r="O39" s="91" t="s">
        <v>765</v>
      </c>
      <c r="P39" s="91">
        <v>0</v>
      </c>
      <c r="Q39" s="91">
        <v>1</v>
      </c>
      <c r="R39" s="9"/>
    </row>
    <row r="40" spans="1:18">
      <c r="A40" s="7">
        <v>36</v>
      </c>
      <c r="B40" s="10">
        <v>300</v>
      </c>
      <c r="C40" s="9" t="s">
        <v>25</v>
      </c>
      <c r="D40" s="9">
        <v>2014</v>
      </c>
      <c r="E40" s="9" t="s">
        <v>9</v>
      </c>
      <c r="F40" s="9" t="s">
        <v>778</v>
      </c>
      <c r="G40" s="9" t="s">
        <v>95</v>
      </c>
      <c r="H40" s="9">
        <v>2819</v>
      </c>
      <c r="I40" s="9" t="s">
        <v>140</v>
      </c>
      <c r="J40" s="9" t="s">
        <v>158</v>
      </c>
      <c r="K40" s="9"/>
      <c r="L40" s="9">
        <v>0</v>
      </c>
      <c r="M40" s="9">
        <v>1</v>
      </c>
      <c r="N40" s="91" t="s">
        <v>765</v>
      </c>
      <c r="O40" s="91" t="s">
        <v>765</v>
      </c>
      <c r="P40" s="91">
        <v>0</v>
      </c>
      <c r="Q40" s="91">
        <v>1</v>
      </c>
      <c r="R40" s="9"/>
    </row>
    <row r="41" spans="1:18">
      <c r="A41" s="7">
        <v>37</v>
      </c>
      <c r="B41" s="10">
        <v>90</v>
      </c>
      <c r="C41" s="9" t="s">
        <v>29</v>
      </c>
      <c r="D41" s="9">
        <v>2014</v>
      </c>
      <c r="E41" s="9" t="s">
        <v>97</v>
      </c>
      <c r="F41" s="9" t="s">
        <v>764</v>
      </c>
      <c r="G41" s="9" t="s">
        <v>96</v>
      </c>
      <c r="H41" s="9">
        <v>11</v>
      </c>
      <c r="I41" s="9" t="s">
        <v>120</v>
      </c>
      <c r="J41" s="9" t="s">
        <v>190</v>
      </c>
      <c r="K41" s="9" t="s">
        <v>191</v>
      </c>
      <c r="L41" s="9">
        <v>0</v>
      </c>
      <c r="M41" s="9">
        <v>1</v>
      </c>
      <c r="N41" s="91" t="s">
        <v>216</v>
      </c>
      <c r="O41" s="91" t="s">
        <v>765</v>
      </c>
      <c r="P41" s="91">
        <v>0</v>
      </c>
      <c r="Q41" s="91">
        <v>0</v>
      </c>
      <c r="R41" s="9"/>
    </row>
    <row r="42" spans="1:18">
      <c r="A42" s="7">
        <v>38</v>
      </c>
      <c r="B42" s="10">
        <v>77</v>
      </c>
      <c r="C42" s="8" t="s">
        <v>59</v>
      </c>
      <c r="D42" s="9">
        <v>2014</v>
      </c>
      <c r="E42" s="9" t="s">
        <v>76</v>
      </c>
      <c r="F42" s="9" t="s">
        <v>764</v>
      </c>
      <c r="G42" s="9" t="s">
        <v>60</v>
      </c>
      <c r="H42" s="9">
        <v>50</v>
      </c>
      <c r="I42" s="9" t="s">
        <v>120</v>
      </c>
      <c r="J42" s="9" t="s">
        <v>156</v>
      </c>
      <c r="K42" s="9" t="s">
        <v>157</v>
      </c>
      <c r="L42" s="9">
        <v>0</v>
      </c>
      <c r="M42" s="9">
        <v>1</v>
      </c>
      <c r="N42" s="91" t="s">
        <v>203</v>
      </c>
      <c r="O42" s="91" t="s">
        <v>227</v>
      </c>
      <c r="P42" s="91">
        <v>0</v>
      </c>
      <c r="Q42" s="91">
        <v>0</v>
      </c>
      <c r="R42" s="9"/>
    </row>
    <row r="43" spans="1:18">
      <c r="A43" s="7">
        <v>39</v>
      </c>
      <c r="B43" s="10">
        <v>421</v>
      </c>
      <c r="C43" s="8" t="s">
        <v>36</v>
      </c>
      <c r="D43" s="9">
        <v>2014</v>
      </c>
      <c r="E43" s="9" t="s">
        <v>61</v>
      </c>
      <c r="F43" s="9" t="s">
        <v>764</v>
      </c>
      <c r="G43" s="9" t="s">
        <v>94</v>
      </c>
      <c r="H43" s="9">
        <v>36</v>
      </c>
      <c r="I43" s="9" t="s">
        <v>120</v>
      </c>
      <c r="J43" s="9" t="s">
        <v>154</v>
      </c>
      <c r="K43" s="9" t="s">
        <v>155</v>
      </c>
      <c r="L43" s="9">
        <v>0</v>
      </c>
      <c r="M43" s="9">
        <v>1</v>
      </c>
      <c r="N43" s="91" t="s">
        <v>210</v>
      </c>
      <c r="O43" s="91" t="s">
        <v>775</v>
      </c>
      <c r="P43" s="91">
        <v>1</v>
      </c>
      <c r="Q43" s="91">
        <v>1</v>
      </c>
      <c r="R43" s="9"/>
    </row>
    <row r="44" spans="1:18">
      <c r="A44" s="7">
        <v>40</v>
      </c>
      <c r="B44" s="10">
        <v>124</v>
      </c>
      <c r="C44" s="8" t="s">
        <v>42</v>
      </c>
      <c r="D44" s="9">
        <v>2013</v>
      </c>
      <c r="E44" s="9" t="s">
        <v>61</v>
      </c>
      <c r="F44" s="9" t="s">
        <v>764</v>
      </c>
      <c r="G44" s="9" t="s">
        <v>98</v>
      </c>
      <c r="H44" s="9">
        <v>48</v>
      </c>
      <c r="I44" s="9" t="s">
        <v>120</v>
      </c>
      <c r="J44" s="9" t="s">
        <v>153</v>
      </c>
      <c r="K44" s="9" t="s">
        <v>192</v>
      </c>
      <c r="L44" s="9">
        <v>0</v>
      </c>
      <c r="M44" s="9">
        <v>1</v>
      </c>
      <c r="N44" s="91" t="s">
        <v>210</v>
      </c>
      <c r="O44" s="91" t="s">
        <v>779</v>
      </c>
      <c r="P44" s="91">
        <v>0</v>
      </c>
      <c r="Q44" s="91">
        <v>1</v>
      </c>
      <c r="R44" s="9"/>
    </row>
    <row r="45" spans="1:18">
      <c r="A45" s="7">
        <v>41</v>
      </c>
      <c r="B45" s="10">
        <v>260</v>
      </c>
      <c r="C45" s="8" t="s">
        <v>41</v>
      </c>
      <c r="D45" s="9">
        <v>2013</v>
      </c>
      <c r="E45" s="9" t="s">
        <v>61</v>
      </c>
      <c r="F45" s="9" t="s">
        <v>764</v>
      </c>
      <c r="G45" s="9" t="s">
        <v>99</v>
      </c>
      <c r="H45" s="9" t="s">
        <v>100</v>
      </c>
      <c r="I45" s="9" t="s">
        <v>120</v>
      </c>
      <c r="J45" s="9" t="s">
        <v>152</v>
      </c>
      <c r="K45" s="9"/>
      <c r="L45" s="9">
        <v>0</v>
      </c>
      <c r="M45" s="9">
        <v>1</v>
      </c>
      <c r="N45" s="91" t="s">
        <v>217</v>
      </c>
      <c r="O45" s="91" t="s">
        <v>775</v>
      </c>
      <c r="P45" s="91">
        <v>0</v>
      </c>
      <c r="Q45" s="91">
        <v>1</v>
      </c>
      <c r="R45" s="9"/>
    </row>
    <row r="46" spans="1:18">
      <c r="A46" s="7">
        <v>42</v>
      </c>
      <c r="B46" s="10">
        <v>138</v>
      </c>
      <c r="C46" s="9" t="s">
        <v>33</v>
      </c>
      <c r="D46" s="9">
        <v>2013</v>
      </c>
      <c r="E46" s="9" t="s">
        <v>9</v>
      </c>
      <c r="F46" s="9" t="s">
        <v>764</v>
      </c>
      <c r="G46" s="9" t="s">
        <v>101</v>
      </c>
      <c r="H46" s="9">
        <v>10</v>
      </c>
      <c r="I46" s="9" t="s">
        <v>120</v>
      </c>
      <c r="J46" s="9" t="s">
        <v>151</v>
      </c>
      <c r="K46" s="9" t="s">
        <v>170</v>
      </c>
      <c r="L46" s="9">
        <v>0</v>
      </c>
      <c r="M46" s="9">
        <v>1</v>
      </c>
      <c r="N46" s="91" t="s">
        <v>170</v>
      </c>
      <c r="O46" s="91" t="s">
        <v>771</v>
      </c>
      <c r="P46" s="91">
        <v>0</v>
      </c>
      <c r="Q46" s="91">
        <v>0</v>
      </c>
      <c r="R46" s="9"/>
    </row>
    <row r="47" spans="1:18">
      <c r="A47" s="7">
        <v>43</v>
      </c>
      <c r="B47" s="10">
        <v>350</v>
      </c>
      <c r="C47" s="8" t="s">
        <v>26</v>
      </c>
      <c r="D47" s="9">
        <v>2013</v>
      </c>
      <c r="E47" s="9" t="s">
        <v>71</v>
      </c>
      <c r="F47" s="9" t="s">
        <v>764</v>
      </c>
      <c r="G47" s="9" t="s">
        <v>70</v>
      </c>
      <c r="H47" s="9">
        <v>16</v>
      </c>
      <c r="I47" s="9" t="s">
        <v>149</v>
      </c>
      <c r="J47" s="9" t="s">
        <v>148</v>
      </c>
      <c r="K47" s="9" t="s">
        <v>150</v>
      </c>
      <c r="L47" s="9">
        <v>0</v>
      </c>
      <c r="M47" s="9">
        <v>1</v>
      </c>
      <c r="N47" s="91" t="s">
        <v>218</v>
      </c>
      <c r="O47" s="91" t="s">
        <v>776</v>
      </c>
      <c r="P47" s="91">
        <v>0</v>
      </c>
      <c r="Q47" s="91">
        <v>0</v>
      </c>
      <c r="R47" s="9"/>
    </row>
    <row r="48" spans="1:18">
      <c r="A48" s="7">
        <v>44</v>
      </c>
      <c r="B48" s="10">
        <v>391</v>
      </c>
      <c r="C48" s="91" t="s">
        <v>54</v>
      </c>
      <c r="D48" s="9">
        <v>2013</v>
      </c>
      <c r="E48" s="9" t="s">
        <v>86</v>
      </c>
      <c r="F48" s="9" t="s">
        <v>764</v>
      </c>
      <c r="G48" s="9" t="s">
        <v>60</v>
      </c>
      <c r="H48" s="9">
        <v>24</v>
      </c>
      <c r="I48" s="9" t="s">
        <v>120</v>
      </c>
      <c r="J48" s="9" t="s">
        <v>147</v>
      </c>
      <c r="K48" s="9" t="s">
        <v>139</v>
      </c>
      <c r="L48" s="9">
        <v>0</v>
      </c>
      <c r="M48" s="9">
        <v>1</v>
      </c>
      <c r="N48" s="91" t="s">
        <v>765</v>
      </c>
      <c r="O48" s="91" t="s">
        <v>768</v>
      </c>
      <c r="P48" s="91">
        <v>0</v>
      </c>
      <c r="Q48" s="91">
        <v>0</v>
      </c>
      <c r="R48" s="9"/>
    </row>
    <row r="49" spans="1:18">
      <c r="A49" s="7">
        <v>45</v>
      </c>
      <c r="B49" s="10">
        <v>397</v>
      </c>
      <c r="C49" s="9" t="s">
        <v>32</v>
      </c>
      <c r="D49" s="9">
        <v>2013</v>
      </c>
      <c r="E49" s="9" t="s">
        <v>71</v>
      </c>
      <c r="F49" s="9" t="s">
        <v>764</v>
      </c>
      <c r="G49" s="9" t="s">
        <v>77</v>
      </c>
      <c r="H49" s="9">
        <v>9</v>
      </c>
      <c r="I49" s="9" t="s">
        <v>120</v>
      </c>
      <c r="J49" s="9" t="s">
        <v>145</v>
      </c>
      <c r="K49" s="9" t="s">
        <v>146</v>
      </c>
      <c r="L49" s="9">
        <v>0</v>
      </c>
      <c r="M49" s="9">
        <v>1</v>
      </c>
      <c r="N49" s="91" t="s">
        <v>769</v>
      </c>
      <c r="O49" s="91" t="s">
        <v>776</v>
      </c>
      <c r="P49" s="91">
        <v>0</v>
      </c>
      <c r="Q49" s="91">
        <v>0</v>
      </c>
      <c r="R49" s="9"/>
    </row>
    <row r="50" spans="1:18">
      <c r="A50" s="7">
        <v>46</v>
      </c>
      <c r="B50" s="10">
        <v>215</v>
      </c>
      <c r="C50" s="8" t="s">
        <v>52</v>
      </c>
      <c r="D50" s="9">
        <v>2012</v>
      </c>
      <c r="E50" s="9" t="s">
        <v>73</v>
      </c>
      <c r="F50" s="9" t="s">
        <v>764</v>
      </c>
      <c r="G50" s="9" t="s">
        <v>70</v>
      </c>
      <c r="H50" s="9">
        <v>42</v>
      </c>
      <c r="I50" s="9" t="s">
        <v>120</v>
      </c>
      <c r="J50" s="9" t="s">
        <v>111</v>
      </c>
      <c r="K50" s="9" t="s">
        <v>193</v>
      </c>
      <c r="L50" s="9">
        <v>0</v>
      </c>
      <c r="M50" s="9">
        <v>1</v>
      </c>
      <c r="N50" s="91" t="s">
        <v>219</v>
      </c>
      <c r="O50" s="91" t="s">
        <v>774</v>
      </c>
      <c r="P50" s="91">
        <v>0</v>
      </c>
      <c r="Q50" s="91">
        <v>0</v>
      </c>
      <c r="R50" s="9"/>
    </row>
    <row r="51" spans="1:18">
      <c r="A51" s="7">
        <v>47</v>
      </c>
      <c r="B51" s="10">
        <v>280</v>
      </c>
      <c r="C51" s="8" t="s">
        <v>53</v>
      </c>
      <c r="D51" s="9">
        <v>2012</v>
      </c>
      <c r="E51" s="9" t="s">
        <v>103</v>
      </c>
      <c r="F51" s="9" t="s">
        <v>764</v>
      </c>
      <c r="G51" s="9" t="s">
        <v>104</v>
      </c>
      <c r="H51" s="9">
        <v>80</v>
      </c>
      <c r="I51" s="9" t="s">
        <v>118</v>
      </c>
      <c r="J51" s="9" t="s">
        <v>143</v>
      </c>
      <c r="K51" s="9" t="s">
        <v>194</v>
      </c>
      <c r="L51" s="9">
        <v>0</v>
      </c>
      <c r="M51" s="9">
        <v>1</v>
      </c>
      <c r="N51" s="91" t="s">
        <v>220</v>
      </c>
      <c r="O51" s="91" t="s">
        <v>765</v>
      </c>
      <c r="P51" s="91">
        <v>0</v>
      </c>
      <c r="Q51" s="91">
        <v>0</v>
      </c>
      <c r="R51" s="9"/>
    </row>
    <row r="52" spans="1:18">
      <c r="A52" s="7">
        <v>48</v>
      </c>
      <c r="B52" s="10">
        <v>367</v>
      </c>
      <c r="C52" s="13" t="s">
        <v>33</v>
      </c>
      <c r="D52" s="9">
        <v>2012</v>
      </c>
      <c r="E52" s="9" t="s">
        <v>9</v>
      </c>
      <c r="F52" s="9" t="s">
        <v>764</v>
      </c>
      <c r="G52" s="9" t="s">
        <v>70</v>
      </c>
      <c r="H52" s="9">
        <v>52</v>
      </c>
      <c r="I52" s="9" t="s">
        <v>120</v>
      </c>
      <c r="J52" s="9" t="s">
        <v>141</v>
      </c>
      <c r="K52" s="76" t="s">
        <v>195</v>
      </c>
      <c r="L52" s="9">
        <v>0</v>
      </c>
      <c r="M52" s="9">
        <v>1</v>
      </c>
      <c r="N52" s="102" t="s">
        <v>220</v>
      </c>
      <c r="O52" s="91" t="s">
        <v>773</v>
      </c>
      <c r="P52" s="91">
        <v>0</v>
      </c>
      <c r="Q52" s="91">
        <v>0</v>
      </c>
      <c r="R52" s="9"/>
    </row>
    <row r="53" spans="1:18">
      <c r="A53" s="7">
        <v>49</v>
      </c>
      <c r="B53" s="10">
        <v>76</v>
      </c>
      <c r="C53" s="13" t="s">
        <v>19</v>
      </c>
      <c r="D53" s="9">
        <v>2012</v>
      </c>
      <c r="E53" s="9" t="s">
        <v>66</v>
      </c>
      <c r="F53" s="9" t="s">
        <v>764</v>
      </c>
      <c r="G53" s="9" t="s">
        <v>60</v>
      </c>
      <c r="H53" s="9">
        <v>90</v>
      </c>
      <c r="I53" s="9" t="s">
        <v>120</v>
      </c>
      <c r="J53" s="9" t="s">
        <v>136</v>
      </c>
      <c r="K53" s="76"/>
      <c r="L53" s="9">
        <v>0</v>
      </c>
      <c r="M53" s="9">
        <v>1</v>
      </c>
      <c r="N53" s="91" t="s">
        <v>765</v>
      </c>
      <c r="O53" s="91" t="s">
        <v>774</v>
      </c>
      <c r="P53" s="91">
        <v>1</v>
      </c>
      <c r="Q53" s="91">
        <v>1</v>
      </c>
      <c r="R53" s="9"/>
    </row>
    <row r="54" spans="1:18">
      <c r="A54" s="7">
        <v>50</v>
      </c>
      <c r="B54" s="10">
        <v>40</v>
      </c>
      <c r="C54" s="8" t="s">
        <v>38</v>
      </c>
      <c r="D54" s="9">
        <v>2012</v>
      </c>
      <c r="E54" s="9" t="s">
        <v>66</v>
      </c>
      <c r="F54" s="9" t="s">
        <v>764</v>
      </c>
      <c r="G54" s="9" t="s">
        <v>60</v>
      </c>
      <c r="H54" s="9">
        <v>49</v>
      </c>
      <c r="I54" s="9" t="s">
        <v>120</v>
      </c>
      <c r="J54" s="9" t="s">
        <v>105</v>
      </c>
      <c r="K54" s="76" t="s">
        <v>196</v>
      </c>
      <c r="L54" s="9">
        <v>0</v>
      </c>
      <c r="M54" s="9">
        <v>1</v>
      </c>
      <c r="N54" s="91" t="s">
        <v>197</v>
      </c>
      <c r="O54" s="91" t="s">
        <v>773</v>
      </c>
      <c r="P54" s="91">
        <v>1</v>
      </c>
      <c r="Q54" s="91">
        <v>0</v>
      </c>
      <c r="R54" s="9"/>
    </row>
    <row r="55" spans="1:18">
      <c r="A55" s="7">
        <v>51</v>
      </c>
      <c r="B55" s="10">
        <v>236</v>
      </c>
      <c r="C55" s="8" t="s">
        <v>21</v>
      </c>
      <c r="D55" s="9">
        <v>2012</v>
      </c>
      <c r="E55" s="9" t="s">
        <v>86</v>
      </c>
      <c r="F55" s="9" t="s">
        <v>764</v>
      </c>
      <c r="G55" s="9" t="s">
        <v>107</v>
      </c>
      <c r="H55" s="9">
        <v>39</v>
      </c>
      <c r="I55" s="9" t="s">
        <v>120</v>
      </c>
      <c r="J55" s="9" t="s">
        <v>106</v>
      </c>
      <c r="K55" s="76" t="s">
        <v>198</v>
      </c>
      <c r="L55" s="9">
        <v>0</v>
      </c>
      <c r="M55" s="9">
        <v>1</v>
      </c>
      <c r="N55" s="102" t="s">
        <v>221</v>
      </c>
      <c r="O55" s="91" t="s">
        <v>170</v>
      </c>
      <c r="P55" s="91">
        <v>1</v>
      </c>
      <c r="Q55" s="91">
        <v>0</v>
      </c>
      <c r="R55" s="9"/>
    </row>
    <row r="56" spans="1:18">
      <c r="A56" s="7">
        <v>52</v>
      </c>
      <c r="B56" s="10">
        <v>461</v>
      </c>
      <c r="C56" s="9" t="s">
        <v>35</v>
      </c>
      <c r="D56" s="9">
        <v>2011</v>
      </c>
      <c r="E56" s="9" t="s">
        <v>167</v>
      </c>
      <c r="F56" s="9" t="s">
        <v>764</v>
      </c>
      <c r="G56" s="9" t="s">
        <v>60</v>
      </c>
      <c r="H56" s="9">
        <v>42</v>
      </c>
      <c r="I56" s="9" t="s">
        <v>120</v>
      </c>
      <c r="J56" s="9" t="s">
        <v>138</v>
      </c>
      <c r="K56" s="76" t="s">
        <v>199</v>
      </c>
      <c r="L56" s="9">
        <v>0</v>
      </c>
      <c r="M56" s="9">
        <v>1</v>
      </c>
      <c r="N56" s="91" t="s">
        <v>215</v>
      </c>
      <c r="O56" s="91" t="s">
        <v>765</v>
      </c>
      <c r="P56" s="91">
        <v>0</v>
      </c>
      <c r="Q56" s="91">
        <v>0</v>
      </c>
      <c r="R56" s="9"/>
    </row>
    <row r="57" spans="1:18">
      <c r="A57" s="7">
        <v>53</v>
      </c>
      <c r="B57" s="10">
        <v>426</v>
      </c>
      <c r="C57" s="8" t="s">
        <v>57</v>
      </c>
      <c r="D57" s="9">
        <v>2011</v>
      </c>
      <c r="E57" s="9" t="s">
        <v>108</v>
      </c>
      <c r="F57" s="9" t="s">
        <v>764</v>
      </c>
      <c r="G57" s="9" t="s">
        <v>107</v>
      </c>
      <c r="H57" s="9">
        <v>34</v>
      </c>
      <c r="I57" s="9" t="s">
        <v>120</v>
      </c>
      <c r="J57" s="9" t="s">
        <v>109</v>
      </c>
      <c r="K57" s="76" t="s">
        <v>200</v>
      </c>
      <c r="L57" s="9">
        <v>0</v>
      </c>
      <c r="M57" s="9">
        <v>1</v>
      </c>
      <c r="N57" s="91" t="s">
        <v>203</v>
      </c>
      <c r="O57" s="91" t="s">
        <v>770</v>
      </c>
      <c r="P57" s="91">
        <v>1</v>
      </c>
      <c r="Q57" s="91">
        <v>0</v>
      </c>
      <c r="R57" s="9"/>
    </row>
    <row r="58" spans="1:18">
      <c r="A58" s="7">
        <v>54</v>
      </c>
      <c r="B58" s="10">
        <v>382</v>
      </c>
      <c r="C58" s="8" t="s">
        <v>50</v>
      </c>
      <c r="D58" s="9">
        <v>2010</v>
      </c>
      <c r="E58" s="9" t="s">
        <v>71</v>
      </c>
      <c r="F58" s="9" t="s">
        <v>764</v>
      </c>
      <c r="G58" s="9" t="s">
        <v>110</v>
      </c>
      <c r="H58" s="9">
        <v>18</v>
      </c>
      <c r="I58" s="9" t="s">
        <v>120</v>
      </c>
      <c r="J58" s="9" t="s">
        <v>137</v>
      </c>
      <c r="K58" s="76"/>
      <c r="L58" s="9">
        <v>0</v>
      </c>
      <c r="M58" s="9">
        <v>1</v>
      </c>
      <c r="N58" s="91" t="s">
        <v>222</v>
      </c>
      <c r="O58" s="91" t="s">
        <v>776</v>
      </c>
      <c r="P58" s="91">
        <v>0</v>
      </c>
      <c r="Q58" s="91">
        <v>0</v>
      </c>
      <c r="R58" s="9"/>
    </row>
    <row r="59" spans="1:18">
      <c r="A59" s="79">
        <v>55</v>
      </c>
      <c r="B59" s="10">
        <v>429</v>
      </c>
      <c r="C59" s="76" t="s">
        <v>733</v>
      </c>
      <c r="D59" s="9">
        <v>2010</v>
      </c>
      <c r="E59" s="9" t="s">
        <v>103</v>
      </c>
      <c r="F59" s="9" t="s">
        <v>764</v>
      </c>
      <c r="G59" s="9" t="s">
        <v>734</v>
      </c>
      <c r="H59" s="9">
        <v>34</v>
      </c>
      <c r="I59" s="9" t="s">
        <v>120</v>
      </c>
      <c r="J59" s="9" t="s">
        <v>735</v>
      </c>
      <c r="K59" s="9" t="s">
        <v>180</v>
      </c>
      <c r="L59" s="9">
        <v>0</v>
      </c>
      <c r="M59" s="9">
        <v>1</v>
      </c>
      <c r="N59" s="91" t="s">
        <v>737</v>
      </c>
      <c r="O59" s="91" t="s">
        <v>768</v>
      </c>
      <c r="P59" s="91">
        <v>0</v>
      </c>
      <c r="Q59" s="91">
        <v>0</v>
      </c>
      <c r="R59" s="27"/>
    </row>
    <row r="60" spans="1:18">
      <c r="A60" s="79">
        <v>56</v>
      </c>
      <c r="B60" s="10">
        <v>219</v>
      </c>
      <c r="C60" s="8" t="s">
        <v>738</v>
      </c>
      <c r="D60" s="9">
        <v>2009</v>
      </c>
      <c r="E60" s="9" t="s">
        <v>739</v>
      </c>
      <c r="F60" s="9" t="s">
        <v>764</v>
      </c>
      <c r="G60" s="9" t="s">
        <v>740</v>
      </c>
      <c r="H60" s="9">
        <v>92</v>
      </c>
      <c r="I60" s="9" t="s">
        <v>120</v>
      </c>
      <c r="J60" s="9" t="s">
        <v>741</v>
      </c>
      <c r="K60" s="9" t="s">
        <v>742</v>
      </c>
      <c r="L60" s="9">
        <v>0</v>
      </c>
      <c r="M60" s="9">
        <v>1</v>
      </c>
      <c r="N60" s="103" t="s">
        <v>772</v>
      </c>
      <c r="O60" s="91" t="s">
        <v>771</v>
      </c>
      <c r="P60" s="91">
        <v>0</v>
      </c>
      <c r="Q60" s="101">
        <v>0</v>
      </c>
      <c r="R60" s="27"/>
    </row>
    <row r="61" spans="1:18">
      <c r="A61" s="79">
        <v>57</v>
      </c>
      <c r="B61" s="10">
        <v>23</v>
      </c>
      <c r="C61" s="8" t="s">
        <v>743</v>
      </c>
      <c r="D61" s="9">
        <v>2009</v>
      </c>
      <c r="E61" s="9" t="s">
        <v>71</v>
      </c>
      <c r="F61" s="9" t="s">
        <v>764</v>
      </c>
      <c r="G61" s="9" t="s">
        <v>60</v>
      </c>
      <c r="H61" s="9">
        <v>33</v>
      </c>
      <c r="I61" s="9" t="s">
        <v>120</v>
      </c>
      <c r="J61" s="9" t="s">
        <v>744</v>
      </c>
      <c r="K61" s="9" t="s">
        <v>157</v>
      </c>
      <c r="L61" s="9">
        <v>0</v>
      </c>
      <c r="M61" s="9">
        <v>1</v>
      </c>
      <c r="N61" s="91" t="s">
        <v>737</v>
      </c>
      <c r="O61" s="91" t="s">
        <v>765</v>
      </c>
      <c r="P61" s="91">
        <v>0</v>
      </c>
      <c r="Q61" s="91">
        <v>0</v>
      </c>
      <c r="R61" s="27"/>
    </row>
  </sheetData>
  <sheetProtection algorithmName="SHA-512" hashValue="KSGSbqzjG0IZAkbU6/muyLHAlkScAvtb3jdFe+xs4k94X1PawuUmCLcFAg+r/L2qQAaX/LWZM92HDc9MJbn01w==" saltValue="iB8Kydj5pdjSzMKH48APwA==" spinCount="100000" sheet="1" objects="1" scenarios="1" selectLockedCells="1" selectUnlockedCells="1"/>
  <autoFilter ref="A4:R61">
    <sortState ref="A6:T81">
      <sortCondition ref="A2"/>
    </sortState>
  </autoFilter>
  <mergeCells count="10">
    <mergeCell ref="A1:L1"/>
    <mergeCell ref="I3:K3"/>
    <mergeCell ref="L3:M3"/>
    <mergeCell ref="N3:Q3"/>
    <mergeCell ref="A3:A4"/>
    <mergeCell ref="B3:B4"/>
    <mergeCell ref="C3:C4"/>
    <mergeCell ref="D3:D4"/>
    <mergeCell ref="E3:F3"/>
    <mergeCell ref="G3:H3"/>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pane xSplit="4" ySplit="4" topLeftCell="E5" activePane="bottomRight" state="frozen"/>
      <selection pane="topRight" activeCell="P1" sqref="P1"/>
      <selection pane="bottomLeft" activeCell="A3" sqref="A3"/>
      <selection pane="bottomRight" activeCell="A22" sqref="A22"/>
    </sheetView>
  </sheetViews>
  <sheetFormatPr defaultRowHeight="16.5"/>
  <cols>
    <col min="1" max="1" width="4.875" customWidth="1"/>
    <col min="2" max="2" width="6.5" customWidth="1"/>
    <col min="4" max="4" width="6.875" customWidth="1"/>
    <col min="5" max="7" width="22" customWidth="1"/>
    <col min="10" max="10" width="40.875" customWidth="1"/>
  </cols>
  <sheetData>
    <row r="1" spans="1:11">
      <c r="A1" s="113" t="s">
        <v>785</v>
      </c>
      <c r="B1" s="113"/>
      <c r="C1" s="113"/>
      <c r="D1" s="113"/>
      <c r="E1" s="113"/>
      <c r="F1" s="113"/>
      <c r="G1" s="113"/>
      <c r="H1" s="113"/>
      <c r="I1" s="113"/>
      <c r="J1" s="113"/>
      <c r="K1" s="113"/>
    </row>
    <row r="3" spans="1:11" ht="16.5" customHeight="1">
      <c r="A3" s="117" t="s">
        <v>0</v>
      </c>
      <c r="B3" s="119" t="s">
        <v>1</v>
      </c>
      <c r="C3" s="119" t="s">
        <v>2</v>
      </c>
      <c r="D3" s="119" t="s">
        <v>3</v>
      </c>
      <c r="E3" s="114" t="s">
        <v>14</v>
      </c>
      <c r="F3" s="115"/>
      <c r="G3" s="116"/>
      <c r="H3" s="114" t="s">
        <v>6</v>
      </c>
      <c r="I3" s="116"/>
      <c r="J3" s="2"/>
      <c r="K3" s="3"/>
    </row>
    <row r="4" spans="1:11" s="1" customFormat="1" ht="24">
      <c r="A4" s="118"/>
      <c r="B4" s="119"/>
      <c r="C4" s="119"/>
      <c r="D4" s="119"/>
      <c r="E4" s="4" t="s">
        <v>12</v>
      </c>
      <c r="F4" s="4" t="s">
        <v>113</v>
      </c>
      <c r="G4" s="4" t="s">
        <v>13</v>
      </c>
      <c r="H4" s="4" t="s">
        <v>8</v>
      </c>
      <c r="I4" s="4" t="s">
        <v>16</v>
      </c>
      <c r="J4" s="5" t="s">
        <v>274</v>
      </c>
      <c r="K4" s="6"/>
    </row>
    <row r="5" spans="1:11">
      <c r="A5" s="7">
        <v>1</v>
      </c>
      <c r="B5" s="10">
        <v>418</v>
      </c>
      <c r="C5" s="8" t="s">
        <v>171</v>
      </c>
      <c r="D5" s="9">
        <v>2023</v>
      </c>
      <c r="E5" s="9" t="s">
        <v>120</v>
      </c>
      <c r="F5" s="9" t="s">
        <v>157</v>
      </c>
      <c r="G5" s="9" t="s">
        <v>172</v>
      </c>
      <c r="H5" s="9">
        <v>0</v>
      </c>
      <c r="I5" s="9">
        <v>1</v>
      </c>
      <c r="J5" s="9"/>
      <c r="K5" s="3"/>
    </row>
    <row r="6" spans="1:11">
      <c r="A6" s="7">
        <v>2</v>
      </c>
      <c r="B6" s="10">
        <v>406</v>
      </c>
      <c r="C6" s="8" t="s">
        <v>46</v>
      </c>
      <c r="D6" s="9">
        <v>2022</v>
      </c>
      <c r="E6" s="9" t="s">
        <v>120</v>
      </c>
      <c r="F6" s="9" t="s">
        <v>112</v>
      </c>
      <c r="G6" s="11" t="s">
        <v>169</v>
      </c>
      <c r="H6" s="9">
        <v>0</v>
      </c>
      <c r="I6" s="9">
        <v>1</v>
      </c>
      <c r="J6" s="9"/>
      <c r="K6" s="3"/>
    </row>
    <row r="7" spans="1:11">
      <c r="A7" s="7">
        <v>3</v>
      </c>
      <c r="B7" s="10">
        <v>351</v>
      </c>
      <c r="C7" s="8" t="s">
        <v>45</v>
      </c>
      <c r="D7" s="9">
        <v>2022</v>
      </c>
      <c r="E7" s="9" t="s">
        <v>120</v>
      </c>
      <c r="F7" s="9" t="s">
        <v>173</v>
      </c>
      <c r="G7" s="9" t="s">
        <v>174</v>
      </c>
      <c r="H7" s="9">
        <v>1</v>
      </c>
      <c r="I7" s="9">
        <v>1</v>
      </c>
      <c r="J7" s="9" t="s">
        <v>275</v>
      </c>
      <c r="K7" s="3"/>
    </row>
    <row r="8" spans="1:11">
      <c r="A8" s="7">
        <v>4</v>
      </c>
      <c r="B8" s="10">
        <v>288</v>
      </c>
      <c r="C8" s="8" t="s">
        <v>40</v>
      </c>
      <c r="D8" s="9">
        <v>2022</v>
      </c>
      <c r="E8" s="9" t="s">
        <v>120</v>
      </c>
      <c r="F8" s="9" t="s">
        <v>114</v>
      </c>
      <c r="G8" s="9"/>
      <c r="H8" s="9">
        <v>1</v>
      </c>
      <c r="I8" s="9">
        <v>1</v>
      </c>
      <c r="J8" s="9" t="s">
        <v>282</v>
      </c>
      <c r="K8" s="3"/>
    </row>
    <row r="9" spans="1:11">
      <c r="A9" s="7">
        <v>5</v>
      </c>
      <c r="B9" s="10">
        <v>211</v>
      </c>
      <c r="C9" s="8" t="s">
        <v>55</v>
      </c>
      <c r="D9" s="9">
        <v>2022</v>
      </c>
      <c r="E9" s="9" t="s">
        <v>120</v>
      </c>
      <c r="F9" s="9" t="s">
        <v>115</v>
      </c>
      <c r="G9" s="9"/>
      <c r="H9" s="9">
        <v>1</v>
      </c>
      <c r="I9" s="9">
        <v>1</v>
      </c>
      <c r="J9" s="9" t="s">
        <v>282</v>
      </c>
      <c r="K9" s="3"/>
    </row>
    <row r="10" spans="1:11">
      <c r="A10" s="7">
        <v>6</v>
      </c>
      <c r="B10" s="10">
        <v>35</v>
      </c>
      <c r="C10" s="8" t="s">
        <v>31</v>
      </c>
      <c r="D10" s="9">
        <v>2022</v>
      </c>
      <c r="E10" s="9" t="s">
        <v>120</v>
      </c>
      <c r="F10" s="9" t="s">
        <v>116</v>
      </c>
      <c r="G10" s="9" t="s">
        <v>175</v>
      </c>
      <c r="H10" s="9">
        <v>0</v>
      </c>
      <c r="I10" s="9">
        <v>1</v>
      </c>
      <c r="J10" s="9"/>
      <c r="K10" s="3"/>
    </row>
    <row r="11" spans="1:11">
      <c r="A11" s="7">
        <v>7</v>
      </c>
      <c r="B11" s="10">
        <v>185</v>
      </c>
      <c r="C11" s="9" t="s">
        <v>34</v>
      </c>
      <c r="D11" s="9">
        <v>2022</v>
      </c>
      <c r="E11" s="9" t="s">
        <v>118</v>
      </c>
      <c r="F11" s="9" t="s">
        <v>117</v>
      </c>
      <c r="G11" s="9" t="s">
        <v>177</v>
      </c>
      <c r="H11" s="9">
        <v>0</v>
      </c>
      <c r="I11" s="9">
        <v>1</v>
      </c>
      <c r="J11" s="9"/>
      <c r="K11" s="3"/>
    </row>
    <row r="12" spans="1:11">
      <c r="A12" s="7">
        <v>8</v>
      </c>
      <c r="B12" s="10">
        <v>240</v>
      </c>
      <c r="C12" s="8" t="s">
        <v>34</v>
      </c>
      <c r="D12" s="9">
        <v>2022</v>
      </c>
      <c r="E12" s="9" t="s">
        <v>120</v>
      </c>
      <c r="F12" s="9"/>
      <c r="G12" s="9" t="s">
        <v>121</v>
      </c>
      <c r="H12" s="9">
        <v>0</v>
      </c>
      <c r="I12" s="9">
        <v>1</v>
      </c>
      <c r="J12" s="9"/>
      <c r="K12" s="3"/>
    </row>
    <row r="13" spans="1:11">
      <c r="A13" s="7">
        <v>9</v>
      </c>
      <c r="B13" s="10">
        <v>459</v>
      </c>
      <c r="C13" s="91" t="s">
        <v>26</v>
      </c>
      <c r="D13" s="9">
        <v>2020</v>
      </c>
      <c r="E13" s="9" t="s">
        <v>120</v>
      </c>
      <c r="F13" s="9" t="s">
        <v>122</v>
      </c>
      <c r="G13" s="9" t="s">
        <v>178</v>
      </c>
      <c r="H13" s="9">
        <v>0</v>
      </c>
      <c r="I13" s="9">
        <v>1</v>
      </c>
      <c r="J13" s="9"/>
      <c r="K13" s="3"/>
    </row>
    <row r="14" spans="1:11">
      <c r="A14" s="7">
        <v>10</v>
      </c>
      <c r="B14" s="10">
        <v>419</v>
      </c>
      <c r="C14" s="9" t="s">
        <v>28</v>
      </c>
      <c r="D14" s="9">
        <v>2020</v>
      </c>
      <c r="E14" s="9" t="s">
        <v>120</v>
      </c>
      <c r="F14" s="9" t="s">
        <v>112</v>
      </c>
      <c r="G14" s="9"/>
      <c r="H14" s="9">
        <v>0</v>
      </c>
      <c r="I14" s="9">
        <v>1</v>
      </c>
      <c r="J14" s="9"/>
      <c r="K14" s="3"/>
    </row>
    <row r="15" spans="1:11">
      <c r="A15" s="7">
        <v>11</v>
      </c>
      <c r="B15" s="10">
        <v>396</v>
      </c>
      <c r="C15" s="9" t="s">
        <v>27</v>
      </c>
      <c r="D15" s="9">
        <v>2020</v>
      </c>
      <c r="E15" s="9" t="s">
        <v>120</v>
      </c>
      <c r="F15" s="9" t="s">
        <v>123</v>
      </c>
      <c r="G15" s="9"/>
      <c r="H15" s="9">
        <v>0</v>
      </c>
      <c r="I15" s="9">
        <v>1</v>
      </c>
      <c r="J15" s="9"/>
      <c r="K15" s="3"/>
    </row>
    <row r="16" spans="1:11">
      <c r="A16" s="7">
        <v>12</v>
      </c>
      <c r="B16" s="10">
        <v>428</v>
      </c>
      <c r="C16" s="8" t="s">
        <v>39</v>
      </c>
      <c r="D16" s="9">
        <v>2020</v>
      </c>
      <c r="E16" s="9" t="s">
        <v>120</v>
      </c>
      <c r="F16" s="9"/>
      <c r="G16" s="9" t="s">
        <v>179</v>
      </c>
      <c r="H16" s="9">
        <v>0</v>
      </c>
      <c r="I16" s="9">
        <v>1</v>
      </c>
      <c r="J16" s="9"/>
      <c r="K16" s="3"/>
    </row>
    <row r="17" spans="1:11">
      <c r="A17" s="7">
        <v>13</v>
      </c>
      <c r="B17" s="10">
        <v>237</v>
      </c>
      <c r="C17" s="8" t="s">
        <v>49</v>
      </c>
      <c r="D17" s="9">
        <v>2019</v>
      </c>
      <c r="E17" s="9" t="s">
        <v>120</v>
      </c>
      <c r="F17" s="9" t="s">
        <v>124</v>
      </c>
      <c r="G17" s="9" t="s">
        <v>180</v>
      </c>
      <c r="H17" s="9">
        <v>0</v>
      </c>
      <c r="I17" s="9">
        <v>1</v>
      </c>
      <c r="J17" s="9"/>
      <c r="K17" s="3"/>
    </row>
    <row r="18" spans="1:11">
      <c r="A18" s="7">
        <v>14</v>
      </c>
      <c r="B18" s="10">
        <v>325</v>
      </c>
      <c r="C18" s="9" t="s">
        <v>24</v>
      </c>
      <c r="D18" s="9">
        <v>2019</v>
      </c>
      <c r="E18" s="9" t="s">
        <v>120</v>
      </c>
      <c r="F18" s="9"/>
      <c r="G18" s="9" t="s">
        <v>125</v>
      </c>
      <c r="H18" s="9">
        <v>0</v>
      </c>
      <c r="I18" s="9">
        <v>1</v>
      </c>
      <c r="J18" s="9"/>
      <c r="K18" s="3"/>
    </row>
    <row r="19" spans="1:11">
      <c r="A19" s="7">
        <v>15</v>
      </c>
      <c r="B19" s="10">
        <v>410</v>
      </c>
      <c r="C19" s="8" t="s">
        <v>44</v>
      </c>
      <c r="D19" s="9">
        <v>2018</v>
      </c>
      <c r="E19" s="9" t="s">
        <v>120</v>
      </c>
      <c r="F19" s="9"/>
      <c r="G19" s="9" t="s">
        <v>126</v>
      </c>
      <c r="H19" s="9">
        <v>0</v>
      </c>
      <c r="I19" s="9">
        <v>1</v>
      </c>
      <c r="J19" s="9"/>
      <c r="K19" s="3"/>
    </row>
    <row r="20" spans="1:11">
      <c r="A20" s="7">
        <v>16</v>
      </c>
      <c r="B20" s="10">
        <v>33</v>
      </c>
      <c r="C20" s="8" t="s">
        <v>22</v>
      </c>
      <c r="D20" s="9">
        <v>2018</v>
      </c>
      <c r="E20" s="9" t="s">
        <v>120</v>
      </c>
      <c r="F20" s="9" t="s">
        <v>127</v>
      </c>
      <c r="G20" s="9" t="s">
        <v>170</v>
      </c>
      <c r="H20" s="9">
        <v>0</v>
      </c>
      <c r="I20" s="9">
        <v>1</v>
      </c>
      <c r="J20" s="9"/>
      <c r="K20" s="3"/>
    </row>
    <row r="21" spans="1:11">
      <c r="A21" s="7">
        <v>17</v>
      </c>
      <c r="B21" s="10">
        <v>458</v>
      </c>
      <c r="C21" s="9" t="s">
        <v>30</v>
      </c>
      <c r="D21" s="9">
        <v>2018</v>
      </c>
      <c r="E21" s="9" t="s">
        <v>120</v>
      </c>
      <c r="F21" s="9" t="s">
        <v>128</v>
      </c>
      <c r="G21" s="9" t="s">
        <v>181</v>
      </c>
      <c r="H21" s="9">
        <v>1</v>
      </c>
      <c r="I21" s="9">
        <v>1</v>
      </c>
      <c r="J21" s="9" t="s">
        <v>780</v>
      </c>
      <c r="K21" s="3"/>
    </row>
    <row r="22" spans="1:11">
      <c r="A22" s="7">
        <v>18</v>
      </c>
      <c r="B22" s="10">
        <v>225</v>
      </c>
      <c r="C22" s="8" t="s">
        <v>20</v>
      </c>
      <c r="D22" s="9">
        <v>2018</v>
      </c>
      <c r="E22" s="9" t="s">
        <v>120</v>
      </c>
      <c r="F22" s="9" t="s">
        <v>129</v>
      </c>
      <c r="G22" s="9"/>
      <c r="H22" s="9">
        <v>0</v>
      </c>
      <c r="I22" s="9">
        <v>1</v>
      </c>
      <c r="J22" s="9"/>
      <c r="K22" s="3"/>
    </row>
    <row r="23" spans="1:11">
      <c r="A23" s="7">
        <v>19</v>
      </c>
      <c r="B23" s="10">
        <v>501</v>
      </c>
      <c r="C23" s="8" t="s">
        <v>56</v>
      </c>
      <c r="D23" s="9">
        <v>2018</v>
      </c>
      <c r="E23" s="9" t="s">
        <v>119</v>
      </c>
      <c r="F23" s="9" t="s">
        <v>130</v>
      </c>
      <c r="G23" s="9"/>
      <c r="H23" s="9">
        <v>0</v>
      </c>
      <c r="I23" s="9">
        <v>1</v>
      </c>
      <c r="J23" s="9"/>
      <c r="K23" s="3"/>
    </row>
    <row r="24" spans="1:11">
      <c r="A24" s="7">
        <v>20</v>
      </c>
      <c r="B24" s="10">
        <v>226</v>
      </c>
      <c r="C24" s="8" t="s">
        <v>24</v>
      </c>
      <c r="D24" s="9">
        <v>2018</v>
      </c>
      <c r="E24" s="9" t="s">
        <v>120</v>
      </c>
      <c r="F24" s="9" t="s">
        <v>131</v>
      </c>
      <c r="G24" s="9" t="s">
        <v>182</v>
      </c>
      <c r="H24" s="9">
        <v>0</v>
      </c>
      <c r="I24" s="9">
        <v>1</v>
      </c>
      <c r="J24" s="9"/>
      <c r="K24" s="3"/>
    </row>
    <row r="25" spans="1:11">
      <c r="A25" s="7">
        <v>21</v>
      </c>
      <c r="B25" s="10">
        <v>186</v>
      </c>
      <c r="C25" s="8" t="s">
        <v>48</v>
      </c>
      <c r="D25" s="9">
        <v>2018</v>
      </c>
      <c r="E25" s="9" t="s">
        <v>120</v>
      </c>
      <c r="F25" s="9" t="s">
        <v>132</v>
      </c>
      <c r="G25" s="9"/>
      <c r="H25" s="9">
        <v>0</v>
      </c>
      <c r="I25" s="9">
        <v>1</v>
      </c>
      <c r="J25" s="9"/>
      <c r="K25" s="3"/>
    </row>
    <row r="26" spans="1:11">
      <c r="A26" s="7">
        <v>22</v>
      </c>
      <c r="B26" s="10">
        <v>43</v>
      </c>
      <c r="C26" s="8" t="s">
        <v>22</v>
      </c>
      <c r="D26" s="9">
        <v>2017</v>
      </c>
      <c r="E26" s="9" t="s">
        <v>120</v>
      </c>
      <c r="F26" s="9" t="s">
        <v>133</v>
      </c>
      <c r="G26" s="9" t="s">
        <v>183</v>
      </c>
      <c r="H26" s="9">
        <v>0</v>
      </c>
      <c r="I26" s="9">
        <v>1</v>
      </c>
      <c r="J26" s="9"/>
      <c r="K26" s="3"/>
    </row>
    <row r="27" spans="1:11">
      <c r="A27" s="7">
        <v>23</v>
      </c>
      <c r="B27" s="10">
        <v>307</v>
      </c>
      <c r="C27" s="8" t="s">
        <v>37</v>
      </c>
      <c r="D27" s="9">
        <v>2017</v>
      </c>
      <c r="E27" s="9" t="s">
        <v>120</v>
      </c>
      <c r="F27" s="9" t="s">
        <v>134</v>
      </c>
      <c r="G27" s="9" t="s">
        <v>185</v>
      </c>
      <c r="H27" s="9">
        <v>0</v>
      </c>
      <c r="I27" s="9">
        <v>1</v>
      </c>
      <c r="J27" s="9"/>
      <c r="K27" s="3"/>
    </row>
    <row r="28" spans="1:11">
      <c r="A28" s="7">
        <v>24</v>
      </c>
      <c r="B28" s="10">
        <v>170</v>
      </c>
      <c r="C28" s="9" t="s">
        <v>31</v>
      </c>
      <c r="D28" s="9">
        <v>2017</v>
      </c>
      <c r="E28" s="9" t="s">
        <v>120</v>
      </c>
      <c r="F28" s="9"/>
      <c r="G28" s="9" t="s">
        <v>135</v>
      </c>
      <c r="H28" s="9">
        <v>0</v>
      </c>
      <c r="I28" s="9">
        <v>1</v>
      </c>
      <c r="J28" s="9"/>
      <c r="K28" s="3"/>
    </row>
    <row r="29" spans="1:11">
      <c r="A29" s="7">
        <v>25</v>
      </c>
      <c r="B29" s="10">
        <v>424</v>
      </c>
      <c r="C29" s="8" t="s">
        <v>31</v>
      </c>
      <c r="D29" s="9">
        <v>2017</v>
      </c>
      <c r="E29" s="9" t="s">
        <v>120</v>
      </c>
      <c r="F29" s="9"/>
      <c r="G29" s="9"/>
      <c r="H29" s="9">
        <v>0</v>
      </c>
      <c r="I29" s="9">
        <v>1</v>
      </c>
      <c r="J29" s="9"/>
      <c r="K29" s="3"/>
    </row>
    <row r="30" spans="1:11">
      <c r="A30" s="7">
        <v>26</v>
      </c>
      <c r="B30" s="10">
        <v>405</v>
      </c>
      <c r="C30" s="8" t="s">
        <v>84</v>
      </c>
      <c r="D30" s="9">
        <v>2016</v>
      </c>
      <c r="E30" s="9" t="s">
        <v>140</v>
      </c>
      <c r="F30" s="9" t="s">
        <v>159</v>
      </c>
      <c r="G30" s="9" t="s">
        <v>160</v>
      </c>
      <c r="H30" s="9">
        <v>0</v>
      </c>
      <c r="I30" s="9">
        <v>1</v>
      </c>
      <c r="J30" s="9"/>
      <c r="K30" s="3"/>
    </row>
    <row r="31" spans="1:11">
      <c r="A31" s="7">
        <v>27</v>
      </c>
      <c r="B31" s="10">
        <v>275</v>
      </c>
      <c r="C31" s="8" t="s">
        <v>58</v>
      </c>
      <c r="D31" s="9">
        <v>2016</v>
      </c>
      <c r="E31" s="9" t="s">
        <v>120</v>
      </c>
      <c r="F31" s="9" t="s">
        <v>161</v>
      </c>
      <c r="G31" s="9" t="s">
        <v>224</v>
      </c>
      <c r="H31" s="9">
        <v>0</v>
      </c>
      <c r="I31" s="9">
        <v>1</v>
      </c>
      <c r="J31" s="9"/>
      <c r="K31" s="3"/>
    </row>
    <row r="32" spans="1:11">
      <c r="A32" s="7">
        <v>28</v>
      </c>
      <c r="B32" s="10">
        <v>500</v>
      </c>
      <c r="C32" s="8" t="s">
        <v>43</v>
      </c>
      <c r="D32" s="9">
        <v>2016</v>
      </c>
      <c r="E32" s="9" t="s">
        <v>120</v>
      </c>
      <c r="F32" s="9" t="s">
        <v>142</v>
      </c>
      <c r="G32" s="9" t="s">
        <v>162</v>
      </c>
      <c r="H32" s="9">
        <v>0</v>
      </c>
      <c r="I32" s="9">
        <v>1</v>
      </c>
      <c r="J32" s="9"/>
      <c r="K32" s="3"/>
    </row>
    <row r="33" spans="1:11">
      <c r="A33" s="7">
        <v>29</v>
      </c>
      <c r="B33" s="10">
        <v>34</v>
      </c>
      <c r="C33" s="9" t="s">
        <v>23</v>
      </c>
      <c r="D33" s="9">
        <v>2016</v>
      </c>
      <c r="E33" s="9" t="s">
        <v>120</v>
      </c>
      <c r="F33" s="9" t="s">
        <v>163</v>
      </c>
      <c r="G33" s="9" t="s">
        <v>187</v>
      </c>
      <c r="H33" s="9">
        <v>0</v>
      </c>
      <c r="I33" s="9">
        <v>1</v>
      </c>
      <c r="J33" s="9"/>
      <c r="K33" s="3"/>
    </row>
    <row r="34" spans="1:11">
      <c r="A34" s="7">
        <v>30</v>
      </c>
      <c r="B34" s="10">
        <v>349</v>
      </c>
      <c r="C34" s="9" t="s">
        <v>26</v>
      </c>
      <c r="D34" s="9">
        <v>2016</v>
      </c>
      <c r="E34" s="9" t="s">
        <v>120</v>
      </c>
      <c r="F34" s="9" t="s">
        <v>225</v>
      </c>
      <c r="G34" s="9"/>
      <c r="H34" s="9">
        <v>0</v>
      </c>
      <c r="I34" s="9">
        <v>1</v>
      </c>
      <c r="J34" s="9"/>
      <c r="K34" s="3"/>
    </row>
    <row r="35" spans="1:11">
      <c r="A35" s="7">
        <v>31</v>
      </c>
      <c r="B35" s="10">
        <v>359</v>
      </c>
      <c r="C35" s="8" t="s">
        <v>51</v>
      </c>
      <c r="D35" s="9">
        <v>2016</v>
      </c>
      <c r="E35" s="9" t="s">
        <v>120</v>
      </c>
      <c r="F35" s="9" t="s">
        <v>164</v>
      </c>
      <c r="G35" s="9" t="s">
        <v>188</v>
      </c>
      <c r="H35" s="9">
        <v>0</v>
      </c>
      <c r="I35" s="9">
        <v>1</v>
      </c>
      <c r="J35" s="9"/>
      <c r="K35" s="3"/>
    </row>
    <row r="36" spans="1:11">
      <c r="A36" s="7">
        <v>32</v>
      </c>
      <c r="B36" s="10">
        <v>263</v>
      </c>
      <c r="C36" s="8" t="s">
        <v>47</v>
      </c>
      <c r="D36" s="9">
        <v>2015</v>
      </c>
      <c r="E36" s="9" t="s">
        <v>120</v>
      </c>
      <c r="F36" s="9" t="s">
        <v>165</v>
      </c>
      <c r="G36" s="9"/>
      <c r="H36" s="9">
        <v>0</v>
      </c>
      <c r="I36" s="9">
        <v>1</v>
      </c>
      <c r="J36" s="9"/>
      <c r="K36" s="3"/>
    </row>
    <row r="37" spans="1:11">
      <c r="A37" s="7">
        <v>33</v>
      </c>
      <c r="B37" s="10">
        <v>67</v>
      </c>
      <c r="C37" s="8" t="s">
        <v>18</v>
      </c>
      <c r="D37" s="9">
        <v>2015</v>
      </c>
      <c r="E37" s="9" t="s">
        <v>120</v>
      </c>
      <c r="F37" s="9" t="s">
        <v>166</v>
      </c>
      <c r="G37" s="9" t="s">
        <v>170</v>
      </c>
      <c r="H37" s="9">
        <v>0</v>
      </c>
      <c r="I37" s="9">
        <v>1</v>
      </c>
      <c r="J37" s="9"/>
      <c r="K37" s="3"/>
    </row>
    <row r="38" spans="1:11">
      <c r="A38" s="7">
        <v>34</v>
      </c>
      <c r="B38" s="10">
        <v>432</v>
      </c>
      <c r="C38" s="9" t="s">
        <v>21</v>
      </c>
      <c r="D38" s="9">
        <v>2015</v>
      </c>
      <c r="E38" s="9" t="s">
        <v>120</v>
      </c>
      <c r="F38" s="9" t="s">
        <v>142</v>
      </c>
      <c r="G38" s="9" t="s">
        <v>189</v>
      </c>
      <c r="H38" s="9">
        <v>0</v>
      </c>
      <c r="I38" s="9">
        <v>1</v>
      </c>
      <c r="J38" s="9"/>
      <c r="K38" s="3"/>
    </row>
    <row r="39" spans="1:11">
      <c r="A39" s="7">
        <v>35</v>
      </c>
      <c r="B39" s="10">
        <v>298</v>
      </c>
      <c r="C39" s="9" t="s">
        <v>25</v>
      </c>
      <c r="D39" s="9">
        <v>2014</v>
      </c>
      <c r="E39" s="9" t="s">
        <v>140</v>
      </c>
      <c r="F39" s="9" t="s">
        <v>158</v>
      </c>
      <c r="G39" s="12"/>
      <c r="H39" s="9">
        <v>0</v>
      </c>
      <c r="I39" s="9">
        <v>1</v>
      </c>
      <c r="J39" s="9"/>
      <c r="K39" s="3"/>
    </row>
    <row r="40" spans="1:11">
      <c r="A40" s="7">
        <v>36</v>
      </c>
      <c r="B40" s="10">
        <v>300</v>
      </c>
      <c r="C40" s="9" t="s">
        <v>25</v>
      </c>
      <c r="D40" s="9">
        <v>2014</v>
      </c>
      <c r="E40" s="9" t="s">
        <v>140</v>
      </c>
      <c r="F40" s="9" t="s">
        <v>158</v>
      </c>
      <c r="G40" s="9"/>
      <c r="H40" s="9">
        <v>0</v>
      </c>
      <c r="I40" s="9">
        <v>1</v>
      </c>
      <c r="J40" s="9"/>
      <c r="K40" s="3"/>
    </row>
    <row r="41" spans="1:11">
      <c r="A41" s="7">
        <v>37</v>
      </c>
      <c r="B41" s="10">
        <v>90</v>
      </c>
      <c r="C41" s="9" t="s">
        <v>29</v>
      </c>
      <c r="D41" s="9">
        <v>2014</v>
      </c>
      <c r="E41" s="9" t="s">
        <v>120</v>
      </c>
      <c r="F41" s="9" t="s">
        <v>190</v>
      </c>
      <c r="G41" s="9" t="s">
        <v>191</v>
      </c>
      <c r="H41" s="9">
        <v>0</v>
      </c>
      <c r="I41" s="9">
        <v>1</v>
      </c>
      <c r="J41" s="9"/>
      <c r="K41" s="3"/>
    </row>
    <row r="42" spans="1:11">
      <c r="A42" s="7">
        <v>38</v>
      </c>
      <c r="B42" s="10">
        <v>77</v>
      </c>
      <c r="C42" s="8" t="s">
        <v>59</v>
      </c>
      <c r="D42" s="9">
        <v>2014</v>
      </c>
      <c r="E42" s="9" t="s">
        <v>120</v>
      </c>
      <c r="F42" s="9" t="s">
        <v>156</v>
      </c>
      <c r="G42" s="9" t="s">
        <v>157</v>
      </c>
      <c r="H42" s="9">
        <v>0</v>
      </c>
      <c r="I42" s="9">
        <v>1</v>
      </c>
      <c r="J42" s="9"/>
      <c r="K42" s="3"/>
    </row>
    <row r="43" spans="1:11">
      <c r="A43" s="7">
        <v>39</v>
      </c>
      <c r="B43" s="10">
        <v>421</v>
      </c>
      <c r="C43" s="8" t="s">
        <v>36</v>
      </c>
      <c r="D43" s="9">
        <v>2014</v>
      </c>
      <c r="E43" s="9" t="s">
        <v>120</v>
      </c>
      <c r="F43" s="9" t="s">
        <v>154</v>
      </c>
      <c r="G43" s="9" t="s">
        <v>155</v>
      </c>
      <c r="H43" s="9">
        <v>0</v>
      </c>
      <c r="I43" s="9">
        <v>1</v>
      </c>
      <c r="J43" s="9"/>
      <c r="K43" s="3"/>
    </row>
    <row r="44" spans="1:11">
      <c r="A44" s="7">
        <v>40</v>
      </c>
      <c r="B44" s="10">
        <v>124</v>
      </c>
      <c r="C44" s="8" t="s">
        <v>42</v>
      </c>
      <c r="D44" s="9">
        <v>2013</v>
      </c>
      <c r="E44" s="9" t="s">
        <v>120</v>
      </c>
      <c r="F44" s="9" t="s">
        <v>153</v>
      </c>
      <c r="G44" s="9" t="s">
        <v>192</v>
      </c>
      <c r="H44" s="9">
        <v>0</v>
      </c>
      <c r="I44" s="9">
        <v>1</v>
      </c>
      <c r="J44" s="9"/>
      <c r="K44" s="3"/>
    </row>
    <row r="45" spans="1:11">
      <c r="A45" s="7">
        <v>41</v>
      </c>
      <c r="B45" s="10">
        <v>260</v>
      </c>
      <c r="C45" s="8" t="s">
        <v>41</v>
      </c>
      <c r="D45" s="9">
        <v>2013</v>
      </c>
      <c r="E45" s="9" t="s">
        <v>120</v>
      </c>
      <c r="F45" s="9" t="s">
        <v>152</v>
      </c>
      <c r="G45" s="9"/>
      <c r="H45" s="9">
        <v>0</v>
      </c>
      <c r="I45" s="9">
        <v>1</v>
      </c>
      <c r="J45" s="9"/>
      <c r="K45" s="3"/>
    </row>
    <row r="46" spans="1:11">
      <c r="A46" s="7">
        <v>42</v>
      </c>
      <c r="B46" s="10">
        <v>138</v>
      </c>
      <c r="C46" s="9" t="s">
        <v>33</v>
      </c>
      <c r="D46" s="9">
        <v>2013</v>
      </c>
      <c r="E46" s="9" t="s">
        <v>120</v>
      </c>
      <c r="F46" s="9" t="s">
        <v>151</v>
      </c>
      <c r="G46" s="9" t="s">
        <v>170</v>
      </c>
      <c r="H46" s="9">
        <v>0</v>
      </c>
      <c r="I46" s="9">
        <v>1</v>
      </c>
      <c r="J46" s="9"/>
      <c r="K46" s="3"/>
    </row>
    <row r="47" spans="1:11">
      <c r="A47" s="7">
        <v>43</v>
      </c>
      <c r="B47" s="10">
        <v>350</v>
      </c>
      <c r="C47" s="8" t="s">
        <v>26</v>
      </c>
      <c r="D47" s="9">
        <v>2013</v>
      </c>
      <c r="E47" s="9" t="s">
        <v>149</v>
      </c>
      <c r="F47" s="9" t="s">
        <v>148</v>
      </c>
      <c r="G47" s="9" t="s">
        <v>150</v>
      </c>
      <c r="H47" s="9">
        <v>0</v>
      </c>
      <c r="I47" s="9">
        <v>1</v>
      </c>
      <c r="J47" s="9"/>
      <c r="K47" s="3"/>
    </row>
    <row r="48" spans="1:11">
      <c r="A48" s="7">
        <v>44</v>
      </c>
      <c r="B48" s="10">
        <v>391</v>
      </c>
      <c r="C48" s="92" t="s">
        <v>54</v>
      </c>
      <c r="D48" s="9">
        <v>2013</v>
      </c>
      <c r="E48" s="9" t="s">
        <v>120</v>
      </c>
      <c r="F48" s="9" t="s">
        <v>147</v>
      </c>
      <c r="G48" s="9" t="s">
        <v>139</v>
      </c>
      <c r="H48" s="9">
        <v>0</v>
      </c>
      <c r="I48" s="9">
        <v>1</v>
      </c>
      <c r="J48" s="9"/>
      <c r="K48" s="3"/>
    </row>
    <row r="49" spans="1:11">
      <c r="A49" s="7">
        <v>45</v>
      </c>
      <c r="B49" s="10">
        <v>397</v>
      </c>
      <c r="C49" s="9" t="s">
        <v>32</v>
      </c>
      <c r="D49" s="9">
        <v>2013</v>
      </c>
      <c r="E49" s="9" t="s">
        <v>120</v>
      </c>
      <c r="F49" s="9" t="s">
        <v>145</v>
      </c>
      <c r="G49" s="9" t="s">
        <v>146</v>
      </c>
      <c r="H49" s="9">
        <v>0</v>
      </c>
      <c r="I49" s="9">
        <v>1</v>
      </c>
      <c r="J49" s="9"/>
      <c r="K49" s="3"/>
    </row>
    <row r="50" spans="1:11">
      <c r="A50" s="7">
        <v>46</v>
      </c>
      <c r="B50" s="10">
        <v>215</v>
      </c>
      <c r="C50" s="8" t="s">
        <v>52</v>
      </c>
      <c r="D50" s="9">
        <v>2012</v>
      </c>
      <c r="E50" s="9" t="s">
        <v>120</v>
      </c>
      <c r="F50" s="9" t="s">
        <v>144</v>
      </c>
      <c r="G50" s="9" t="s">
        <v>193</v>
      </c>
      <c r="H50" s="9">
        <v>0</v>
      </c>
      <c r="I50" s="9">
        <v>1</v>
      </c>
      <c r="J50" s="9"/>
      <c r="K50" s="3"/>
    </row>
    <row r="51" spans="1:11">
      <c r="A51" s="7">
        <v>47</v>
      </c>
      <c r="B51" s="10">
        <v>280</v>
      </c>
      <c r="C51" s="8" t="s">
        <v>53</v>
      </c>
      <c r="D51" s="9">
        <v>2012</v>
      </c>
      <c r="E51" s="9" t="s">
        <v>118</v>
      </c>
      <c r="F51" s="9" t="s">
        <v>143</v>
      </c>
      <c r="G51" s="9" t="s">
        <v>194</v>
      </c>
      <c r="H51" s="9">
        <v>0</v>
      </c>
      <c r="I51" s="9">
        <v>1</v>
      </c>
      <c r="J51" s="9"/>
      <c r="K51" s="3"/>
    </row>
    <row r="52" spans="1:11">
      <c r="A52" s="7">
        <v>48</v>
      </c>
      <c r="B52" s="10">
        <v>367</v>
      </c>
      <c r="C52" s="13" t="s">
        <v>33</v>
      </c>
      <c r="D52" s="9">
        <v>2012</v>
      </c>
      <c r="E52" s="9" t="s">
        <v>120</v>
      </c>
      <c r="F52" s="9" t="s">
        <v>141</v>
      </c>
      <c r="G52" s="9" t="s">
        <v>195</v>
      </c>
      <c r="H52" s="9">
        <v>0</v>
      </c>
      <c r="I52" s="9">
        <v>1</v>
      </c>
      <c r="J52" s="12"/>
      <c r="K52" s="3"/>
    </row>
    <row r="53" spans="1:11">
      <c r="A53" s="7">
        <v>49</v>
      </c>
      <c r="B53" s="10">
        <v>76</v>
      </c>
      <c r="C53" s="13" t="s">
        <v>19</v>
      </c>
      <c r="D53" s="9">
        <v>2012</v>
      </c>
      <c r="E53" s="9" t="s">
        <v>120</v>
      </c>
      <c r="F53" s="9" t="s">
        <v>136</v>
      </c>
      <c r="G53" s="76"/>
      <c r="H53" s="9">
        <v>0</v>
      </c>
      <c r="I53" s="9">
        <v>1</v>
      </c>
      <c r="J53" s="9"/>
      <c r="K53" s="3"/>
    </row>
    <row r="54" spans="1:11">
      <c r="A54" s="7">
        <v>50</v>
      </c>
      <c r="B54" s="10">
        <v>40</v>
      </c>
      <c r="C54" s="8" t="s">
        <v>38</v>
      </c>
      <c r="D54" s="9">
        <v>2012</v>
      </c>
      <c r="E54" s="9" t="s">
        <v>120</v>
      </c>
      <c r="F54" s="9" t="s">
        <v>105</v>
      </c>
      <c r="G54" s="9" t="s">
        <v>196</v>
      </c>
      <c r="H54" s="9">
        <v>0</v>
      </c>
      <c r="I54" s="9">
        <v>1</v>
      </c>
      <c r="J54" s="9"/>
      <c r="K54" s="3"/>
    </row>
    <row r="55" spans="1:11">
      <c r="A55" s="7">
        <v>51</v>
      </c>
      <c r="B55" s="10">
        <v>236</v>
      </c>
      <c r="C55" s="8" t="s">
        <v>21</v>
      </c>
      <c r="D55" s="9">
        <v>2012</v>
      </c>
      <c r="E55" s="9" t="s">
        <v>120</v>
      </c>
      <c r="F55" s="9" t="s">
        <v>106</v>
      </c>
      <c r="G55" s="9" t="s">
        <v>198</v>
      </c>
      <c r="H55" s="9">
        <v>0</v>
      </c>
      <c r="I55" s="9">
        <v>1</v>
      </c>
      <c r="J55" s="12"/>
      <c r="K55" s="3"/>
    </row>
    <row r="56" spans="1:11">
      <c r="A56" s="7">
        <v>52</v>
      </c>
      <c r="B56" s="10">
        <v>461</v>
      </c>
      <c r="C56" s="9" t="s">
        <v>35</v>
      </c>
      <c r="D56" s="9">
        <v>2011</v>
      </c>
      <c r="E56" s="9" t="s">
        <v>120</v>
      </c>
      <c r="F56" s="9" t="s">
        <v>138</v>
      </c>
      <c r="G56" s="9" t="s">
        <v>199</v>
      </c>
      <c r="H56" s="9">
        <v>0</v>
      </c>
      <c r="I56" s="9">
        <v>1</v>
      </c>
      <c r="J56" s="9"/>
      <c r="K56" s="3"/>
    </row>
    <row r="57" spans="1:11">
      <c r="A57" s="7">
        <v>53</v>
      </c>
      <c r="B57" s="10">
        <v>426</v>
      </c>
      <c r="C57" s="8" t="s">
        <v>57</v>
      </c>
      <c r="D57" s="9">
        <v>2011</v>
      </c>
      <c r="E57" s="9" t="s">
        <v>120</v>
      </c>
      <c r="F57" s="9" t="s">
        <v>109</v>
      </c>
      <c r="G57" s="9" t="s">
        <v>200</v>
      </c>
      <c r="H57" s="9">
        <v>0</v>
      </c>
      <c r="I57" s="9">
        <v>1</v>
      </c>
      <c r="J57" s="9"/>
      <c r="K57" s="3"/>
    </row>
    <row r="58" spans="1:11">
      <c r="A58" s="7">
        <v>54</v>
      </c>
      <c r="B58" s="10">
        <v>382</v>
      </c>
      <c r="C58" s="8" t="s">
        <v>50</v>
      </c>
      <c r="D58" s="9">
        <v>2010</v>
      </c>
      <c r="E58" s="9" t="s">
        <v>120</v>
      </c>
      <c r="F58" s="9" t="s">
        <v>137</v>
      </c>
      <c r="G58" s="76"/>
      <c r="H58" s="9">
        <v>0</v>
      </c>
      <c r="I58" s="9">
        <v>1</v>
      </c>
      <c r="J58" s="9"/>
      <c r="K58" s="3"/>
    </row>
    <row r="59" spans="1:11">
      <c r="A59" s="7">
        <v>55</v>
      </c>
      <c r="B59" s="10">
        <v>429</v>
      </c>
      <c r="C59" s="76" t="s">
        <v>733</v>
      </c>
      <c r="D59" s="9">
        <v>2010</v>
      </c>
      <c r="E59" s="9" t="s">
        <v>120</v>
      </c>
      <c r="F59" s="9" t="s">
        <v>735</v>
      </c>
      <c r="G59" s="9" t="s">
        <v>736</v>
      </c>
      <c r="H59" s="9">
        <v>0</v>
      </c>
      <c r="I59" s="9">
        <v>1</v>
      </c>
      <c r="J59" s="76"/>
    </row>
    <row r="60" spans="1:11">
      <c r="A60" s="7">
        <v>56</v>
      </c>
      <c r="B60" s="10">
        <v>219</v>
      </c>
      <c r="C60" s="8" t="s">
        <v>738</v>
      </c>
      <c r="D60" s="9">
        <v>2009</v>
      </c>
      <c r="E60" s="9" t="s">
        <v>120</v>
      </c>
      <c r="F60" s="9" t="s">
        <v>741</v>
      </c>
      <c r="G60" s="9" t="s">
        <v>742</v>
      </c>
      <c r="H60" s="9">
        <v>0</v>
      </c>
      <c r="I60" s="9">
        <v>1</v>
      </c>
      <c r="J60" s="77"/>
    </row>
    <row r="61" spans="1:11">
      <c r="A61" s="7">
        <v>57</v>
      </c>
      <c r="B61" s="10">
        <v>23</v>
      </c>
      <c r="C61" s="8" t="s">
        <v>743</v>
      </c>
      <c r="D61" s="9">
        <v>2009</v>
      </c>
      <c r="E61" s="9" t="s">
        <v>120</v>
      </c>
      <c r="F61" s="9" t="s">
        <v>744</v>
      </c>
      <c r="G61" s="9" t="s">
        <v>157</v>
      </c>
      <c r="H61" s="9">
        <v>0</v>
      </c>
      <c r="I61" s="9">
        <v>1</v>
      </c>
      <c r="J61" s="76"/>
    </row>
  </sheetData>
  <sheetProtection algorithmName="SHA-512" hashValue="+Ha+Oqn9N052O9x57RaLRB1AXsz3jVydIjAwPTUmAn9SnyMvLIHpB4g6+PKeeOBn0gNMscY0bPy6+9Ow/fyhZQ==" saltValue="cG7zH3UtYedminup/l3olQ==" spinCount="100000" sheet="1" objects="1" scenarios="1" selectLockedCells="1" selectUnlockedCells="1"/>
  <autoFilter ref="A4:K58">
    <sortState ref="A6:T81">
      <sortCondition ref="A2"/>
    </sortState>
  </autoFilter>
  <sortState ref="A3:S83">
    <sortCondition descending="1" ref="D3:D83"/>
    <sortCondition ref="C3:C83"/>
  </sortState>
  <mergeCells count="7">
    <mergeCell ref="A1:K1"/>
    <mergeCell ref="A3:A4"/>
    <mergeCell ref="B3:B4"/>
    <mergeCell ref="C3:C4"/>
    <mergeCell ref="D3:D4"/>
    <mergeCell ref="H3:I3"/>
    <mergeCell ref="E3:G3"/>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14"/>
  <sheetViews>
    <sheetView zoomScaleNormal="100" workbookViewId="0">
      <pane xSplit="4" ySplit="4" topLeftCell="E5" activePane="bottomRight" state="frozen"/>
      <selection pane="topRight" activeCell="F1" sqref="F1"/>
      <selection pane="bottomLeft" activeCell="A3" sqref="A3"/>
      <selection pane="bottomRight" activeCell="C11" sqref="C11"/>
    </sheetView>
  </sheetViews>
  <sheetFormatPr defaultRowHeight="16.5"/>
  <cols>
    <col min="1" max="1" width="3.75" style="75" customWidth="1"/>
    <col min="2" max="2" width="7.25" customWidth="1"/>
    <col min="4" max="4" width="7" customWidth="1"/>
    <col min="5" max="5" width="17.125" customWidth="1"/>
    <col min="6" max="8" width="6.625" customWidth="1"/>
    <col min="9" max="9" width="10" customWidth="1"/>
    <col min="10" max="10" width="9" customWidth="1"/>
    <col min="11" max="12" width="9.75" customWidth="1"/>
    <col min="13" max="14" width="10.375" customWidth="1"/>
    <col min="15" max="15" width="4.375" customWidth="1"/>
    <col min="16" max="16" width="16" customWidth="1"/>
    <col min="17" max="17" width="10.5" customWidth="1"/>
    <col min="18" max="26" width="6.125" customWidth="1"/>
    <col min="27" max="27" width="9.25" customWidth="1"/>
    <col min="28" max="30" width="6.125" customWidth="1"/>
    <col min="31" max="31" width="9.875" customWidth="1"/>
    <col min="32" max="32" width="4.375" customWidth="1"/>
    <col min="33" max="33" width="9.375" customWidth="1"/>
    <col min="34" max="38" width="7" customWidth="1"/>
  </cols>
  <sheetData>
    <row r="1" spans="1:43">
      <c r="A1" s="113" t="s">
        <v>786</v>
      </c>
      <c r="B1" s="113"/>
      <c r="C1" s="113"/>
      <c r="D1" s="113"/>
      <c r="E1" s="113"/>
      <c r="F1" s="113"/>
      <c r="G1" s="113"/>
      <c r="H1" s="113"/>
      <c r="I1" s="113"/>
      <c r="J1" s="113"/>
      <c r="K1" s="113"/>
      <c r="L1" s="113"/>
      <c r="M1" s="113"/>
      <c r="N1" s="113"/>
      <c r="O1" s="113"/>
      <c r="P1" s="113"/>
    </row>
    <row r="3" spans="1:43" ht="21" customHeight="1">
      <c r="B3" s="126" t="s">
        <v>1</v>
      </c>
      <c r="C3" s="126" t="s">
        <v>2</v>
      </c>
      <c r="D3" s="126" t="s">
        <v>3</v>
      </c>
      <c r="E3" s="120" t="s">
        <v>5</v>
      </c>
      <c r="F3" s="121"/>
      <c r="G3" s="121"/>
      <c r="H3" s="127"/>
      <c r="I3" s="126" t="s">
        <v>14</v>
      </c>
      <c r="J3" s="126"/>
      <c r="K3" s="126"/>
      <c r="L3" s="126"/>
      <c r="M3" s="126"/>
      <c r="N3" s="17"/>
      <c r="O3" s="122" t="s">
        <v>253</v>
      </c>
      <c r="P3" s="122" t="s">
        <v>256</v>
      </c>
      <c r="Q3" s="34" t="s">
        <v>431</v>
      </c>
      <c r="R3" s="120" t="s">
        <v>660</v>
      </c>
      <c r="S3" s="121"/>
      <c r="T3" s="121"/>
      <c r="U3" s="121"/>
      <c r="V3" s="121"/>
      <c r="W3" s="121"/>
      <c r="X3" s="121"/>
      <c r="Y3" s="121"/>
      <c r="Z3" s="121"/>
      <c r="AA3" s="121"/>
      <c r="AB3" s="121"/>
      <c r="AC3" s="25"/>
      <c r="AD3" s="25"/>
      <c r="AE3" s="25"/>
      <c r="AF3" s="126" t="s">
        <v>661</v>
      </c>
      <c r="AG3" s="124" t="s">
        <v>259</v>
      </c>
      <c r="AH3" s="124"/>
      <c r="AI3" s="124"/>
      <c r="AJ3" s="124"/>
      <c r="AK3" s="124"/>
      <c r="AL3" s="124"/>
      <c r="AM3" s="124"/>
      <c r="AN3" s="124"/>
      <c r="AO3" s="124"/>
      <c r="AP3" s="124"/>
      <c r="AQ3" s="125"/>
    </row>
    <row r="4" spans="1:43" s="1" customFormat="1" ht="13.5">
      <c r="A4" s="75"/>
      <c r="B4" s="126"/>
      <c r="C4" s="126"/>
      <c r="D4" s="126"/>
      <c r="E4" s="16" t="s">
        <v>17</v>
      </c>
      <c r="F4" s="16" t="s">
        <v>662</v>
      </c>
      <c r="G4" s="16" t="s">
        <v>663</v>
      </c>
      <c r="H4" s="16" t="s">
        <v>664</v>
      </c>
      <c r="I4" s="16" t="s">
        <v>257</v>
      </c>
      <c r="J4" s="16" t="s">
        <v>248</v>
      </c>
      <c r="K4" s="16" t="s">
        <v>258</v>
      </c>
      <c r="L4" s="16" t="s">
        <v>250</v>
      </c>
      <c r="M4" s="16" t="s">
        <v>13</v>
      </c>
      <c r="N4" s="16" t="s">
        <v>251</v>
      </c>
      <c r="O4" s="123"/>
      <c r="P4" s="123"/>
      <c r="Q4" s="33"/>
      <c r="R4" s="14" t="s">
        <v>244</v>
      </c>
      <c r="S4" s="14" t="s">
        <v>234</v>
      </c>
      <c r="T4" s="14" t="s">
        <v>235</v>
      </c>
      <c r="U4" s="14" t="s">
        <v>236</v>
      </c>
      <c r="V4" s="15" t="s">
        <v>237</v>
      </c>
      <c r="W4" s="15" t="s">
        <v>238</v>
      </c>
      <c r="X4" s="15" t="s">
        <v>239</v>
      </c>
      <c r="Y4" s="15" t="s">
        <v>240</v>
      </c>
      <c r="Z4" s="15" t="s">
        <v>232</v>
      </c>
      <c r="AA4" s="15" t="s">
        <v>296</v>
      </c>
      <c r="AB4" s="15" t="s">
        <v>233</v>
      </c>
      <c r="AC4" s="15" t="s">
        <v>293</v>
      </c>
      <c r="AD4" s="15" t="s">
        <v>294</v>
      </c>
      <c r="AE4" s="55" t="s">
        <v>265</v>
      </c>
      <c r="AF4" s="126"/>
      <c r="AG4" s="64" t="s">
        <v>244</v>
      </c>
      <c r="AH4" s="14" t="s">
        <v>234</v>
      </c>
      <c r="AI4" s="14" t="s">
        <v>235</v>
      </c>
      <c r="AJ4" s="14" t="s">
        <v>236</v>
      </c>
      <c r="AK4" s="15" t="s">
        <v>237</v>
      </c>
      <c r="AL4" s="15" t="s">
        <v>238</v>
      </c>
      <c r="AM4" s="15" t="s">
        <v>239</v>
      </c>
      <c r="AN4" s="15" t="s">
        <v>240</v>
      </c>
      <c r="AO4" s="15" t="s">
        <v>665</v>
      </c>
      <c r="AP4" s="15" t="s">
        <v>666</v>
      </c>
      <c r="AQ4" s="24" t="s">
        <v>260</v>
      </c>
    </row>
    <row r="5" spans="1:43">
      <c r="A5" s="75">
        <v>1</v>
      </c>
      <c r="B5" s="19">
        <v>418</v>
      </c>
      <c r="C5" s="20" t="s">
        <v>171</v>
      </c>
      <c r="D5" s="21">
        <v>2023</v>
      </c>
      <c r="E5" s="21" t="s">
        <v>246</v>
      </c>
      <c r="F5" s="21">
        <v>66</v>
      </c>
      <c r="G5" s="21">
        <v>26</v>
      </c>
      <c r="H5" s="21">
        <v>40</v>
      </c>
      <c r="I5" s="21" t="s">
        <v>261</v>
      </c>
      <c r="J5" s="21" t="s">
        <v>247</v>
      </c>
      <c r="K5" s="21" t="s">
        <v>245</v>
      </c>
      <c r="L5" s="21" t="s">
        <v>249</v>
      </c>
      <c r="M5" s="21" t="s">
        <v>712</v>
      </c>
      <c r="N5" s="21" t="s">
        <v>252</v>
      </c>
      <c r="O5" s="21" t="s">
        <v>254</v>
      </c>
      <c r="P5" s="21" t="s">
        <v>272</v>
      </c>
      <c r="Q5" s="21"/>
      <c r="R5" s="21"/>
      <c r="S5" s="21"/>
      <c r="T5" s="21"/>
      <c r="U5" s="42"/>
      <c r="V5" s="21">
        <v>97.5</v>
      </c>
      <c r="W5" s="21">
        <v>96.15</v>
      </c>
      <c r="X5" s="21">
        <v>97.5</v>
      </c>
      <c r="Y5" s="21">
        <v>96.15</v>
      </c>
      <c r="Z5" s="21"/>
      <c r="AA5" s="21"/>
      <c r="AB5" s="21"/>
      <c r="AC5" s="21"/>
      <c r="AD5" s="21"/>
      <c r="AE5" s="26"/>
      <c r="AF5" s="65"/>
      <c r="AG5" s="52">
        <f>G5*V5/100</f>
        <v>25.35</v>
      </c>
      <c r="AH5" s="52">
        <f>H5-AJ5</f>
        <v>1.5399999999999991</v>
      </c>
      <c r="AI5" s="52">
        <f>G5-AG5</f>
        <v>0.64999999999999858</v>
      </c>
      <c r="AJ5" s="52">
        <f>H5*W5/100</f>
        <v>38.46</v>
      </c>
      <c r="AK5" s="21">
        <f>AG5/(AG5+AI5)*100</f>
        <v>97.500000000000014</v>
      </c>
      <c r="AL5" s="21">
        <f>AJ5/(AH5+AJ5)*100</f>
        <v>96.15</v>
      </c>
      <c r="AM5" s="21">
        <f>AG5/(AG5+AH5)*100</f>
        <v>94.272963927110453</v>
      </c>
      <c r="AN5" s="21">
        <f>AJ5/(AI5+AJ5)*100</f>
        <v>98.338020966504729</v>
      </c>
      <c r="AO5" s="21">
        <f>AK5/(1-AL5)</f>
        <v>-1.0246978455070941</v>
      </c>
      <c r="AP5" s="21">
        <f>(1-AK5)/AL5</f>
        <v>-1.0036401456058244</v>
      </c>
      <c r="AQ5" s="21">
        <f>(AG5+AJ5)/(AG5+AH5+AI5+AJ5)*100</f>
        <v>96.681818181818187</v>
      </c>
    </row>
    <row r="6" spans="1:43">
      <c r="A6" s="75">
        <v>2</v>
      </c>
      <c r="B6" s="19">
        <v>406</v>
      </c>
      <c r="C6" s="20" t="s">
        <v>46</v>
      </c>
      <c r="D6" s="21">
        <v>2022</v>
      </c>
      <c r="E6" s="21" t="s">
        <v>60</v>
      </c>
      <c r="F6" s="21">
        <v>200</v>
      </c>
      <c r="G6" s="21">
        <v>134</v>
      </c>
      <c r="H6" s="21">
        <v>66</v>
      </c>
      <c r="I6" s="21" t="s">
        <v>261</v>
      </c>
      <c r="J6" s="21" t="s">
        <v>264</v>
      </c>
      <c r="K6" s="21" t="s">
        <v>262</v>
      </c>
      <c r="L6" s="21" t="s">
        <v>263</v>
      </c>
      <c r="M6" s="21" t="s">
        <v>713</v>
      </c>
      <c r="N6" s="21" t="s">
        <v>670</v>
      </c>
      <c r="O6" s="21" t="s">
        <v>266</v>
      </c>
      <c r="P6" s="21" t="s">
        <v>272</v>
      </c>
      <c r="Q6" s="21"/>
      <c r="R6" s="21"/>
      <c r="S6" s="21"/>
      <c r="T6" s="21"/>
      <c r="U6" s="21"/>
      <c r="V6" s="21">
        <v>96.84</v>
      </c>
      <c r="W6" s="21">
        <v>69.47</v>
      </c>
      <c r="X6" s="21">
        <v>76.03</v>
      </c>
      <c r="Y6" s="21">
        <v>95.65</v>
      </c>
      <c r="Z6" s="21"/>
      <c r="AA6" s="21"/>
      <c r="AB6" s="21"/>
      <c r="AC6" s="21"/>
      <c r="AD6" s="21"/>
      <c r="AE6" s="26">
        <v>83.16</v>
      </c>
      <c r="AF6" s="65"/>
      <c r="AG6" s="52">
        <f>G6*V6/100</f>
        <v>129.76560000000001</v>
      </c>
      <c r="AH6" s="52">
        <f>H6-AJ6</f>
        <v>20.149800000000006</v>
      </c>
      <c r="AI6" s="52">
        <f>G6-AG6</f>
        <v>4.2343999999999937</v>
      </c>
      <c r="AJ6" s="52">
        <f>H6*W6/100</f>
        <v>45.850199999999994</v>
      </c>
      <c r="AK6" s="21">
        <f>AG6/(AG6+AI6)*100</f>
        <v>96.84</v>
      </c>
      <c r="AL6" s="21">
        <f>AJ6/(AH6+AJ6)*100</f>
        <v>69.469999999999985</v>
      </c>
      <c r="AM6" s="21">
        <f>AG6/(AG6+AH6)*100</f>
        <v>86.559219399741465</v>
      </c>
      <c r="AN6" s="21">
        <f>AJ6/(AI6+AJ6)*100</f>
        <v>91.545505005530643</v>
      </c>
      <c r="AO6" s="21">
        <f>AK6/(1-AL6)</f>
        <v>-1.4143420476120931</v>
      </c>
      <c r="AP6" s="21">
        <f>(1-AK6)/AL6</f>
        <v>-1.3795883115013678</v>
      </c>
      <c r="AQ6" s="21">
        <f>(AG6+AJ6)/(AG6+AH6+AI6+AJ6)*100</f>
        <v>87.807900000000004</v>
      </c>
    </row>
    <row r="7" spans="1:43">
      <c r="A7" s="75">
        <v>3</v>
      </c>
      <c r="B7" s="19">
        <v>406</v>
      </c>
      <c r="C7" s="20" t="s">
        <v>46</v>
      </c>
      <c r="D7" s="21">
        <v>2022</v>
      </c>
      <c r="E7" s="21" t="s">
        <v>60</v>
      </c>
      <c r="F7" s="21">
        <v>200</v>
      </c>
      <c r="G7" s="21">
        <v>134</v>
      </c>
      <c r="H7" s="21">
        <v>66</v>
      </c>
      <c r="I7" s="21"/>
      <c r="J7" s="21"/>
      <c r="K7" s="21"/>
      <c r="L7" s="21"/>
      <c r="M7" s="21"/>
      <c r="N7" s="21"/>
      <c r="O7" s="21" t="s">
        <v>266</v>
      </c>
      <c r="P7" s="21" t="s">
        <v>273</v>
      </c>
      <c r="Q7" s="21"/>
      <c r="R7" s="21"/>
      <c r="S7" s="21"/>
      <c r="T7" s="21"/>
      <c r="U7" s="21"/>
      <c r="V7" s="21">
        <v>100</v>
      </c>
      <c r="W7" s="21">
        <v>98.5</v>
      </c>
      <c r="X7" s="21">
        <v>99.05</v>
      </c>
      <c r="Y7" s="21">
        <v>100</v>
      </c>
      <c r="Z7" s="21"/>
      <c r="AA7" s="21"/>
      <c r="AB7" s="21"/>
      <c r="AC7" s="21"/>
      <c r="AD7" s="21"/>
      <c r="AE7" s="26">
        <v>99.42</v>
      </c>
      <c r="AF7" s="65"/>
      <c r="AG7" s="52">
        <f>G7*V7/100</f>
        <v>134</v>
      </c>
      <c r="AH7" s="52">
        <f>H7-AJ7</f>
        <v>0.98999999999999488</v>
      </c>
      <c r="AI7" s="52">
        <f>G7-AG7</f>
        <v>0</v>
      </c>
      <c r="AJ7" s="52">
        <f>H7*W7/100</f>
        <v>65.010000000000005</v>
      </c>
      <c r="AK7" s="21">
        <f>AG7/(AG7+AI7)*100</f>
        <v>100</v>
      </c>
      <c r="AL7" s="21">
        <f>AJ7/(AH7+AJ7)*100</f>
        <v>98.500000000000014</v>
      </c>
      <c r="AM7" s="21">
        <f>AG7/(AG7+AH7)*100</f>
        <v>99.266612341654934</v>
      </c>
      <c r="AN7" s="21">
        <f>AJ7/(AI7+AJ7)*100</f>
        <v>100</v>
      </c>
      <c r="AO7" s="21">
        <f>AK7/(1-AL7)</f>
        <v>-1.0256410256410255</v>
      </c>
      <c r="AP7" s="21">
        <f>(1-AK7)/AL7</f>
        <v>-1.0050761421319796</v>
      </c>
      <c r="AQ7" s="21">
        <f>(AG7+AJ7)/(AG7+AH7+AI7+AJ7)*100</f>
        <v>99.504999999999995</v>
      </c>
    </row>
    <row r="8" spans="1:43">
      <c r="A8" s="75">
        <v>4</v>
      </c>
      <c r="B8" s="19">
        <v>351</v>
      </c>
      <c r="C8" s="20" t="s">
        <v>45</v>
      </c>
      <c r="D8" s="21">
        <v>2022</v>
      </c>
      <c r="E8" s="21" t="s">
        <v>64</v>
      </c>
      <c r="F8" s="21">
        <v>261</v>
      </c>
      <c r="G8" s="21">
        <v>109</v>
      </c>
      <c r="H8" s="21">
        <v>152</v>
      </c>
      <c r="I8" s="21" t="s">
        <v>261</v>
      </c>
      <c r="J8" s="21"/>
      <c r="K8" s="21" t="s">
        <v>276</v>
      </c>
      <c r="L8" s="21"/>
      <c r="M8" s="21" t="s">
        <v>714</v>
      </c>
      <c r="N8" s="21" t="s">
        <v>174</v>
      </c>
      <c r="O8" s="21" t="s">
        <v>266</v>
      </c>
      <c r="P8" s="21" t="s">
        <v>272</v>
      </c>
      <c r="Q8" s="21"/>
      <c r="R8" s="21">
        <v>86</v>
      </c>
      <c r="S8" s="21">
        <v>18</v>
      </c>
      <c r="T8" s="21">
        <v>23</v>
      </c>
      <c r="U8" s="21">
        <v>134</v>
      </c>
      <c r="V8" s="21">
        <v>78.900000000000006</v>
      </c>
      <c r="W8" s="21">
        <v>88.2</v>
      </c>
      <c r="X8" s="21">
        <v>82.7</v>
      </c>
      <c r="Y8" s="21">
        <v>85.4</v>
      </c>
      <c r="Z8" s="21"/>
      <c r="AA8" s="21"/>
      <c r="AB8" s="21"/>
      <c r="AC8" s="21"/>
      <c r="AD8" s="21"/>
      <c r="AE8" s="26">
        <v>84.3</v>
      </c>
      <c r="AF8" s="65"/>
      <c r="AG8" s="52">
        <f>G8*V8/100</f>
        <v>86.001000000000005</v>
      </c>
      <c r="AH8" s="52">
        <f>H8-AJ8</f>
        <v>17.936000000000007</v>
      </c>
      <c r="AI8" s="52">
        <f>G8-AG8</f>
        <v>22.998999999999995</v>
      </c>
      <c r="AJ8" s="52">
        <f>H8*W8/100</f>
        <v>134.06399999999999</v>
      </c>
      <c r="AK8" s="21">
        <f t="shared" ref="AK8:AK9" si="0">AG8/(AG8+AI8)*100</f>
        <v>78.900000000000006</v>
      </c>
      <c r="AL8" s="21">
        <f t="shared" ref="AL8:AL9" si="1">AJ8/(AH8+AJ8)*100</f>
        <v>88.2</v>
      </c>
      <c r="AM8" s="21">
        <f t="shared" ref="AM8:AM9" si="2">AG8/(AG8+AH8)*100</f>
        <v>82.743392632075199</v>
      </c>
      <c r="AN8" s="21">
        <f t="shared" ref="AN8:AN9" si="3">AJ8/(AI8+AJ8)*100</f>
        <v>85.356831335196702</v>
      </c>
      <c r="AO8" s="21">
        <f t="shared" ref="AO8:AO9" si="4">AK8/(1-AL8)</f>
        <v>-0.90481651376146788</v>
      </c>
      <c r="AP8" s="21">
        <f t="shared" ref="AP8:AP9" si="5">(1-AK8)/AL8</f>
        <v>-0.8832199546485261</v>
      </c>
      <c r="AQ8" s="21">
        <f t="shared" ref="AQ8:AQ9" si="6">(AG8+AJ8)/(AG8+AH8+AI8+AJ8)*100</f>
        <v>84.316091954022994</v>
      </c>
    </row>
    <row r="9" spans="1:43">
      <c r="A9" s="75">
        <v>5</v>
      </c>
      <c r="B9" s="19">
        <v>351</v>
      </c>
      <c r="C9" s="20" t="s">
        <v>45</v>
      </c>
      <c r="D9" s="21">
        <v>2022</v>
      </c>
      <c r="E9" s="21" t="s">
        <v>64</v>
      </c>
      <c r="F9" s="21">
        <v>261</v>
      </c>
      <c r="G9" s="21">
        <v>109</v>
      </c>
      <c r="H9" s="21">
        <v>152</v>
      </c>
      <c r="I9" s="21"/>
      <c r="J9" s="21"/>
      <c r="K9" s="21"/>
      <c r="L9" s="21"/>
      <c r="M9" s="21"/>
      <c r="N9" s="21"/>
      <c r="O9" s="21" t="s">
        <v>266</v>
      </c>
      <c r="P9" s="21" t="s">
        <v>277</v>
      </c>
      <c r="Q9" s="21"/>
      <c r="R9" s="21">
        <v>69</v>
      </c>
      <c r="S9" s="21">
        <v>19</v>
      </c>
      <c r="T9" s="21">
        <v>40</v>
      </c>
      <c r="U9" s="21">
        <v>133</v>
      </c>
      <c r="V9" s="21">
        <v>63.3</v>
      </c>
      <c r="W9" s="21">
        <v>87.5</v>
      </c>
      <c r="X9" s="21">
        <v>78.400000000000006</v>
      </c>
      <c r="Y9" s="21">
        <v>76.900000000000006</v>
      </c>
      <c r="Z9" s="21"/>
      <c r="AA9" s="21"/>
      <c r="AB9" s="21"/>
      <c r="AC9" s="21"/>
      <c r="AD9" s="21"/>
      <c r="AE9" s="26">
        <v>77.400000000000006</v>
      </c>
      <c r="AF9" s="65"/>
      <c r="AG9" s="52">
        <f>G9*V9/100</f>
        <v>68.997</v>
      </c>
      <c r="AH9" s="52">
        <f>H9-AJ9</f>
        <v>19</v>
      </c>
      <c r="AI9" s="52">
        <f>G9-AG9</f>
        <v>40.003</v>
      </c>
      <c r="AJ9" s="52">
        <f>H9*W9/100</f>
        <v>133</v>
      </c>
      <c r="AK9" s="21">
        <f t="shared" si="0"/>
        <v>63.3</v>
      </c>
      <c r="AL9" s="21">
        <f t="shared" si="1"/>
        <v>87.5</v>
      </c>
      <c r="AM9" s="21">
        <f t="shared" si="2"/>
        <v>78.408354830278299</v>
      </c>
      <c r="AN9" s="21">
        <f t="shared" si="3"/>
        <v>76.8772795847471</v>
      </c>
      <c r="AO9" s="21">
        <f t="shared" si="4"/>
        <v>-0.73179190751445078</v>
      </c>
      <c r="AP9" s="21">
        <f t="shared" si="5"/>
        <v>-0.71199999999999997</v>
      </c>
      <c r="AQ9" s="21">
        <f t="shared" si="6"/>
        <v>77.393486590038322</v>
      </c>
    </row>
    <row r="10" spans="1:43">
      <c r="A10" s="75">
        <v>6</v>
      </c>
      <c r="B10" s="70">
        <v>288</v>
      </c>
      <c r="C10" s="20" t="s">
        <v>40</v>
      </c>
      <c r="D10" s="21">
        <v>2022</v>
      </c>
      <c r="E10" s="21" t="s">
        <v>65</v>
      </c>
      <c r="F10" s="21">
        <v>61</v>
      </c>
      <c r="G10" s="21" t="s">
        <v>680</v>
      </c>
      <c r="H10" s="21" t="s">
        <v>680</v>
      </c>
      <c r="I10" s="21" t="s">
        <v>261</v>
      </c>
      <c r="J10" s="21" t="s">
        <v>279</v>
      </c>
      <c r="K10" s="21" t="s">
        <v>114</v>
      </c>
      <c r="L10" s="21" t="s">
        <v>279</v>
      </c>
      <c r="M10" s="21" t="s">
        <v>285</v>
      </c>
      <c r="N10" s="21"/>
      <c r="O10" s="21" t="s">
        <v>266</v>
      </c>
      <c r="P10" s="21"/>
      <c r="Q10" s="21" t="s">
        <v>328</v>
      </c>
      <c r="R10" s="27"/>
      <c r="S10" s="21"/>
      <c r="T10" s="21"/>
      <c r="U10" s="21"/>
      <c r="V10" s="21"/>
      <c r="W10" s="21"/>
      <c r="X10" s="21"/>
      <c r="Y10" s="21"/>
      <c r="Z10" s="21"/>
      <c r="AA10" s="21"/>
      <c r="AB10" s="21"/>
      <c r="AC10" s="21"/>
      <c r="AD10" s="21"/>
      <c r="AE10" s="26"/>
      <c r="AF10" s="65"/>
      <c r="AG10" s="52"/>
      <c r="AH10" s="52"/>
      <c r="AI10" s="52"/>
      <c r="AJ10" s="52"/>
      <c r="AK10" s="21"/>
      <c r="AL10" s="21"/>
      <c r="AM10" s="21"/>
      <c r="AN10" s="21"/>
      <c r="AO10" s="21"/>
      <c r="AP10" s="21"/>
      <c r="AQ10" s="21"/>
    </row>
    <row r="11" spans="1:43">
      <c r="A11" s="75">
        <v>7</v>
      </c>
      <c r="B11" s="70">
        <v>211</v>
      </c>
      <c r="C11" s="20" t="s">
        <v>55</v>
      </c>
      <c r="D11" s="21">
        <v>2022</v>
      </c>
      <c r="E11" s="21" t="s">
        <v>60</v>
      </c>
      <c r="F11" s="21">
        <v>28</v>
      </c>
      <c r="G11" s="21" t="s">
        <v>680</v>
      </c>
      <c r="H11" s="21" t="s">
        <v>680</v>
      </c>
      <c r="I11" s="21" t="s">
        <v>261</v>
      </c>
      <c r="J11" s="21"/>
      <c r="K11" s="21" t="s">
        <v>115</v>
      </c>
      <c r="L11" s="21" t="s">
        <v>287</v>
      </c>
      <c r="M11" s="21" t="s">
        <v>285</v>
      </c>
      <c r="N11" s="21"/>
      <c r="O11" s="21" t="s">
        <v>266</v>
      </c>
      <c r="P11" s="21"/>
      <c r="Q11" s="21" t="s">
        <v>328</v>
      </c>
      <c r="R11" s="27"/>
      <c r="S11" s="21"/>
      <c r="T11" s="21"/>
      <c r="U11" s="21"/>
      <c r="V11" s="21"/>
      <c r="W11" s="21"/>
      <c r="X11" s="21"/>
      <c r="Y11" s="21"/>
      <c r="Z11" s="21"/>
      <c r="AA11" s="21"/>
      <c r="AB11" s="21"/>
      <c r="AC11" s="21"/>
      <c r="AD11" s="21"/>
      <c r="AE11" s="26"/>
      <c r="AF11" s="65"/>
      <c r="AG11" s="52"/>
      <c r="AH11" s="52"/>
      <c r="AI11" s="52"/>
      <c r="AJ11" s="52"/>
      <c r="AK11" s="21"/>
      <c r="AL11" s="21"/>
      <c r="AM11" s="21"/>
      <c r="AN11" s="21"/>
      <c r="AO11" s="21"/>
      <c r="AP11" s="21"/>
      <c r="AQ11" s="21"/>
    </row>
    <row r="12" spans="1:43">
      <c r="A12" s="75">
        <v>8</v>
      </c>
      <c r="B12" s="19">
        <v>35</v>
      </c>
      <c r="C12" s="20" t="s">
        <v>31</v>
      </c>
      <c r="D12" s="21">
        <v>2022</v>
      </c>
      <c r="E12" s="21" t="s">
        <v>68</v>
      </c>
      <c r="F12" s="21">
        <v>117</v>
      </c>
      <c r="G12" s="21">
        <v>44</v>
      </c>
      <c r="H12" s="21">
        <v>73</v>
      </c>
      <c r="I12" s="21" t="s">
        <v>261</v>
      </c>
      <c r="J12" s="21" t="s">
        <v>291</v>
      </c>
      <c r="K12" s="21" t="s">
        <v>116</v>
      </c>
      <c r="L12" s="21" t="s">
        <v>292</v>
      </c>
      <c r="M12" s="21" t="s">
        <v>715</v>
      </c>
      <c r="N12" s="21"/>
      <c r="O12" s="78" t="s">
        <v>266</v>
      </c>
      <c r="P12" s="78" t="s">
        <v>272</v>
      </c>
      <c r="Q12" s="21" t="s">
        <v>681</v>
      </c>
      <c r="R12" s="21"/>
      <c r="S12" s="21"/>
      <c r="T12" s="21"/>
      <c r="U12" s="21"/>
      <c r="V12" s="21">
        <v>95.5</v>
      </c>
      <c r="W12" s="21">
        <v>95.9</v>
      </c>
      <c r="X12" s="21">
        <v>93.3</v>
      </c>
      <c r="Y12" s="21">
        <v>97.2</v>
      </c>
      <c r="Z12" s="21">
        <v>0.95699999999999996</v>
      </c>
      <c r="AA12" s="21" t="s">
        <v>300</v>
      </c>
      <c r="AB12" s="21"/>
      <c r="AC12" s="21">
        <v>23.2</v>
      </c>
      <c r="AD12" s="21">
        <v>0.05</v>
      </c>
      <c r="AE12" s="26">
        <v>95.7</v>
      </c>
      <c r="AF12" s="65"/>
      <c r="AG12" s="52">
        <f t="shared" ref="AG12" si="7">G12*V12/100</f>
        <v>42.02</v>
      </c>
      <c r="AH12" s="52">
        <f t="shared" ref="AH12" si="8">H12-AJ12</f>
        <v>2.992999999999995</v>
      </c>
      <c r="AI12" s="52">
        <f t="shared" ref="AI12" si="9">G12-AG12</f>
        <v>1.9799999999999969</v>
      </c>
      <c r="AJ12" s="52">
        <f t="shared" ref="AJ12" si="10">H12*W12/100</f>
        <v>70.007000000000005</v>
      </c>
      <c r="AK12" s="21">
        <f t="shared" ref="AK12" si="11">AG12/(AG12+AI12)*100</f>
        <v>95.5</v>
      </c>
      <c r="AL12" s="21">
        <f t="shared" ref="AL12" si="12">AJ12/(AH12+AJ12)*100</f>
        <v>95.9</v>
      </c>
      <c r="AM12" s="21">
        <f t="shared" ref="AM12" si="13">AG12/(AG12+AH12)*100</f>
        <v>93.350809766067584</v>
      </c>
      <c r="AN12" s="21">
        <f t="shared" ref="AN12" si="14">AJ12/(AI12+AJ12)*100</f>
        <v>97.249503382555204</v>
      </c>
      <c r="AO12" s="21">
        <f>AK12/(1-AL12)</f>
        <v>-1.006322444678609</v>
      </c>
      <c r="AP12" s="21">
        <f t="shared" ref="AP12" si="15">(1-AK12)/AL12</f>
        <v>-0.98540145985401451</v>
      </c>
      <c r="AQ12" s="21">
        <f t="shared" ref="AQ12" si="16">(AG12+AJ12)/(AG12+AH12+AI12+AJ12)*100</f>
        <v>95.74957264957267</v>
      </c>
    </row>
    <row r="13" spans="1:43">
      <c r="A13" s="75">
        <v>9</v>
      </c>
      <c r="B13" s="19">
        <v>35</v>
      </c>
      <c r="C13" s="20" t="s">
        <v>31</v>
      </c>
      <c r="D13" s="21">
        <v>2022</v>
      </c>
      <c r="E13" s="21" t="s">
        <v>68</v>
      </c>
      <c r="F13" s="21">
        <v>117</v>
      </c>
      <c r="G13" s="21">
        <v>44</v>
      </c>
      <c r="H13" s="21">
        <v>73</v>
      </c>
      <c r="I13" s="21"/>
      <c r="J13" s="93"/>
      <c r="K13" s="21"/>
      <c r="L13" s="93"/>
      <c r="M13" s="21"/>
      <c r="N13" s="21"/>
      <c r="O13" s="78" t="s">
        <v>266</v>
      </c>
      <c r="P13" s="78" t="s">
        <v>289</v>
      </c>
      <c r="Q13" s="21" t="s">
        <v>681</v>
      </c>
      <c r="R13" s="21"/>
      <c r="S13" s="21"/>
      <c r="T13" s="21"/>
      <c r="U13" s="21"/>
      <c r="V13" s="21">
        <v>52.3</v>
      </c>
      <c r="W13" s="21">
        <v>71.2</v>
      </c>
      <c r="X13" s="21">
        <v>52.3</v>
      </c>
      <c r="Y13" s="21">
        <v>71.2</v>
      </c>
      <c r="Z13" s="21">
        <v>0.61799999999999999</v>
      </c>
      <c r="AA13" s="21" t="s">
        <v>297</v>
      </c>
      <c r="AB13" s="21"/>
      <c r="AC13" s="21">
        <v>1.8</v>
      </c>
      <c r="AD13" s="21">
        <v>0.67</v>
      </c>
      <c r="AE13" s="26">
        <v>64.099999999999994</v>
      </c>
      <c r="AF13" s="65"/>
      <c r="AG13" s="52">
        <f t="shared" ref="AG13:AG28" si="17">G13*V13/100</f>
        <v>23.011999999999997</v>
      </c>
      <c r="AH13" s="52">
        <f t="shared" ref="AH13:AH28" si="18">H13-AJ13</f>
        <v>21.023999999999994</v>
      </c>
      <c r="AI13" s="52">
        <f t="shared" ref="AI13:AI28" si="19">G13-AG13</f>
        <v>20.988000000000003</v>
      </c>
      <c r="AJ13" s="52">
        <f t="shared" ref="AJ13:AJ28" si="20">H13*W13/100</f>
        <v>51.976000000000006</v>
      </c>
      <c r="AK13" s="21">
        <f t="shared" ref="AK13:AK28" si="21">AG13/(AG13+AI13)*100</f>
        <v>52.29999999999999</v>
      </c>
      <c r="AL13" s="21">
        <f t="shared" ref="AL13:AL28" si="22">AJ13/(AH13+AJ13)*100</f>
        <v>71.2</v>
      </c>
      <c r="AM13" s="21">
        <f t="shared" ref="AM13:AM28" si="23">AG13/(AG13+AH13)*100</f>
        <v>52.25724407303116</v>
      </c>
      <c r="AN13" s="21">
        <f t="shared" ref="AN13:AN28" si="24">AJ13/(AI13+AJ13)*100</f>
        <v>71.235129652979552</v>
      </c>
      <c r="AO13" s="21">
        <f t="shared" ref="AO13:AO28" si="25">AK13/(1-AL13)</f>
        <v>-0.74501424501424485</v>
      </c>
      <c r="AP13" s="21">
        <f t="shared" ref="AP13:AP28" si="26">(1-AK13)/AL13</f>
        <v>-0.72050561797752788</v>
      </c>
      <c r="AQ13" s="21">
        <f t="shared" ref="AQ13:AQ28" si="27">(AG13+AJ13)/(AG13+AH13+AI13+AJ13)*100</f>
        <v>64.092307692307699</v>
      </c>
    </row>
    <row r="14" spans="1:43">
      <c r="A14" s="75">
        <v>10</v>
      </c>
      <c r="B14" s="19">
        <v>35</v>
      </c>
      <c r="C14" s="20" t="s">
        <v>31</v>
      </c>
      <c r="D14" s="21">
        <v>2022</v>
      </c>
      <c r="E14" s="21" t="s">
        <v>68</v>
      </c>
      <c r="F14" s="21">
        <v>117</v>
      </c>
      <c r="G14" s="21">
        <v>44</v>
      </c>
      <c r="H14" s="21">
        <v>73</v>
      </c>
      <c r="I14" s="21"/>
      <c r="J14" s="21"/>
      <c r="K14" s="21"/>
      <c r="L14" s="21"/>
      <c r="M14" s="21"/>
      <c r="N14" s="26"/>
      <c r="O14" s="78" t="s">
        <v>266</v>
      </c>
      <c r="P14" s="78" t="s">
        <v>277</v>
      </c>
      <c r="Q14" s="21" t="s">
        <v>681</v>
      </c>
      <c r="R14" s="21"/>
      <c r="S14" s="21"/>
      <c r="T14" s="21"/>
      <c r="U14" s="21"/>
      <c r="V14" s="21">
        <v>61.4</v>
      </c>
      <c r="W14" s="21">
        <v>80.8</v>
      </c>
      <c r="X14" s="21">
        <v>65.900000000000006</v>
      </c>
      <c r="Y14" s="21">
        <v>77.599999999999994</v>
      </c>
      <c r="Z14" s="21">
        <v>0.71099999999999997</v>
      </c>
      <c r="AA14" s="21" t="s">
        <v>298</v>
      </c>
      <c r="AB14" s="21"/>
      <c r="AC14" s="21">
        <v>3.2</v>
      </c>
      <c r="AD14" s="21">
        <v>0.48</v>
      </c>
      <c r="AE14" s="26">
        <v>73.5</v>
      </c>
      <c r="AF14" s="65"/>
      <c r="AG14" s="52">
        <f t="shared" si="17"/>
        <v>27.015999999999998</v>
      </c>
      <c r="AH14" s="52">
        <f t="shared" si="18"/>
        <v>14.016000000000005</v>
      </c>
      <c r="AI14" s="52">
        <f t="shared" si="19"/>
        <v>16.984000000000002</v>
      </c>
      <c r="AJ14" s="52">
        <f t="shared" si="20"/>
        <v>58.983999999999995</v>
      </c>
      <c r="AK14" s="21">
        <f t="shared" si="21"/>
        <v>61.4</v>
      </c>
      <c r="AL14" s="21">
        <f t="shared" si="22"/>
        <v>80.8</v>
      </c>
      <c r="AM14" s="21">
        <f t="shared" si="23"/>
        <v>65.84129459933709</v>
      </c>
      <c r="AN14" s="21">
        <f t="shared" si="24"/>
        <v>77.643218197135639</v>
      </c>
      <c r="AO14" s="21">
        <f t="shared" si="25"/>
        <v>-0.76942355889724312</v>
      </c>
      <c r="AP14" s="21">
        <f t="shared" si="26"/>
        <v>-0.74752475247524752</v>
      </c>
      <c r="AQ14" s="21">
        <f t="shared" si="27"/>
        <v>73.504273504273513</v>
      </c>
    </row>
    <row r="15" spans="1:43">
      <c r="A15" s="75">
        <v>11</v>
      </c>
      <c r="B15" s="19">
        <v>35</v>
      </c>
      <c r="C15" s="20" t="s">
        <v>31</v>
      </c>
      <c r="D15" s="21">
        <v>2022</v>
      </c>
      <c r="E15" s="21" t="s">
        <v>68</v>
      </c>
      <c r="F15" s="21">
        <v>117</v>
      </c>
      <c r="G15" s="21">
        <v>44</v>
      </c>
      <c r="H15" s="21">
        <v>73</v>
      </c>
      <c r="I15" s="21"/>
      <c r="J15" s="21"/>
      <c r="K15" s="21"/>
      <c r="L15" s="21"/>
      <c r="M15" s="21"/>
      <c r="N15" s="21"/>
      <c r="O15" s="78" t="s">
        <v>266</v>
      </c>
      <c r="P15" s="78" t="s">
        <v>290</v>
      </c>
      <c r="Q15" s="21" t="s">
        <v>681</v>
      </c>
      <c r="R15" s="21"/>
      <c r="S15" s="21"/>
      <c r="T15" s="21"/>
      <c r="U15" s="21"/>
      <c r="V15" s="21">
        <v>65.900000000000006</v>
      </c>
      <c r="W15" s="21">
        <v>91.8</v>
      </c>
      <c r="X15" s="21">
        <v>82.9</v>
      </c>
      <c r="Y15" s="21">
        <v>81.7</v>
      </c>
      <c r="Z15" s="21">
        <v>0.78800000000000003</v>
      </c>
      <c r="AA15" s="21" t="s">
        <v>299</v>
      </c>
      <c r="AB15" s="21"/>
      <c r="AC15" s="21">
        <v>8.02</v>
      </c>
      <c r="AD15" s="21">
        <v>0.37</v>
      </c>
      <c r="AE15" s="26">
        <v>82.1</v>
      </c>
      <c r="AF15" s="65"/>
      <c r="AG15" s="52">
        <f t="shared" si="17"/>
        <v>28.996000000000002</v>
      </c>
      <c r="AH15" s="52">
        <f t="shared" si="18"/>
        <v>5.9860000000000042</v>
      </c>
      <c r="AI15" s="52">
        <f t="shared" si="19"/>
        <v>15.003999999999998</v>
      </c>
      <c r="AJ15" s="52">
        <f t="shared" si="20"/>
        <v>67.013999999999996</v>
      </c>
      <c r="AK15" s="21">
        <f t="shared" si="21"/>
        <v>65.900000000000006</v>
      </c>
      <c r="AL15" s="21">
        <f t="shared" si="22"/>
        <v>91.8</v>
      </c>
      <c r="AM15" s="21">
        <f t="shared" si="23"/>
        <v>82.888342576182026</v>
      </c>
      <c r="AN15" s="21">
        <f t="shared" si="24"/>
        <v>81.70645468067984</v>
      </c>
      <c r="AO15" s="21">
        <f t="shared" si="25"/>
        <v>-0.72577092511013219</v>
      </c>
      <c r="AP15" s="21">
        <f t="shared" si="26"/>
        <v>-0.70697167755991297</v>
      </c>
      <c r="AQ15" s="21">
        <f t="shared" si="27"/>
        <v>82.059829059829042</v>
      </c>
    </row>
    <row r="16" spans="1:43">
      <c r="A16" s="75">
        <v>12</v>
      </c>
      <c r="B16" s="19">
        <v>35</v>
      </c>
      <c r="C16" s="20" t="s">
        <v>31</v>
      </c>
      <c r="D16" s="21">
        <v>2022</v>
      </c>
      <c r="E16" s="21" t="s">
        <v>68</v>
      </c>
      <c r="F16" s="38">
        <v>117</v>
      </c>
      <c r="G16" s="38">
        <v>44</v>
      </c>
      <c r="H16" s="38">
        <v>73</v>
      </c>
      <c r="I16" s="38"/>
      <c r="J16" s="38"/>
      <c r="K16" s="38"/>
      <c r="L16" s="38"/>
      <c r="M16" s="38"/>
      <c r="N16" s="38"/>
      <c r="O16" s="38" t="s">
        <v>254</v>
      </c>
      <c r="P16" s="38" t="s">
        <v>272</v>
      </c>
      <c r="Q16" s="38" t="s">
        <v>682</v>
      </c>
      <c r="R16" s="21"/>
      <c r="S16" s="21"/>
      <c r="T16" s="21"/>
      <c r="U16" s="21"/>
      <c r="V16" s="21">
        <v>95.5</v>
      </c>
      <c r="W16" s="21">
        <v>91.8</v>
      </c>
      <c r="X16" s="21">
        <v>87.5</v>
      </c>
      <c r="Y16" s="21">
        <v>93.2</v>
      </c>
      <c r="Z16" s="21">
        <v>0.93600000000000005</v>
      </c>
      <c r="AA16" s="21" t="s">
        <v>683</v>
      </c>
      <c r="AB16" s="21"/>
      <c r="AC16" s="21">
        <v>11.6</v>
      </c>
      <c r="AD16" s="21">
        <v>0.05</v>
      </c>
      <c r="AE16" s="26">
        <v>93.2</v>
      </c>
      <c r="AF16" s="65"/>
      <c r="AG16" s="52">
        <f t="shared" si="17"/>
        <v>42.02</v>
      </c>
      <c r="AH16" s="52">
        <f t="shared" si="18"/>
        <v>5.9860000000000042</v>
      </c>
      <c r="AI16" s="52">
        <f t="shared" si="19"/>
        <v>1.9799999999999969</v>
      </c>
      <c r="AJ16" s="52">
        <f t="shared" si="20"/>
        <v>67.013999999999996</v>
      </c>
      <c r="AK16" s="21">
        <f t="shared" si="21"/>
        <v>95.5</v>
      </c>
      <c r="AL16" s="21">
        <f t="shared" si="22"/>
        <v>91.8</v>
      </c>
      <c r="AM16" s="21">
        <f t="shared" si="23"/>
        <v>87.530725326000919</v>
      </c>
      <c r="AN16" s="21">
        <f t="shared" si="24"/>
        <v>97.130185233498551</v>
      </c>
      <c r="AO16" s="21">
        <f t="shared" si="25"/>
        <v>-1.0517621145374449</v>
      </c>
      <c r="AP16" s="21">
        <f t="shared" si="26"/>
        <v>-1.0294117647058825</v>
      </c>
      <c r="AQ16" s="21">
        <f t="shared" si="27"/>
        <v>93.191452991452977</v>
      </c>
    </row>
    <row r="17" spans="1:43">
      <c r="A17" s="75">
        <v>13</v>
      </c>
      <c r="B17" s="19">
        <v>35</v>
      </c>
      <c r="C17" s="20" t="s">
        <v>31</v>
      </c>
      <c r="D17" s="21">
        <v>2022</v>
      </c>
      <c r="E17" s="21" t="s">
        <v>68</v>
      </c>
      <c r="F17" s="38">
        <v>117</v>
      </c>
      <c r="G17" s="38">
        <v>44</v>
      </c>
      <c r="H17" s="38">
        <v>73</v>
      </c>
      <c r="I17" s="38"/>
      <c r="J17" s="38"/>
      <c r="K17" s="38"/>
      <c r="L17" s="38"/>
      <c r="M17" s="38"/>
      <c r="N17" s="38"/>
      <c r="O17" s="38" t="s">
        <v>254</v>
      </c>
      <c r="P17" s="38" t="s">
        <v>289</v>
      </c>
      <c r="Q17" s="38" t="s">
        <v>682</v>
      </c>
      <c r="R17" s="21"/>
      <c r="S17" s="21"/>
      <c r="T17" s="21"/>
      <c r="U17" s="21"/>
      <c r="V17" s="21">
        <v>52.3</v>
      </c>
      <c r="W17" s="21">
        <v>57.5</v>
      </c>
      <c r="X17" s="21">
        <v>42.6</v>
      </c>
      <c r="Y17" s="21">
        <v>55.6</v>
      </c>
      <c r="Z17" s="21">
        <v>0.54900000000000004</v>
      </c>
      <c r="AA17" s="21" t="s">
        <v>684</v>
      </c>
      <c r="AB17" s="21"/>
      <c r="AC17" s="21">
        <v>1.23</v>
      </c>
      <c r="AD17" s="21">
        <v>0.83</v>
      </c>
      <c r="AE17" s="26">
        <v>55.6</v>
      </c>
      <c r="AF17" s="65"/>
      <c r="AG17" s="52">
        <f t="shared" si="17"/>
        <v>23.011999999999997</v>
      </c>
      <c r="AH17" s="52">
        <f t="shared" si="18"/>
        <v>31.024999999999999</v>
      </c>
      <c r="AI17" s="52">
        <f t="shared" si="19"/>
        <v>20.988000000000003</v>
      </c>
      <c r="AJ17" s="52">
        <f t="shared" si="20"/>
        <v>41.975000000000001</v>
      </c>
      <c r="AK17" s="21">
        <f t="shared" si="21"/>
        <v>52.29999999999999</v>
      </c>
      <c r="AL17" s="21">
        <f t="shared" si="22"/>
        <v>57.500000000000007</v>
      </c>
      <c r="AM17" s="21">
        <f t="shared" si="23"/>
        <v>42.585635768084835</v>
      </c>
      <c r="AN17" s="21">
        <f t="shared" si="24"/>
        <v>66.666137255213371</v>
      </c>
      <c r="AO17" s="21">
        <f t="shared" si="25"/>
        <v>-0.92566371681415904</v>
      </c>
      <c r="AP17" s="21">
        <f t="shared" si="26"/>
        <v>-0.89217391304347793</v>
      </c>
      <c r="AQ17" s="21">
        <f t="shared" si="27"/>
        <v>55.544444444444437</v>
      </c>
    </row>
    <row r="18" spans="1:43">
      <c r="A18" s="75">
        <v>14</v>
      </c>
      <c r="B18" s="19">
        <v>35</v>
      </c>
      <c r="C18" s="20" t="s">
        <v>31</v>
      </c>
      <c r="D18" s="21">
        <v>2022</v>
      </c>
      <c r="E18" s="21" t="s">
        <v>68</v>
      </c>
      <c r="F18" s="38">
        <v>117</v>
      </c>
      <c r="G18" s="38">
        <v>44</v>
      </c>
      <c r="H18" s="38">
        <v>73</v>
      </c>
      <c r="I18" s="38"/>
      <c r="J18" s="38"/>
      <c r="K18" s="38"/>
      <c r="L18" s="38"/>
      <c r="M18" s="38"/>
      <c r="N18" s="38"/>
      <c r="O18" s="38" t="s">
        <v>254</v>
      </c>
      <c r="P18" s="38" t="s">
        <v>277</v>
      </c>
      <c r="Q18" s="38" t="s">
        <v>682</v>
      </c>
      <c r="R18" s="21"/>
      <c r="S18" s="21"/>
      <c r="T18" s="21"/>
      <c r="U18" s="21"/>
      <c r="V18" s="21">
        <v>60.5</v>
      </c>
      <c r="W18" s="21">
        <v>60.3</v>
      </c>
      <c r="X18" s="21">
        <v>45.6</v>
      </c>
      <c r="Y18" s="21">
        <v>62.4</v>
      </c>
      <c r="Z18" s="21">
        <v>0.629</v>
      </c>
      <c r="AA18" s="21" t="s">
        <v>685</v>
      </c>
      <c r="AB18" s="21"/>
      <c r="AC18" s="21">
        <v>1.72</v>
      </c>
      <c r="AD18" s="21">
        <v>0.6</v>
      </c>
      <c r="AE18" s="26">
        <v>63.2</v>
      </c>
      <c r="AF18" s="65"/>
      <c r="AG18" s="52">
        <f t="shared" si="17"/>
        <v>26.62</v>
      </c>
      <c r="AH18" s="52">
        <f t="shared" si="18"/>
        <v>28.981000000000002</v>
      </c>
      <c r="AI18" s="52">
        <f t="shared" si="19"/>
        <v>17.38</v>
      </c>
      <c r="AJ18" s="52">
        <f t="shared" si="20"/>
        <v>44.018999999999998</v>
      </c>
      <c r="AK18" s="21">
        <f t="shared" si="21"/>
        <v>60.5</v>
      </c>
      <c r="AL18" s="21">
        <f t="shared" si="22"/>
        <v>60.3</v>
      </c>
      <c r="AM18" s="21">
        <f t="shared" si="23"/>
        <v>47.876836747540516</v>
      </c>
      <c r="AN18" s="21">
        <f t="shared" si="24"/>
        <v>71.693350054561151</v>
      </c>
      <c r="AO18" s="21">
        <f t="shared" si="25"/>
        <v>-1.0202360876897134</v>
      </c>
      <c r="AP18" s="21">
        <f t="shared" si="26"/>
        <v>-0.98673300165837485</v>
      </c>
      <c r="AQ18" s="21">
        <f t="shared" si="27"/>
        <v>60.375213675213665</v>
      </c>
    </row>
    <row r="19" spans="1:43">
      <c r="A19" s="75">
        <v>15</v>
      </c>
      <c r="B19" s="19">
        <v>35</v>
      </c>
      <c r="C19" s="20" t="s">
        <v>31</v>
      </c>
      <c r="D19" s="21">
        <v>2022</v>
      </c>
      <c r="E19" s="21" t="s">
        <v>68</v>
      </c>
      <c r="F19" s="38">
        <v>117</v>
      </c>
      <c r="G19" s="38">
        <v>44</v>
      </c>
      <c r="H19" s="38">
        <v>73</v>
      </c>
      <c r="I19" s="38"/>
      <c r="J19" s="38"/>
      <c r="K19" s="38"/>
      <c r="L19" s="38"/>
      <c r="M19" s="38"/>
      <c r="N19" s="38"/>
      <c r="O19" s="38" t="s">
        <v>254</v>
      </c>
      <c r="P19" s="38" t="s">
        <v>290</v>
      </c>
      <c r="Q19" s="38" t="s">
        <v>682</v>
      </c>
      <c r="R19" s="21"/>
      <c r="S19" s="21"/>
      <c r="T19" s="21"/>
      <c r="U19" s="21"/>
      <c r="V19" s="21">
        <v>65.900000000000006</v>
      </c>
      <c r="W19" s="21">
        <v>84.9</v>
      </c>
      <c r="X19" s="21">
        <v>72.5</v>
      </c>
      <c r="Y19" s="21">
        <v>77.8</v>
      </c>
      <c r="Z19" s="21">
        <v>0.754</v>
      </c>
      <c r="AA19" s="21" t="s">
        <v>686</v>
      </c>
      <c r="AB19" s="21"/>
      <c r="AC19" s="21"/>
      <c r="AD19" s="21"/>
      <c r="AE19" s="26">
        <v>77.8</v>
      </c>
      <c r="AF19" s="65"/>
      <c r="AG19" s="52">
        <f t="shared" si="17"/>
        <v>28.996000000000002</v>
      </c>
      <c r="AH19" s="52">
        <f t="shared" si="18"/>
        <v>11.022999999999996</v>
      </c>
      <c r="AI19" s="52">
        <f t="shared" si="19"/>
        <v>15.003999999999998</v>
      </c>
      <c r="AJ19" s="52">
        <f t="shared" si="20"/>
        <v>61.977000000000004</v>
      </c>
      <c r="AK19" s="21">
        <f t="shared" si="21"/>
        <v>65.900000000000006</v>
      </c>
      <c r="AL19" s="21">
        <f t="shared" si="22"/>
        <v>84.9</v>
      </c>
      <c r="AM19" s="21">
        <f t="shared" si="23"/>
        <v>72.455583597791062</v>
      </c>
      <c r="AN19" s="21">
        <f t="shared" si="24"/>
        <v>80.509476364297697</v>
      </c>
      <c r="AO19" s="21">
        <f t="shared" si="25"/>
        <v>-0.78545887961859362</v>
      </c>
      <c r="AP19" s="21">
        <f t="shared" si="26"/>
        <v>-0.76442873969375735</v>
      </c>
      <c r="AQ19" s="21">
        <f t="shared" si="27"/>
        <v>77.754700854700872</v>
      </c>
    </row>
    <row r="20" spans="1:43">
      <c r="A20" s="75">
        <v>16</v>
      </c>
      <c r="B20" s="19">
        <v>35</v>
      </c>
      <c r="C20" s="20" t="s">
        <v>31</v>
      </c>
      <c r="D20" s="21">
        <v>2022</v>
      </c>
      <c r="E20" s="21" t="s">
        <v>68</v>
      </c>
      <c r="F20" s="21">
        <v>266</v>
      </c>
      <c r="G20" s="21">
        <v>172</v>
      </c>
      <c r="H20" s="21">
        <v>94</v>
      </c>
      <c r="I20" s="21"/>
      <c r="J20" s="21"/>
      <c r="K20" s="21"/>
      <c r="L20" s="21"/>
      <c r="M20" s="21"/>
      <c r="N20" s="21"/>
      <c r="O20" s="21" t="s">
        <v>295</v>
      </c>
      <c r="P20" s="21" t="s">
        <v>272</v>
      </c>
      <c r="Q20" s="21" t="s">
        <v>681</v>
      </c>
      <c r="R20" s="21"/>
      <c r="S20" s="21"/>
      <c r="T20" s="21"/>
      <c r="U20" s="21"/>
      <c r="V20" s="21">
        <v>97.7</v>
      </c>
      <c r="W20" s="21">
        <v>97.9</v>
      </c>
      <c r="X20" s="21">
        <v>98.8</v>
      </c>
      <c r="Y20" s="21">
        <v>95.8</v>
      </c>
      <c r="Z20" s="21">
        <v>0.97799999999999998</v>
      </c>
      <c r="AA20" s="21" t="s">
        <v>301</v>
      </c>
      <c r="AB20" s="21"/>
      <c r="AC20" s="21">
        <v>45.9</v>
      </c>
      <c r="AD20" s="21">
        <v>0.02</v>
      </c>
      <c r="AE20" s="26">
        <v>97.7</v>
      </c>
      <c r="AF20" s="65"/>
      <c r="AG20" s="52">
        <f t="shared" si="17"/>
        <v>168.04400000000001</v>
      </c>
      <c r="AH20" s="52">
        <f t="shared" si="18"/>
        <v>1.9739999999999895</v>
      </c>
      <c r="AI20" s="52">
        <f t="shared" si="19"/>
        <v>3.9559999999999889</v>
      </c>
      <c r="AJ20" s="52">
        <f t="shared" si="20"/>
        <v>92.02600000000001</v>
      </c>
      <c r="AK20" s="21">
        <f t="shared" si="21"/>
        <v>97.7</v>
      </c>
      <c r="AL20" s="21">
        <f t="shared" si="22"/>
        <v>97.9</v>
      </c>
      <c r="AM20" s="21">
        <f t="shared" si="23"/>
        <v>98.838946464492011</v>
      </c>
      <c r="AN20" s="21">
        <f t="shared" si="24"/>
        <v>95.878393865516472</v>
      </c>
      <c r="AO20" s="21">
        <f t="shared" si="25"/>
        <v>-1.0082559339525283</v>
      </c>
      <c r="AP20" s="21">
        <f t="shared" si="26"/>
        <v>-0.98774259448416746</v>
      </c>
      <c r="AQ20" s="21">
        <f t="shared" si="27"/>
        <v>97.770676691729335</v>
      </c>
    </row>
    <row r="21" spans="1:43">
      <c r="A21" s="75">
        <v>17</v>
      </c>
      <c r="B21" s="19">
        <v>35</v>
      </c>
      <c r="C21" s="20" t="s">
        <v>31</v>
      </c>
      <c r="D21" s="21">
        <v>2022</v>
      </c>
      <c r="E21" s="21" t="s">
        <v>68</v>
      </c>
      <c r="F21" s="21">
        <v>266</v>
      </c>
      <c r="G21" s="21">
        <v>172</v>
      </c>
      <c r="H21" s="21">
        <v>94</v>
      </c>
      <c r="I21" s="21"/>
      <c r="J21" s="21"/>
      <c r="K21" s="21"/>
      <c r="L21" s="21"/>
      <c r="M21" s="21"/>
      <c r="N21" s="21"/>
      <c r="O21" s="21" t="s">
        <v>295</v>
      </c>
      <c r="P21" s="21" t="s">
        <v>289</v>
      </c>
      <c r="Q21" s="21" t="s">
        <v>681</v>
      </c>
      <c r="R21" s="21"/>
      <c r="S21" s="21"/>
      <c r="T21" s="21"/>
      <c r="U21" s="21"/>
      <c r="V21" s="28">
        <v>39</v>
      </c>
      <c r="W21" s="28">
        <v>67</v>
      </c>
      <c r="X21" s="21">
        <v>68.400000000000006</v>
      </c>
      <c r="Y21" s="21">
        <v>37.5</v>
      </c>
      <c r="Z21" s="21">
        <v>0.53800000000000003</v>
      </c>
      <c r="AA21" s="21" t="s">
        <v>302</v>
      </c>
      <c r="AB21" s="21"/>
      <c r="AC21" s="21">
        <v>1.2</v>
      </c>
      <c r="AD21" s="21">
        <v>0.91</v>
      </c>
      <c r="AE21" s="26">
        <v>48.9</v>
      </c>
      <c r="AF21" s="65"/>
      <c r="AG21" s="52">
        <f t="shared" si="17"/>
        <v>67.08</v>
      </c>
      <c r="AH21" s="52">
        <f t="shared" si="18"/>
        <v>31.020000000000003</v>
      </c>
      <c r="AI21" s="52">
        <f t="shared" si="19"/>
        <v>104.92</v>
      </c>
      <c r="AJ21" s="52">
        <f t="shared" si="20"/>
        <v>62.98</v>
      </c>
      <c r="AK21" s="21">
        <f t="shared" si="21"/>
        <v>39</v>
      </c>
      <c r="AL21" s="21">
        <f t="shared" si="22"/>
        <v>67</v>
      </c>
      <c r="AM21" s="21">
        <f t="shared" si="23"/>
        <v>68.379204892966357</v>
      </c>
      <c r="AN21" s="21">
        <f t="shared" si="24"/>
        <v>37.5104228707564</v>
      </c>
      <c r="AO21" s="21">
        <f t="shared" si="25"/>
        <v>-0.59090909090909094</v>
      </c>
      <c r="AP21" s="21">
        <f t="shared" si="26"/>
        <v>-0.56716417910447758</v>
      </c>
      <c r="AQ21" s="21">
        <f t="shared" si="27"/>
        <v>48.89473684210526</v>
      </c>
    </row>
    <row r="22" spans="1:43">
      <c r="A22" s="75">
        <v>18</v>
      </c>
      <c r="B22" s="19">
        <v>35</v>
      </c>
      <c r="C22" s="20" t="s">
        <v>31</v>
      </c>
      <c r="D22" s="21">
        <v>2022</v>
      </c>
      <c r="E22" s="21" t="s">
        <v>68</v>
      </c>
      <c r="F22" s="21">
        <v>266</v>
      </c>
      <c r="G22" s="21">
        <v>172</v>
      </c>
      <c r="H22" s="21">
        <v>94</v>
      </c>
      <c r="I22" s="21"/>
      <c r="J22" s="21"/>
      <c r="K22" s="21"/>
      <c r="L22" s="21"/>
      <c r="M22" s="21"/>
      <c r="N22" s="21"/>
      <c r="O22" s="21" t="s">
        <v>295</v>
      </c>
      <c r="P22" s="21" t="s">
        <v>277</v>
      </c>
      <c r="Q22" s="21" t="s">
        <v>681</v>
      </c>
      <c r="R22" s="21"/>
      <c r="S22" s="21"/>
      <c r="T22" s="21"/>
      <c r="U22" s="21"/>
      <c r="V22" s="21">
        <v>44.8</v>
      </c>
      <c r="W22" s="21">
        <v>76.599999999999994</v>
      </c>
      <c r="X22" s="21">
        <v>77.8</v>
      </c>
      <c r="Y22" s="21">
        <v>43.1</v>
      </c>
      <c r="Z22" s="21">
        <v>0.60699999999999998</v>
      </c>
      <c r="AA22" s="21" t="s">
        <v>303</v>
      </c>
      <c r="AB22" s="21"/>
      <c r="AC22" s="21">
        <v>1.9</v>
      </c>
      <c r="AD22" s="21">
        <v>0.72</v>
      </c>
      <c r="AE22" s="56">
        <v>56</v>
      </c>
      <c r="AF22" s="68"/>
      <c r="AG22" s="52">
        <f t="shared" si="17"/>
        <v>77.055999999999997</v>
      </c>
      <c r="AH22" s="52">
        <f t="shared" si="18"/>
        <v>21.996000000000009</v>
      </c>
      <c r="AI22" s="52">
        <f t="shared" si="19"/>
        <v>94.944000000000003</v>
      </c>
      <c r="AJ22" s="52">
        <f t="shared" si="20"/>
        <v>72.003999999999991</v>
      </c>
      <c r="AK22" s="21">
        <f t="shared" si="21"/>
        <v>44.800000000000004</v>
      </c>
      <c r="AL22" s="21">
        <f t="shared" si="22"/>
        <v>76.599999999999994</v>
      </c>
      <c r="AM22" s="21">
        <f t="shared" si="23"/>
        <v>77.793482211363724</v>
      </c>
      <c r="AN22" s="21">
        <f t="shared" si="24"/>
        <v>43.129597239859116</v>
      </c>
      <c r="AO22" s="21">
        <f t="shared" si="25"/>
        <v>-0.59259259259259267</v>
      </c>
      <c r="AP22" s="21">
        <f t="shared" si="26"/>
        <v>-0.57180156657963455</v>
      </c>
      <c r="AQ22" s="21">
        <f t="shared" si="27"/>
        <v>56.037593984962406</v>
      </c>
    </row>
    <row r="23" spans="1:43">
      <c r="A23" s="75">
        <v>19</v>
      </c>
      <c r="B23" s="19">
        <v>35</v>
      </c>
      <c r="C23" s="20" t="s">
        <v>31</v>
      </c>
      <c r="D23" s="21">
        <v>2022</v>
      </c>
      <c r="E23" s="21" t="s">
        <v>68</v>
      </c>
      <c r="F23" s="21">
        <v>266</v>
      </c>
      <c r="G23" s="21">
        <v>172</v>
      </c>
      <c r="H23" s="21">
        <v>94</v>
      </c>
      <c r="I23" s="21"/>
      <c r="J23" s="21"/>
      <c r="K23" s="21"/>
      <c r="L23" s="21"/>
      <c r="M23" s="21"/>
      <c r="N23" s="21"/>
      <c r="O23" s="21" t="s">
        <v>295</v>
      </c>
      <c r="P23" s="21" t="s">
        <v>290</v>
      </c>
      <c r="Q23" s="21" t="s">
        <v>681</v>
      </c>
      <c r="R23" s="21"/>
      <c r="S23" s="21"/>
      <c r="T23" s="21"/>
      <c r="U23" s="21"/>
      <c r="V23" s="21">
        <v>52.9</v>
      </c>
      <c r="W23" s="21">
        <v>93.6</v>
      </c>
      <c r="X23" s="21">
        <v>93.8</v>
      </c>
      <c r="Y23" s="21">
        <v>52.1</v>
      </c>
      <c r="Z23" s="21">
        <v>0.73299999999999998</v>
      </c>
      <c r="AA23" s="21" t="s">
        <v>304</v>
      </c>
      <c r="AB23" s="21"/>
      <c r="AC23" s="21">
        <v>8.3000000000000007</v>
      </c>
      <c r="AD23" s="21">
        <v>0.5</v>
      </c>
      <c r="AE23" s="26">
        <v>67.3</v>
      </c>
      <c r="AF23" s="65"/>
      <c r="AG23" s="52">
        <f t="shared" si="17"/>
        <v>90.988</v>
      </c>
      <c r="AH23" s="52">
        <f t="shared" si="18"/>
        <v>6.0160000000000053</v>
      </c>
      <c r="AI23" s="52">
        <f t="shared" si="19"/>
        <v>81.012</v>
      </c>
      <c r="AJ23" s="52">
        <f t="shared" si="20"/>
        <v>87.983999999999995</v>
      </c>
      <c r="AK23" s="21">
        <f t="shared" si="21"/>
        <v>52.900000000000006</v>
      </c>
      <c r="AL23" s="21">
        <f t="shared" si="22"/>
        <v>93.6</v>
      </c>
      <c r="AM23" s="21">
        <f t="shared" si="23"/>
        <v>93.798193888911797</v>
      </c>
      <c r="AN23" s="21">
        <f t="shared" si="24"/>
        <v>52.062770716466666</v>
      </c>
      <c r="AO23" s="21">
        <f t="shared" si="25"/>
        <v>-0.57127429805615559</v>
      </c>
      <c r="AP23" s="21">
        <f t="shared" si="26"/>
        <v>-0.55448717948717963</v>
      </c>
      <c r="AQ23" s="21">
        <f t="shared" si="27"/>
        <v>67.282706766917286</v>
      </c>
    </row>
    <row r="24" spans="1:43">
      <c r="A24" s="75">
        <v>20</v>
      </c>
      <c r="B24" s="19">
        <v>35</v>
      </c>
      <c r="C24" s="20" t="s">
        <v>31</v>
      </c>
      <c r="D24" s="21">
        <v>2022</v>
      </c>
      <c r="E24" s="21" t="s">
        <v>68</v>
      </c>
      <c r="F24" s="38">
        <v>266</v>
      </c>
      <c r="G24" s="38">
        <v>172</v>
      </c>
      <c r="H24" s="38">
        <v>94</v>
      </c>
      <c r="I24" s="38"/>
      <c r="J24" s="38"/>
      <c r="K24" s="38"/>
      <c r="L24" s="38"/>
      <c r="M24" s="38"/>
      <c r="N24" s="38"/>
      <c r="O24" s="38" t="s">
        <v>295</v>
      </c>
      <c r="P24" s="38" t="s">
        <v>272</v>
      </c>
      <c r="Q24" s="38" t="s">
        <v>682</v>
      </c>
      <c r="R24" s="21"/>
      <c r="S24" s="21"/>
      <c r="T24" s="21"/>
      <c r="U24" s="21"/>
      <c r="V24" s="21">
        <v>97.7</v>
      </c>
      <c r="W24" s="21">
        <v>94.7</v>
      </c>
      <c r="X24" s="21">
        <v>97.1</v>
      </c>
      <c r="Y24" s="21">
        <v>95.7</v>
      </c>
      <c r="Z24" s="21">
        <v>0.96199999999999997</v>
      </c>
      <c r="AA24" s="21" t="s">
        <v>687</v>
      </c>
      <c r="AB24" s="21"/>
      <c r="AC24" s="21">
        <v>18.399999999999999</v>
      </c>
      <c r="AD24" s="21">
        <v>0.03</v>
      </c>
      <c r="AE24" s="26">
        <v>96.6</v>
      </c>
      <c r="AF24" s="65"/>
      <c r="AG24" s="52">
        <f t="shared" si="17"/>
        <v>168.04400000000001</v>
      </c>
      <c r="AH24" s="52">
        <f t="shared" si="18"/>
        <v>4.9819999999999851</v>
      </c>
      <c r="AI24" s="52">
        <f t="shared" si="19"/>
        <v>3.9559999999999889</v>
      </c>
      <c r="AJ24" s="52">
        <f t="shared" si="20"/>
        <v>89.018000000000015</v>
      </c>
      <c r="AK24" s="21">
        <f t="shared" si="21"/>
        <v>97.7</v>
      </c>
      <c r="AL24" s="21">
        <f t="shared" si="22"/>
        <v>94.700000000000017</v>
      </c>
      <c r="AM24" s="21">
        <f t="shared" si="23"/>
        <v>97.120663946458919</v>
      </c>
      <c r="AN24" s="21">
        <f t="shared" si="24"/>
        <v>95.745047002387778</v>
      </c>
      <c r="AO24" s="21">
        <f t="shared" si="25"/>
        <v>-1.0426894343649944</v>
      </c>
      <c r="AP24" s="21">
        <f t="shared" si="26"/>
        <v>-1.0211193241816261</v>
      </c>
      <c r="AQ24" s="21">
        <f t="shared" si="27"/>
        <v>96.639849624060162</v>
      </c>
    </row>
    <row r="25" spans="1:43">
      <c r="A25" s="75">
        <v>21</v>
      </c>
      <c r="B25" s="19">
        <v>35</v>
      </c>
      <c r="C25" s="20" t="s">
        <v>31</v>
      </c>
      <c r="D25" s="21">
        <v>2022</v>
      </c>
      <c r="E25" s="21" t="s">
        <v>68</v>
      </c>
      <c r="F25" s="38">
        <v>266</v>
      </c>
      <c r="G25" s="38">
        <v>172</v>
      </c>
      <c r="H25" s="38">
        <v>94</v>
      </c>
      <c r="I25" s="38"/>
      <c r="J25" s="38"/>
      <c r="K25" s="38"/>
      <c r="L25" s="38"/>
      <c r="M25" s="38"/>
      <c r="N25" s="38"/>
      <c r="O25" s="38" t="s">
        <v>295</v>
      </c>
      <c r="P25" s="38" t="s">
        <v>289</v>
      </c>
      <c r="Q25" s="38" t="s">
        <v>682</v>
      </c>
      <c r="R25" s="21"/>
      <c r="S25" s="21"/>
      <c r="T25" s="21"/>
      <c r="U25" s="21"/>
      <c r="V25" s="21">
        <v>45.4</v>
      </c>
      <c r="W25" s="21">
        <v>58</v>
      </c>
      <c r="X25" s="21">
        <v>62.4</v>
      </c>
      <c r="Y25" s="21">
        <v>40.9</v>
      </c>
      <c r="Z25" s="21">
        <v>0.47699999999999998</v>
      </c>
      <c r="AA25" s="21" t="s">
        <v>688</v>
      </c>
      <c r="AB25" s="21"/>
      <c r="AC25" s="21">
        <v>1.1000000000000001</v>
      </c>
      <c r="AD25" s="21">
        <v>0.94</v>
      </c>
      <c r="AE25" s="26">
        <v>47</v>
      </c>
      <c r="AF25" s="65"/>
      <c r="AG25" s="52">
        <f t="shared" si="17"/>
        <v>78.088000000000008</v>
      </c>
      <c r="AH25" s="52">
        <f t="shared" si="18"/>
        <v>39.479999999999997</v>
      </c>
      <c r="AI25" s="52">
        <f t="shared" si="19"/>
        <v>93.911999999999992</v>
      </c>
      <c r="AJ25" s="52">
        <f t="shared" si="20"/>
        <v>54.52</v>
      </c>
      <c r="AK25" s="21">
        <f t="shared" si="21"/>
        <v>45.400000000000006</v>
      </c>
      <c r="AL25" s="21">
        <f t="shared" si="22"/>
        <v>58.000000000000007</v>
      </c>
      <c r="AM25" s="21">
        <f t="shared" si="23"/>
        <v>66.419433859553621</v>
      </c>
      <c r="AN25" s="21">
        <f t="shared" si="24"/>
        <v>36.730624124178078</v>
      </c>
      <c r="AO25" s="21">
        <f t="shared" si="25"/>
        <v>-0.79649122807017547</v>
      </c>
      <c r="AP25" s="21">
        <f t="shared" si="26"/>
        <v>-0.76551724137931032</v>
      </c>
      <c r="AQ25" s="21">
        <f t="shared" si="27"/>
        <v>49.852631578947367</v>
      </c>
    </row>
    <row r="26" spans="1:43">
      <c r="A26" s="75">
        <v>22</v>
      </c>
      <c r="B26" s="19">
        <v>35</v>
      </c>
      <c r="C26" s="20" t="s">
        <v>31</v>
      </c>
      <c r="D26" s="21">
        <v>2022</v>
      </c>
      <c r="E26" s="21" t="s">
        <v>68</v>
      </c>
      <c r="F26" s="38">
        <v>266</v>
      </c>
      <c r="G26" s="38">
        <v>172</v>
      </c>
      <c r="H26" s="38">
        <v>94</v>
      </c>
      <c r="I26" s="38"/>
      <c r="J26" s="38"/>
      <c r="K26" s="38"/>
      <c r="L26" s="38"/>
      <c r="M26" s="38"/>
      <c r="N26" s="38"/>
      <c r="O26" s="38" t="s">
        <v>295</v>
      </c>
      <c r="P26" s="38" t="s">
        <v>277</v>
      </c>
      <c r="Q26" s="38" t="s">
        <v>682</v>
      </c>
      <c r="R26" s="21"/>
      <c r="S26" s="21"/>
      <c r="T26" s="21"/>
      <c r="U26" s="21"/>
      <c r="V26" s="21">
        <v>56.4</v>
      </c>
      <c r="W26" s="21">
        <v>48.9</v>
      </c>
      <c r="X26" s="21">
        <v>66.900000000000006</v>
      </c>
      <c r="Y26" s="21">
        <v>38</v>
      </c>
      <c r="Z26" s="21">
        <v>0.52700000000000002</v>
      </c>
      <c r="AA26" s="21" t="s">
        <v>689</v>
      </c>
      <c r="AB26" s="21"/>
      <c r="AC26" s="21">
        <v>1.1000000000000001</v>
      </c>
      <c r="AD26" s="21">
        <v>0.9</v>
      </c>
      <c r="AE26" s="26">
        <v>53.8</v>
      </c>
      <c r="AF26" s="65"/>
      <c r="AG26" s="52">
        <f t="shared" si="17"/>
        <v>97.007999999999996</v>
      </c>
      <c r="AH26" s="52">
        <f t="shared" si="18"/>
        <v>48.034000000000006</v>
      </c>
      <c r="AI26" s="52">
        <f t="shared" si="19"/>
        <v>74.992000000000004</v>
      </c>
      <c r="AJ26" s="52">
        <f t="shared" si="20"/>
        <v>45.965999999999994</v>
      </c>
      <c r="AK26" s="21">
        <f t="shared" si="21"/>
        <v>56.399999999999991</v>
      </c>
      <c r="AL26" s="21">
        <f t="shared" si="22"/>
        <v>48.899999999999991</v>
      </c>
      <c r="AM26" s="21">
        <f t="shared" si="23"/>
        <v>66.882696046662332</v>
      </c>
      <c r="AN26" s="21">
        <f t="shared" si="24"/>
        <v>38.001620397162647</v>
      </c>
      <c r="AO26" s="21">
        <f t="shared" si="25"/>
        <v>-1.1774530271398749</v>
      </c>
      <c r="AP26" s="21">
        <f t="shared" si="26"/>
        <v>-1.1329243353783232</v>
      </c>
      <c r="AQ26" s="21">
        <f t="shared" si="27"/>
        <v>53.749624060150367</v>
      </c>
    </row>
    <row r="27" spans="1:43">
      <c r="A27" s="75">
        <v>23</v>
      </c>
      <c r="B27" s="19">
        <v>35</v>
      </c>
      <c r="C27" s="20" t="s">
        <v>31</v>
      </c>
      <c r="D27" s="21">
        <v>2022</v>
      </c>
      <c r="E27" s="21" t="s">
        <v>68</v>
      </c>
      <c r="F27" s="38">
        <v>266</v>
      </c>
      <c r="G27" s="38">
        <v>172</v>
      </c>
      <c r="H27" s="38">
        <v>94</v>
      </c>
      <c r="I27" s="38"/>
      <c r="J27" s="38"/>
      <c r="K27" s="38"/>
      <c r="L27" s="38"/>
      <c r="M27" s="38"/>
      <c r="N27" s="38"/>
      <c r="O27" s="38" t="s">
        <v>295</v>
      </c>
      <c r="P27" s="38" t="s">
        <v>290</v>
      </c>
      <c r="Q27" s="38" t="s">
        <v>682</v>
      </c>
      <c r="R27" s="21"/>
      <c r="S27" s="21"/>
      <c r="T27" s="21"/>
      <c r="U27" s="21"/>
      <c r="V27" s="21">
        <v>58.7</v>
      </c>
      <c r="W27" s="21">
        <v>88.3</v>
      </c>
      <c r="X27" s="21">
        <v>90.2</v>
      </c>
      <c r="Y27" s="21">
        <v>53.9</v>
      </c>
      <c r="Z27" s="21">
        <v>0.73499999999999999</v>
      </c>
      <c r="AA27" s="21" t="s">
        <v>690</v>
      </c>
      <c r="AB27" s="21"/>
      <c r="AC27" s="21">
        <v>5.0199999999999996</v>
      </c>
      <c r="AD27" s="21">
        <v>0.47</v>
      </c>
      <c r="AE27" s="26">
        <v>69.2</v>
      </c>
      <c r="AF27" s="65"/>
      <c r="AG27" s="52">
        <f t="shared" si="17"/>
        <v>100.964</v>
      </c>
      <c r="AH27" s="52">
        <f t="shared" si="18"/>
        <v>10.998000000000005</v>
      </c>
      <c r="AI27" s="52">
        <f t="shared" si="19"/>
        <v>71.036000000000001</v>
      </c>
      <c r="AJ27" s="52">
        <f t="shared" si="20"/>
        <v>83.001999999999995</v>
      </c>
      <c r="AK27" s="21">
        <f t="shared" si="21"/>
        <v>58.699999999999996</v>
      </c>
      <c r="AL27" s="21">
        <f t="shared" si="22"/>
        <v>88.299999999999983</v>
      </c>
      <c r="AM27" s="21">
        <f t="shared" si="23"/>
        <v>90.177024347546492</v>
      </c>
      <c r="AN27" s="21">
        <f t="shared" si="24"/>
        <v>53.884106519170579</v>
      </c>
      <c r="AO27" s="21">
        <f t="shared" si="25"/>
        <v>-0.6723940435280642</v>
      </c>
      <c r="AP27" s="21">
        <f t="shared" si="26"/>
        <v>-0.65345413363533411</v>
      </c>
      <c r="AQ27" s="21">
        <f t="shared" si="27"/>
        <v>69.16015037593985</v>
      </c>
    </row>
    <row r="28" spans="1:43">
      <c r="A28" s="75">
        <v>24</v>
      </c>
      <c r="B28" s="19">
        <v>185</v>
      </c>
      <c r="C28" s="21" t="s">
        <v>34</v>
      </c>
      <c r="D28" s="21">
        <v>2022</v>
      </c>
      <c r="E28" s="21" t="s">
        <v>69</v>
      </c>
      <c r="F28" s="21">
        <v>58</v>
      </c>
      <c r="G28" s="21">
        <v>19</v>
      </c>
      <c r="H28" s="21">
        <v>39</v>
      </c>
      <c r="I28" s="21" t="s">
        <v>306</v>
      </c>
      <c r="J28" s="21" t="s">
        <v>307</v>
      </c>
      <c r="K28" s="21" t="s">
        <v>117</v>
      </c>
      <c r="L28" s="21" t="s">
        <v>305</v>
      </c>
      <c r="M28" s="21" t="s">
        <v>308</v>
      </c>
      <c r="N28" s="21" t="s">
        <v>309</v>
      </c>
      <c r="O28" s="21" t="s">
        <v>266</v>
      </c>
      <c r="P28" s="21" t="s">
        <v>310</v>
      </c>
      <c r="Q28" s="21"/>
      <c r="R28" s="21">
        <v>19</v>
      </c>
      <c r="S28" s="21">
        <v>3</v>
      </c>
      <c r="T28" s="21">
        <v>0</v>
      </c>
      <c r="U28" s="21">
        <v>36</v>
      </c>
      <c r="V28" s="21">
        <v>100</v>
      </c>
      <c r="W28" s="21">
        <v>92.3</v>
      </c>
      <c r="X28" s="21">
        <v>86.4</v>
      </c>
      <c r="Y28" s="21">
        <v>100</v>
      </c>
      <c r="Z28" s="21"/>
      <c r="AA28" s="21"/>
      <c r="AB28" s="21"/>
      <c r="AC28" s="21"/>
      <c r="AD28" s="21"/>
      <c r="AE28" s="26">
        <v>94.8</v>
      </c>
      <c r="AF28" s="65"/>
      <c r="AG28" s="52">
        <f t="shared" si="17"/>
        <v>19</v>
      </c>
      <c r="AH28" s="52">
        <f t="shared" si="18"/>
        <v>3.0030000000000001</v>
      </c>
      <c r="AI28" s="52">
        <f t="shared" si="19"/>
        <v>0</v>
      </c>
      <c r="AJ28" s="52">
        <f t="shared" si="20"/>
        <v>35.997</v>
      </c>
      <c r="AK28" s="21">
        <f t="shared" si="21"/>
        <v>100</v>
      </c>
      <c r="AL28" s="21">
        <f t="shared" si="22"/>
        <v>92.300000000000011</v>
      </c>
      <c r="AM28" s="21">
        <f t="shared" si="23"/>
        <v>86.351861109848656</v>
      </c>
      <c r="AN28" s="21">
        <f t="shared" si="24"/>
        <v>100</v>
      </c>
      <c r="AO28" s="21">
        <f t="shared" si="25"/>
        <v>-1.0952902519167578</v>
      </c>
      <c r="AP28" s="21">
        <f t="shared" si="26"/>
        <v>-1.0725893824485373</v>
      </c>
      <c r="AQ28" s="21">
        <f t="shared" si="27"/>
        <v>94.822413793103451</v>
      </c>
    </row>
    <row r="29" spans="1:43">
      <c r="A29" s="75">
        <v>25</v>
      </c>
      <c r="B29" s="19">
        <v>185</v>
      </c>
      <c r="C29" s="21" t="s">
        <v>34</v>
      </c>
      <c r="D29" s="21">
        <v>2022</v>
      </c>
      <c r="E29" s="21" t="s">
        <v>69</v>
      </c>
      <c r="F29" s="21">
        <v>58</v>
      </c>
      <c r="G29" s="21">
        <v>19</v>
      </c>
      <c r="H29" s="21">
        <v>39</v>
      </c>
      <c r="I29" s="21"/>
      <c r="J29" s="21"/>
      <c r="K29" s="21"/>
      <c r="L29" s="21"/>
      <c r="M29" s="21"/>
      <c r="N29" s="21"/>
      <c r="O29" s="21" t="s">
        <v>266</v>
      </c>
      <c r="P29" s="21" t="s">
        <v>311</v>
      </c>
      <c r="Q29" s="21"/>
      <c r="R29" s="21">
        <v>19</v>
      </c>
      <c r="S29" s="21">
        <v>18</v>
      </c>
      <c r="T29" s="21">
        <v>0</v>
      </c>
      <c r="U29" s="21">
        <v>21</v>
      </c>
      <c r="V29" s="21">
        <v>100</v>
      </c>
      <c r="W29" s="21">
        <v>53.8</v>
      </c>
      <c r="X29" s="21">
        <v>51.4</v>
      </c>
      <c r="Y29" s="21">
        <v>100</v>
      </c>
      <c r="Z29" s="21"/>
      <c r="AA29" s="21"/>
      <c r="AB29" s="21"/>
      <c r="AC29" s="21"/>
      <c r="AD29" s="21"/>
      <c r="AE29" s="26">
        <v>69</v>
      </c>
      <c r="AF29" s="65"/>
      <c r="AG29" s="52">
        <f t="shared" ref="AG29:AG36" si="28">G29*V29/100</f>
        <v>19</v>
      </c>
      <c r="AH29" s="52">
        <f t="shared" ref="AH29:AH36" si="29">H29-AJ29</f>
        <v>18.018000000000001</v>
      </c>
      <c r="AI29" s="52">
        <f t="shared" ref="AI29:AI36" si="30">G29-AG29</f>
        <v>0</v>
      </c>
      <c r="AJ29" s="52">
        <f t="shared" ref="AJ29:AJ36" si="31">H29*W29/100</f>
        <v>20.981999999999999</v>
      </c>
      <c r="AK29" s="21">
        <f t="shared" ref="AK29:AK36" si="32">AG29/(AG29+AI29)*100</f>
        <v>100</v>
      </c>
      <c r="AL29" s="21">
        <f t="shared" ref="AL29:AL36" si="33">AJ29/(AH29+AJ29)*100</f>
        <v>53.800000000000004</v>
      </c>
      <c r="AM29" s="21">
        <f t="shared" ref="AM29:AM36" si="34">AG29/(AG29+AH29)*100</f>
        <v>51.326381760224763</v>
      </c>
      <c r="AN29" s="21">
        <f t="shared" ref="AN29:AN36" si="35">AJ29/(AI29+AJ29)*100</f>
        <v>100</v>
      </c>
      <c r="AO29" s="21">
        <f t="shared" ref="AO29:AO36" si="36">AK29/(1-AL29)</f>
        <v>-1.8939393939393938</v>
      </c>
      <c r="AP29" s="21">
        <f t="shared" ref="AP29:AP36" si="37">(1-AK29)/AL29</f>
        <v>-1.8401486988847582</v>
      </c>
      <c r="AQ29" s="21">
        <f t="shared" ref="AQ29:AQ36" si="38">(AG29+AJ29)/(AG29+AH29+AI29+AJ29)*100</f>
        <v>68.934482758620689</v>
      </c>
    </row>
    <row r="30" spans="1:43">
      <c r="A30" s="75">
        <v>26</v>
      </c>
      <c r="B30" s="19">
        <v>185</v>
      </c>
      <c r="C30" s="21" t="s">
        <v>34</v>
      </c>
      <c r="D30" s="21">
        <v>2022</v>
      </c>
      <c r="E30" s="21" t="s">
        <v>69</v>
      </c>
      <c r="F30" s="21">
        <v>58</v>
      </c>
      <c r="G30" s="21">
        <v>19</v>
      </c>
      <c r="H30" s="21">
        <v>39</v>
      </c>
      <c r="I30" s="21"/>
      <c r="J30" s="21"/>
      <c r="K30" s="21"/>
      <c r="L30" s="21"/>
      <c r="M30" s="21"/>
      <c r="N30" s="21"/>
      <c r="O30" s="21" t="s">
        <v>266</v>
      </c>
      <c r="P30" s="21" t="s">
        <v>277</v>
      </c>
      <c r="Q30" s="21"/>
      <c r="R30" s="21">
        <v>15</v>
      </c>
      <c r="S30" s="21">
        <v>10</v>
      </c>
      <c r="T30" s="21">
        <v>4</v>
      </c>
      <c r="U30" s="21">
        <v>29</v>
      </c>
      <c r="V30" s="21">
        <v>78.900000000000006</v>
      </c>
      <c r="W30" s="21">
        <v>74.400000000000006</v>
      </c>
      <c r="X30" s="21">
        <v>60</v>
      </c>
      <c r="Y30" s="21">
        <v>87.9</v>
      </c>
      <c r="Z30" s="21"/>
      <c r="AA30" s="21"/>
      <c r="AB30" s="21"/>
      <c r="AC30" s="21"/>
      <c r="AD30" s="21"/>
      <c r="AE30" s="26">
        <v>75.900000000000006</v>
      </c>
      <c r="AF30" s="65"/>
      <c r="AG30" s="52">
        <f t="shared" si="28"/>
        <v>14.991000000000001</v>
      </c>
      <c r="AH30" s="52">
        <f t="shared" si="29"/>
        <v>9.9839999999999947</v>
      </c>
      <c r="AI30" s="52">
        <f t="shared" si="30"/>
        <v>4.0089999999999986</v>
      </c>
      <c r="AJ30" s="52">
        <f t="shared" si="31"/>
        <v>29.016000000000005</v>
      </c>
      <c r="AK30" s="21">
        <f t="shared" si="32"/>
        <v>78.900000000000006</v>
      </c>
      <c r="AL30" s="21">
        <f t="shared" si="33"/>
        <v>74.400000000000006</v>
      </c>
      <c r="AM30" s="21">
        <f t="shared" si="34"/>
        <v>60.024024024024044</v>
      </c>
      <c r="AN30" s="21">
        <f t="shared" si="35"/>
        <v>87.860711582134741</v>
      </c>
      <c r="AO30" s="21">
        <f t="shared" si="36"/>
        <v>-1.0749318801089918</v>
      </c>
      <c r="AP30" s="21">
        <f t="shared" si="37"/>
        <v>-1.0470430107526882</v>
      </c>
      <c r="AQ30" s="21">
        <f t="shared" si="38"/>
        <v>75.874137931034497</v>
      </c>
    </row>
    <row r="31" spans="1:43">
      <c r="A31" s="75">
        <v>27</v>
      </c>
      <c r="B31" s="19">
        <v>185</v>
      </c>
      <c r="C31" s="21" t="s">
        <v>34</v>
      </c>
      <c r="D31" s="21">
        <v>2022</v>
      </c>
      <c r="E31" s="21" t="s">
        <v>69</v>
      </c>
      <c r="F31" s="21">
        <v>233</v>
      </c>
      <c r="G31" s="21">
        <v>135</v>
      </c>
      <c r="H31" s="21">
        <v>98</v>
      </c>
      <c r="I31" s="21"/>
      <c r="J31" s="21"/>
      <c r="K31" s="21"/>
      <c r="L31" s="21"/>
      <c r="M31" s="21"/>
      <c r="N31" s="21"/>
      <c r="O31" s="21" t="s">
        <v>295</v>
      </c>
      <c r="P31" s="21" t="s">
        <v>310</v>
      </c>
      <c r="Q31" s="21"/>
      <c r="R31" s="21">
        <v>133</v>
      </c>
      <c r="S31" s="21">
        <v>6</v>
      </c>
      <c r="T31" s="21">
        <v>2</v>
      </c>
      <c r="U31" s="21">
        <v>92</v>
      </c>
      <c r="V31" s="21">
        <v>98.5</v>
      </c>
      <c r="W31" s="21">
        <v>93.9</v>
      </c>
      <c r="X31" s="21">
        <v>95.7</v>
      </c>
      <c r="Y31" s="21">
        <v>97.9</v>
      </c>
      <c r="Z31" s="21"/>
      <c r="AA31" s="21"/>
      <c r="AB31" s="21"/>
      <c r="AC31" s="21"/>
      <c r="AD31" s="21"/>
      <c r="AE31" s="26">
        <v>96.6</v>
      </c>
      <c r="AF31" s="65"/>
      <c r="AG31" s="52">
        <f t="shared" si="28"/>
        <v>132.97499999999999</v>
      </c>
      <c r="AH31" s="52">
        <f t="shared" si="29"/>
        <v>5.9779999999999944</v>
      </c>
      <c r="AI31" s="52">
        <f t="shared" si="30"/>
        <v>2.0250000000000057</v>
      </c>
      <c r="AJ31" s="52">
        <f t="shared" si="31"/>
        <v>92.022000000000006</v>
      </c>
      <c r="AK31" s="21">
        <f t="shared" si="32"/>
        <v>98.5</v>
      </c>
      <c r="AL31" s="21">
        <f t="shared" si="33"/>
        <v>93.9</v>
      </c>
      <c r="AM31" s="21">
        <f t="shared" si="34"/>
        <v>95.69782588357215</v>
      </c>
      <c r="AN31" s="21">
        <f t="shared" si="35"/>
        <v>97.846821270215941</v>
      </c>
      <c r="AO31" s="21">
        <f t="shared" si="36"/>
        <v>-1.0602798708288481</v>
      </c>
      <c r="AP31" s="21">
        <f t="shared" si="37"/>
        <v>-1.0383386581469647</v>
      </c>
      <c r="AQ31" s="21">
        <f t="shared" si="38"/>
        <v>96.565236051502154</v>
      </c>
    </row>
    <row r="32" spans="1:43">
      <c r="A32" s="75">
        <v>28</v>
      </c>
      <c r="B32" s="19">
        <v>185</v>
      </c>
      <c r="C32" s="21" t="s">
        <v>34</v>
      </c>
      <c r="D32" s="21">
        <v>2022</v>
      </c>
      <c r="E32" s="21" t="s">
        <v>69</v>
      </c>
      <c r="F32" s="21">
        <v>233</v>
      </c>
      <c r="G32" s="21">
        <v>135</v>
      </c>
      <c r="H32" s="21">
        <v>98</v>
      </c>
      <c r="I32" s="21"/>
      <c r="J32" s="21"/>
      <c r="K32" s="21"/>
      <c r="L32" s="21"/>
      <c r="M32" s="21"/>
      <c r="N32" s="21"/>
      <c r="O32" s="21" t="s">
        <v>295</v>
      </c>
      <c r="P32" s="21" t="s">
        <v>311</v>
      </c>
      <c r="Q32" s="21"/>
      <c r="R32" s="21">
        <v>133</v>
      </c>
      <c r="S32" s="21">
        <v>42</v>
      </c>
      <c r="T32" s="21">
        <v>2</v>
      </c>
      <c r="U32" s="21">
        <v>56</v>
      </c>
      <c r="V32" s="21">
        <v>98.5</v>
      </c>
      <c r="W32" s="21">
        <v>57.1</v>
      </c>
      <c r="X32" s="21">
        <v>76</v>
      </c>
      <c r="Y32" s="21">
        <v>96.6</v>
      </c>
      <c r="Z32" s="21"/>
      <c r="AA32" s="21"/>
      <c r="AB32" s="21"/>
      <c r="AC32" s="21"/>
      <c r="AD32" s="21"/>
      <c r="AE32" s="26">
        <v>81.099999999999994</v>
      </c>
      <c r="AF32" s="65"/>
      <c r="AG32" s="52">
        <f t="shared" si="28"/>
        <v>132.97499999999999</v>
      </c>
      <c r="AH32" s="52">
        <f t="shared" si="29"/>
        <v>42.042000000000002</v>
      </c>
      <c r="AI32" s="52">
        <f t="shared" si="30"/>
        <v>2.0250000000000057</v>
      </c>
      <c r="AJ32" s="52">
        <f t="shared" si="31"/>
        <v>55.957999999999998</v>
      </c>
      <c r="AK32" s="21">
        <f t="shared" si="32"/>
        <v>98.5</v>
      </c>
      <c r="AL32" s="21">
        <f t="shared" si="33"/>
        <v>57.099999999999994</v>
      </c>
      <c r="AM32" s="21">
        <f t="shared" si="34"/>
        <v>75.978333533313901</v>
      </c>
      <c r="AN32" s="21">
        <f t="shared" si="35"/>
        <v>96.507597054309016</v>
      </c>
      <c r="AO32" s="21">
        <f t="shared" si="36"/>
        <v>-1.755793226381462</v>
      </c>
      <c r="AP32" s="21">
        <f t="shared" si="37"/>
        <v>-1.7075306479859897</v>
      </c>
      <c r="AQ32" s="21">
        <f t="shared" si="38"/>
        <v>81.087124463519316</v>
      </c>
    </row>
    <row r="33" spans="1:43">
      <c r="A33" s="75">
        <v>29</v>
      </c>
      <c r="B33" s="19">
        <v>185</v>
      </c>
      <c r="C33" s="21" t="s">
        <v>34</v>
      </c>
      <c r="D33" s="21">
        <v>2022</v>
      </c>
      <c r="E33" s="21" t="s">
        <v>69</v>
      </c>
      <c r="F33" s="21">
        <v>233</v>
      </c>
      <c r="G33" s="21">
        <v>135</v>
      </c>
      <c r="H33" s="21">
        <v>98</v>
      </c>
      <c r="I33" s="21"/>
      <c r="J33" s="21"/>
      <c r="K33" s="21"/>
      <c r="L33" s="21"/>
      <c r="M33" s="21"/>
      <c r="N33" s="21"/>
      <c r="O33" s="21" t="s">
        <v>295</v>
      </c>
      <c r="P33" s="21" t="s">
        <v>277</v>
      </c>
      <c r="Q33" s="21"/>
      <c r="R33" s="21">
        <v>94</v>
      </c>
      <c r="S33" s="21">
        <v>14</v>
      </c>
      <c r="T33" s="21">
        <v>41</v>
      </c>
      <c r="U33" s="21">
        <v>84</v>
      </c>
      <c r="V33" s="21">
        <v>69.599999999999994</v>
      </c>
      <c r="W33" s="21">
        <v>85.7</v>
      </c>
      <c r="X33" s="21">
        <v>87</v>
      </c>
      <c r="Y33" s="21">
        <v>67.2</v>
      </c>
      <c r="Z33" s="21"/>
      <c r="AA33" s="21"/>
      <c r="AB33" s="21"/>
      <c r="AC33" s="21"/>
      <c r="AD33" s="21"/>
      <c r="AE33" s="26">
        <v>76.400000000000006</v>
      </c>
      <c r="AF33" s="65"/>
      <c r="AG33" s="52">
        <f t="shared" si="28"/>
        <v>93.96</v>
      </c>
      <c r="AH33" s="52">
        <f t="shared" si="29"/>
        <v>14.013999999999996</v>
      </c>
      <c r="AI33" s="52">
        <f t="shared" si="30"/>
        <v>41.040000000000006</v>
      </c>
      <c r="AJ33" s="52">
        <f t="shared" si="31"/>
        <v>83.986000000000004</v>
      </c>
      <c r="AK33" s="21">
        <f t="shared" si="32"/>
        <v>69.599999999999994</v>
      </c>
      <c r="AL33" s="21">
        <f t="shared" si="33"/>
        <v>85.7</v>
      </c>
      <c r="AM33" s="21">
        <f t="shared" si="34"/>
        <v>87.020949487839673</v>
      </c>
      <c r="AN33" s="21">
        <f t="shared" si="35"/>
        <v>67.174827635851742</v>
      </c>
      <c r="AO33" s="21">
        <f t="shared" si="36"/>
        <v>-0.82172373081463979</v>
      </c>
      <c r="AP33" s="21">
        <f t="shared" si="37"/>
        <v>-0.80046674445740951</v>
      </c>
      <c r="AQ33" s="21">
        <f t="shared" si="38"/>
        <v>76.371673819742497</v>
      </c>
    </row>
    <row r="34" spans="1:43">
      <c r="A34" s="75">
        <v>30</v>
      </c>
      <c r="B34" s="19">
        <v>240</v>
      </c>
      <c r="C34" s="20" t="s">
        <v>34</v>
      </c>
      <c r="D34" s="21">
        <v>2022</v>
      </c>
      <c r="E34" s="21" t="s">
        <v>69</v>
      </c>
      <c r="F34" s="21">
        <v>164</v>
      </c>
      <c r="G34" s="21">
        <v>35</v>
      </c>
      <c r="H34" s="21">
        <v>129</v>
      </c>
      <c r="I34" s="21" t="s">
        <v>314</v>
      </c>
      <c r="J34" s="21" t="s">
        <v>323</v>
      </c>
      <c r="K34" s="21" t="s">
        <v>315</v>
      </c>
      <c r="L34" s="21"/>
      <c r="M34" s="21" t="s">
        <v>728</v>
      </c>
      <c r="N34" s="21" t="s">
        <v>316</v>
      </c>
      <c r="O34" s="21" t="s">
        <v>317</v>
      </c>
      <c r="P34" s="21" t="s">
        <v>314</v>
      </c>
      <c r="Q34" s="21"/>
      <c r="R34" s="21"/>
      <c r="S34" s="21"/>
      <c r="T34" s="21"/>
      <c r="U34" s="21"/>
      <c r="V34" s="21">
        <v>97.1</v>
      </c>
      <c r="W34" s="21">
        <v>94.6</v>
      </c>
      <c r="X34" s="21">
        <v>82.9</v>
      </c>
      <c r="Y34" s="21">
        <v>99.2</v>
      </c>
      <c r="Z34" s="21"/>
      <c r="AA34" s="21"/>
      <c r="AB34" s="21"/>
      <c r="AC34" s="21"/>
      <c r="AD34" s="21"/>
      <c r="AE34" s="26">
        <v>95.1</v>
      </c>
      <c r="AF34" s="65"/>
      <c r="AG34" s="52">
        <f t="shared" si="28"/>
        <v>33.984999999999999</v>
      </c>
      <c r="AH34" s="52">
        <f t="shared" si="29"/>
        <v>6.9660000000000082</v>
      </c>
      <c r="AI34" s="52">
        <f t="shared" si="30"/>
        <v>1.0150000000000006</v>
      </c>
      <c r="AJ34" s="52">
        <f t="shared" si="31"/>
        <v>122.03399999999999</v>
      </c>
      <c r="AK34" s="21">
        <f t="shared" si="32"/>
        <v>97.1</v>
      </c>
      <c r="AL34" s="21">
        <f t="shared" si="33"/>
        <v>94.6</v>
      </c>
      <c r="AM34" s="21">
        <f t="shared" si="34"/>
        <v>82.989426387633983</v>
      </c>
      <c r="AN34" s="21">
        <f t="shared" si="35"/>
        <v>99.175125356565275</v>
      </c>
      <c r="AO34" s="21">
        <f t="shared" si="36"/>
        <v>-1.0373931623931625</v>
      </c>
      <c r="AP34" s="21">
        <f t="shared" si="37"/>
        <v>-1.0158562367864694</v>
      </c>
      <c r="AQ34" s="21">
        <f t="shared" si="38"/>
        <v>95.133536585365846</v>
      </c>
    </row>
    <row r="35" spans="1:43">
      <c r="A35" s="75">
        <v>31</v>
      </c>
      <c r="B35" s="19">
        <v>240</v>
      </c>
      <c r="C35" s="20" t="s">
        <v>34</v>
      </c>
      <c r="D35" s="21">
        <v>2022</v>
      </c>
      <c r="E35" s="21" t="s">
        <v>69</v>
      </c>
      <c r="F35" s="21">
        <v>725</v>
      </c>
      <c r="G35" s="21">
        <v>444</v>
      </c>
      <c r="H35" s="21">
        <v>281</v>
      </c>
      <c r="I35" s="21"/>
      <c r="J35" s="21"/>
      <c r="K35" s="21"/>
      <c r="L35" s="21"/>
      <c r="M35" s="21"/>
      <c r="N35" s="21"/>
      <c r="O35" s="21" t="s">
        <v>318</v>
      </c>
      <c r="P35" s="21" t="s">
        <v>314</v>
      </c>
      <c r="Q35" s="21"/>
      <c r="R35" s="21"/>
      <c r="S35" s="21"/>
      <c r="T35" s="21"/>
      <c r="U35" s="21"/>
      <c r="V35" s="21">
        <v>99.5</v>
      </c>
      <c r="W35" s="21">
        <v>91.5</v>
      </c>
      <c r="X35" s="21">
        <v>94.8</v>
      </c>
      <c r="Y35" s="21">
        <v>99.2</v>
      </c>
      <c r="Z35" s="21"/>
      <c r="AA35" s="21"/>
      <c r="AB35" s="21"/>
      <c r="AC35" s="21"/>
      <c r="AD35" s="21"/>
      <c r="AE35" s="26">
        <v>96.4</v>
      </c>
      <c r="AF35" s="65"/>
      <c r="AG35" s="52">
        <f t="shared" si="28"/>
        <v>441.78</v>
      </c>
      <c r="AH35" s="52">
        <f t="shared" si="29"/>
        <v>23.884999999999991</v>
      </c>
      <c r="AI35" s="52">
        <f t="shared" si="30"/>
        <v>2.2200000000000273</v>
      </c>
      <c r="AJ35" s="52">
        <f t="shared" si="31"/>
        <v>257.11500000000001</v>
      </c>
      <c r="AK35" s="21">
        <f t="shared" si="32"/>
        <v>99.499999999999986</v>
      </c>
      <c r="AL35" s="21">
        <f t="shared" si="33"/>
        <v>91.5</v>
      </c>
      <c r="AM35" s="21">
        <f t="shared" si="34"/>
        <v>94.870776201775953</v>
      </c>
      <c r="AN35" s="21">
        <f t="shared" si="35"/>
        <v>99.143964370408924</v>
      </c>
      <c r="AO35" s="21">
        <f t="shared" si="36"/>
        <v>-1.0994475138121544</v>
      </c>
      <c r="AP35" s="21">
        <f t="shared" si="37"/>
        <v>-1.076502732240437</v>
      </c>
      <c r="AQ35" s="21">
        <f t="shared" si="38"/>
        <v>96.399310344827583</v>
      </c>
    </row>
    <row r="36" spans="1:43">
      <c r="A36" s="75">
        <v>32</v>
      </c>
      <c r="B36" s="19">
        <v>459</v>
      </c>
      <c r="C36" s="23" t="s">
        <v>26</v>
      </c>
      <c r="D36" s="21">
        <v>2020</v>
      </c>
      <c r="E36" s="21" t="s">
        <v>70</v>
      </c>
      <c r="F36" s="21">
        <v>113</v>
      </c>
      <c r="G36" s="21">
        <v>28</v>
      </c>
      <c r="H36" s="21">
        <v>85</v>
      </c>
      <c r="I36" s="21" t="s">
        <v>645</v>
      </c>
      <c r="J36" s="21" t="s">
        <v>321</v>
      </c>
      <c r="K36" s="29" t="s">
        <v>122</v>
      </c>
      <c r="L36" s="21" t="s">
        <v>322</v>
      </c>
      <c r="M36" s="30" t="s">
        <v>320</v>
      </c>
      <c r="N36" s="29" t="s">
        <v>178</v>
      </c>
      <c r="O36" s="21" t="s">
        <v>647</v>
      </c>
      <c r="P36" s="21" t="s">
        <v>645</v>
      </c>
      <c r="Q36" s="21"/>
      <c r="R36" s="21">
        <v>28</v>
      </c>
      <c r="S36" s="21">
        <v>25</v>
      </c>
      <c r="T36" s="21">
        <v>0</v>
      </c>
      <c r="U36" s="21">
        <v>60</v>
      </c>
      <c r="V36" s="21">
        <v>100</v>
      </c>
      <c r="W36" s="21">
        <v>70.599999999999994</v>
      </c>
      <c r="X36" s="21">
        <v>52.8</v>
      </c>
      <c r="Y36" s="21">
        <v>100</v>
      </c>
      <c r="Z36" s="21"/>
      <c r="AA36" s="21"/>
      <c r="AB36" s="21"/>
      <c r="AC36" s="21"/>
      <c r="AD36" s="21"/>
      <c r="AE36" s="26">
        <v>77.900000000000006</v>
      </c>
      <c r="AF36" s="65"/>
      <c r="AG36" s="52">
        <f t="shared" si="28"/>
        <v>28</v>
      </c>
      <c r="AH36" s="52">
        <f t="shared" si="29"/>
        <v>24.990000000000009</v>
      </c>
      <c r="AI36" s="52">
        <f t="shared" si="30"/>
        <v>0</v>
      </c>
      <c r="AJ36" s="52">
        <f t="shared" si="31"/>
        <v>60.009999999999991</v>
      </c>
      <c r="AK36" s="21">
        <f t="shared" si="32"/>
        <v>100</v>
      </c>
      <c r="AL36" s="21">
        <f t="shared" si="33"/>
        <v>70.59999999999998</v>
      </c>
      <c r="AM36" s="21">
        <f t="shared" si="34"/>
        <v>52.840158520475555</v>
      </c>
      <c r="AN36" s="21">
        <f t="shared" si="35"/>
        <v>100</v>
      </c>
      <c r="AO36" s="21">
        <f t="shared" si="36"/>
        <v>-1.4367816091954027</v>
      </c>
      <c r="AP36" s="21">
        <f t="shared" si="37"/>
        <v>-1.4022662889518418</v>
      </c>
      <c r="AQ36" s="21">
        <f t="shared" si="38"/>
        <v>77.884955752212377</v>
      </c>
    </row>
    <row r="37" spans="1:43">
      <c r="A37" s="75">
        <v>33</v>
      </c>
      <c r="B37" s="19">
        <v>459</v>
      </c>
      <c r="C37" s="23" t="s">
        <v>26</v>
      </c>
      <c r="D37" s="21">
        <v>2020</v>
      </c>
      <c r="E37" s="21" t="s">
        <v>70</v>
      </c>
      <c r="F37" s="38">
        <v>113</v>
      </c>
      <c r="G37" s="21">
        <v>28</v>
      </c>
      <c r="H37" s="21">
        <v>85</v>
      </c>
      <c r="I37" s="38" t="s">
        <v>646</v>
      </c>
      <c r="J37" s="48"/>
      <c r="K37" s="49"/>
      <c r="L37" s="50"/>
      <c r="M37" s="51"/>
      <c r="N37" s="49"/>
      <c r="O37" s="21" t="s">
        <v>647</v>
      </c>
      <c r="P37" s="38" t="s">
        <v>646</v>
      </c>
      <c r="Q37" s="38"/>
      <c r="R37" s="38">
        <v>27</v>
      </c>
      <c r="S37" s="38">
        <v>10</v>
      </c>
      <c r="T37" s="38">
        <v>1</v>
      </c>
      <c r="U37" s="38">
        <v>75</v>
      </c>
      <c r="V37" s="38">
        <v>96.4</v>
      </c>
      <c r="W37" s="38">
        <v>88.2</v>
      </c>
      <c r="X37" s="38">
        <v>73</v>
      </c>
      <c r="Y37" s="38">
        <v>98.7</v>
      </c>
      <c r="Z37" s="38"/>
      <c r="AA37" s="38"/>
      <c r="AB37" s="38"/>
      <c r="AC37" s="38"/>
      <c r="AD37" s="38"/>
      <c r="AE37" s="57">
        <v>90.3</v>
      </c>
      <c r="AF37" s="65"/>
      <c r="AG37" s="52">
        <f t="shared" ref="AG37" si="39">G37*V37/100</f>
        <v>26.992000000000004</v>
      </c>
      <c r="AH37" s="52">
        <f t="shared" ref="AH37" si="40">H37-AJ37</f>
        <v>10.030000000000001</v>
      </c>
      <c r="AI37" s="52">
        <f t="shared" ref="AI37" si="41">G37-AG37</f>
        <v>1.0079999999999956</v>
      </c>
      <c r="AJ37" s="52">
        <f t="shared" ref="AJ37" si="42">H37*W37/100</f>
        <v>74.97</v>
      </c>
      <c r="AK37" s="21">
        <f t="shared" ref="AK37" si="43">AG37/(AG37+AI37)*100</f>
        <v>96.40000000000002</v>
      </c>
      <c r="AL37" s="21">
        <f t="shared" ref="AL37" si="44">AJ37/(AH37+AJ37)*100</f>
        <v>88.2</v>
      </c>
      <c r="AM37" s="21">
        <f t="shared" ref="AM37" si="45">AG37/(AG37+AH37)*100</f>
        <v>72.908000648263197</v>
      </c>
      <c r="AN37" s="21">
        <f t="shared" ref="AN37" si="46">AJ37/(AI37+AJ37)*100</f>
        <v>98.673300165837489</v>
      </c>
      <c r="AO37" s="21">
        <f t="shared" ref="AO37" si="47">AK37/(1-AL37)</f>
        <v>-1.1055045871559634</v>
      </c>
      <c r="AP37" s="21">
        <f t="shared" ref="AP37" si="48">(1-AK37)/AL37</f>
        <v>-1.0816326530612246</v>
      </c>
      <c r="AQ37" s="21">
        <f t="shared" ref="AQ37" si="49">(AG37+AJ37)/(AG37+AH37+AI37+AJ37)*100</f>
        <v>90.231858407079642</v>
      </c>
    </row>
    <row r="38" spans="1:43">
      <c r="A38" s="75">
        <v>34</v>
      </c>
      <c r="B38" s="70">
        <v>419</v>
      </c>
      <c r="C38" s="21" t="s">
        <v>28</v>
      </c>
      <c r="D38" s="21">
        <v>2020</v>
      </c>
      <c r="E38" s="21" t="s">
        <v>72</v>
      </c>
      <c r="F38" s="21">
        <v>50</v>
      </c>
      <c r="G38" s="21"/>
      <c r="H38" s="21"/>
      <c r="I38" s="21" t="s">
        <v>314</v>
      </c>
      <c r="J38" s="21" t="s">
        <v>324</v>
      </c>
      <c r="K38" s="21" t="s">
        <v>115</v>
      </c>
      <c r="L38" s="21" t="s">
        <v>324</v>
      </c>
      <c r="M38" s="21"/>
      <c r="N38" s="21"/>
      <c r="O38" s="21" t="s">
        <v>317</v>
      </c>
      <c r="P38" s="32"/>
      <c r="Q38" s="32" t="s">
        <v>328</v>
      </c>
      <c r="R38" s="32"/>
      <c r="S38" s="32"/>
      <c r="T38" s="32"/>
      <c r="U38" s="32"/>
      <c r="V38" s="32"/>
      <c r="W38" s="32"/>
      <c r="X38" s="32"/>
      <c r="Y38" s="32"/>
      <c r="Z38" s="32"/>
      <c r="AA38" s="32"/>
      <c r="AB38" s="32"/>
      <c r="AC38" s="32"/>
      <c r="AD38" s="32"/>
      <c r="AE38" s="58"/>
      <c r="AF38" s="65"/>
      <c r="AG38" s="52"/>
      <c r="AH38" s="52"/>
      <c r="AI38" s="52"/>
      <c r="AJ38" s="52"/>
      <c r="AK38" s="21"/>
      <c r="AL38" s="21"/>
      <c r="AM38" s="21"/>
      <c r="AN38" s="21"/>
      <c r="AO38" s="21"/>
      <c r="AP38" s="21"/>
      <c r="AQ38" s="21"/>
    </row>
    <row r="39" spans="1:43">
      <c r="A39" s="75">
        <v>35</v>
      </c>
      <c r="B39" s="70">
        <v>419</v>
      </c>
      <c r="C39" s="21" t="s">
        <v>28</v>
      </c>
      <c r="D39" s="21">
        <v>2020</v>
      </c>
      <c r="E39" s="21" t="s">
        <v>72</v>
      </c>
      <c r="F39" s="21">
        <v>315</v>
      </c>
      <c r="G39" s="21"/>
      <c r="H39" s="21"/>
      <c r="I39" s="21"/>
      <c r="J39" s="21"/>
      <c r="K39" s="21"/>
      <c r="L39" s="21"/>
      <c r="M39" s="21"/>
      <c r="N39" s="21"/>
      <c r="O39" s="21" t="s">
        <v>318</v>
      </c>
      <c r="P39" s="21"/>
      <c r="Q39" s="21" t="s">
        <v>328</v>
      </c>
      <c r="R39" s="30"/>
      <c r="S39" s="30"/>
      <c r="T39" s="30"/>
      <c r="U39" s="30"/>
      <c r="V39" s="30"/>
      <c r="W39" s="30"/>
      <c r="X39" s="30"/>
      <c r="Y39" s="30"/>
      <c r="Z39" s="30"/>
      <c r="AA39" s="30"/>
      <c r="AB39" s="30"/>
      <c r="AC39" s="30"/>
      <c r="AD39" s="30"/>
      <c r="AE39" s="59"/>
      <c r="AF39" s="65"/>
      <c r="AG39" s="52"/>
      <c r="AH39" s="52"/>
      <c r="AI39" s="52"/>
      <c r="AJ39" s="52"/>
      <c r="AK39" s="21"/>
      <c r="AL39" s="21"/>
      <c r="AM39" s="21"/>
      <c r="AN39" s="21"/>
      <c r="AO39" s="21"/>
      <c r="AP39" s="21"/>
      <c r="AQ39" s="21"/>
    </row>
    <row r="40" spans="1:43">
      <c r="A40" s="75">
        <v>36</v>
      </c>
      <c r="B40" s="70">
        <v>396</v>
      </c>
      <c r="C40" s="21" t="s">
        <v>27</v>
      </c>
      <c r="D40" s="21">
        <v>2020</v>
      </c>
      <c r="E40" s="21" t="s">
        <v>74</v>
      </c>
      <c r="F40" s="21">
        <v>28</v>
      </c>
      <c r="G40" s="21"/>
      <c r="H40" s="21"/>
      <c r="I40" s="21" t="s">
        <v>314</v>
      </c>
      <c r="J40" s="21" t="s">
        <v>335</v>
      </c>
      <c r="K40" s="21" t="s">
        <v>339</v>
      </c>
      <c r="L40" s="21" t="s">
        <v>336</v>
      </c>
      <c r="M40" s="21"/>
      <c r="N40" s="21"/>
      <c r="O40" s="21" t="s">
        <v>317</v>
      </c>
      <c r="P40" s="21"/>
      <c r="Q40" s="21" t="s">
        <v>328</v>
      </c>
      <c r="R40" s="21"/>
      <c r="S40" s="21"/>
      <c r="T40" s="21"/>
      <c r="U40" s="21"/>
      <c r="V40" s="21"/>
      <c r="W40" s="21"/>
      <c r="X40" s="21"/>
      <c r="Y40" s="21"/>
      <c r="Z40" s="21"/>
      <c r="AA40" s="21"/>
      <c r="AB40" s="21"/>
      <c r="AC40" s="21"/>
      <c r="AD40" s="21"/>
      <c r="AE40" s="26"/>
      <c r="AF40" s="65"/>
      <c r="AG40" s="52"/>
      <c r="AH40" s="52"/>
      <c r="AI40" s="52"/>
      <c r="AJ40" s="52"/>
      <c r="AK40" s="21"/>
      <c r="AL40" s="21"/>
      <c r="AM40" s="21"/>
      <c r="AN40" s="21"/>
      <c r="AO40" s="21"/>
      <c r="AP40" s="21"/>
      <c r="AQ40" s="21"/>
    </row>
    <row r="41" spans="1:43">
      <c r="A41" s="75">
        <v>37</v>
      </c>
      <c r="B41" s="70">
        <v>396</v>
      </c>
      <c r="C41" s="21" t="s">
        <v>27</v>
      </c>
      <c r="D41" s="21">
        <v>2020</v>
      </c>
      <c r="E41" s="21" t="s">
        <v>74</v>
      </c>
      <c r="F41" s="21">
        <v>22</v>
      </c>
      <c r="G41" s="21"/>
      <c r="H41" s="21"/>
      <c r="I41" s="21" t="s">
        <v>314</v>
      </c>
      <c r="J41" s="21" t="s">
        <v>335</v>
      </c>
      <c r="K41" s="21" t="s">
        <v>331</v>
      </c>
      <c r="L41" s="21" t="s">
        <v>338</v>
      </c>
      <c r="M41" s="21"/>
      <c r="N41" s="21"/>
      <c r="O41" s="21" t="s">
        <v>317</v>
      </c>
      <c r="P41" s="21"/>
      <c r="Q41" s="21" t="s">
        <v>328</v>
      </c>
      <c r="R41" s="21"/>
      <c r="S41" s="21"/>
      <c r="T41" s="21"/>
      <c r="U41" s="21"/>
      <c r="V41" s="21"/>
      <c r="W41" s="21"/>
      <c r="X41" s="21"/>
      <c r="Y41" s="21"/>
      <c r="Z41" s="21"/>
      <c r="AA41" s="21"/>
      <c r="AB41" s="21"/>
      <c r="AC41" s="21"/>
      <c r="AD41" s="21"/>
      <c r="AE41" s="26"/>
      <c r="AF41" s="65"/>
      <c r="AG41" s="52"/>
      <c r="AH41" s="52"/>
      <c r="AI41" s="52"/>
      <c r="AJ41" s="52"/>
      <c r="AK41" s="21"/>
      <c r="AL41" s="21"/>
      <c r="AM41" s="21"/>
      <c r="AN41" s="21"/>
      <c r="AO41" s="21"/>
      <c r="AP41" s="21"/>
      <c r="AQ41" s="21"/>
    </row>
    <row r="42" spans="1:43">
      <c r="A42" s="75">
        <v>38</v>
      </c>
      <c r="B42" s="70">
        <v>396</v>
      </c>
      <c r="C42" s="21" t="s">
        <v>27</v>
      </c>
      <c r="D42" s="21">
        <v>2020</v>
      </c>
      <c r="E42" s="21" t="s">
        <v>74</v>
      </c>
      <c r="F42" s="21">
        <v>31</v>
      </c>
      <c r="G42" s="21"/>
      <c r="H42" s="21"/>
      <c r="I42" s="21" t="s">
        <v>314</v>
      </c>
      <c r="J42" s="21" t="s">
        <v>335</v>
      </c>
      <c r="K42" s="21" t="s">
        <v>332</v>
      </c>
      <c r="L42" s="21" t="s">
        <v>337</v>
      </c>
      <c r="M42" s="21"/>
      <c r="N42" s="21"/>
      <c r="O42" s="21" t="s">
        <v>317</v>
      </c>
      <c r="P42" s="21"/>
      <c r="Q42" s="21" t="s">
        <v>328</v>
      </c>
      <c r="R42" s="21"/>
      <c r="S42" s="21"/>
      <c r="T42" s="21"/>
      <c r="U42" s="21"/>
      <c r="V42" s="21"/>
      <c r="W42" s="21"/>
      <c r="X42" s="21"/>
      <c r="Y42" s="21"/>
      <c r="Z42" s="21"/>
      <c r="AA42" s="21"/>
      <c r="AB42" s="21"/>
      <c r="AC42" s="21"/>
      <c r="AD42" s="21"/>
      <c r="AE42" s="26"/>
      <c r="AF42" s="65"/>
      <c r="AG42" s="52"/>
      <c r="AH42" s="52"/>
      <c r="AI42" s="52"/>
      <c r="AJ42" s="52"/>
      <c r="AK42" s="21"/>
      <c r="AL42" s="21"/>
      <c r="AM42" s="21"/>
      <c r="AN42" s="21"/>
      <c r="AO42" s="21"/>
      <c r="AP42" s="21"/>
      <c r="AQ42" s="21"/>
    </row>
    <row r="43" spans="1:43">
      <c r="A43" s="75">
        <v>39</v>
      </c>
      <c r="B43" s="70">
        <v>396</v>
      </c>
      <c r="C43" s="21" t="s">
        <v>27</v>
      </c>
      <c r="D43" s="21">
        <v>2020</v>
      </c>
      <c r="E43" s="21" t="s">
        <v>74</v>
      </c>
      <c r="F43" s="21">
        <v>8</v>
      </c>
      <c r="G43" s="21"/>
      <c r="H43" s="21"/>
      <c r="I43" s="21" t="s">
        <v>314</v>
      </c>
      <c r="J43" s="21" t="s">
        <v>335</v>
      </c>
      <c r="K43" s="21" t="s">
        <v>333</v>
      </c>
      <c r="L43" s="21"/>
      <c r="M43" s="21"/>
      <c r="N43" s="21"/>
      <c r="O43" s="21" t="s">
        <v>317</v>
      </c>
      <c r="P43" s="21"/>
      <c r="Q43" s="21" t="s">
        <v>328</v>
      </c>
      <c r="R43" s="21"/>
      <c r="S43" s="21"/>
      <c r="T43" s="21"/>
      <c r="U43" s="21"/>
      <c r="V43" s="21"/>
      <c r="W43" s="21"/>
      <c r="X43" s="21"/>
      <c r="Y43" s="21"/>
      <c r="Z43" s="21"/>
      <c r="AA43" s="21"/>
      <c r="AB43" s="21"/>
      <c r="AC43" s="21"/>
      <c r="AD43" s="21"/>
      <c r="AE43" s="26"/>
      <c r="AF43" s="65"/>
      <c r="AG43" s="52"/>
      <c r="AH43" s="52"/>
      <c r="AI43" s="52"/>
      <c r="AJ43" s="52"/>
      <c r="AK43" s="21"/>
      <c r="AL43" s="21"/>
      <c r="AM43" s="21"/>
      <c r="AN43" s="21"/>
      <c r="AO43" s="21"/>
      <c r="AP43" s="21"/>
      <c r="AQ43" s="21"/>
    </row>
    <row r="44" spans="1:43">
      <c r="A44" s="75">
        <v>40</v>
      </c>
      <c r="B44" s="70">
        <v>396</v>
      </c>
      <c r="C44" s="21" t="s">
        <v>27</v>
      </c>
      <c r="D44" s="21">
        <v>2020</v>
      </c>
      <c r="E44" s="21" t="s">
        <v>74</v>
      </c>
      <c r="F44" s="21">
        <v>2</v>
      </c>
      <c r="G44" s="21"/>
      <c r="H44" s="21"/>
      <c r="I44" s="21" t="s">
        <v>314</v>
      </c>
      <c r="J44" s="21" t="s">
        <v>335</v>
      </c>
      <c r="K44" s="21" t="s">
        <v>334</v>
      </c>
      <c r="L44" s="21"/>
      <c r="M44" s="21"/>
      <c r="N44" s="21"/>
      <c r="O44" s="21" t="s">
        <v>317</v>
      </c>
      <c r="P44" s="21"/>
      <c r="Q44" s="21" t="s">
        <v>328</v>
      </c>
      <c r="R44" s="21"/>
      <c r="S44" s="21"/>
      <c r="T44" s="21"/>
      <c r="U44" s="21"/>
      <c r="V44" s="21"/>
      <c r="W44" s="21"/>
      <c r="X44" s="21"/>
      <c r="Y44" s="21"/>
      <c r="Z44" s="21"/>
      <c r="AA44" s="21"/>
      <c r="AB44" s="21"/>
      <c r="AC44" s="21"/>
      <c r="AD44" s="21"/>
      <c r="AE44" s="26"/>
      <c r="AF44" s="65"/>
      <c r="AG44" s="52"/>
      <c r="AH44" s="52"/>
      <c r="AI44" s="52"/>
      <c r="AJ44" s="52"/>
      <c r="AK44" s="21"/>
      <c r="AL44" s="21"/>
      <c r="AM44" s="21"/>
      <c r="AN44" s="21"/>
      <c r="AO44" s="21"/>
      <c r="AP44" s="21"/>
      <c r="AQ44" s="21"/>
    </row>
    <row r="45" spans="1:43">
      <c r="A45" s="75">
        <v>41</v>
      </c>
      <c r="B45" s="19">
        <v>428</v>
      </c>
      <c r="C45" s="20" t="s">
        <v>39</v>
      </c>
      <c r="D45" s="21">
        <v>2020</v>
      </c>
      <c r="E45" s="21" t="s">
        <v>75</v>
      </c>
      <c r="F45" s="21">
        <v>117</v>
      </c>
      <c r="G45" s="30">
        <v>48</v>
      </c>
      <c r="H45" s="30">
        <v>69</v>
      </c>
      <c r="I45" s="30" t="s">
        <v>314</v>
      </c>
      <c r="J45" s="22" t="s">
        <v>348</v>
      </c>
      <c r="K45" s="94" t="s">
        <v>315</v>
      </c>
      <c r="L45" s="30"/>
      <c r="M45" s="30" t="s">
        <v>347</v>
      </c>
      <c r="N45" s="30" t="s">
        <v>346</v>
      </c>
      <c r="O45" s="30" t="s">
        <v>317</v>
      </c>
      <c r="P45" s="30" t="s">
        <v>314</v>
      </c>
      <c r="Q45" s="30"/>
      <c r="R45" s="71">
        <v>44</v>
      </c>
      <c r="S45" s="71">
        <v>3</v>
      </c>
      <c r="T45" s="71">
        <v>4</v>
      </c>
      <c r="U45" s="71">
        <v>66</v>
      </c>
      <c r="V45" s="30">
        <v>91.7</v>
      </c>
      <c r="W45" s="30">
        <v>95.7</v>
      </c>
      <c r="X45" s="30">
        <v>93.6</v>
      </c>
      <c r="Y45" s="30">
        <v>94.3</v>
      </c>
      <c r="Z45" s="30"/>
      <c r="AA45" s="30"/>
      <c r="AB45" s="30"/>
      <c r="AC45" s="30"/>
      <c r="AD45" s="30"/>
      <c r="AE45" s="59">
        <v>94</v>
      </c>
      <c r="AF45" s="65"/>
      <c r="AG45" s="52">
        <f t="shared" ref="AG45:AG64" si="50">G45*V45/100</f>
        <v>44.016000000000005</v>
      </c>
      <c r="AH45" s="52">
        <f t="shared" ref="AH45:AH64" si="51">H45-AJ45</f>
        <v>2.9669999999999987</v>
      </c>
      <c r="AI45" s="52">
        <f t="shared" ref="AI45:AI64" si="52">G45-AG45</f>
        <v>3.9839999999999947</v>
      </c>
      <c r="AJ45" s="52">
        <f t="shared" ref="AJ45:AJ64" si="53">H45*W45/100</f>
        <v>66.033000000000001</v>
      </c>
      <c r="AK45" s="21">
        <f t="shared" ref="AK45:AK64" si="54">AG45/(AG45+AI45)*100</f>
        <v>91.700000000000017</v>
      </c>
      <c r="AL45" s="21">
        <f t="shared" ref="AL45:AL64" si="55">AJ45/(AH45+AJ45)*100</f>
        <v>95.7</v>
      </c>
      <c r="AM45" s="21">
        <f t="shared" ref="AM45:AM64" si="56">AG45/(AG45+AH45)*100</f>
        <v>93.684949875486879</v>
      </c>
      <c r="AN45" s="21">
        <f t="shared" ref="AN45:AN64" si="57">AJ45/(AI45+AJ45)*100</f>
        <v>94.309953297056438</v>
      </c>
      <c r="AO45" s="21">
        <f t="shared" ref="AO45:AO64" si="58">AK45/(1-AL45)</f>
        <v>-0.96832101372756085</v>
      </c>
      <c r="AP45" s="21">
        <f t="shared" ref="AP45:AP64" si="59">(1-AK45)/AL45</f>
        <v>-0.94775339602925823</v>
      </c>
      <c r="AQ45" s="21">
        <f t="shared" ref="AQ45:AQ64" si="60">(AG45+AJ45)/(AG45+AH45+AI45+AJ45)*100</f>
        <v>94.058974358974368</v>
      </c>
    </row>
    <row r="46" spans="1:43">
      <c r="A46" s="75">
        <v>42</v>
      </c>
      <c r="B46" s="19">
        <v>237</v>
      </c>
      <c r="C46" s="20" t="s">
        <v>49</v>
      </c>
      <c r="D46" s="21">
        <v>2019</v>
      </c>
      <c r="E46" s="21" t="s">
        <v>60</v>
      </c>
      <c r="F46" s="21">
        <v>55</v>
      </c>
      <c r="G46" s="21">
        <v>20</v>
      </c>
      <c r="H46" s="21">
        <v>35</v>
      </c>
      <c r="I46" s="21" t="s">
        <v>314</v>
      </c>
      <c r="J46" s="21" t="s">
        <v>352</v>
      </c>
      <c r="K46" s="21" t="s">
        <v>350</v>
      </c>
      <c r="L46" s="21" t="s">
        <v>352</v>
      </c>
      <c r="M46" s="21" t="s">
        <v>320</v>
      </c>
      <c r="N46" s="21" t="s">
        <v>354</v>
      </c>
      <c r="O46" s="21" t="s">
        <v>317</v>
      </c>
      <c r="P46" s="21" t="s">
        <v>314</v>
      </c>
      <c r="Q46" s="21"/>
      <c r="R46" s="21">
        <v>19</v>
      </c>
      <c r="S46" s="21">
        <v>1</v>
      </c>
      <c r="T46" s="21">
        <v>1</v>
      </c>
      <c r="U46" s="21">
        <v>34</v>
      </c>
      <c r="V46" s="21">
        <v>95</v>
      </c>
      <c r="W46" s="21">
        <v>97</v>
      </c>
      <c r="X46" s="21">
        <v>95</v>
      </c>
      <c r="Y46" s="21">
        <v>97</v>
      </c>
      <c r="Z46" s="21"/>
      <c r="AA46" s="21"/>
      <c r="AB46" s="21"/>
      <c r="AC46" s="21"/>
      <c r="AD46" s="21"/>
      <c r="AE46" s="26">
        <v>96</v>
      </c>
      <c r="AF46" s="65"/>
      <c r="AG46" s="52">
        <f t="shared" si="50"/>
        <v>19</v>
      </c>
      <c r="AH46" s="52">
        <f t="shared" si="51"/>
        <v>1.0499999999999972</v>
      </c>
      <c r="AI46" s="52">
        <f t="shared" si="52"/>
        <v>1</v>
      </c>
      <c r="AJ46" s="52">
        <f t="shared" si="53"/>
        <v>33.950000000000003</v>
      </c>
      <c r="AK46" s="21">
        <f t="shared" si="54"/>
        <v>95</v>
      </c>
      <c r="AL46" s="21">
        <f t="shared" si="55"/>
        <v>97.000000000000014</v>
      </c>
      <c r="AM46" s="21">
        <f t="shared" si="56"/>
        <v>94.763092269326705</v>
      </c>
      <c r="AN46" s="21">
        <f t="shared" si="57"/>
        <v>97.13876967095851</v>
      </c>
      <c r="AO46" s="21">
        <f t="shared" si="58"/>
        <v>-0.98958333333333315</v>
      </c>
      <c r="AP46" s="21">
        <f t="shared" si="59"/>
        <v>-0.9690721649484535</v>
      </c>
      <c r="AQ46" s="21">
        <f t="shared" si="60"/>
        <v>96.27272727272728</v>
      </c>
    </row>
    <row r="47" spans="1:43">
      <c r="A47" s="75">
        <v>43</v>
      </c>
      <c r="B47" s="19">
        <v>237</v>
      </c>
      <c r="C47" s="20" t="s">
        <v>49</v>
      </c>
      <c r="D47" s="21">
        <v>2019</v>
      </c>
      <c r="E47" s="21" t="s">
        <v>60</v>
      </c>
      <c r="F47" s="21">
        <v>55</v>
      </c>
      <c r="G47" s="21">
        <v>20</v>
      </c>
      <c r="H47" s="21">
        <v>35</v>
      </c>
      <c r="I47" s="21" t="s">
        <v>314</v>
      </c>
      <c r="J47" s="21" t="s">
        <v>352</v>
      </c>
      <c r="K47" s="21" t="s">
        <v>351</v>
      </c>
      <c r="L47" s="21" t="s">
        <v>353</v>
      </c>
      <c r="M47" s="21"/>
      <c r="N47" s="21"/>
      <c r="O47" s="21" t="s">
        <v>317</v>
      </c>
      <c r="P47" s="21" t="s">
        <v>355</v>
      </c>
      <c r="Q47" s="21"/>
      <c r="R47" s="21">
        <v>20</v>
      </c>
      <c r="S47" s="21">
        <v>0</v>
      </c>
      <c r="T47" s="21">
        <v>0</v>
      </c>
      <c r="U47" s="21">
        <v>35</v>
      </c>
      <c r="V47" s="21">
        <v>100</v>
      </c>
      <c r="W47" s="21">
        <v>100</v>
      </c>
      <c r="X47" s="21">
        <v>100</v>
      </c>
      <c r="Y47" s="21">
        <v>100</v>
      </c>
      <c r="Z47" s="21"/>
      <c r="AA47" s="21"/>
      <c r="AB47" s="21"/>
      <c r="AC47" s="21"/>
      <c r="AD47" s="21"/>
      <c r="AE47" s="26">
        <v>100</v>
      </c>
      <c r="AF47" s="65"/>
      <c r="AG47" s="52">
        <f t="shared" si="50"/>
        <v>20</v>
      </c>
      <c r="AH47" s="52">
        <f t="shared" si="51"/>
        <v>0</v>
      </c>
      <c r="AI47" s="52">
        <f t="shared" si="52"/>
        <v>0</v>
      </c>
      <c r="AJ47" s="52">
        <f t="shared" si="53"/>
        <v>35</v>
      </c>
      <c r="AK47" s="21">
        <f t="shared" si="54"/>
        <v>100</v>
      </c>
      <c r="AL47" s="21">
        <f t="shared" si="55"/>
        <v>100</v>
      </c>
      <c r="AM47" s="21">
        <f t="shared" si="56"/>
        <v>100</v>
      </c>
      <c r="AN47" s="21">
        <f t="shared" si="57"/>
        <v>100</v>
      </c>
      <c r="AO47" s="21">
        <f t="shared" si="58"/>
        <v>-1.0101010101010102</v>
      </c>
      <c r="AP47" s="21">
        <f t="shared" si="59"/>
        <v>-0.99</v>
      </c>
      <c r="AQ47" s="21">
        <f t="shared" si="60"/>
        <v>100</v>
      </c>
    </row>
    <row r="48" spans="1:43">
      <c r="A48" s="75">
        <v>44</v>
      </c>
      <c r="B48" s="19">
        <v>237</v>
      </c>
      <c r="C48" s="20" t="s">
        <v>49</v>
      </c>
      <c r="D48" s="21">
        <v>2019</v>
      </c>
      <c r="E48" s="21" t="s">
        <v>60</v>
      </c>
      <c r="F48" s="21">
        <v>55</v>
      </c>
      <c r="G48" s="21">
        <v>20</v>
      </c>
      <c r="H48" s="21">
        <v>35</v>
      </c>
      <c r="I48" s="21" t="s">
        <v>314</v>
      </c>
      <c r="J48" s="21"/>
      <c r="K48" s="21"/>
      <c r="L48" s="21"/>
      <c r="M48" s="21"/>
      <c r="N48" s="21"/>
      <c r="O48" s="21" t="s">
        <v>317</v>
      </c>
      <c r="P48" s="21" t="s">
        <v>356</v>
      </c>
      <c r="Q48" s="21"/>
      <c r="R48" s="21">
        <v>16</v>
      </c>
      <c r="S48" s="21">
        <v>6</v>
      </c>
      <c r="T48" s="21">
        <v>4</v>
      </c>
      <c r="U48" s="21">
        <v>29</v>
      </c>
      <c r="V48" s="21">
        <v>80</v>
      </c>
      <c r="W48" s="21">
        <v>83</v>
      </c>
      <c r="X48" s="21">
        <v>73</v>
      </c>
      <c r="Y48" s="21">
        <v>88</v>
      </c>
      <c r="Z48" s="21"/>
      <c r="AA48" s="21"/>
      <c r="AB48" s="21"/>
      <c r="AC48" s="21"/>
      <c r="AD48" s="21"/>
      <c r="AE48" s="26">
        <v>82</v>
      </c>
      <c r="AF48" s="65"/>
      <c r="AG48" s="52">
        <f t="shared" si="50"/>
        <v>16</v>
      </c>
      <c r="AH48" s="52">
        <f t="shared" si="51"/>
        <v>5.9499999999999993</v>
      </c>
      <c r="AI48" s="52">
        <f t="shared" si="52"/>
        <v>4</v>
      </c>
      <c r="AJ48" s="52">
        <f t="shared" si="53"/>
        <v>29.05</v>
      </c>
      <c r="AK48" s="21">
        <f t="shared" si="54"/>
        <v>80</v>
      </c>
      <c r="AL48" s="21">
        <f t="shared" si="55"/>
        <v>83</v>
      </c>
      <c r="AM48" s="21">
        <f t="shared" si="56"/>
        <v>72.892938496583142</v>
      </c>
      <c r="AN48" s="21">
        <f t="shared" si="57"/>
        <v>87.897125567322249</v>
      </c>
      <c r="AO48" s="21">
        <f t="shared" si="58"/>
        <v>-0.97560975609756095</v>
      </c>
      <c r="AP48" s="21">
        <f t="shared" si="59"/>
        <v>-0.95180722891566261</v>
      </c>
      <c r="AQ48" s="21">
        <f t="shared" si="60"/>
        <v>81.909090909090907</v>
      </c>
    </row>
    <row r="49" spans="1:43">
      <c r="A49" s="75">
        <v>45</v>
      </c>
      <c r="B49" s="19">
        <v>325</v>
      </c>
      <c r="C49" s="21" t="s">
        <v>24</v>
      </c>
      <c r="D49" s="21">
        <v>2019</v>
      </c>
      <c r="E49" s="21" t="s">
        <v>60</v>
      </c>
      <c r="F49" s="21">
        <v>211</v>
      </c>
      <c r="G49" s="21">
        <v>64</v>
      </c>
      <c r="H49" s="21">
        <v>147</v>
      </c>
      <c r="I49" s="21" t="s">
        <v>359</v>
      </c>
      <c r="J49" s="21"/>
      <c r="K49" s="21" t="s">
        <v>357</v>
      </c>
      <c r="L49" s="21"/>
      <c r="M49" s="21" t="s">
        <v>320</v>
      </c>
      <c r="N49" s="21" t="s">
        <v>358</v>
      </c>
      <c r="O49" s="21" t="s">
        <v>648</v>
      </c>
      <c r="P49" s="21" t="s">
        <v>652</v>
      </c>
      <c r="Q49" s="21" t="s">
        <v>653</v>
      </c>
      <c r="R49" s="23">
        <v>56</v>
      </c>
      <c r="S49" s="23">
        <v>4</v>
      </c>
      <c r="T49" s="23">
        <v>8</v>
      </c>
      <c r="U49" s="23">
        <v>143</v>
      </c>
      <c r="V49" s="21">
        <v>88</v>
      </c>
      <c r="W49" s="21">
        <v>97</v>
      </c>
      <c r="X49" s="21">
        <v>79</v>
      </c>
      <c r="Y49" s="21">
        <v>95</v>
      </c>
      <c r="Z49" s="21"/>
      <c r="AA49" s="21"/>
      <c r="AB49" s="21"/>
      <c r="AC49" s="21"/>
      <c r="AD49" s="21"/>
      <c r="AE49" s="26"/>
      <c r="AF49" s="69" t="s">
        <v>649</v>
      </c>
      <c r="AG49" s="52">
        <f t="shared" si="50"/>
        <v>56.32</v>
      </c>
      <c r="AH49" s="52">
        <f t="shared" si="51"/>
        <v>4.4099999999999966</v>
      </c>
      <c r="AI49" s="52">
        <f t="shared" si="52"/>
        <v>7.68</v>
      </c>
      <c r="AJ49" s="52">
        <f t="shared" si="53"/>
        <v>142.59</v>
      </c>
      <c r="AK49" s="21">
        <f t="shared" si="54"/>
        <v>88</v>
      </c>
      <c r="AL49" s="21">
        <f t="shared" si="55"/>
        <v>97</v>
      </c>
      <c r="AM49" s="21">
        <f t="shared" si="56"/>
        <v>92.738350074098477</v>
      </c>
      <c r="AN49" s="21">
        <f t="shared" si="57"/>
        <v>94.889199441006184</v>
      </c>
      <c r="AO49" s="21">
        <f t="shared" si="58"/>
        <v>-0.91666666666666663</v>
      </c>
      <c r="AP49" s="21">
        <f t="shared" si="59"/>
        <v>-0.89690721649484539</v>
      </c>
      <c r="AQ49" s="21">
        <f t="shared" si="60"/>
        <v>94.27014218009478</v>
      </c>
    </row>
    <row r="50" spans="1:43">
      <c r="A50" s="75">
        <v>46</v>
      </c>
      <c r="B50" s="19">
        <v>325</v>
      </c>
      <c r="C50" s="21" t="s">
        <v>24</v>
      </c>
      <c r="D50" s="21">
        <v>2019</v>
      </c>
      <c r="E50" s="21" t="s">
        <v>60</v>
      </c>
      <c r="F50" s="21">
        <v>211</v>
      </c>
      <c r="G50" s="21">
        <v>64</v>
      </c>
      <c r="H50" s="21">
        <v>147</v>
      </c>
      <c r="I50" s="21"/>
      <c r="J50" s="21"/>
      <c r="K50" s="21"/>
      <c r="L50" s="21"/>
      <c r="M50" s="21"/>
      <c r="N50" s="21"/>
      <c r="O50" s="21" t="s">
        <v>648</v>
      </c>
      <c r="P50" s="21" t="s">
        <v>651</v>
      </c>
      <c r="Q50" s="21" t="s">
        <v>653</v>
      </c>
      <c r="R50" s="23">
        <v>58</v>
      </c>
      <c r="S50" s="23">
        <v>15</v>
      </c>
      <c r="T50" s="23">
        <v>6</v>
      </c>
      <c r="U50" s="23">
        <v>132</v>
      </c>
      <c r="V50" s="21">
        <v>91</v>
      </c>
      <c r="W50" s="21">
        <v>90</v>
      </c>
      <c r="X50" s="21">
        <v>79</v>
      </c>
      <c r="Y50" s="21">
        <v>96</v>
      </c>
      <c r="Z50" s="21"/>
      <c r="AA50" s="21"/>
      <c r="AB50" s="21"/>
      <c r="AC50" s="21"/>
      <c r="AD50" s="21"/>
      <c r="AE50" s="26"/>
      <c r="AF50" s="65"/>
      <c r="AG50" s="52">
        <f t="shared" si="50"/>
        <v>58.24</v>
      </c>
      <c r="AH50" s="52">
        <f t="shared" si="51"/>
        <v>14.699999999999989</v>
      </c>
      <c r="AI50" s="52">
        <f t="shared" si="52"/>
        <v>5.759999999999998</v>
      </c>
      <c r="AJ50" s="52">
        <f t="shared" si="53"/>
        <v>132.30000000000001</v>
      </c>
      <c r="AK50" s="21">
        <f t="shared" si="54"/>
        <v>91</v>
      </c>
      <c r="AL50" s="21">
        <f t="shared" si="55"/>
        <v>90</v>
      </c>
      <c r="AM50" s="21">
        <f t="shared" si="56"/>
        <v>79.846449136276405</v>
      </c>
      <c r="AN50" s="21">
        <f t="shared" si="57"/>
        <v>95.827900912646683</v>
      </c>
      <c r="AO50" s="21">
        <f t="shared" si="58"/>
        <v>-1.0224719101123596</v>
      </c>
      <c r="AP50" s="21">
        <f t="shared" si="59"/>
        <v>-1</v>
      </c>
      <c r="AQ50" s="21">
        <f t="shared" si="60"/>
        <v>90.303317535545034</v>
      </c>
    </row>
    <row r="51" spans="1:43">
      <c r="A51" s="75">
        <v>47</v>
      </c>
      <c r="B51" s="19">
        <v>325</v>
      </c>
      <c r="C51" s="21" t="s">
        <v>24</v>
      </c>
      <c r="D51" s="21">
        <v>2019</v>
      </c>
      <c r="E51" s="21" t="s">
        <v>60</v>
      </c>
      <c r="F51" s="21">
        <v>211</v>
      </c>
      <c r="G51" s="21">
        <v>64</v>
      </c>
      <c r="H51" s="21">
        <v>147</v>
      </c>
      <c r="I51" s="21"/>
      <c r="J51" s="21"/>
      <c r="K51" s="21"/>
      <c r="L51" s="21"/>
      <c r="M51" s="21"/>
      <c r="N51" s="21"/>
      <c r="O51" s="21" t="s">
        <v>648</v>
      </c>
      <c r="P51" s="21" t="s">
        <v>650</v>
      </c>
      <c r="Q51" s="21"/>
      <c r="R51" s="21">
        <v>56</v>
      </c>
      <c r="S51" s="21">
        <v>5</v>
      </c>
      <c r="T51" s="21">
        <v>8</v>
      </c>
      <c r="U51" s="21">
        <v>142</v>
      </c>
      <c r="V51" s="21">
        <v>88</v>
      </c>
      <c r="W51" s="21">
        <v>97</v>
      </c>
      <c r="X51" s="21">
        <v>92</v>
      </c>
      <c r="Y51" s="21">
        <v>94</v>
      </c>
      <c r="Z51" s="21"/>
      <c r="AA51" s="21"/>
      <c r="AB51" s="21"/>
      <c r="AC51" s="21"/>
      <c r="AD51" s="21"/>
      <c r="AE51" s="26"/>
      <c r="AF51" s="65"/>
      <c r="AG51" s="52">
        <f t="shared" si="50"/>
        <v>56.32</v>
      </c>
      <c r="AH51" s="52">
        <f t="shared" si="51"/>
        <v>4.4099999999999966</v>
      </c>
      <c r="AI51" s="52">
        <f t="shared" si="52"/>
        <v>7.68</v>
      </c>
      <c r="AJ51" s="52">
        <f t="shared" si="53"/>
        <v>142.59</v>
      </c>
      <c r="AK51" s="21">
        <f t="shared" si="54"/>
        <v>88</v>
      </c>
      <c r="AL51" s="21">
        <f t="shared" si="55"/>
        <v>97</v>
      </c>
      <c r="AM51" s="21">
        <f t="shared" si="56"/>
        <v>92.738350074098477</v>
      </c>
      <c r="AN51" s="21">
        <f t="shared" si="57"/>
        <v>94.889199441006184</v>
      </c>
      <c r="AO51" s="21">
        <f t="shared" si="58"/>
        <v>-0.91666666666666663</v>
      </c>
      <c r="AP51" s="21">
        <f t="shared" si="59"/>
        <v>-0.89690721649484539</v>
      </c>
      <c r="AQ51" s="21">
        <f t="shared" si="60"/>
        <v>94.27014218009478</v>
      </c>
    </row>
    <row r="52" spans="1:43">
      <c r="A52" s="75">
        <v>48</v>
      </c>
      <c r="B52" s="19">
        <v>410</v>
      </c>
      <c r="C52" s="20" t="s">
        <v>44</v>
      </c>
      <c r="D52" s="21">
        <v>2018</v>
      </c>
      <c r="E52" s="21" t="s">
        <v>77</v>
      </c>
      <c r="F52" s="21">
        <v>118</v>
      </c>
      <c r="G52" s="21">
        <v>52</v>
      </c>
      <c r="H52" s="21">
        <v>66</v>
      </c>
      <c r="I52" s="21" t="s">
        <v>359</v>
      </c>
      <c r="J52" s="21" t="s">
        <v>363</v>
      </c>
      <c r="K52" s="21" t="s">
        <v>357</v>
      </c>
      <c r="L52" s="21"/>
      <c r="M52" s="21" t="s">
        <v>360</v>
      </c>
      <c r="N52" s="9" t="s">
        <v>126</v>
      </c>
      <c r="O52" s="21" t="s">
        <v>361</v>
      </c>
      <c r="P52" s="21" t="s">
        <v>261</v>
      </c>
      <c r="Q52" s="21"/>
      <c r="R52" s="21">
        <v>50</v>
      </c>
      <c r="S52" s="21">
        <v>6</v>
      </c>
      <c r="T52" s="21">
        <v>2</v>
      </c>
      <c r="U52" s="21">
        <v>60</v>
      </c>
      <c r="V52" s="21">
        <v>96</v>
      </c>
      <c r="W52" s="21">
        <v>91</v>
      </c>
      <c r="X52" s="21">
        <v>89</v>
      </c>
      <c r="Y52" s="21">
        <v>97</v>
      </c>
      <c r="Z52" s="21"/>
      <c r="AA52" s="21"/>
      <c r="AB52" s="21"/>
      <c r="AC52" s="21"/>
      <c r="AD52" s="21"/>
      <c r="AE52" s="26">
        <v>93</v>
      </c>
      <c r="AF52" s="65"/>
      <c r="AG52" s="52">
        <f t="shared" si="50"/>
        <v>49.92</v>
      </c>
      <c r="AH52" s="52">
        <f t="shared" si="51"/>
        <v>5.9399999999999977</v>
      </c>
      <c r="AI52" s="52">
        <f t="shared" si="52"/>
        <v>2.0799999999999983</v>
      </c>
      <c r="AJ52" s="52">
        <f t="shared" si="53"/>
        <v>60.06</v>
      </c>
      <c r="AK52" s="21">
        <f t="shared" si="54"/>
        <v>96.000000000000014</v>
      </c>
      <c r="AL52" s="21">
        <f t="shared" si="55"/>
        <v>91</v>
      </c>
      <c r="AM52" s="21">
        <f t="shared" si="56"/>
        <v>89.366272824919449</v>
      </c>
      <c r="AN52" s="21">
        <f t="shared" si="57"/>
        <v>96.652719665271974</v>
      </c>
      <c r="AO52" s="21">
        <f t="shared" si="58"/>
        <v>-1.0666666666666669</v>
      </c>
      <c r="AP52" s="21">
        <f t="shared" si="59"/>
        <v>-1.043956043956044</v>
      </c>
      <c r="AQ52" s="21">
        <f t="shared" si="60"/>
        <v>93.20338983050847</v>
      </c>
    </row>
    <row r="53" spans="1:43">
      <c r="A53" s="75">
        <v>49</v>
      </c>
      <c r="B53" s="70">
        <v>33</v>
      </c>
      <c r="C53" s="20" t="s">
        <v>22</v>
      </c>
      <c r="D53" s="21">
        <v>2018</v>
      </c>
      <c r="E53" s="21" t="s">
        <v>60</v>
      </c>
      <c r="F53" s="21">
        <v>64</v>
      </c>
      <c r="G53" s="21"/>
      <c r="H53" s="21"/>
      <c r="I53" s="21" t="s">
        <v>261</v>
      </c>
      <c r="J53" s="21" t="s">
        <v>364</v>
      </c>
      <c r="K53" s="21" t="s">
        <v>127</v>
      </c>
      <c r="L53" s="21" t="s">
        <v>365</v>
      </c>
      <c r="M53" s="21" t="s">
        <v>723</v>
      </c>
      <c r="N53" s="21"/>
      <c r="O53" s="21" t="s">
        <v>361</v>
      </c>
      <c r="P53" s="21"/>
      <c r="Q53" s="21" t="s">
        <v>328</v>
      </c>
      <c r="R53" s="21"/>
      <c r="S53" s="21"/>
      <c r="T53" s="21"/>
      <c r="U53" s="21"/>
      <c r="V53" s="21"/>
      <c r="W53" s="21"/>
      <c r="X53" s="21"/>
      <c r="Y53" s="21"/>
      <c r="Z53" s="21"/>
      <c r="AA53" s="21"/>
      <c r="AB53" s="21"/>
      <c r="AC53" s="21"/>
      <c r="AD53" s="21"/>
      <c r="AE53" s="26"/>
      <c r="AF53" s="65"/>
      <c r="AG53" s="52"/>
      <c r="AH53" s="52"/>
      <c r="AI53" s="52"/>
      <c r="AJ53" s="52"/>
      <c r="AK53" s="21"/>
      <c r="AL53" s="21"/>
      <c r="AM53" s="21"/>
      <c r="AN53" s="21"/>
      <c r="AO53" s="21"/>
      <c r="AP53" s="21"/>
      <c r="AQ53" s="21"/>
    </row>
    <row r="54" spans="1:43">
      <c r="A54" s="75">
        <v>50</v>
      </c>
      <c r="B54" s="70">
        <v>458</v>
      </c>
      <c r="C54" s="21" t="s">
        <v>30</v>
      </c>
      <c r="D54" s="21">
        <v>2018</v>
      </c>
      <c r="E54" s="21" t="s">
        <v>79</v>
      </c>
      <c r="F54" s="21">
        <v>20</v>
      </c>
      <c r="G54" s="21"/>
      <c r="H54" s="21"/>
      <c r="I54" s="21" t="s">
        <v>359</v>
      </c>
      <c r="J54" s="21" t="s">
        <v>368</v>
      </c>
      <c r="K54" s="21" t="s">
        <v>128</v>
      </c>
      <c r="L54" s="93"/>
      <c r="M54" s="21" t="s">
        <v>723</v>
      </c>
      <c r="N54" s="21" t="s">
        <v>367</v>
      </c>
      <c r="O54" s="21" t="s">
        <v>361</v>
      </c>
      <c r="P54" s="21"/>
      <c r="Q54" s="21" t="s">
        <v>328</v>
      </c>
      <c r="R54" s="21"/>
      <c r="S54" s="21"/>
      <c r="T54" s="21"/>
      <c r="U54" s="21"/>
      <c r="V54" s="21"/>
      <c r="W54" s="21"/>
      <c r="X54" s="21"/>
      <c r="Y54" s="21"/>
      <c r="Z54" s="21"/>
      <c r="AA54" s="21"/>
      <c r="AB54" s="21"/>
      <c r="AC54" s="21"/>
      <c r="AD54" s="21"/>
      <c r="AE54" s="26"/>
      <c r="AF54" s="65"/>
      <c r="AG54" s="52"/>
      <c r="AH54" s="52"/>
      <c r="AI54" s="52"/>
      <c r="AJ54" s="52"/>
      <c r="AK54" s="21"/>
      <c r="AL54" s="21"/>
      <c r="AM54" s="21"/>
      <c r="AN54" s="21"/>
      <c r="AO54" s="21"/>
      <c r="AP54" s="21"/>
      <c r="AQ54" s="21"/>
    </row>
    <row r="55" spans="1:43">
      <c r="A55" s="75">
        <v>51</v>
      </c>
      <c r="B55" s="70">
        <v>225</v>
      </c>
      <c r="C55" s="20" t="s">
        <v>20</v>
      </c>
      <c r="D55" s="21">
        <v>2018</v>
      </c>
      <c r="E55" s="21" t="s">
        <v>60</v>
      </c>
      <c r="F55" s="21">
        <v>16</v>
      </c>
      <c r="G55" s="21"/>
      <c r="H55" s="21"/>
      <c r="I55" s="21" t="s">
        <v>359</v>
      </c>
      <c r="J55" s="21" t="s">
        <v>373</v>
      </c>
      <c r="K55" s="21" t="s">
        <v>372</v>
      </c>
      <c r="L55" s="21" t="s">
        <v>373</v>
      </c>
      <c r="M55" s="21" t="s">
        <v>357</v>
      </c>
      <c r="N55" s="21"/>
      <c r="O55" s="21" t="s">
        <v>361</v>
      </c>
      <c r="P55" s="21"/>
      <c r="Q55" s="21" t="s">
        <v>328</v>
      </c>
      <c r="R55" s="21"/>
      <c r="S55" s="21"/>
      <c r="T55" s="21"/>
      <c r="U55" s="21"/>
      <c r="V55" s="21"/>
      <c r="W55" s="21"/>
      <c r="X55" s="21"/>
      <c r="Y55" s="21"/>
      <c r="Z55" s="21"/>
      <c r="AA55" s="21"/>
      <c r="AB55" s="21"/>
      <c r="AC55" s="21"/>
      <c r="AD55" s="21"/>
      <c r="AE55" s="26"/>
      <c r="AF55" s="65"/>
      <c r="AG55" s="52"/>
      <c r="AH55" s="52"/>
      <c r="AI55" s="52"/>
      <c r="AJ55" s="52"/>
      <c r="AK55" s="21"/>
      <c r="AL55" s="21"/>
      <c r="AM55" s="21"/>
      <c r="AN55" s="21"/>
      <c r="AO55" s="21"/>
      <c r="AP55" s="21"/>
      <c r="AQ55" s="21"/>
    </row>
    <row r="56" spans="1:43">
      <c r="A56" s="75">
        <v>52</v>
      </c>
      <c r="B56" s="19">
        <v>501</v>
      </c>
      <c r="C56" s="20" t="s">
        <v>56</v>
      </c>
      <c r="D56" s="21">
        <v>2018</v>
      </c>
      <c r="E56" s="21" t="s">
        <v>60</v>
      </c>
      <c r="F56" s="21">
        <v>104</v>
      </c>
      <c r="G56" s="21"/>
      <c r="H56" s="21"/>
      <c r="I56" s="21" t="s">
        <v>359</v>
      </c>
      <c r="J56" s="21" t="s">
        <v>377</v>
      </c>
      <c r="K56" s="21" t="s">
        <v>376</v>
      </c>
      <c r="L56" s="21" t="s">
        <v>378</v>
      </c>
      <c r="M56" s="21" t="s">
        <v>384</v>
      </c>
      <c r="N56" s="21" t="s">
        <v>383</v>
      </c>
      <c r="O56" s="21" t="s">
        <v>361</v>
      </c>
      <c r="P56" s="21" t="s">
        <v>379</v>
      </c>
      <c r="Q56" s="21"/>
      <c r="R56" s="21"/>
      <c r="S56" s="21"/>
      <c r="T56" s="21"/>
      <c r="U56" s="21"/>
      <c r="V56" s="21">
        <v>100</v>
      </c>
      <c r="W56" s="21">
        <v>97.6</v>
      </c>
      <c r="X56" s="21">
        <v>98.4</v>
      </c>
      <c r="Y56" s="21">
        <v>100</v>
      </c>
      <c r="Z56" s="21"/>
      <c r="AA56" s="21"/>
      <c r="AB56" s="21"/>
      <c r="AC56" s="21"/>
      <c r="AD56" s="21"/>
      <c r="AE56" s="26">
        <v>99</v>
      </c>
      <c r="AF56" s="65"/>
      <c r="AG56" s="52">
        <f t="shared" si="50"/>
        <v>0</v>
      </c>
      <c r="AH56" s="52">
        <f t="shared" si="51"/>
        <v>0</v>
      </c>
      <c r="AI56" s="52">
        <f t="shared" si="52"/>
        <v>0</v>
      </c>
      <c r="AJ56" s="52">
        <f t="shared" si="53"/>
        <v>0</v>
      </c>
      <c r="AK56" s="21" t="e">
        <f t="shared" si="54"/>
        <v>#DIV/0!</v>
      </c>
      <c r="AL56" s="21" t="e">
        <f t="shared" si="55"/>
        <v>#DIV/0!</v>
      </c>
      <c r="AM56" s="21" t="e">
        <f t="shared" si="56"/>
        <v>#DIV/0!</v>
      </c>
      <c r="AN56" s="21" t="e">
        <f t="shared" si="57"/>
        <v>#DIV/0!</v>
      </c>
      <c r="AO56" s="21" t="e">
        <f t="shared" si="58"/>
        <v>#DIV/0!</v>
      </c>
      <c r="AP56" s="21" t="e">
        <f t="shared" si="59"/>
        <v>#DIV/0!</v>
      </c>
      <c r="AQ56" s="21" t="e">
        <f t="shared" si="60"/>
        <v>#DIV/0!</v>
      </c>
    </row>
    <row r="57" spans="1:43">
      <c r="A57" s="75">
        <v>53</v>
      </c>
      <c r="B57" s="19">
        <v>501</v>
      </c>
      <c r="C57" s="20" t="s">
        <v>56</v>
      </c>
      <c r="D57" s="21">
        <v>2018</v>
      </c>
      <c r="E57" s="21" t="s">
        <v>60</v>
      </c>
      <c r="F57" s="21">
        <v>104</v>
      </c>
      <c r="G57" s="21"/>
      <c r="H57" s="21"/>
      <c r="I57" s="21"/>
      <c r="J57" s="21"/>
      <c r="K57" s="21"/>
      <c r="L57" s="21"/>
      <c r="M57" s="21"/>
      <c r="N57" s="21"/>
      <c r="O57" s="21" t="s">
        <v>361</v>
      </c>
      <c r="P57" s="21" t="s">
        <v>381</v>
      </c>
      <c r="Q57" s="21"/>
      <c r="R57" s="21"/>
      <c r="S57" s="21"/>
      <c r="T57" s="21"/>
      <c r="U57" s="21"/>
      <c r="V57" s="21">
        <v>96.8</v>
      </c>
      <c r="W57" s="21">
        <v>100</v>
      </c>
      <c r="X57" s="21">
        <v>100</v>
      </c>
      <c r="Y57" s="21">
        <v>95.3</v>
      </c>
      <c r="Z57" s="21"/>
      <c r="AA57" s="21"/>
      <c r="AB57" s="21"/>
      <c r="AC57" s="21"/>
      <c r="AD57" s="21"/>
      <c r="AE57" s="26">
        <v>98.1</v>
      </c>
      <c r="AF57" s="65"/>
      <c r="AG57" s="52">
        <f t="shared" si="50"/>
        <v>0</v>
      </c>
      <c r="AH57" s="52">
        <f t="shared" si="51"/>
        <v>0</v>
      </c>
      <c r="AI57" s="52">
        <f t="shared" si="52"/>
        <v>0</v>
      </c>
      <c r="AJ57" s="52">
        <f t="shared" si="53"/>
        <v>0</v>
      </c>
      <c r="AK57" s="21" t="e">
        <f t="shared" si="54"/>
        <v>#DIV/0!</v>
      </c>
      <c r="AL57" s="21" t="e">
        <f t="shared" si="55"/>
        <v>#DIV/0!</v>
      </c>
      <c r="AM57" s="21" t="e">
        <f t="shared" si="56"/>
        <v>#DIV/0!</v>
      </c>
      <c r="AN57" s="21" t="e">
        <f t="shared" si="57"/>
        <v>#DIV/0!</v>
      </c>
      <c r="AO57" s="21" t="e">
        <f t="shared" si="58"/>
        <v>#DIV/0!</v>
      </c>
      <c r="AP57" s="21" t="e">
        <f t="shared" si="59"/>
        <v>#DIV/0!</v>
      </c>
      <c r="AQ57" s="21" t="e">
        <f t="shared" si="60"/>
        <v>#DIV/0!</v>
      </c>
    </row>
    <row r="58" spans="1:43">
      <c r="A58" s="75">
        <v>54</v>
      </c>
      <c r="B58" s="19">
        <v>501</v>
      </c>
      <c r="C58" s="20" t="s">
        <v>56</v>
      </c>
      <c r="D58" s="21">
        <v>2018</v>
      </c>
      <c r="E58" s="21" t="s">
        <v>60</v>
      </c>
      <c r="F58" s="21">
        <v>122</v>
      </c>
      <c r="G58" s="21"/>
      <c r="H58" s="21"/>
      <c r="I58" s="21"/>
      <c r="J58" s="21"/>
      <c r="K58" s="21"/>
      <c r="L58" s="21"/>
      <c r="M58" s="21"/>
      <c r="N58" s="21"/>
      <c r="O58" s="21" t="s">
        <v>361</v>
      </c>
      <c r="P58" s="21" t="s">
        <v>380</v>
      </c>
      <c r="Q58" s="21"/>
      <c r="R58" s="21"/>
      <c r="S58" s="21"/>
      <c r="T58" s="21"/>
      <c r="U58" s="21"/>
      <c r="V58" s="21">
        <v>94.7</v>
      </c>
      <c r="W58" s="21">
        <v>72</v>
      </c>
      <c r="X58" s="21">
        <v>61</v>
      </c>
      <c r="Y58" s="21">
        <v>96.7</v>
      </c>
      <c r="Z58" s="21"/>
      <c r="AA58" s="21"/>
      <c r="AB58" s="21"/>
      <c r="AC58" s="21"/>
      <c r="AD58" s="21"/>
      <c r="AE58" s="26">
        <v>79.2</v>
      </c>
      <c r="AF58" s="65"/>
      <c r="AG58" s="52">
        <f t="shared" si="50"/>
        <v>0</v>
      </c>
      <c r="AH58" s="52">
        <f t="shared" si="51"/>
        <v>0</v>
      </c>
      <c r="AI58" s="52">
        <f t="shared" si="52"/>
        <v>0</v>
      </c>
      <c r="AJ58" s="52">
        <f t="shared" si="53"/>
        <v>0</v>
      </c>
      <c r="AK58" s="21" t="e">
        <f t="shared" si="54"/>
        <v>#DIV/0!</v>
      </c>
      <c r="AL58" s="21" t="e">
        <f t="shared" si="55"/>
        <v>#DIV/0!</v>
      </c>
      <c r="AM58" s="21" t="e">
        <f t="shared" si="56"/>
        <v>#DIV/0!</v>
      </c>
      <c r="AN58" s="21" t="e">
        <f t="shared" si="57"/>
        <v>#DIV/0!</v>
      </c>
      <c r="AO58" s="21" t="e">
        <f t="shared" si="58"/>
        <v>#DIV/0!</v>
      </c>
      <c r="AP58" s="21" t="e">
        <f t="shared" si="59"/>
        <v>#DIV/0!</v>
      </c>
      <c r="AQ58" s="21" t="e">
        <f t="shared" si="60"/>
        <v>#DIV/0!</v>
      </c>
    </row>
    <row r="59" spans="1:43">
      <c r="A59" s="75">
        <v>55</v>
      </c>
      <c r="B59" s="19">
        <v>501</v>
      </c>
      <c r="C59" s="20" t="s">
        <v>56</v>
      </c>
      <c r="D59" s="21">
        <v>2018</v>
      </c>
      <c r="E59" s="21" t="s">
        <v>60</v>
      </c>
      <c r="F59" s="21">
        <v>122</v>
      </c>
      <c r="G59" s="21"/>
      <c r="H59" s="21"/>
      <c r="I59" s="21"/>
      <c r="J59" s="21"/>
      <c r="K59" s="21"/>
      <c r="L59" s="21"/>
      <c r="M59" s="21"/>
      <c r="N59" s="21"/>
      <c r="O59" s="21" t="s">
        <v>361</v>
      </c>
      <c r="P59" s="21" t="s">
        <v>382</v>
      </c>
      <c r="Q59" s="21"/>
      <c r="R59" s="21"/>
      <c r="S59" s="21"/>
      <c r="T59" s="21"/>
      <c r="U59" s="21"/>
      <c r="V59" s="21">
        <v>84.2</v>
      </c>
      <c r="W59" s="21">
        <v>100</v>
      </c>
      <c r="X59" s="21">
        <v>100</v>
      </c>
      <c r="Y59" s="21">
        <v>93.2</v>
      </c>
      <c r="Z59" s="21"/>
      <c r="AA59" s="21"/>
      <c r="AB59" s="21"/>
      <c r="AC59" s="21"/>
      <c r="AD59" s="21"/>
      <c r="AE59" s="26">
        <v>95</v>
      </c>
      <c r="AF59" s="65"/>
      <c r="AG59" s="52">
        <f t="shared" si="50"/>
        <v>0</v>
      </c>
      <c r="AH59" s="52">
        <f t="shared" si="51"/>
        <v>0</v>
      </c>
      <c r="AI59" s="52">
        <f t="shared" si="52"/>
        <v>0</v>
      </c>
      <c r="AJ59" s="52">
        <f t="shared" si="53"/>
        <v>0</v>
      </c>
      <c r="AK59" s="21" t="e">
        <f t="shared" si="54"/>
        <v>#DIV/0!</v>
      </c>
      <c r="AL59" s="21" t="e">
        <f t="shared" si="55"/>
        <v>#DIV/0!</v>
      </c>
      <c r="AM59" s="21" t="e">
        <f t="shared" si="56"/>
        <v>#DIV/0!</v>
      </c>
      <c r="AN59" s="21" t="e">
        <f t="shared" si="57"/>
        <v>#DIV/0!</v>
      </c>
      <c r="AO59" s="21" t="e">
        <f t="shared" si="58"/>
        <v>#DIV/0!</v>
      </c>
      <c r="AP59" s="21" t="e">
        <f t="shared" si="59"/>
        <v>#DIV/0!</v>
      </c>
      <c r="AQ59" s="21" t="e">
        <f t="shared" si="60"/>
        <v>#DIV/0!</v>
      </c>
    </row>
    <row r="60" spans="1:43">
      <c r="A60" s="75">
        <v>56</v>
      </c>
      <c r="B60" s="19">
        <v>226</v>
      </c>
      <c r="C60" s="20" t="s">
        <v>24</v>
      </c>
      <c r="D60" s="21">
        <v>2018</v>
      </c>
      <c r="E60" s="21" t="s">
        <v>60</v>
      </c>
      <c r="F60" s="21">
        <v>67</v>
      </c>
      <c r="G60" s="21">
        <v>10</v>
      </c>
      <c r="H60" s="21">
        <v>57</v>
      </c>
      <c r="I60" s="21" t="s">
        <v>261</v>
      </c>
      <c r="J60" s="21" t="s">
        <v>389</v>
      </c>
      <c r="K60" s="21" t="s">
        <v>112</v>
      </c>
      <c r="L60" s="21" t="s">
        <v>389</v>
      </c>
      <c r="M60" s="21" t="s">
        <v>391</v>
      </c>
      <c r="N60" s="21" t="s">
        <v>182</v>
      </c>
      <c r="O60" s="21" t="s">
        <v>254</v>
      </c>
      <c r="P60" s="21" t="s">
        <v>392</v>
      </c>
      <c r="Q60" s="21"/>
      <c r="R60" s="21">
        <v>9</v>
      </c>
      <c r="S60" s="21">
        <v>1</v>
      </c>
      <c r="T60" s="21">
        <v>1</v>
      </c>
      <c r="U60" s="21">
        <v>56</v>
      </c>
      <c r="V60" s="21">
        <v>90</v>
      </c>
      <c r="W60" s="21">
        <v>98</v>
      </c>
      <c r="X60" s="21">
        <v>90</v>
      </c>
      <c r="Y60" s="21">
        <v>98</v>
      </c>
      <c r="Z60" s="21">
        <v>0.94</v>
      </c>
      <c r="AA60" s="21" t="s">
        <v>398</v>
      </c>
      <c r="AB60" s="21"/>
      <c r="AC60" s="21"/>
      <c r="AD60" s="21"/>
      <c r="AE60" s="26"/>
      <c r="AF60" s="65"/>
      <c r="AG60" s="52">
        <f t="shared" si="50"/>
        <v>9</v>
      </c>
      <c r="AH60" s="52">
        <f t="shared" si="51"/>
        <v>1.1400000000000006</v>
      </c>
      <c r="AI60" s="52">
        <f t="shared" si="52"/>
        <v>1</v>
      </c>
      <c r="AJ60" s="52">
        <f t="shared" si="53"/>
        <v>55.86</v>
      </c>
      <c r="AK60" s="21">
        <f t="shared" si="54"/>
        <v>90</v>
      </c>
      <c r="AL60" s="21">
        <f t="shared" si="55"/>
        <v>98</v>
      </c>
      <c r="AM60" s="21">
        <f t="shared" si="56"/>
        <v>88.757396449704146</v>
      </c>
      <c r="AN60" s="21">
        <f t="shared" si="57"/>
        <v>98.241294407316218</v>
      </c>
      <c r="AO60" s="21">
        <f t="shared" si="58"/>
        <v>-0.92783505154639179</v>
      </c>
      <c r="AP60" s="21">
        <f t="shared" si="59"/>
        <v>-0.90816326530612246</v>
      </c>
      <c r="AQ60" s="21">
        <f t="shared" si="60"/>
        <v>96.805970149253724</v>
      </c>
    </row>
    <row r="61" spans="1:43">
      <c r="A61" s="75">
        <v>57</v>
      </c>
      <c r="B61" s="19">
        <v>226</v>
      </c>
      <c r="C61" s="20" t="s">
        <v>24</v>
      </c>
      <c r="D61" s="21">
        <v>2018</v>
      </c>
      <c r="E61" s="21" t="s">
        <v>60</v>
      </c>
      <c r="F61" s="21">
        <v>67</v>
      </c>
      <c r="G61" s="21">
        <v>10</v>
      </c>
      <c r="H61" s="21">
        <v>57</v>
      </c>
      <c r="I61" s="21"/>
      <c r="J61" s="21"/>
      <c r="K61" s="21" t="s">
        <v>390</v>
      </c>
      <c r="L61" s="21" t="s">
        <v>402</v>
      </c>
      <c r="M61" s="21"/>
      <c r="N61" s="21"/>
      <c r="O61" s="21" t="s">
        <v>254</v>
      </c>
      <c r="P61" s="21" t="s">
        <v>393</v>
      </c>
      <c r="Q61" s="21"/>
      <c r="R61" s="21">
        <v>9</v>
      </c>
      <c r="S61" s="21">
        <v>6</v>
      </c>
      <c r="T61" s="21">
        <v>1</v>
      </c>
      <c r="U61" s="21">
        <v>51</v>
      </c>
      <c r="V61" s="21">
        <v>90</v>
      </c>
      <c r="W61" s="21">
        <v>90</v>
      </c>
      <c r="X61" s="21">
        <v>60</v>
      </c>
      <c r="Y61" s="21">
        <v>98</v>
      </c>
      <c r="Z61" s="21">
        <v>0.9</v>
      </c>
      <c r="AA61" s="21" t="s">
        <v>399</v>
      </c>
      <c r="AB61" s="21"/>
      <c r="AC61" s="21"/>
      <c r="AD61" s="21"/>
      <c r="AE61" s="26"/>
      <c r="AF61" s="65"/>
      <c r="AG61" s="52">
        <f t="shared" si="50"/>
        <v>9</v>
      </c>
      <c r="AH61" s="52">
        <f t="shared" si="51"/>
        <v>5.7000000000000028</v>
      </c>
      <c r="AI61" s="52">
        <f t="shared" si="52"/>
        <v>1</v>
      </c>
      <c r="AJ61" s="52">
        <f t="shared" si="53"/>
        <v>51.3</v>
      </c>
      <c r="AK61" s="21">
        <f t="shared" si="54"/>
        <v>90</v>
      </c>
      <c r="AL61" s="21">
        <f t="shared" si="55"/>
        <v>89.999999999999986</v>
      </c>
      <c r="AM61" s="21">
        <f t="shared" si="56"/>
        <v>61.224489795918359</v>
      </c>
      <c r="AN61" s="21">
        <f t="shared" si="57"/>
        <v>98.08795411089865</v>
      </c>
      <c r="AO61" s="21">
        <f t="shared" si="58"/>
        <v>-1.01123595505618</v>
      </c>
      <c r="AP61" s="21">
        <f t="shared" si="59"/>
        <v>-0.98888888888888904</v>
      </c>
      <c r="AQ61" s="21">
        <f t="shared" si="60"/>
        <v>89.999999999999986</v>
      </c>
    </row>
    <row r="62" spans="1:43">
      <c r="A62" s="75">
        <v>58</v>
      </c>
      <c r="B62" s="19">
        <v>226</v>
      </c>
      <c r="C62" s="20" t="s">
        <v>24</v>
      </c>
      <c r="D62" s="21">
        <v>2018</v>
      </c>
      <c r="E62" s="21" t="s">
        <v>60</v>
      </c>
      <c r="F62" s="21">
        <v>68</v>
      </c>
      <c r="G62" s="21">
        <v>10</v>
      </c>
      <c r="H62" s="21">
        <v>58</v>
      </c>
      <c r="I62" s="21"/>
      <c r="J62" s="21"/>
      <c r="K62" s="21"/>
      <c r="L62" s="21"/>
      <c r="M62" s="21"/>
      <c r="N62" s="21"/>
      <c r="O62" s="21" t="s">
        <v>254</v>
      </c>
      <c r="P62" s="21" t="s">
        <v>394</v>
      </c>
      <c r="Q62" s="21"/>
      <c r="R62" s="21">
        <v>8</v>
      </c>
      <c r="S62" s="21">
        <v>0</v>
      </c>
      <c r="T62" s="21">
        <v>2</v>
      </c>
      <c r="U62" s="21">
        <v>58</v>
      </c>
      <c r="V62" s="21">
        <v>80</v>
      </c>
      <c r="W62" s="21">
        <v>100</v>
      </c>
      <c r="X62" s="21">
        <v>100</v>
      </c>
      <c r="Y62" s="21">
        <v>97</v>
      </c>
      <c r="Z62" s="21">
        <v>0.9</v>
      </c>
      <c r="AA62" s="21" t="s">
        <v>400</v>
      </c>
      <c r="AB62" s="21"/>
      <c r="AC62" s="21"/>
      <c r="AD62" s="21"/>
      <c r="AE62" s="26"/>
      <c r="AF62" s="65"/>
      <c r="AG62" s="52">
        <f t="shared" si="50"/>
        <v>8</v>
      </c>
      <c r="AH62" s="52">
        <f t="shared" si="51"/>
        <v>0</v>
      </c>
      <c r="AI62" s="52">
        <f t="shared" si="52"/>
        <v>2</v>
      </c>
      <c r="AJ62" s="52">
        <f t="shared" si="53"/>
        <v>58</v>
      </c>
      <c r="AK62" s="21">
        <f t="shared" si="54"/>
        <v>80</v>
      </c>
      <c r="AL62" s="21">
        <f t="shared" si="55"/>
        <v>100</v>
      </c>
      <c r="AM62" s="21">
        <f t="shared" si="56"/>
        <v>100</v>
      </c>
      <c r="AN62" s="21">
        <f t="shared" si="57"/>
        <v>96.666666666666671</v>
      </c>
      <c r="AO62" s="21">
        <f t="shared" si="58"/>
        <v>-0.80808080808080807</v>
      </c>
      <c r="AP62" s="21">
        <f t="shared" si="59"/>
        <v>-0.79</v>
      </c>
      <c r="AQ62" s="21">
        <f t="shared" si="60"/>
        <v>97.058823529411768</v>
      </c>
    </row>
    <row r="63" spans="1:43">
      <c r="A63" s="75">
        <v>59</v>
      </c>
      <c r="B63" s="19">
        <v>226</v>
      </c>
      <c r="C63" s="20" t="s">
        <v>24</v>
      </c>
      <c r="D63" s="21">
        <v>2018</v>
      </c>
      <c r="E63" s="21" t="s">
        <v>60</v>
      </c>
      <c r="F63" s="21">
        <v>68</v>
      </c>
      <c r="G63" s="21">
        <v>10</v>
      </c>
      <c r="H63" s="21">
        <v>58</v>
      </c>
      <c r="I63" s="21"/>
      <c r="J63" s="21"/>
      <c r="K63" s="95"/>
      <c r="L63" s="21"/>
      <c r="M63" s="21"/>
      <c r="N63" s="21"/>
      <c r="O63" s="21" t="s">
        <v>254</v>
      </c>
      <c r="P63" s="21" t="s">
        <v>395</v>
      </c>
      <c r="Q63" s="21"/>
      <c r="R63" s="21">
        <v>8</v>
      </c>
      <c r="S63" s="21">
        <v>1</v>
      </c>
      <c r="T63" s="21">
        <v>2</v>
      </c>
      <c r="U63" s="21">
        <v>57</v>
      </c>
      <c r="V63" s="21">
        <v>80</v>
      </c>
      <c r="W63" s="21">
        <v>98</v>
      </c>
      <c r="X63" s="21">
        <v>89</v>
      </c>
      <c r="Y63" s="21">
        <v>97</v>
      </c>
      <c r="Z63" s="21">
        <v>0.89</v>
      </c>
      <c r="AA63" s="21" t="s">
        <v>401</v>
      </c>
      <c r="AB63" s="21"/>
      <c r="AC63" s="21"/>
      <c r="AD63" s="21"/>
      <c r="AE63" s="26"/>
      <c r="AF63" s="65"/>
      <c r="AG63" s="52">
        <f t="shared" si="50"/>
        <v>8</v>
      </c>
      <c r="AH63" s="52">
        <f t="shared" si="51"/>
        <v>1.1599999999999966</v>
      </c>
      <c r="AI63" s="52">
        <f t="shared" si="52"/>
        <v>2</v>
      </c>
      <c r="AJ63" s="52">
        <f t="shared" si="53"/>
        <v>56.84</v>
      </c>
      <c r="AK63" s="21">
        <f t="shared" si="54"/>
        <v>80</v>
      </c>
      <c r="AL63" s="21">
        <f t="shared" si="55"/>
        <v>98.000000000000014</v>
      </c>
      <c r="AM63" s="21">
        <f t="shared" si="56"/>
        <v>87.33624454148476</v>
      </c>
      <c r="AN63" s="21">
        <f t="shared" si="57"/>
        <v>96.60095173351462</v>
      </c>
      <c r="AO63" s="21">
        <f t="shared" si="58"/>
        <v>-0.82474226804123696</v>
      </c>
      <c r="AP63" s="21">
        <f t="shared" si="59"/>
        <v>-0.80612244897959173</v>
      </c>
      <c r="AQ63" s="21">
        <f t="shared" si="60"/>
        <v>95.352941176470594</v>
      </c>
    </row>
    <row r="64" spans="1:43">
      <c r="A64" s="75">
        <v>60</v>
      </c>
      <c r="B64" s="19">
        <v>226</v>
      </c>
      <c r="C64" s="20" t="s">
        <v>24</v>
      </c>
      <c r="D64" s="21">
        <v>2018</v>
      </c>
      <c r="E64" s="21" t="s">
        <v>60</v>
      </c>
      <c r="F64" s="21">
        <v>60</v>
      </c>
      <c r="G64" s="21">
        <v>8</v>
      </c>
      <c r="H64" s="21">
        <v>52</v>
      </c>
      <c r="I64" s="21"/>
      <c r="J64" s="21"/>
      <c r="K64" s="21"/>
      <c r="L64" s="21"/>
      <c r="M64" s="21"/>
      <c r="N64" s="21"/>
      <c r="O64" s="21" t="s">
        <v>254</v>
      </c>
      <c r="P64" s="21" t="s">
        <v>396</v>
      </c>
      <c r="Q64" s="21"/>
      <c r="R64" s="21">
        <v>2</v>
      </c>
      <c r="S64" s="21">
        <v>4</v>
      </c>
      <c r="T64" s="21">
        <v>6</v>
      </c>
      <c r="U64" s="21">
        <v>48</v>
      </c>
      <c r="V64" s="21">
        <v>25</v>
      </c>
      <c r="W64" s="21">
        <v>92</v>
      </c>
      <c r="X64" s="21">
        <v>33</v>
      </c>
      <c r="Y64" s="21">
        <v>89</v>
      </c>
      <c r="Z64" s="21">
        <v>0.59</v>
      </c>
      <c r="AA64" s="21"/>
      <c r="AB64" s="21"/>
      <c r="AC64" s="21"/>
      <c r="AD64" s="21"/>
      <c r="AE64" s="26"/>
      <c r="AF64" s="65"/>
      <c r="AG64" s="52">
        <f t="shared" si="50"/>
        <v>2</v>
      </c>
      <c r="AH64" s="52">
        <f t="shared" si="51"/>
        <v>4.1599999999999966</v>
      </c>
      <c r="AI64" s="52">
        <f t="shared" si="52"/>
        <v>6</v>
      </c>
      <c r="AJ64" s="52">
        <f t="shared" si="53"/>
        <v>47.84</v>
      </c>
      <c r="AK64" s="21">
        <f t="shared" si="54"/>
        <v>25</v>
      </c>
      <c r="AL64" s="21">
        <f t="shared" si="55"/>
        <v>92</v>
      </c>
      <c r="AM64" s="21">
        <f t="shared" si="56"/>
        <v>32.467532467532486</v>
      </c>
      <c r="AN64" s="21">
        <f t="shared" si="57"/>
        <v>88.855869242199105</v>
      </c>
      <c r="AO64" s="21">
        <f t="shared" si="58"/>
        <v>-0.27472527472527475</v>
      </c>
      <c r="AP64" s="21">
        <f t="shared" si="59"/>
        <v>-0.2608695652173913</v>
      </c>
      <c r="AQ64" s="21">
        <f t="shared" si="60"/>
        <v>83.066666666666677</v>
      </c>
    </row>
    <row r="65" spans="1:43">
      <c r="A65" s="75">
        <v>61</v>
      </c>
      <c r="B65" s="19">
        <v>226</v>
      </c>
      <c r="C65" s="20" t="s">
        <v>24</v>
      </c>
      <c r="D65" s="21">
        <v>2018</v>
      </c>
      <c r="E65" s="21" t="s">
        <v>60</v>
      </c>
      <c r="F65" s="21">
        <v>60</v>
      </c>
      <c r="G65" s="21">
        <v>8</v>
      </c>
      <c r="H65" s="21">
        <v>52</v>
      </c>
      <c r="I65" s="21"/>
      <c r="J65" s="21"/>
      <c r="K65" s="21"/>
      <c r="L65" s="21"/>
      <c r="M65" s="21"/>
      <c r="N65" s="21"/>
      <c r="O65" s="21" t="s">
        <v>254</v>
      </c>
      <c r="P65" s="21" t="s">
        <v>397</v>
      </c>
      <c r="Q65" s="21"/>
      <c r="R65" s="21">
        <v>3</v>
      </c>
      <c r="S65" s="21">
        <v>7</v>
      </c>
      <c r="T65" s="21">
        <v>5</v>
      </c>
      <c r="U65" s="21">
        <v>45</v>
      </c>
      <c r="V65" s="21">
        <v>38</v>
      </c>
      <c r="W65" s="21">
        <v>87</v>
      </c>
      <c r="X65" s="21">
        <v>30</v>
      </c>
      <c r="Y65" s="21">
        <v>91</v>
      </c>
      <c r="Z65" s="21"/>
      <c r="AA65" s="21"/>
      <c r="AB65" s="21"/>
      <c r="AC65" s="21"/>
      <c r="AD65" s="21"/>
      <c r="AE65" s="26"/>
      <c r="AF65" s="65"/>
      <c r="AG65" s="52">
        <f t="shared" ref="AG65:AG129" si="61">G65*V65/100</f>
        <v>3.04</v>
      </c>
      <c r="AH65" s="52">
        <f t="shared" ref="AH65:AH129" si="62">H65-AJ65</f>
        <v>6.759999999999998</v>
      </c>
      <c r="AI65" s="52">
        <f t="shared" ref="AI65:AI129" si="63">G65-AG65</f>
        <v>4.96</v>
      </c>
      <c r="AJ65" s="52">
        <f t="shared" ref="AJ65:AJ129" si="64">H65*W65/100</f>
        <v>45.24</v>
      </c>
      <c r="AK65" s="21">
        <f t="shared" ref="AK65:AK129" si="65">AG65/(AG65+AI65)*100</f>
        <v>38</v>
      </c>
      <c r="AL65" s="21">
        <f t="shared" ref="AL65:AL129" si="66">AJ65/(AH65+AJ65)*100</f>
        <v>87</v>
      </c>
      <c r="AM65" s="21">
        <f t="shared" ref="AM65:AM129" si="67">AG65/(AG65+AH65)*100</f>
        <v>31.020408163265316</v>
      </c>
      <c r="AN65" s="21">
        <f t="shared" ref="AN65:AN129" si="68">AJ65/(AI65+AJ65)*100</f>
        <v>90.119521912350592</v>
      </c>
      <c r="AO65" s="21">
        <f t="shared" ref="AO65:AO129" si="69">AK65/(1-AL65)</f>
        <v>-0.44186046511627908</v>
      </c>
      <c r="AP65" s="21">
        <f t="shared" ref="AP65:AP129" si="70">(1-AK65)/AL65</f>
        <v>-0.42528735632183906</v>
      </c>
      <c r="AQ65" s="21">
        <f t="shared" ref="AQ65:AQ129" si="71">(AG65+AJ65)/(AG65+AH65+AI65+AJ65)*100</f>
        <v>80.466666666666669</v>
      </c>
    </row>
    <row r="66" spans="1:43">
      <c r="A66" s="75">
        <v>62</v>
      </c>
      <c r="B66" s="19">
        <v>186</v>
      </c>
      <c r="C66" s="20" t="s">
        <v>48</v>
      </c>
      <c r="D66" s="21">
        <v>2018</v>
      </c>
      <c r="E66" s="21" t="s">
        <v>82</v>
      </c>
      <c r="F66" s="21">
        <v>212</v>
      </c>
      <c r="G66" s="21">
        <v>177</v>
      </c>
      <c r="H66" s="21">
        <v>35</v>
      </c>
      <c r="I66" s="21" t="s">
        <v>261</v>
      </c>
      <c r="J66" s="21" t="s">
        <v>404</v>
      </c>
      <c r="K66" s="31" t="s">
        <v>403</v>
      </c>
      <c r="L66" s="21" t="s">
        <v>404</v>
      </c>
      <c r="M66" s="21" t="s">
        <v>410</v>
      </c>
      <c r="N66" s="21"/>
      <c r="O66" s="21" t="s">
        <v>408</v>
      </c>
      <c r="P66" s="21" t="s">
        <v>406</v>
      </c>
      <c r="Q66" s="21"/>
      <c r="R66" s="21">
        <v>174</v>
      </c>
      <c r="S66" s="21">
        <v>12</v>
      </c>
      <c r="T66" s="21">
        <v>23</v>
      </c>
      <c r="U66" s="21">
        <v>3</v>
      </c>
      <c r="V66" s="21">
        <v>98.3</v>
      </c>
      <c r="W66" s="21">
        <v>65.7</v>
      </c>
      <c r="X66" s="21">
        <v>93.4</v>
      </c>
      <c r="Y66" s="21">
        <v>88.5</v>
      </c>
      <c r="Z66" s="21"/>
      <c r="AA66" s="21"/>
      <c r="AB66" s="21"/>
      <c r="AC66" s="21"/>
      <c r="AD66" s="21"/>
      <c r="AE66" s="26">
        <v>92.9</v>
      </c>
      <c r="AF66" s="65"/>
      <c r="AG66" s="52">
        <f t="shared" si="61"/>
        <v>173.99099999999999</v>
      </c>
      <c r="AH66" s="52">
        <f t="shared" si="62"/>
        <v>12.004999999999999</v>
      </c>
      <c r="AI66" s="52">
        <f t="shared" si="63"/>
        <v>3.0090000000000146</v>
      </c>
      <c r="AJ66" s="52">
        <f t="shared" si="64"/>
        <v>22.995000000000001</v>
      </c>
      <c r="AK66" s="21">
        <f t="shared" si="65"/>
        <v>98.299999999999983</v>
      </c>
      <c r="AL66" s="21">
        <f t="shared" si="66"/>
        <v>65.7</v>
      </c>
      <c r="AM66" s="21">
        <f t="shared" si="67"/>
        <v>93.545560119572471</v>
      </c>
      <c r="AN66" s="21">
        <f t="shared" si="68"/>
        <v>88.428703276418958</v>
      </c>
      <c r="AO66" s="21">
        <f t="shared" si="69"/>
        <v>-1.5193199381761975</v>
      </c>
      <c r="AP66" s="21">
        <f t="shared" si="70"/>
        <v>-1.480974124809741</v>
      </c>
      <c r="AQ66" s="21">
        <f t="shared" si="71"/>
        <v>92.917924528301882</v>
      </c>
    </row>
    <row r="67" spans="1:43">
      <c r="A67" s="75">
        <v>63</v>
      </c>
      <c r="B67" s="19">
        <v>186</v>
      </c>
      <c r="C67" s="20" t="s">
        <v>48</v>
      </c>
      <c r="D67" s="21">
        <v>2018</v>
      </c>
      <c r="E67" s="21" t="s">
        <v>82</v>
      </c>
      <c r="F67" s="21">
        <v>212</v>
      </c>
      <c r="G67" s="21">
        <v>177</v>
      </c>
      <c r="H67" s="21">
        <v>35</v>
      </c>
      <c r="I67" s="31"/>
      <c r="J67" s="21"/>
      <c r="K67" s="31"/>
      <c r="L67" s="21"/>
      <c r="M67" s="21"/>
      <c r="N67" s="21"/>
      <c r="O67" s="21" t="s">
        <v>408</v>
      </c>
      <c r="P67" s="21" t="s">
        <v>407</v>
      </c>
      <c r="Q67" s="21"/>
      <c r="R67" s="21">
        <v>76</v>
      </c>
      <c r="S67" s="21">
        <v>1</v>
      </c>
      <c r="T67" s="21">
        <v>34</v>
      </c>
      <c r="U67" s="21">
        <v>101</v>
      </c>
      <c r="V67" s="21">
        <v>42.9</v>
      </c>
      <c r="W67" s="21">
        <v>97.1</v>
      </c>
      <c r="X67" s="21">
        <v>98.7</v>
      </c>
      <c r="Y67" s="21">
        <v>25.2</v>
      </c>
      <c r="Z67" s="21"/>
      <c r="AA67" s="21"/>
      <c r="AB67" s="21"/>
      <c r="AC67" s="21"/>
      <c r="AD67" s="21"/>
      <c r="AE67" s="26">
        <v>51.9</v>
      </c>
      <c r="AF67" s="65"/>
      <c r="AG67" s="52">
        <f t="shared" si="61"/>
        <v>75.933000000000007</v>
      </c>
      <c r="AH67" s="52">
        <f t="shared" si="62"/>
        <v>1.0150000000000006</v>
      </c>
      <c r="AI67" s="52">
        <f t="shared" si="63"/>
        <v>101.06699999999999</v>
      </c>
      <c r="AJ67" s="52">
        <f t="shared" si="64"/>
        <v>33.984999999999999</v>
      </c>
      <c r="AK67" s="21">
        <f t="shared" si="65"/>
        <v>42.900000000000006</v>
      </c>
      <c r="AL67" s="21">
        <f t="shared" si="66"/>
        <v>97.1</v>
      </c>
      <c r="AM67" s="21">
        <f t="shared" si="67"/>
        <v>98.680927379529024</v>
      </c>
      <c r="AN67" s="21">
        <f t="shared" si="68"/>
        <v>25.164381127269497</v>
      </c>
      <c r="AO67" s="21">
        <f t="shared" si="69"/>
        <v>-0.44640998959417283</v>
      </c>
      <c r="AP67" s="21">
        <f t="shared" si="70"/>
        <v>-0.43151390319258504</v>
      </c>
      <c r="AQ67" s="21">
        <f t="shared" si="71"/>
        <v>51.848113207547172</v>
      </c>
    </row>
    <row r="68" spans="1:43">
      <c r="A68" s="75">
        <v>64</v>
      </c>
      <c r="B68" s="19">
        <v>43</v>
      </c>
      <c r="C68" s="20" t="s">
        <v>22</v>
      </c>
      <c r="D68" s="21">
        <v>2017</v>
      </c>
      <c r="E68" s="21" t="s">
        <v>60</v>
      </c>
      <c r="F68" s="21">
        <v>37</v>
      </c>
      <c r="G68" s="21">
        <v>27</v>
      </c>
      <c r="H68" s="21">
        <v>10</v>
      </c>
      <c r="I68" s="21" t="s">
        <v>388</v>
      </c>
      <c r="J68" s="21" t="s">
        <v>413</v>
      </c>
      <c r="K68" s="21" t="s">
        <v>414</v>
      </c>
      <c r="L68" s="21" t="s">
        <v>416</v>
      </c>
      <c r="M68" s="21" t="s">
        <v>412</v>
      </c>
      <c r="N68" s="21" t="s">
        <v>411</v>
      </c>
      <c r="O68" s="21" t="s">
        <v>405</v>
      </c>
      <c r="P68" s="21" t="s">
        <v>406</v>
      </c>
      <c r="Q68" s="21"/>
      <c r="R68" s="21">
        <v>24</v>
      </c>
      <c r="S68" s="21">
        <v>1</v>
      </c>
      <c r="T68" s="21">
        <v>3</v>
      </c>
      <c r="U68" s="21">
        <v>9</v>
      </c>
      <c r="V68" s="21">
        <v>89</v>
      </c>
      <c r="W68" s="21">
        <v>90</v>
      </c>
      <c r="X68" s="21">
        <v>96</v>
      </c>
      <c r="Y68" s="21">
        <v>75</v>
      </c>
      <c r="Z68" s="21"/>
      <c r="AA68" s="21"/>
      <c r="AB68" s="21"/>
      <c r="AC68" s="21"/>
      <c r="AD68" s="21"/>
      <c r="AE68" s="26">
        <v>89</v>
      </c>
      <c r="AF68" s="65"/>
      <c r="AG68" s="52">
        <f t="shared" si="61"/>
        <v>24.03</v>
      </c>
      <c r="AH68" s="52">
        <f t="shared" si="62"/>
        <v>1</v>
      </c>
      <c r="AI68" s="52">
        <f t="shared" si="63"/>
        <v>2.9699999999999989</v>
      </c>
      <c r="AJ68" s="52">
        <f t="shared" si="64"/>
        <v>9</v>
      </c>
      <c r="AK68" s="21">
        <f t="shared" si="65"/>
        <v>89</v>
      </c>
      <c r="AL68" s="21">
        <f t="shared" si="66"/>
        <v>90</v>
      </c>
      <c r="AM68" s="21">
        <f t="shared" si="67"/>
        <v>96.004794246903714</v>
      </c>
      <c r="AN68" s="21">
        <f t="shared" si="68"/>
        <v>75.187969924812037</v>
      </c>
      <c r="AO68" s="21">
        <f t="shared" si="69"/>
        <v>-1</v>
      </c>
      <c r="AP68" s="21">
        <f t="shared" si="70"/>
        <v>-0.97777777777777775</v>
      </c>
      <c r="AQ68" s="21">
        <f t="shared" si="71"/>
        <v>89.270270270270274</v>
      </c>
    </row>
    <row r="69" spans="1:43">
      <c r="A69" s="75">
        <v>65</v>
      </c>
      <c r="B69" s="19">
        <v>43</v>
      </c>
      <c r="C69" s="20" t="s">
        <v>22</v>
      </c>
      <c r="D69" s="21">
        <v>2017</v>
      </c>
      <c r="E69" s="21" t="s">
        <v>60</v>
      </c>
      <c r="F69" s="21">
        <v>37</v>
      </c>
      <c r="G69" s="21">
        <v>27</v>
      </c>
      <c r="H69" s="21">
        <v>10</v>
      </c>
      <c r="I69" s="21"/>
      <c r="J69" s="93"/>
      <c r="K69" s="21" t="s">
        <v>415</v>
      </c>
      <c r="L69" s="93"/>
      <c r="M69" s="21"/>
      <c r="N69" s="21"/>
      <c r="O69" s="21" t="s">
        <v>405</v>
      </c>
      <c r="P69" s="21" t="s">
        <v>417</v>
      </c>
      <c r="Q69" s="21"/>
      <c r="R69" s="21">
        <v>21</v>
      </c>
      <c r="S69" s="21">
        <v>1</v>
      </c>
      <c r="T69" s="21">
        <v>6</v>
      </c>
      <c r="U69" s="21">
        <v>9</v>
      </c>
      <c r="V69" s="21">
        <v>78</v>
      </c>
      <c r="W69" s="21">
        <v>90</v>
      </c>
      <c r="X69" s="21">
        <v>96</v>
      </c>
      <c r="Y69" s="21">
        <v>60</v>
      </c>
      <c r="Z69" s="21"/>
      <c r="AA69" s="21"/>
      <c r="AB69" s="21"/>
      <c r="AC69" s="21"/>
      <c r="AD69" s="21"/>
      <c r="AE69" s="26">
        <v>81</v>
      </c>
      <c r="AF69" s="65"/>
      <c r="AG69" s="52">
        <f t="shared" si="61"/>
        <v>21.06</v>
      </c>
      <c r="AH69" s="52">
        <f t="shared" si="62"/>
        <v>1</v>
      </c>
      <c r="AI69" s="52">
        <f t="shared" si="63"/>
        <v>5.9400000000000013</v>
      </c>
      <c r="AJ69" s="52">
        <f t="shared" si="64"/>
        <v>9</v>
      </c>
      <c r="AK69" s="21">
        <f t="shared" si="65"/>
        <v>77.999999999999986</v>
      </c>
      <c r="AL69" s="21">
        <f t="shared" si="66"/>
        <v>90</v>
      </c>
      <c r="AM69" s="21">
        <f t="shared" si="67"/>
        <v>95.466908431550308</v>
      </c>
      <c r="AN69" s="21">
        <f t="shared" si="68"/>
        <v>60.240963855421683</v>
      </c>
      <c r="AO69" s="21">
        <f t="shared" si="69"/>
        <v>-0.87640449438202228</v>
      </c>
      <c r="AP69" s="21">
        <f t="shared" si="70"/>
        <v>-0.8555555555555554</v>
      </c>
      <c r="AQ69" s="21">
        <f t="shared" si="71"/>
        <v>81.243243243243228</v>
      </c>
    </row>
    <row r="70" spans="1:43">
      <c r="A70" s="75">
        <v>66</v>
      </c>
      <c r="B70" s="19">
        <v>43</v>
      </c>
      <c r="C70" s="20" t="s">
        <v>22</v>
      </c>
      <c r="D70" s="21">
        <v>2017</v>
      </c>
      <c r="E70" s="21" t="s">
        <v>60</v>
      </c>
      <c r="F70" s="21">
        <v>37</v>
      </c>
      <c r="G70" s="21">
        <v>27</v>
      </c>
      <c r="H70" s="21">
        <v>10</v>
      </c>
      <c r="I70" s="21"/>
      <c r="J70" s="93"/>
      <c r="K70" s="21"/>
      <c r="L70" s="93"/>
      <c r="M70" s="21"/>
      <c r="N70" s="21"/>
      <c r="O70" s="21" t="s">
        <v>405</v>
      </c>
      <c r="P70" s="21" t="s">
        <v>415</v>
      </c>
      <c r="Q70" s="21"/>
      <c r="R70" s="21">
        <v>23</v>
      </c>
      <c r="S70" s="21">
        <v>0</v>
      </c>
      <c r="T70" s="21">
        <v>3</v>
      </c>
      <c r="U70" s="21">
        <v>10</v>
      </c>
      <c r="V70" s="21">
        <v>89</v>
      </c>
      <c r="W70" s="21">
        <v>100</v>
      </c>
      <c r="X70" s="21">
        <v>100</v>
      </c>
      <c r="Y70" s="21">
        <v>77</v>
      </c>
      <c r="Z70" s="21"/>
      <c r="AA70" s="21"/>
      <c r="AB70" s="21"/>
      <c r="AC70" s="21"/>
      <c r="AD70" s="21"/>
      <c r="AE70" s="26">
        <v>92</v>
      </c>
      <c r="AF70" s="65"/>
      <c r="AG70" s="52">
        <f t="shared" si="61"/>
        <v>24.03</v>
      </c>
      <c r="AH70" s="52">
        <f t="shared" si="62"/>
        <v>0</v>
      </c>
      <c r="AI70" s="52">
        <f t="shared" si="63"/>
        <v>2.9699999999999989</v>
      </c>
      <c r="AJ70" s="52">
        <f t="shared" si="64"/>
        <v>10</v>
      </c>
      <c r="AK70" s="21">
        <f t="shared" si="65"/>
        <v>89</v>
      </c>
      <c r="AL70" s="21">
        <f t="shared" si="66"/>
        <v>100</v>
      </c>
      <c r="AM70" s="21">
        <f t="shared" si="67"/>
        <v>100</v>
      </c>
      <c r="AN70" s="21">
        <f t="shared" si="68"/>
        <v>77.101002313030079</v>
      </c>
      <c r="AO70" s="21">
        <f t="shared" si="69"/>
        <v>-0.89898989898989901</v>
      </c>
      <c r="AP70" s="21">
        <f t="shared" si="70"/>
        <v>-0.88</v>
      </c>
      <c r="AQ70" s="21">
        <f t="shared" si="71"/>
        <v>91.972972972972983</v>
      </c>
    </row>
    <row r="71" spans="1:43">
      <c r="A71" s="75">
        <v>67</v>
      </c>
      <c r="B71" s="19">
        <v>307</v>
      </c>
      <c r="C71" s="20" t="s">
        <v>37</v>
      </c>
      <c r="D71" s="21">
        <v>2017</v>
      </c>
      <c r="E71" s="21" t="s">
        <v>184</v>
      </c>
      <c r="F71" s="21">
        <v>117</v>
      </c>
      <c r="G71" s="21">
        <v>16</v>
      </c>
      <c r="H71" s="21">
        <v>101</v>
      </c>
      <c r="I71" s="21" t="s">
        <v>261</v>
      </c>
      <c r="J71" s="21" t="s">
        <v>425</v>
      </c>
      <c r="K71" s="21" t="s">
        <v>111</v>
      </c>
      <c r="L71" s="21" t="s">
        <v>422</v>
      </c>
      <c r="M71" s="21" t="s">
        <v>722</v>
      </c>
      <c r="N71" s="21" t="s">
        <v>426</v>
      </c>
      <c r="O71" s="21" t="s">
        <v>427</v>
      </c>
      <c r="P71" s="21" t="s">
        <v>428</v>
      </c>
      <c r="Q71" s="21" t="s">
        <v>432</v>
      </c>
      <c r="R71" s="21">
        <v>9</v>
      </c>
      <c r="S71" s="21">
        <v>3</v>
      </c>
      <c r="T71" s="21">
        <v>7</v>
      </c>
      <c r="U71" s="21">
        <v>98</v>
      </c>
      <c r="V71" s="37">
        <v>56.3</v>
      </c>
      <c r="W71" s="37">
        <v>97</v>
      </c>
      <c r="X71" s="37">
        <v>75</v>
      </c>
      <c r="Y71" s="37">
        <v>93.3</v>
      </c>
      <c r="Z71" s="37"/>
      <c r="AA71" s="37"/>
      <c r="AB71" s="37"/>
      <c r="AC71" s="37"/>
      <c r="AD71" s="37"/>
      <c r="AE71" s="60">
        <v>91.5</v>
      </c>
      <c r="AF71" s="66"/>
      <c r="AG71" s="52">
        <f t="shared" si="61"/>
        <v>9.0079999999999991</v>
      </c>
      <c r="AH71" s="52">
        <f t="shared" si="62"/>
        <v>3.0300000000000011</v>
      </c>
      <c r="AI71" s="52">
        <f t="shared" si="63"/>
        <v>6.9920000000000009</v>
      </c>
      <c r="AJ71" s="52">
        <f t="shared" si="64"/>
        <v>97.97</v>
      </c>
      <c r="AK71" s="21">
        <f t="shared" si="65"/>
        <v>56.3</v>
      </c>
      <c r="AL71" s="21">
        <f t="shared" si="66"/>
        <v>97</v>
      </c>
      <c r="AM71" s="21">
        <f t="shared" si="67"/>
        <v>74.829705931217802</v>
      </c>
      <c r="AN71" s="21">
        <f t="shared" si="68"/>
        <v>93.3385415674244</v>
      </c>
      <c r="AO71" s="21">
        <f t="shared" si="69"/>
        <v>-0.5864583333333333</v>
      </c>
      <c r="AP71" s="21">
        <f t="shared" si="70"/>
        <v>-0.57010309278350513</v>
      </c>
      <c r="AQ71" s="21">
        <f t="shared" si="71"/>
        <v>91.434188034188026</v>
      </c>
    </row>
    <row r="72" spans="1:43">
      <c r="A72" s="75">
        <v>68</v>
      </c>
      <c r="B72" s="19">
        <v>307</v>
      </c>
      <c r="C72" s="20" t="s">
        <v>37</v>
      </c>
      <c r="D72" s="21">
        <v>2017</v>
      </c>
      <c r="E72" s="21" t="s">
        <v>184</v>
      </c>
      <c r="F72" s="21">
        <v>117</v>
      </c>
      <c r="G72" s="21">
        <v>16</v>
      </c>
      <c r="H72" s="21">
        <v>101</v>
      </c>
      <c r="I72" s="21"/>
      <c r="J72" s="93"/>
      <c r="K72" s="21" t="s">
        <v>421</v>
      </c>
      <c r="L72" s="21" t="s">
        <v>422</v>
      </c>
      <c r="M72" s="21"/>
      <c r="N72" s="21"/>
      <c r="O72" s="21" t="s">
        <v>427</v>
      </c>
      <c r="P72" s="21" t="s">
        <v>421</v>
      </c>
      <c r="Q72" s="21" t="s">
        <v>432</v>
      </c>
      <c r="R72" s="21">
        <v>9</v>
      </c>
      <c r="S72" s="21">
        <v>7</v>
      </c>
      <c r="T72" s="21">
        <v>7</v>
      </c>
      <c r="U72" s="21">
        <v>94</v>
      </c>
      <c r="V72" s="37">
        <v>56.3</v>
      </c>
      <c r="W72" s="37">
        <v>93.1</v>
      </c>
      <c r="X72" s="37">
        <v>56.3</v>
      </c>
      <c r="Y72" s="37">
        <v>93.1</v>
      </c>
      <c r="Z72" s="37"/>
      <c r="AA72" s="37"/>
      <c r="AB72" s="37"/>
      <c r="AC72" s="37"/>
      <c r="AD72" s="37"/>
      <c r="AE72" s="60">
        <v>88</v>
      </c>
      <c r="AF72" s="66"/>
      <c r="AG72" s="52">
        <f t="shared" si="61"/>
        <v>9.0079999999999991</v>
      </c>
      <c r="AH72" s="52">
        <f t="shared" si="62"/>
        <v>6.9690000000000083</v>
      </c>
      <c r="AI72" s="52">
        <f t="shared" si="63"/>
        <v>6.9920000000000009</v>
      </c>
      <c r="AJ72" s="52">
        <f t="shared" si="64"/>
        <v>94.030999999999992</v>
      </c>
      <c r="AK72" s="21">
        <f t="shared" si="65"/>
        <v>56.3</v>
      </c>
      <c r="AL72" s="21">
        <f t="shared" si="66"/>
        <v>93.1</v>
      </c>
      <c r="AM72" s="21">
        <f t="shared" si="67"/>
        <v>56.381047756149435</v>
      </c>
      <c r="AN72" s="21">
        <f t="shared" si="68"/>
        <v>93.078803836750041</v>
      </c>
      <c r="AO72" s="21">
        <f t="shared" si="69"/>
        <v>-0.61129207383279049</v>
      </c>
      <c r="AP72" s="21">
        <f t="shared" si="70"/>
        <v>-0.59398496240601506</v>
      </c>
      <c r="AQ72" s="21">
        <f t="shared" si="71"/>
        <v>88.067521367521366</v>
      </c>
    </row>
    <row r="73" spans="1:43">
      <c r="A73" s="75">
        <v>69</v>
      </c>
      <c r="B73" s="19">
        <v>307</v>
      </c>
      <c r="C73" s="20" t="s">
        <v>37</v>
      </c>
      <c r="D73" s="21">
        <v>2017</v>
      </c>
      <c r="E73" s="21" t="s">
        <v>184</v>
      </c>
      <c r="F73" s="21">
        <v>117</v>
      </c>
      <c r="G73" s="21">
        <v>16</v>
      </c>
      <c r="H73" s="21">
        <v>101</v>
      </c>
      <c r="I73" s="21"/>
      <c r="J73" s="93"/>
      <c r="K73" s="21" t="s">
        <v>424</v>
      </c>
      <c r="L73" s="21" t="s">
        <v>423</v>
      </c>
      <c r="M73" s="21"/>
      <c r="N73" s="21"/>
      <c r="O73" s="21" t="s">
        <v>427</v>
      </c>
      <c r="P73" s="21" t="s">
        <v>430</v>
      </c>
      <c r="Q73" s="21" t="s">
        <v>432</v>
      </c>
      <c r="R73" s="21">
        <v>12</v>
      </c>
      <c r="S73" s="21">
        <v>2</v>
      </c>
      <c r="T73" s="21">
        <v>4</v>
      </c>
      <c r="U73" s="21">
        <v>99</v>
      </c>
      <c r="V73" s="37">
        <v>75</v>
      </c>
      <c r="W73" s="37">
        <v>98</v>
      </c>
      <c r="X73" s="37">
        <v>86.7</v>
      </c>
      <c r="Y73" s="37">
        <v>96.1</v>
      </c>
      <c r="Z73" s="37"/>
      <c r="AA73" s="37"/>
      <c r="AB73" s="37"/>
      <c r="AC73" s="37"/>
      <c r="AD73" s="37"/>
      <c r="AE73" s="60">
        <v>94.9</v>
      </c>
      <c r="AF73" s="66"/>
      <c r="AG73" s="52">
        <f t="shared" si="61"/>
        <v>12</v>
      </c>
      <c r="AH73" s="52">
        <f t="shared" si="62"/>
        <v>2.019999999999996</v>
      </c>
      <c r="AI73" s="52">
        <f t="shared" si="63"/>
        <v>4</v>
      </c>
      <c r="AJ73" s="52">
        <f t="shared" si="64"/>
        <v>98.98</v>
      </c>
      <c r="AK73" s="21">
        <f t="shared" si="65"/>
        <v>75</v>
      </c>
      <c r="AL73" s="21">
        <f t="shared" si="66"/>
        <v>98.000000000000014</v>
      </c>
      <c r="AM73" s="21">
        <f t="shared" si="67"/>
        <v>85.592011412268207</v>
      </c>
      <c r="AN73" s="21">
        <f t="shared" si="68"/>
        <v>96.115750631190522</v>
      </c>
      <c r="AO73" s="21">
        <f t="shared" si="69"/>
        <v>-0.77319587628865971</v>
      </c>
      <c r="AP73" s="21">
        <f t="shared" si="70"/>
        <v>-0.75510204081632637</v>
      </c>
      <c r="AQ73" s="21">
        <f t="shared" si="71"/>
        <v>94.854700854700852</v>
      </c>
    </row>
    <row r="74" spans="1:43">
      <c r="A74" s="75">
        <v>70</v>
      </c>
      <c r="B74" s="19">
        <v>307</v>
      </c>
      <c r="C74" s="20" t="s">
        <v>37</v>
      </c>
      <c r="D74" s="21">
        <v>2017</v>
      </c>
      <c r="E74" s="21" t="s">
        <v>184</v>
      </c>
      <c r="F74" s="21">
        <v>46</v>
      </c>
      <c r="G74" s="21">
        <v>7</v>
      </c>
      <c r="H74" s="21">
        <v>39</v>
      </c>
      <c r="I74" s="21"/>
      <c r="J74" s="93"/>
      <c r="K74" s="21"/>
      <c r="L74" s="21"/>
      <c r="M74" s="21"/>
      <c r="N74" s="21"/>
      <c r="O74" s="21" t="s">
        <v>427</v>
      </c>
      <c r="P74" s="21" t="s">
        <v>424</v>
      </c>
      <c r="Q74" s="21" t="s">
        <v>432</v>
      </c>
      <c r="R74" s="21">
        <v>6</v>
      </c>
      <c r="S74" s="21">
        <v>2</v>
      </c>
      <c r="T74" s="21">
        <v>1</v>
      </c>
      <c r="U74" s="21">
        <v>37</v>
      </c>
      <c r="V74" s="37">
        <v>85.7</v>
      </c>
      <c r="W74" s="37">
        <v>94.9</v>
      </c>
      <c r="X74" s="37">
        <v>75</v>
      </c>
      <c r="Y74" s="37">
        <v>97.4</v>
      </c>
      <c r="Z74" s="37"/>
      <c r="AA74" s="37"/>
      <c r="AB74" s="37"/>
      <c r="AC74" s="37"/>
      <c r="AD74" s="37"/>
      <c r="AE74" s="60">
        <v>93.5</v>
      </c>
      <c r="AF74" s="66"/>
      <c r="AG74" s="52">
        <f t="shared" si="61"/>
        <v>5.9989999999999997</v>
      </c>
      <c r="AH74" s="52">
        <f t="shared" si="62"/>
        <v>1.9889999999999972</v>
      </c>
      <c r="AI74" s="52">
        <f t="shared" si="63"/>
        <v>1.0010000000000003</v>
      </c>
      <c r="AJ74" s="52">
        <f t="shared" si="64"/>
        <v>37.011000000000003</v>
      </c>
      <c r="AK74" s="21">
        <f t="shared" si="65"/>
        <v>85.7</v>
      </c>
      <c r="AL74" s="21">
        <f t="shared" si="66"/>
        <v>94.9</v>
      </c>
      <c r="AM74" s="21">
        <f t="shared" si="67"/>
        <v>75.100150225338041</v>
      </c>
      <c r="AN74" s="21">
        <f t="shared" si="68"/>
        <v>97.366621067031474</v>
      </c>
      <c r="AO74" s="21">
        <f t="shared" si="69"/>
        <v>-0.91267305644302443</v>
      </c>
      <c r="AP74" s="21">
        <f t="shared" si="70"/>
        <v>-0.89251844046364592</v>
      </c>
      <c r="AQ74" s="21">
        <f t="shared" si="71"/>
        <v>93.500000000000014</v>
      </c>
    </row>
    <row r="75" spans="1:43">
      <c r="A75" s="75">
        <v>71</v>
      </c>
      <c r="B75" s="19">
        <v>307</v>
      </c>
      <c r="C75" s="20" t="s">
        <v>37</v>
      </c>
      <c r="D75" s="21">
        <v>2017</v>
      </c>
      <c r="E75" s="21" t="s">
        <v>184</v>
      </c>
      <c r="F75" s="38">
        <v>117</v>
      </c>
      <c r="G75" s="38">
        <v>16</v>
      </c>
      <c r="H75" s="38">
        <v>101</v>
      </c>
      <c r="I75" s="38"/>
      <c r="J75" s="96"/>
      <c r="K75" s="38"/>
      <c r="L75" s="38"/>
      <c r="M75" s="38"/>
      <c r="N75" s="38"/>
      <c r="O75" s="38" t="s">
        <v>427</v>
      </c>
      <c r="P75" s="38" t="s">
        <v>428</v>
      </c>
      <c r="Q75" s="38" t="s">
        <v>433</v>
      </c>
      <c r="R75" s="38">
        <v>11</v>
      </c>
      <c r="S75" s="38">
        <v>19</v>
      </c>
      <c r="T75" s="38">
        <v>5</v>
      </c>
      <c r="U75" s="38">
        <v>82</v>
      </c>
      <c r="V75" s="40">
        <v>68.8</v>
      </c>
      <c r="W75" s="40">
        <v>81.2</v>
      </c>
      <c r="X75" s="40">
        <v>36.700000000000003</v>
      </c>
      <c r="Y75" s="40">
        <v>94.3</v>
      </c>
      <c r="Z75" s="40"/>
      <c r="AA75" s="40"/>
      <c r="AB75" s="40"/>
      <c r="AC75" s="40"/>
      <c r="AD75" s="40"/>
      <c r="AE75" s="61">
        <v>79.5</v>
      </c>
      <c r="AF75" s="66"/>
      <c r="AG75" s="52">
        <f t="shared" si="61"/>
        <v>11.007999999999999</v>
      </c>
      <c r="AH75" s="52">
        <f t="shared" si="62"/>
        <v>18.988</v>
      </c>
      <c r="AI75" s="52">
        <f t="shared" si="63"/>
        <v>4.9920000000000009</v>
      </c>
      <c r="AJ75" s="52">
        <f t="shared" si="64"/>
        <v>82.012</v>
      </c>
      <c r="AK75" s="21">
        <f t="shared" si="65"/>
        <v>68.8</v>
      </c>
      <c r="AL75" s="21">
        <f t="shared" si="66"/>
        <v>81.2</v>
      </c>
      <c r="AM75" s="21">
        <f t="shared" si="67"/>
        <v>36.698226430190687</v>
      </c>
      <c r="AN75" s="21">
        <f t="shared" si="68"/>
        <v>94.262332766309584</v>
      </c>
      <c r="AO75" s="21">
        <f t="shared" si="69"/>
        <v>-0.85785536159600995</v>
      </c>
      <c r="AP75" s="21">
        <f t="shared" si="70"/>
        <v>-0.834975369458128</v>
      </c>
      <c r="AQ75" s="21">
        <f t="shared" si="71"/>
        <v>79.504273504273499</v>
      </c>
    </row>
    <row r="76" spans="1:43">
      <c r="A76" s="75">
        <v>72</v>
      </c>
      <c r="B76" s="19">
        <v>307</v>
      </c>
      <c r="C76" s="20" t="s">
        <v>37</v>
      </c>
      <c r="D76" s="21">
        <v>2017</v>
      </c>
      <c r="E76" s="21" t="s">
        <v>184</v>
      </c>
      <c r="F76" s="38">
        <v>117</v>
      </c>
      <c r="G76" s="38">
        <v>16</v>
      </c>
      <c r="H76" s="38">
        <v>101</v>
      </c>
      <c r="I76" s="38"/>
      <c r="J76" s="96"/>
      <c r="K76" s="38"/>
      <c r="L76" s="38"/>
      <c r="M76" s="38"/>
      <c r="N76" s="38"/>
      <c r="O76" s="38" t="s">
        <v>427</v>
      </c>
      <c r="P76" s="38" t="s">
        <v>421</v>
      </c>
      <c r="Q76" s="38" t="s">
        <v>433</v>
      </c>
      <c r="R76" s="38">
        <v>10</v>
      </c>
      <c r="S76" s="38">
        <v>11</v>
      </c>
      <c r="T76" s="38">
        <v>6</v>
      </c>
      <c r="U76" s="38">
        <v>90</v>
      </c>
      <c r="V76" s="40">
        <v>62.5</v>
      </c>
      <c r="W76" s="40">
        <v>89.1</v>
      </c>
      <c r="X76" s="40">
        <v>47.6</v>
      </c>
      <c r="Y76" s="40">
        <v>93.8</v>
      </c>
      <c r="Z76" s="40"/>
      <c r="AA76" s="40"/>
      <c r="AB76" s="40"/>
      <c r="AC76" s="40"/>
      <c r="AD76" s="40"/>
      <c r="AE76" s="61">
        <v>85.5</v>
      </c>
      <c r="AF76" s="66"/>
      <c r="AG76" s="52">
        <f t="shared" si="61"/>
        <v>10</v>
      </c>
      <c r="AH76" s="52">
        <f t="shared" si="62"/>
        <v>11.009000000000015</v>
      </c>
      <c r="AI76" s="52">
        <f t="shared" si="63"/>
        <v>6</v>
      </c>
      <c r="AJ76" s="52">
        <f t="shared" si="64"/>
        <v>89.990999999999985</v>
      </c>
      <c r="AK76" s="21">
        <f t="shared" si="65"/>
        <v>62.5</v>
      </c>
      <c r="AL76" s="21">
        <f t="shared" si="66"/>
        <v>89.1</v>
      </c>
      <c r="AM76" s="21">
        <f t="shared" si="67"/>
        <v>47.598648198391132</v>
      </c>
      <c r="AN76" s="21">
        <f t="shared" si="68"/>
        <v>93.749414007563203</v>
      </c>
      <c r="AO76" s="21">
        <f t="shared" si="69"/>
        <v>-0.70942111237230421</v>
      </c>
      <c r="AP76" s="21">
        <f t="shared" si="70"/>
        <v>-0.69023569023569031</v>
      </c>
      <c r="AQ76" s="21">
        <f t="shared" si="71"/>
        <v>85.462393162393141</v>
      </c>
    </row>
    <row r="77" spans="1:43">
      <c r="A77" s="75">
        <v>73</v>
      </c>
      <c r="B77" s="19">
        <v>307</v>
      </c>
      <c r="C77" s="20" t="s">
        <v>37</v>
      </c>
      <c r="D77" s="21">
        <v>2017</v>
      </c>
      <c r="E77" s="21" t="s">
        <v>184</v>
      </c>
      <c r="F77" s="38">
        <v>117</v>
      </c>
      <c r="G77" s="38">
        <v>16</v>
      </c>
      <c r="H77" s="38">
        <v>101</v>
      </c>
      <c r="I77" s="38"/>
      <c r="J77" s="96"/>
      <c r="K77" s="38"/>
      <c r="L77" s="38"/>
      <c r="M77" s="38"/>
      <c r="N77" s="38"/>
      <c r="O77" s="38" t="s">
        <v>427</v>
      </c>
      <c r="P77" s="38" t="s">
        <v>430</v>
      </c>
      <c r="Q77" s="38" t="s">
        <v>433</v>
      </c>
      <c r="R77" s="38">
        <v>13</v>
      </c>
      <c r="S77" s="38">
        <v>7</v>
      </c>
      <c r="T77" s="38">
        <v>3</v>
      </c>
      <c r="U77" s="38">
        <v>94</v>
      </c>
      <c r="V77" s="40">
        <v>81.3</v>
      </c>
      <c r="W77" s="40">
        <v>93.1</v>
      </c>
      <c r="X77" s="40">
        <v>65</v>
      </c>
      <c r="Y77" s="40">
        <v>96.9</v>
      </c>
      <c r="Z77" s="40"/>
      <c r="AA77" s="40"/>
      <c r="AB77" s="40"/>
      <c r="AC77" s="40"/>
      <c r="AD77" s="40"/>
      <c r="AE77" s="61">
        <v>91.5</v>
      </c>
      <c r="AF77" s="66"/>
      <c r="AG77" s="52">
        <f t="shared" si="61"/>
        <v>13.007999999999999</v>
      </c>
      <c r="AH77" s="52">
        <f t="shared" si="62"/>
        <v>6.9690000000000083</v>
      </c>
      <c r="AI77" s="52">
        <f t="shared" si="63"/>
        <v>2.9920000000000009</v>
      </c>
      <c r="AJ77" s="52">
        <f t="shared" si="64"/>
        <v>94.030999999999992</v>
      </c>
      <c r="AK77" s="21">
        <f t="shared" si="65"/>
        <v>81.3</v>
      </c>
      <c r="AL77" s="21">
        <f t="shared" si="66"/>
        <v>93.1</v>
      </c>
      <c r="AM77" s="21">
        <f t="shared" si="67"/>
        <v>65.114882114431566</v>
      </c>
      <c r="AN77" s="21">
        <f t="shared" si="68"/>
        <v>96.916195128990026</v>
      </c>
      <c r="AO77" s="21">
        <f t="shared" si="69"/>
        <v>-0.88273615635179159</v>
      </c>
      <c r="AP77" s="21">
        <f t="shared" si="70"/>
        <v>-0.86251342642320084</v>
      </c>
      <c r="AQ77" s="21">
        <f t="shared" si="71"/>
        <v>91.486324786324786</v>
      </c>
    </row>
    <row r="78" spans="1:43">
      <c r="A78" s="75">
        <v>74</v>
      </c>
      <c r="B78" s="19">
        <v>307</v>
      </c>
      <c r="C78" s="20" t="s">
        <v>37</v>
      </c>
      <c r="D78" s="21">
        <v>2017</v>
      </c>
      <c r="E78" s="21" t="s">
        <v>184</v>
      </c>
      <c r="F78" s="38">
        <v>46</v>
      </c>
      <c r="G78" s="38">
        <v>7</v>
      </c>
      <c r="H78" s="38">
        <v>39</v>
      </c>
      <c r="I78" s="38"/>
      <c r="J78" s="96"/>
      <c r="K78" s="38"/>
      <c r="L78" s="38"/>
      <c r="M78" s="38"/>
      <c r="N78" s="38"/>
      <c r="O78" s="38" t="s">
        <v>427</v>
      </c>
      <c r="P78" s="38" t="s">
        <v>424</v>
      </c>
      <c r="Q78" s="38" t="s">
        <v>433</v>
      </c>
      <c r="R78" s="38">
        <v>6</v>
      </c>
      <c r="S78" s="38">
        <v>2</v>
      </c>
      <c r="T78" s="38">
        <v>1</v>
      </c>
      <c r="U78" s="38">
        <v>37</v>
      </c>
      <c r="V78" s="40">
        <v>85.7</v>
      </c>
      <c r="W78" s="40">
        <v>94.9</v>
      </c>
      <c r="X78" s="40">
        <v>75.900000000000006</v>
      </c>
      <c r="Y78" s="40">
        <v>97.4</v>
      </c>
      <c r="Z78" s="40"/>
      <c r="AA78" s="40"/>
      <c r="AB78" s="40"/>
      <c r="AC78" s="40"/>
      <c r="AD78" s="40"/>
      <c r="AE78" s="61">
        <v>93.5</v>
      </c>
      <c r="AF78" s="66"/>
      <c r="AG78" s="52">
        <f t="shared" si="61"/>
        <v>5.9989999999999997</v>
      </c>
      <c r="AH78" s="52">
        <f t="shared" si="62"/>
        <v>1.9889999999999972</v>
      </c>
      <c r="AI78" s="52">
        <f t="shared" si="63"/>
        <v>1.0010000000000003</v>
      </c>
      <c r="AJ78" s="52">
        <f t="shared" si="64"/>
        <v>37.011000000000003</v>
      </c>
      <c r="AK78" s="21">
        <f t="shared" si="65"/>
        <v>85.7</v>
      </c>
      <c r="AL78" s="21">
        <f t="shared" si="66"/>
        <v>94.9</v>
      </c>
      <c r="AM78" s="21">
        <f t="shared" si="67"/>
        <v>75.100150225338041</v>
      </c>
      <c r="AN78" s="21">
        <f t="shared" si="68"/>
        <v>97.366621067031474</v>
      </c>
      <c r="AO78" s="21">
        <f t="shared" si="69"/>
        <v>-0.91267305644302443</v>
      </c>
      <c r="AP78" s="21">
        <f t="shared" si="70"/>
        <v>-0.89251844046364592</v>
      </c>
      <c r="AQ78" s="21">
        <f t="shared" si="71"/>
        <v>93.500000000000014</v>
      </c>
    </row>
    <row r="79" spans="1:43">
      <c r="A79" s="75">
        <v>75</v>
      </c>
      <c r="B79" s="19">
        <v>307</v>
      </c>
      <c r="C79" s="20" t="s">
        <v>37</v>
      </c>
      <c r="D79" s="21">
        <v>2017</v>
      </c>
      <c r="E79" s="21" t="s">
        <v>184</v>
      </c>
      <c r="F79" s="21">
        <v>117</v>
      </c>
      <c r="G79" s="21">
        <v>16</v>
      </c>
      <c r="H79" s="21">
        <v>101</v>
      </c>
      <c r="I79" s="21"/>
      <c r="J79" s="93"/>
      <c r="K79" s="21"/>
      <c r="L79" s="21"/>
      <c r="M79" s="21"/>
      <c r="N79" s="21"/>
      <c r="O79" s="21" t="s">
        <v>427</v>
      </c>
      <c r="P79" s="21" t="s">
        <v>428</v>
      </c>
      <c r="Q79" s="21" t="s">
        <v>435</v>
      </c>
      <c r="R79" s="21">
        <v>9</v>
      </c>
      <c r="S79" s="21">
        <v>3</v>
      </c>
      <c r="T79" s="21">
        <v>82</v>
      </c>
      <c r="U79" s="21">
        <v>5</v>
      </c>
      <c r="V79" s="37">
        <v>64.3</v>
      </c>
      <c r="W79" s="37">
        <v>96.5</v>
      </c>
      <c r="X79" s="37">
        <v>75</v>
      </c>
      <c r="Y79" s="37">
        <v>94.3</v>
      </c>
      <c r="Z79" s="37" t="s">
        <v>434</v>
      </c>
      <c r="AA79" s="37"/>
      <c r="AB79" s="37"/>
      <c r="AC79" s="37"/>
      <c r="AD79" s="37"/>
      <c r="AE79" s="60">
        <v>91.9</v>
      </c>
      <c r="AF79" s="66"/>
      <c r="AG79" s="52">
        <f t="shared" si="61"/>
        <v>10.288</v>
      </c>
      <c r="AH79" s="52">
        <f t="shared" si="62"/>
        <v>3.5349999999999966</v>
      </c>
      <c r="AI79" s="52">
        <f t="shared" si="63"/>
        <v>5.7119999999999997</v>
      </c>
      <c r="AJ79" s="52">
        <f t="shared" si="64"/>
        <v>97.465000000000003</v>
      </c>
      <c r="AK79" s="21">
        <f t="shared" si="65"/>
        <v>64.3</v>
      </c>
      <c r="AL79" s="21">
        <f t="shared" si="66"/>
        <v>96.500000000000014</v>
      </c>
      <c r="AM79" s="21">
        <f t="shared" si="67"/>
        <v>74.426680170729966</v>
      </c>
      <c r="AN79" s="21">
        <f t="shared" si="68"/>
        <v>94.463882454422972</v>
      </c>
      <c r="AO79" s="21">
        <f t="shared" si="69"/>
        <v>-0.67329842931937156</v>
      </c>
      <c r="AP79" s="21">
        <f t="shared" si="70"/>
        <v>-0.65595854922279784</v>
      </c>
      <c r="AQ79" s="21">
        <f t="shared" si="71"/>
        <v>92.096581196581198</v>
      </c>
    </row>
    <row r="80" spans="1:43">
      <c r="A80" s="75">
        <v>76</v>
      </c>
      <c r="B80" s="19">
        <v>307</v>
      </c>
      <c r="C80" s="20" t="s">
        <v>37</v>
      </c>
      <c r="D80" s="21">
        <v>2017</v>
      </c>
      <c r="E80" s="21" t="s">
        <v>184</v>
      </c>
      <c r="F80" s="21">
        <v>117</v>
      </c>
      <c r="G80" s="21">
        <v>16</v>
      </c>
      <c r="H80" s="21">
        <v>101</v>
      </c>
      <c r="I80" s="21"/>
      <c r="J80" s="93"/>
      <c r="K80" s="21"/>
      <c r="L80" s="21"/>
      <c r="M80" s="21"/>
      <c r="N80" s="21"/>
      <c r="O80" s="21" t="s">
        <v>427</v>
      </c>
      <c r="P80" s="21" t="s">
        <v>421</v>
      </c>
      <c r="Q80" s="21" t="s">
        <v>435</v>
      </c>
      <c r="R80" s="21">
        <v>9</v>
      </c>
      <c r="S80" s="21">
        <v>7</v>
      </c>
      <c r="T80" s="21">
        <v>90</v>
      </c>
      <c r="U80" s="21">
        <v>6</v>
      </c>
      <c r="V80" s="37">
        <v>60</v>
      </c>
      <c r="W80" s="37">
        <v>92.8</v>
      </c>
      <c r="X80" s="37">
        <v>56.3</v>
      </c>
      <c r="Y80" s="37">
        <v>93.8</v>
      </c>
      <c r="Z80" s="37" t="s">
        <v>436</v>
      </c>
      <c r="AA80" s="37"/>
      <c r="AB80" s="37"/>
      <c r="AC80" s="37"/>
      <c r="AD80" s="37"/>
      <c r="AE80" s="60">
        <v>88.4</v>
      </c>
      <c r="AF80" s="66"/>
      <c r="AG80" s="52">
        <f t="shared" si="61"/>
        <v>9.6</v>
      </c>
      <c r="AH80" s="52">
        <f t="shared" si="62"/>
        <v>7.2720000000000056</v>
      </c>
      <c r="AI80" s="52">
        <f t="shared" si="63"/>
        <v>6.4</v>
      </c>
      <c r="AJ80" s="52">
        <f t="shared" si="64"/>
        <v>93.727999999999994</v>
      </c>
      <c r="AK80" s="21">
        <f t="shared" si="65"/>
        <v>60</v>
      </c>
      <c r="AL80" s="21">
        <f t="shared" si="66"/>
        <v>92.8</v>
      </c>
      <c r="AM80" s="21">
        <f t="shared" si="67"/>
        <v>56.89900426742529</v>
      </c>
      <c r="AN80" s="21">
        <f t="shared" si="68"/>
        <v>93.608181527644604</v>
      </c>
      <c r="AO80" s="21">
        <f t="shared" si="69"/>
        <v>-0.65359477124183007</v>
      </c>
      <c r="AP80" s="21">
        <f t="shared" si="70"/>
        <v>-0.63577586206896552</v>
      </c>
      <c r="AQ80" s="21">
        <f t="shared" si="71"/>
        <v>88.314529914529899</v>
      </c>
    </row>
    <row r="81" spans="1:43">
      <c r="A81" s="75">
        <v>77</v>
      </c>
      <c r="B81" s="19">
        <v>307</v>
      </c>
      <c r="C81" s="20" t="s">
        <v>37</v>
      </c>
      <c r="D81" s="21">
        <v>2017</v>
      </c>
      <c r="E81" s="21" t="s">
        <v>184</v>
      </c>
      <c r="F81" s="21">
        <v>117</v>
      </c>
      <c r="G81" s="21">
        <v>16</v>
      </c>
      <c r="H81" s="21">
        <v>101</v>
      </c>
      <c r="I81" s="21"/>
      <c r="J81" s="93"/>
      <c r="K81" s="21"/>
      <c r="L81" s="21"/>
      <c r="M81" s="21"/>
      <c r="N81" s="21"/>
      <c r="O81" s="21" t="s">
        <v>427</v>
      </c>
      <c r="P81" s="21" t="s">
        <v>430</v>
      </c>
      <c r="Q81" s="21" t="s">
        <v>435</v>
      </c>
      <c r="R81" s="21">
        <v>12</v>
      </c>
      <c r="S81" s="21">
        <v>2</v>
      </c>
      <c r="T81" s="21">
        <v>94</v>
      </c>
      <c r="U81" s="21">
        <v>3</v>
      </c>
      <c r="V81" s="37">
        <v>80</v>
      </c>
      <c r="W81" s="37">
        <v>97.9</v>
      </c>
      <c r="X81" s="37">
        <v>85.7</v>
      </c>
      <c r="Y81" s="37">
        <v>96.9</v>
      </c>
      <c r="Z81" s="37" t="s">
        <v>437</v>
      </c>
      <c r="AA81" s="37"/>
      <c r="AB81" s="37"/>
      <c r="AC81" s="37"/>
      <c r="AD81" s="37"/>
      <c r="AE81" s="60">
        <v>95.5</v>
      </c>
      <c r="AF81" s="66"/>
      <c r="AG81" s="52">
        <f t="shared" si="61"/>
        <v>12.8</v>
      </c>
      <c r="AH81" s="52">
        <f t="shared" si="62"/>
        <v>2.1209999999999809</v>
      </c>
      <c r="AI81" s="52">
        <f t="shared" si="63"/>
        <v>3.1999999999999993</v>
      </c>
      <c r="AJ81" s="52">
        <f t="shared" si="64"/>
        <v>98.879000000000019</v>
      </c>
      <c r="AK81" s="21">
        <f t="shared" si="65"/>
        <v>80</v>
      </c>
      <c r="AL81" s="21">
        <f t="shared" si="66"/>
        <v>97.90000000000002</v>
      </c>
      <c r="AM81" s="21">
        <f t="shared" si="67"/>
        <v>85.785135044568179</v>
      </c>
      <c r="AN81" s="21">
        <f t="shared" si="68"/>
        <v>96.865173052243847</v>
      </c>
      <c r="AO81" s="21">
        <f t="shared" si="69"/>
        <v>-0.82559339525283781</v>
      </c>
      <c r="AP81" s="21">
        <f t="shared" si="70"/>
        <v>-0.80694586312563821</v>
      </c>
      <c r="AQ81" s="21">
        <f t="shared" si="71"/>
        <v>95.452136752136767</v>
      </c>
    </row>
    <row r="82" spans="1:43">
      <c r="A82" s="75">
        <v>78</v>
      </c>
      <c r="B82" s="19">
        <v>307</v>
      </c>
      <c r="C82" s="20" t="s">
        <v>37</v>
      </c>
      <c r="D82" s="21">
        <v>2017</v>
      </c>
      <c r="E82" s="21" t="s">
        <v>184</v>
      </c>
      <c r="F82" s="21">
        <v>46</v>
      </c>
      <c r="G82" s="21">
        <v>7</v>
      </c>
      <c r="H82" s="21">
        <v>39</v>
      </c>
      <c r="I82" s="21"/>
      <c r="J82" s="93"/>
      <c r="K82" s="21"/>
      <c r="L82" s="21"/>
      <c r="M82" s="21"/>
      <c r="N82" s="21"/>
      <c r="O82" s="21" t="s">
        <v>427</v>
      </c>
      <c r="P82" s="21" t="s">
        <v>424</v>
      </c>
      <c r="Q82" s="21" t="s">
        <v>435</v>
      </c>
      <c r="R82" s="21">
        <v>6</v>
      </c>
      <c r="S82" s="21">
        <v>2</v>
      </c>
      <c r="T82" s="21">
        <v>37</v>
      </c>
      <c r="U82" s="21">
        <v>1</v>
      </c>
      <c r="V82" s="37">
        <v>85.7</v>
      </c>
      <c r="W82" s="37">
        <v>94.9</v>
      </c>
      <c r="X82" s="37">
        <v>75</v>
      </c>
      <c r="Y82" s="37">
        <v>97.4</v>
      </c>
      <c r="Z82" s="37" t="s">
        <v>438</v>
      </c>
      <c r="AA82" s="37"/>
      <c r="AB82" s="37"/>
      <c r="AC82" s="37"/>
      <c r="AD82" s="37"/>
      <c r="AE82" s="60">
        <v>93.5</v>
      </c>
      <c r="AF82" s="66"/>
      <c r="AG82" s="52">
        <f t="shared" si="61"/>
        <v>5.9989999999999997</v>
      </c>
      <c r="AH82" s="52">
        <f t="shared" si="62"/>
        <v>1.9889999999999972</v>
      </c>
      <c r="AI82" s="52">
        <f t="shared" si="63"/>
        <v>1.0010000000000003</v>
      </c>
      <c r="AJ82" s="52">
        <f t="shared" si="64"/>
        <v>37.011000000000003</v>
      </c>
      <c r="AK82" s="21">
        <f t="shared" si="65"/>
        <v>85.7</v>
      </c>
      <c r="AL82" s="21">
        <f t="shared" si="66"/>
        <v>94.9</v>
      </c>
      <c r="AM82" s="21">
        <f t="shared" si="67"/>
        <v>75.100150225338041</v>
      </c>
      <c r="AN82" s="21">
        <f t="shared" si="68"/>
        <v>97.366621067031474</v>
      </c>
      <c r="AO82" s="21">
        <f t="shared" si="69"/>
        <v>-0.91267305644302443</v>
      </c>
      <c r="AP82" s="21">
        <f t="shared" si="70"/>
        <v>-0.89251844046364592</v>
      </c>
      <c r="AQ82" s="21">
        <f t="shared" si="71"/>
        <v>93.500000000000014</v>
      </c>
    </row>
    <row r="83" spans="1:43">
      <c r="A83" s="75">
        <v>79</v>
      </c>
      <c r="B83" s="36">
        <v>170</v>
      </c>
      <c r="C83" s="32" t="s">
        <v>31</v>
      </c>
      <c r="D83" s="32">
        <v>2017</v>
      </c>
      <c r="E83" s="21" t="s">
        <v>68</v>
      </c>
      <c r="F83" s="21">
        <v>212</v>
      </c>
      <c r="G83" s="21">
        <v>60</v>
      </c>
      <c r="H83" s="21">
        <v>152</v>
      </c>
      <c r="I83" s="21" t="s">
        <v>261</v>
      </c>
      <c r="J83" s="21" t="s">
        <v>442</v>
      </c>
      <c r="K83" s="21" t="s">
        <v>440</v>
      </c>
      <c r="L83" s="21"/>
      <c r="M83" s="21" t="s">
        <v>717</v>
      </c>
      <c r="N83" s="21" t="s">
        <v>716</v>
      </c>
      <c r="O83" s="21" t="s">
        <v>427</v>
      </c>
      <c r="P83" s="21" t="s">
        <v>429</v>
      </c>
      <c r="Q83" s="21"/>
      <c r="R83" s="21">
        <v>56</v>
      </c>
      <c r="S83" s="21">
        <v>6</v>
      </c>
      <c r="T83" s="21">
        <v>4</v>
      </c>
      <c r="U83" s="21">
        <v>146</v>
      </c>
      <c r="V83" s="21">
        <v>93.1</v>
      </c>
      <c r="W83" s="21">
        <v>96.1</v>
      </c>
      <c r="X83" s="21">
        <v>90</v>
      </c>
      <c r="Y83" s="21">
        <v>97.3</v>
      </c>
      <c r="Z83" s="21"/>
      <c r="AA83" s="21"/>
      <c r="AB83" s="21"/>
      <c r="AC83" s="21"/>
      <c r="AD83" s="21"/>
      <c r="AE83" s="26">
        <v>95.3</v>
      </c>
      <c r="AF83" s="65" t="s">
        <v>692</v>
      </c>
      <c r="AG83" s="52">
        <f t="shared" si="61"/>
        <v>55.86</v>
      </c>
      <c r="AH83" s="52">
        <f t="shared" si="62"/>
        <v>5.9279999999999973</v>
      </c>
      <c r="AI83" s="52">
        <f t="shared" si="63"/>
        <v>4.1400000000000006</v>
      </c>
      <c r="AJ83" s="52">
        <f t="shared" si="64"/>
        <v>146.072</v>
      </c>
      <c r="AK83" s="21">
        <f t="shared" si="65"/>
        <v>93.1</v>
      </c>
      <c r="AL83" s="21">
        <f t="shared" si="66"/>
        <v>96.1</v>
      </c>
      <c r="AM83" s="21">
        <f t="shared" si="67"/>
        <v>90.405904059040594</v>
      </c>
      <c r="AN83" s="21">
        <f t="shared" si="68"/>
        <v>97.243895294650244</v>
      </c>
      <c r="AO83" s="21">
        <f t="shared" si="69"/>
        <v>-0.97896950578338593</v>
      </c>
      <c r="AP83" s="21">
        <f t="shared" si="70"/>
        <v>-0.95837669094693023</v>
      </c>
      <c r="AQ83" s="21">
        <f t="shared" si="71"/>
        <v>95.250943396226418</v>
      </c>
    </row>
    <row r="84" spans="1:43">
      <c r="A84" s="75">
        <v>80</v>
      </c>
      <c r="B84" s="19">
        <v>424</v>
      </c>
      <c r="C84" s="20" t="s">
        <v>31</v>
      </c>
      <c r="D84" s="21">
        <v>2017</v>
      </c>
      <c r="E84" s="32" t="s">
        <v>83</v>
      </c>
      <c r="F84" s="21">
        <v>48</v>
      </c>
      <c r="G84" s="21">
        <v>10</v>
      </c>
      <c r="H84" s="21">
        <v>38</v>
      </c>
      <c r="I84" s="21" t="s">
        <v>430</v>
      </c>
      <c r="J84" s="21" t="s">
        <v>443</v>
      </c>
      <c r="K84" s="21" t="s">
        <v>440</v>
      </c>
      <c r="L84" s="21"/>
      <c r="M84" s="21" t="s">
        <v>445</v>
      </c>
      <c r="N84" s="21" t="s">
        <v>446</v>
      </c>
      <c r="O84" s="21" t="s">
        <v>444</v>
      </c>
      <c r="P84" s="21" t="s">
        <v>429</v>
      </c>
      <c r="Q84" s="21" t="s">
        <v>694</v>
      </c>
      <c r="R84" s="21"/>
      <c r="S84" s="21">
        <v>4</v>
      </c>
      <c r="T84" s="21"/>
      <c r="U84" s="21">
        <v>34</v>
      </c>
      <c r="V84" s="21">
        <v>91</v>
      </c>
      <c r="W84" s="21">
        <v>89.5</v>
      </c>
      <c r="X84" s="21">
        <v>90</v>
      </c>
      <c r="Y84" s="21">
        <v>71.400000000000006</v>
      </c>
      <c r="Z84" s="21"/>
      <c r="AA84" s="37"/>
      <c r="AB84" s="21"/>
      <c r="AC84" s="21"/>
      <c r="AD84" s="21"/>
      <c r="AE84" s="26">
        <v>89.7</v>
      </c>
      <c r="AF84" s="65"/>
      <c r="AG84" s="52">
        <f t="shared" si="61"/>
        <v>9.1</v>
      </c>
      <c r="AH84" s="52">
        <f t="shared" si="62"/>
        <v>3.990000000000002</v>
      </c>
      <c r="AI84" s="52">
        <f t="shared" si="63"/>
        <v>0.90000000000000036</v>
      </c>
      <c r="AJ84" s="52">
        <f t="shared" si="64"/>
        <v>34.01</v>
      </c>
      <c r="AK84" s="21">
        <f t="shared" si="65"/>
        <v>90.999999999999986</v>
      </c>
      <c r="AL84" s="21">
        <f t="shared" si="66"/>
        <v>89.499999999999986</v>
      </c>
      <c r="AM84" s="21">
        <f t="shared" si="67"/>
        <v>69.51871657754009</v>
      </c>
      <c r="AN84" s="21">
        <f t="shared" si="68"/>
        <v>97.421942136923519</v>
      </c>
      <c r="AO84" s="21">
        <f t="shared" si="69"/>
        <v>-1.0282485875706215</v>
      </c>
      <c r="AP84" s="21">
        <f t="shared" si="70"/>
        <v>-1.005586592178771</v>
      </c>
      <c r="AQ84" s="21">
        <f t="shared" si="71"/>
        <v>89.8125</v>
      </c>
    </row>
    <row r="85" spans="1:43">
      <c r="A85" s="75">
        <v>81</v>
      </c>
      <c r="B85" s="19">
        <v>424</v>
      </c>
      <c r="C85" s="20" t="s">
        <v>31</v>
      </c>
      <c r="D85" s="21">
        <v>2017</v>
      </c>
      <c r="E85" s="32" t="s">
        <v>83</v>
      </c>
      <c r="F85" s="21">
        <v>13</v>
      </c>
      <c r="G85" s="21">
        <v>3</v>
      </c>
      <c r="H85" s="21">
        <v>10</v>
      </c>
      <c r="I85" s="21"/>
      <c r="J85" s="21"/>
      <c r="K85" s="21"/>
      <c r="L85" s="21"/>
      <c r="M85" s="21"/>
      <c r="N85" s="21"/>
      <c r="O85" s="21" t="s">
        <v>693</v>
      </c>
      <c r="P85" s="21" t="s">
        <v>695</v>
      </c>
      <c r="Q85" s="21"/>
      <c r="R85" s="21" t="s">
        <v>696</v>
      </c>
      <c r="S85" s="21" t="s">
        <v>696</v>
      </c>
      <c r="T85" s="21" t="s">
        <v>696</v>
      </c>
      <c r="U85" s="21" t="s">
        <v>696</v>
      </c>
      <c r="V85" s="21" t="s">
        <v>696</v>
      </c>
      <c r="W85" s="21" t="s">
        <v>696</v>
      </c>
      <c r="X85" s="21" t="s">
        <v>696</v>
      </c>
      <c r="Y85" s="21" t="s">
        <v>696</v>
      </c>
      <c r="Z85" s="21"/>
      <c r="AA85" s="37"/>
      <c r="AB85" s="21"/>
      <c r="AC85" s="21"/>
      <c r="AD85" s="21"/>
      <c r="AE85" s="26"/>
      <c r="AF85" s="65"/>
      <c r="AG85" s="52"/>
      <c r="AH85" s="52"/>
      <c r="AI85" s="52"/>
      <c r="AJ85" s="52"/>
      <c r="AK85" s="21"/>
      <c r="AL85" s="21"/>
      <c r="AM85" s="21"/>
      <c r="AN85" s="21"/>
      <c r="AO85" s="21"/>
      <c r="AP85" s="21"/>
      <c r="AQ85" s="21"/>
    </row>
    <row r="86" spans="1:43">
      <c r="A86" s="75">
        <v>82</v>
      </c>
      <c r="B86" s="19">
        <v>405</v>
      </c>
      <c r="C86" s="20" t="s">
        <v>84</v>
      </c>
      <c r="D86" s="21">
        <v>2016</v>
      </c>
      <c r="E86" s="21" t="s">
        <v>77</v>
      </c>
      <c r="F86" s="21">
        <v>41</v>
      </c>
      <c r="G86" s="21">
        <v>21</v>
      </c>
      <c r="H86" s="21">
        <v>20</v>
      </c>
      <c r="I86" s="21" t="s">
        <v>447</v>
      </c>
      <c r="J86" s="21" t="s">
        <v>449</v>
      </c>
      <c r="K86" s="21" t="s">
        <v>159</v>
      </c>
      <c r="L86" s="21" t="s">
        <v>448</v>
      </c>
      <c r="M86" s="21" t="s">
        <v>719</v>
      </c>
      <c r="N86" s="21" t="s">
        <v>718</v>
      </c>
      <c r="O86" s="21" t="s">
        <v>427</v>
      </c>
      <c r="P86" s="21" t="s">
        <v>429</v>
      </c>
      <c r="Q86" s="21"/>
      <c r="R86" s="21">
        <v>21</v>
      </c>
      <c r="S86" s="21">
        <v>3</v>
      </c>
      <c r="T86" s="21">
        <v>0</v>
      </c>
      <c r="U86" s="21">
        <v>17</v>
      </c>
      <c r="V86" s="21">
        <v>100</v>
      </c>
      <c r="W86" s="21">
        <v>85</v>
      </c>
      <c r="X86" s="21">
        <v>88</v>
      </c>
      <c r="Y86" s="21">
        <v>100</v>
      </c>
      <c r="Z86" s="21"/>
      <c r="AA86" s="37"/>
      <c r="AB86" s="21"/>
      <c r="AC86" s="21"/>
      <c r="AD86" s="21"/>
      <c r="AE86" s="26"/>
      <c r="AF86" s="65"/>
      <c r="AG86" s="52">
        <f t="shared" si="61"/>
        <v>21</v>
      </c>
      <c r="AH86" s="52">
        <f t="shared" si="62"/>
        <v>3</v>
      </c>
      <c r="AI86" s="52">
        <f t="shared" si="63"/>
        <v>0</v>
      </c>
      <c r="AJ86" s="52">
        <f t="shared" si="64"/>
        <v>17</v>
      </c>
      <c r="AK86" s="21">
        <f t="shared" si="65"/>
        <v>100</v>
      </c>
      <c r="AL86" s="21">
        <f t="shared" si="66"/>
        <v>85</v>
      </c>
      <c r="AM86" s="21">
        <f t="shared" si="67"/>
        <v>87.5</v>
      </c>
      <c r="AN86" s="21">
        <f t="shared" si="68"/>
        <v>100</v>
      </c>
      <c r="AO86" s="21">
        <f t="shared" si="69"/>
        <v>-1.1904761904761905</v>
      </c>
      <c r="AP86" s="21">
        <f t="shared" si="70"/>
        <v>-1.1647058823529413</v>
      </c>
      <c r="AQ86" s="21">
        <f t="shared" si="71"/>
        <v>92.682926829268297</v>
      </c>
    </row>
    <row r="87" spans="1:43">
      <c r="A87" s="75">
        <v>83</v>
      </c>
      <c r="B87" s="19">
        <v>405</v>
      </c>
      <c r="C87" s="20" t="s">
        <v>84</v>
      </c>
      <c r="D87" s="21">
        <v>2016</v>
      </c>
      <c r="E87" s="21" t="s">
        <v>77</v>
      </c>
      <c r="F87" s="21">
        <v>41</v>
      </c>
      <c r="G87" s="21">
        <v>21</v>
      </c>
      <c r="H87" s="21">
        <v>20</v>
      </c>
      <c r="I87" s="21"/>
      <c r="J87" s="21"/>
      <c r="K87" s="21"/>
      <c r="L87" s="21"/>
      <c r="M87" s="21"/>
      <c r="N87" s="21"/>
      <c r="O87" s="21" t="s">
        <v>427</v>
      </c>
      <c r="P87" s="21" t="s">
        <v>450</v>
      </c>
      <c r="Q87" s="21"/>
      <c r="R87" s="21">
        <v>19</v>
      </c>
      <c r="S87" s="21">
        <v>1</v>
      </c>
      <c r="T87" s="21">
        <v>2</v>
      </c>
      <c r="U87" s="21">
        <v>19</v>
      </c>
      <c r="V87" s="21">
        <v>90</v>
      </c>
      <c r="W87" s="21">
        <v>95</v>
      </c>
      <c r="X87" s="21">
        <v>95</v>
      </c>
      <c r="Y87" s="21">
        <v>90</v>
      </c>
      <c r="Z87" s="21"/>
      <c r="AA87" s="37"/>
      <c r="AB87" s="21"/>
      <c r="AC87" s="21"/>
      <c r="AD87" s="21"/>
      <c r="AE87" s="26"/>
      <c r="AF87" s="65"/>
      <c r="AG87" s="52">
        <f t="shared" si="61"/>
        <v>18.899999999999999</v>
      </c>
      <c r="AH87" s="52">
        <f t="shared" si="62"/>
        <v>1</v>
      </c>
      <c r="AI87" s="52">
        <f t="shared" si="63"/>
        <v>2.1000000000000014</v>
      </c>
      <c r="AJ87" s="52">
        <f t="shared" si="64"/>
        <v>19</v>
      </c>
      <c r="AK87" s="21">
        <f t="shared" si="65"/>
        <v>89.999999999999986</v>
      </c>
      <c r="AL87" s="21">
        <f t="shared" si="66"/>
        <v>95</v>
      </c>
      <c r="AM87" s="21">
        <f t="shared" si="67"/>
        <v>94.9748743718593</v>
      </c>
      <c r="AN87" s="21">
        <f t="shared" si="68"/>
        <v>90.047393364928908</v>
      </c>
      <c r="AO87" s="21">
        <f t="shared" si="69"/>
        <v>-0.95744680851063813</v>
      </c>
      <c r="AP87" s="21">
        <f t="shared" si="70"/>
        <v>-0.9368421052631577</v>
      </c>
      <c r="AQ87" s="21">
        <f t="shared" si="71"/>
        <v>92.439024390243901</v>
      </c>
    </row>
    <row r="88" spans="1:43">
      <c r="A88" s="75">
        <v>84</v>
      </c>
      <c r="B88" s="19">
        <v>405</v>
      </c>
      <c r="C88" s="20" t="s">
        <v>84</v>
      </c>
      <c r="D88" s="21">
        <v>2016</v>
      </c>
      <c r="E88" s="21" t="s">
        <v>77</v>
      </c>
      <c r="F88" s="21">
        <v>284</v>
      </c>
      <c r="G88" s="21">
        <v>80</v>
      </c>
      <c r="H88" s="21">
        <v>204</v>
      </c>
      <c r="I88" s="21"/>
      <c r="J88" s="21"/>
      <c r="K88" s="21"/>
      <c r="L88" s="21"/>
      <c r="M88" s="21"/>
      <c r="N88" s="21"/>
      <c r="O88" s="21" t="s">
        <v>444</v>
      </c>
      <c r="P88" s="21" t="s">
        <v>429</v>
      </c>
      <c r="Q88" s="21"/>
      <c r="R88" s="21">
        <v>76</v>
      </c>
      <c r="S88" s="21">
        <v>9</v>
      </c>
      <c r="T88" s="21">
        <v>4</v>
      </c>
      <c r="U88" s="21">
        <v>195</v>
      </c>
      <c r="V88" s="21">
        <v>95</v>
      </c>
      <c r="W88" s="21">
        <v>96</v>
      </c>
      <c r="X88" s="21">
        <v>89</v>
      </c>
      <c r="Y88" s="21">
        <v>98</v>
      </c>
      <c r="Z88" s="21"/>
      <c r="AA88" s="37"/>
      <c r="AB88" s="21"/>
      <c r="AC88" s="21"/>
      <c r="AD88" s="21"/>
      <c r="AE88" s="26"/>
      <c r="AF88" s="65"/>
      <c r="AG88" s="52">
        <f t="shared" si="61"/>
        <v>76</v>
      </c>
      <c r="AH88" s="52">
        <f t="shared" si="62"/>
        <v>8.1599999999999966</v>
      </c>
      <c r="AI88" s="52">
        <f t="shared" si="63"/>
        <v>4</v>
      </c>
      <c r="AJ88" s="52">
        <f t="shared" si="64"/>
        <v>195.84</v>
      </c>
      <c r="AK88" s="21">
        <f t="shared" si="65"/>
        <v>95</v>
      </c>
      <c r="AL88" s="21">
        <f t="shared" si="66"/>
        <v>96</v>
      </c>
      <c r="AM88" s="21">
        <f t="shared" si="67"/>
        <v>90.304182509505708</v>
      </c>
      <c r="AN88" s="21">
        <f t="shared" si="68"/>
        <v>97.998398718975182</v>
      </c>
      <c r="AO88" s="21">
        <f t="shared" si="69"/>
        <v>-1</v>
      </c>
      <c r="AP88" s="21">
        <f t="shared" si="70"/>
        <v>-0.97916666666666663</v>
      </c>
      <c r="AQ88" s="21">
        <f t="shared" si="71"/>
        <v>95.718309859154942</v>
      </c>
    </row>
    <row r="89" spans="1:43">
      <c r="A89" s="75">
        <v>85</v>
      </c>
      <c r="B89" s="19">
        <v>405</v>
      </c>
      <c r="C89" s="20" t="s">
        <v>84</v>
      </c>
      <c r="D89" s="21">
        <v>2016</v>
      </c>
      <c r="E89" s="21" t="s">
        <v>77</v>
      </c>
      <c r="F89" s="21">
        <v>284</v>
      </c>
      <c r="G89" s="21">
        <v>80</v>
      </c>
      <c r="H89" s="21">
        <v>204</v>
      </c>
      <c r="I89" s="21"/>
      <c r="J89" s="21"/>
      <c r="K89" s="21"/>
      <c r="L89" s="21"/>
      <c r="M89" s="21"/>
      <c r="N89" s="21"/>
      <c r="O89" s="21" t="s">
        <v>444</v>
      </c>
      <c r="P89" s="21" t="s">
        <v>450</v>
      </c>
      <c r="Q89" s="21"/>
      <c r="R89" s="21">
        <v>50</v>
      </c>
      <c r="S89" s="21">
        <v>6</v>
      </c>
      <c r="T89" s="21">
        <v>30</v>
      </c>
      <c r="U89" s="21">
        <v>198</v>
      </c>
      <c r="V89" s="21">
        <v>63</v>
      </c>
      <c r="W89" s="21">
        <v>97</v>
      </c>
      <c r="X89" s="21">
        <v>89</v>
      </c>
      <c r="Y89" s="21">
        <v>87</v>
      </c>
      <c r="Z89" s="21"/>
      <c r="AA89" s="37"/>
      <c r="AB89" s="21"/>
      <c r="AC89" s="21"/>
      <c r="AD89" s="21"/>
      <c r="AE89" s="26"/>
      <c r="AF89" s="65"/>
      <c r="AG89" s="52">
        <f t="shared" si="61"/>
        <v>50.4</v>
      </c>
      <c r="AH89" s="52">
        <f t="shared" si="62"/>
        <v>6.1200000000000045</v>
      </c>
      <c r="AI89" s="52">
        <f t="shared" si="63"/>
        <v>29.6</v>
      </c>
      <c r="AJ89" s="52">
        <f t="shared" si="64"/>
        <v>197.88</v>
      </c>
      <c r="AK89" s="21">
        <f t="shared" si="65"/>
        <v>63</v>
      </c>
      <c r="AL89" s="21">
        <f t="shared" si="66"/>
        <v>97</v>
      </c>
      <c r="AM89" s="21">
        <f t="shared" si="67"/>
        <v>89.171974522292984</v>
      </c>
      <c r="AN89" s="21">
        <f t="shared" si="68"/>
        <v>86.9878670652365</v>
      </c>
      <c r="AO89" s="21">
        <f t="shared" si="69"/>
        <v>-0.65625</v>
      </c>
      <c r="AP89" s="21">
        <f t="shared" si="70"/>
        <v>-0.63917525773195871</v>
      </c>
      <c r="AQ89" s="21">
        <f t="shared" si="71"/>
        <v>87.422535211267601</v>
      </c>
    </row>
    <row r="90" spans="1:43">
      <c r="A90" s="75">
        <v>86</v>
      </c>
      <c r="B90" s="70">
        <v>275</v>
      </c>
      <c r="C90" s="23" t="s">
        <v>58</v>
      </c>
      <c r="D90" s="23">
        <v>2016</v>
      </c>
      <c r="E90" s="21" t="s">
        <v>60</v>
      </c>
      <c r="F90" s="32">
        <v>60</v>
      </c>
      <c r="G90" s="32"/>
      <c r="H90" s="32"/>
      <c r="I90" s="21" t="s">
        <v>261</v>
      </c>
      <c r="J90" s="21" t="s">
        <v>452</v>
      </c>
      <c r="K90" s="21" t="s">
        <v>161</v>
      </c>
      <c r="L90" s="21"/>
      <c r="M90" s="21" t="s">
        <v>720</v>
      </c>
      <c r="N90" s="21" t="s">
        <v>224</v>
      </c>
      <c r="O90" s="21"/>
      <c r="P90" s="21"/>
      <c r="Q90" s="21" t="s">
        <v>328</v>
      </c>
      <c r="R90" s="21"/>
      <c r="S90" s="21"/>
      <c r="T90" s="21"/>
      <c r="U90" s="21"/>
      <c r="V90" s="21"/>
      <c r="W90" s="21"/>
      <c r="X90" s="21"/>
      <c r="Y90" s="21"/>
      <c r="Z90" s="21"/>
      <c r="AA90" s="37"/>
      <c r="AB90" s="21"/>
      <c r="AC90" s="21"/>
      <c r="AD90" s="21"/>
      <c r="AE90" s="26"/>
      <c r="AF90" s="65"/>
      <c r="AG90" s="52"/>
      <c r="AH90" s="52"/>
      <c r="AI90" s="52"/>
      <c r="AJ90" s="52"/>
      <c r="AK90" s="21"/>
      <c r="AL90" s="21"/>
      <c r="AM90" s="21"/>
      <c r="AN90" s="21"/>
      <c r="AO90" s="21"/>
      <c r="AP90" s="21"/>
      <c r="AQ90" s="21"/>
    </row>
    <row r="91" spans="1:43">
      <c r="A91" s="75">
        <v>87</v>
      </c>
      <c r="B91" s="19">
        <v>500</v>
      </c>
      <c r="C91" s="20" t="s">
        <v>43</v>
      </c>
      <c r="D91" s="21">
        <v>2016</v>
      </c>
      <c r="E91" s="21" t="s">
        <v>77</v>
      </c>
      <c r="F91" s="23">
        <v>45</v>
      </c>
      <c r="G91" s="23">
        <v>18</v>
      </c>
      <c r="H91" s="23">
        <v>27</v>
      </c>
      <c r="I91" s="21" t="s">
        <v>261</v>
      </c>
      <c r="J91" s="21" t="s">
        <v>455</v>
      </c>
      <c r="K91" s="21" t="s">
        <v>403</v>
      </c>
      <c r="L91" s="21"/>
      <c r="M91" s="21" t="s">
        <v>457</v>
      </c>
      <c r="N91" s="21" t="s">
        <v>456</v>
      </c>
      <c r="O91" s="21" t="s">
        <v>427</v>
      </c>
      <c r="P91" s="21" t="s">
        <v>429</v>
      </c>
      <c r="Q91" s="21"/>
      <c r="R91" s="21"/>
      <c r="S91" s="21"/>
      <c r="T91" s="21"/>
      <c r="U91" s="21"/>
      <c r="V91" s="21">
        <v>91.67</v>
      </c>
      <c r="W91" s="21">
        <v>76.19</v>
      </c>
      <c r="X91" s="21">
        <v>81.48</v>
      </c>
      <c r="Y91" s="21">
        <v>88.89</v>
      </c>
      <c r="Z91" s="21"/>
      <c r="AA91" s="21"/>
      <c r="AB91" s="21"/>
      <c r="AC91" s="21"/>
      <c r="AD91" s="21"/>
      <c r="AE91" s="26">
        <v>84.44</v>
      </c>
      <c r="AF91" s="65"/>
      <c r="AG91" s="52">
        <f t="shared" si="61"/>
        <v>16.500599999999999</v>
      </c>
      <c r="AH91" s="52">
        <f t="shared" si="62"/>
        <v>6.4286999999999992</v>
      </c>
      <c r="AI91" s="52">
        <f t="shared" si="63"/>
        <v>1.4994000000000014</v>
      </c>
      <c r="AJ91" s="52">
        <f t="shared" si="64"/>
        <v>20.571300000000001</v>
      </c>
      <c r="AK91" s="21">
        <f t="shared" si="65"/>
        <v>91.67</v>
      </c>
      <c r="AL91" s="21">
        <f t="shared" si="66"/>
        <v>76.19</v>
      </c>
      <c r="AM91" s="21">
        <f t="shared" si="67"/>
        <v>71.962946971778464</v>
      </c>
      <c r="AN91" s="21">
        <f t="shared" si="68"/>
        <v>93.206377686253717</v>
      </c>
      <c r="AO91" s="21">
        <f t="shared" si="69"/>
        <v>-1.2191780821917808</v>
      </c>
      <c r="AP91" s="21">
        <f t="shared" si="70"/>
        <v>-1.190051187819924</v>
      </c>
      <c r="AQ91" s="21">
        <f t="shared" si="71"/>
        <v>82.382000000000005</v>
      </c>
    </row>
    <row r="92" spans="1:43">
      <c r="A92" s="75">
        <v>88</v>
      </c>
      <c r="B92" s="19">
        <v>500</v>
      </c>
      <c r="C92" s="20" t="s">
        <v>43</v>
      </c>
      <c r="D92" s="21">
        <v>2016</v>
      </c>
      <c r="E92" s="21" t="s">
        <v>77</v>
      </c>
      <c r="F92" s="23">
        <v>45</v>
      </c>
      <c r="G92" s="23">
        <v>18</v>
      </c>
      <c r="H92" s="23">
        <v>27</v>
      </c>
      <c r="I92" s="21"/>
      <c r="J92" s="21"/>
      <c r="K92" s="21"/>
      <c r="L92" s="21"/>
      <c r="M92" s="21"/>
      <c r="N92" s="21"/>
      <c r="O92" s="21" t="s">
        <v>427</v>
      </c>
      <c r="P92" s="21" t="s">
        <v>458</v>
      </c>
      <c r="Q92" s="21"/>
      <c r="R92" s="21"/>
      <c r="S92" s="21"/>
      <c r="T92" s="21"/>
      <c r="U92" s="21"/>
      <c r="V92" s="21">
        <v>75</v>
      </c>
      <c r="W92" s="21">
        <v>99</v>
      </c>
      <c r="X92" s="21">
        <v>99</v>
      </c>
      <c r="Y92" s="21">
        <v>77.78</v>
      </c>
      <c r="Z92" s="21"/>
      <c r="AA92" s="21"/>
      <c r="AB92" s="21"/>
      <c r="AC92" s="21"/>
      <c r="AD92" s="21"/>
      <c r="AE92" s="26">
        <v>86.67</v>
      </c>
      <c r="AF92" s="65"/>
      <c r="AG92" s="52">
        <f t="shared" si="61"/>
        <v>13.5</v>
      </c>
      <c r="AH92" s="52">
        <f t="shared" si="62"/>
        <v>0.26999999999999957</v>
      </c>
      <c r="AI92" s="52">
        <f t="shared" si="63"/>
        <v>4.5</v>
      </c>
      <c r="AJ92" s="52">
        <f t="shared" si="64"/>
        <v>26.73</v>
      </c>
      <c r="AK92" s="21">
        <f>AG92/(AG92+AI92)*100</f>
        <v>75</v>
      </c>
      <c r="AL92" s="21">
        <f t="shared" si="66"/>
        <v>99</v>
      </c>
      <c r="AM92" s="21">
        <f t="shared" si="67"/>
        <v>98.039215686274517</v>
      </c>
      <c r="AN92" s="21">
        <f t="shared" si="68"/>
        <v>85.590778097982707</v>
      </c>
      <c r="AO92" s="21">
        <f t="shared" si="69"/>
        <v>-0.76530612244897955</v>
      </c>
      <c r="AP92" s="21">
        <f t="shared" si="70"/>
        <v>-0.74747474747474751</v>
      </c>
      <c r="AQ92" s="21">
        <f t="shared" si="71"/>
        <v>89.4</v>
      </c>
    </row>
    <row r="93" spans="1:43">
      <c r="A93" s="75">
        <v>89</v>
      </c>
      <c r="B93" s="19">
        <v>500</v>
      </c>
      <c r="C93" s="20" t="s">
        <v>43</v>
      </c>
      <c r="D93" s="21">
        <v>2016</v>
      </c>
      <c r="E93" s="21" t="s">
        <v>77</v>
      </c>
      <c r="F93" s="23">
        <v>244</v>
      </c>
      <c r="G93" s="23" t="s">
        <v>697</v>
      </c>
      <c r="H93" s="23" t="s">
        <v>697</v>
      </c>
      <c r="I93" s="21"/>
      <c r="J93" s="21"/>
      <c r="K93" s="21"/>
      <c r="L93" s="21"/>
      <c r="M93" s="21"/>
      <c r="N93" s="21"/>
      <c r="O93" s="21" t="s">
        <v>444</v>
      </c>
      <c r="P93" s="21" t="s">
        <v>429</v>
      </c>
      <c r="Q93" s="21"/>
      <c r="R93" s="21"/>
      <c r="S93" s="21"/>
      <c r="T93" s="21"/>
      <c r="U93" s="21"/>
      <c r="V93" s="21">
        <v>90.5</v>
      </c>
      <c r="W93" s="21">
        <v>17.5</v>
      </c>
      <c r="X93" s="21"/>
      <c r="Y93" s="21"/>
      <c r="Z93" s="21"/>
      <c r="AA93" s="21"/>
      <c r="AB93" s="21"/>
      <c r="AC93" s="21"/>
      <c r="AD93" s="21"/>
      <c r="AE93" s="26"/>
      <c r="AF93" s="65"/>
      <c r="AG93" s="52" t="e">
        <f t="shared" si="61"/>
        <v>#VALUE!</v>
      </c>
      <c r="AH93" s="52" t="e">
        <f t="shared" si="62"/>
        <v>#VALUE!</v>
      </c>
      <c r="AI93" s="52" t="e">
        <f t="shared" si="63"/>
        <v>#VALUE!</v>
      </c>
      <c r="AJ93" s="52" t="e">
        <f t="shared" si="64"/>
        <v>#VALUE!</v>
      </c>
      <c r="AK93" s="21" t="e">
        <f t="shared" si="65"/>
        <v>#VALUE!</v>
      </c>
      <c r="AL93" s="21" t="e">
        <f t="shared" si="66"/>
        <v>#VALUE!</v>
      </c>
      <c r="AM93" s="21" t="e">
        <f t="shared" si="67"/>
        <v>#VALUE!</v>
      </c>
      <c r="AN93" s="21" t="e">
        <f t="shared" si="68"/>
        <v>#VALUE!</v>
      </c>
      <c r="AO93" s="21" t="e">
        <f t="shared" si="69"/>
        <v>#VALUE!</v>
      </c>
      <c r="AP93" s="21" t="e">
        <f t="shared" si="70"/>
        <v>#VALUE!</v>
      </c>
      <c r="AQ93" s="21" t="e">
        <f t="shared" si="71"/>
        <v>#VALUE!</v>
      </c>
    </row>
    <row r="94" spans="1:43">
      <c r="A94" s="75">
        <v>90</v>
      </c>
      <c r="B94" s="19">
        <v>500</v>
      </c>
      <c r="C94" s="20" t="s">
        <v>43</v>
      </c>
      <c r="D94" s="21">
        <v>2016</v>
      </c>
      <c r="E94" s="21" t="s">
        <v>77</v>
      </c>
      <c r="F94" s="23">
        <v>244</v>
      </c>
      <c r="G94" s="23" t="s">
        <v>697</v>
      </c>
      <c r="H94" s="23" t="s">
        <v>697</v>
      </c>
      <c r="I94" s="21"/>
      <c r="J94" s="21"/>
      <c r="K94" s="21"/>
      <c r="L94" s="21"/>
      <c r="M94" s="21"/>
      <c r="N94" s="21"/>
      <c r="O94" s="21" t="s">
        <v>444</v>
      </c>
      <c r="P94" s="21" t="s">
        <v>458</v>
      </c>
      <c r="Q94" s="21"/>
      <c r="R94" s="21"/>
      <c r="S94" s="21"/>
      <c r="T94" s="21"/>
      <c r="U94" s="21"/>
      <c r="V94" s="21">
        <v>66</v>
      </c>
      <c r="W94" s="21">
        <v>96.2</v>
      </c>
      <c r="X94" s="21"/>
      <c r="Y94" s="21"/>
      <c r="Z94" s="21"/>
      <c r="AA94" s="21"/>
      <c r="AB94" s="21"/>
      <c r="AC94" s="21"/>
      <c r="AD94" s="21"/>
      <c r="AE94" s="26"/>
      <c r="AF94" s="65"/>
      <c r="AG94" s="52" t="e">
        <f t="shared" si="61"/>
        <v>#VALUE!</v>
      </c>
      <c r="AH94" s="52" t="e">
        <f t="shared" si="62"/>
        <v>#VALUE!</v>
      </c>
      <c r="AI94" s="52" t="e">
        <f t="shared" si="63"/>
        <v>#VALUE!</v>
      </c>
      <c r="AJ94" s="52" t="e">
        <f t="shared" si="64"/>
        <v>#VALUE!</v>
      </c>
      <c r="AK94" s="21" t="e">
        <f t="shared" si="65"/>
        <v>#VALUE!</v>
      </c>
      <c r="AL94" s="21" t="e">
        <f t="shared" si="66"/>
        <v>#VALUE!</v>
      </c>
      <c r="AM94" s="21" t="e">
        <f t="shared" si="67"/>
        <v>#VALUE!</v>
      </c>
      <c r="AN94" s="21" t="e">
        <f t="shared" si="68"/>
        <v>#VALUE!</v>
      </c>
      <c r="AO94" s="21" t="e">
        <f t="shared" si="69"/>
        <v>#VALUE!</v>
      </c>
      <c r="AP94" s="21" t="e">
        <f t="shared" si="70"/>
        <v>#VALUE!</v>
      </c>
      <c r="AQ94" s="21" t="e">
        <f t="shared" si="71"/>
        <v>#VALUE!</v>
      </c>
    </row>
    <row r="95" spans="1:43">
      <c r="A95" s="75">
        <v>91</v>
      </c>
      <c r="B95" s="19">
        <v>34</v>
      </c>
      <c r="C95" s="21" t="s">
        <v>23</v>
      </c>
      <c r="D95" s="21">
        <v>2016</v>
      </c>
      <c r="E95" s="21" t="s">
        <v>88</v>
      </c>
      <c r="F95" s="21">
        <v>53</v>
      </c>
      <c r="G95" s="21">
        <v>19</v>
      </c>
      <c r="H95" s="21">
        <v>34</v>
      </c>
      <c r="I95" s="21" t="s">
        <v>261</v>
      </c>
      <c r="J95" s="21" t="s">
        <v>467</v>
      </c>
      <c r="K95" s="21" t="s">
        <v>462</v>
      </c>
      <c r="L95" s="21" t="s">
        <v>466</v>
      </c>
      <c r="M95" s="21" t="s">
        <v>469</v>
      </c>
      <c r="N95" s="21" t="s">
        <v>187</v>
      </c>
      <c r="O95" s="21" t="s">
        <v>427</v>
      </c>
      <c r="P95" s="21" t="s">
        <v>428</v>
      </c>
      <c r="Q95" s="21" t="s">
        <v>432</v>
      </c>
      <c r="R95" s="21"/>
      <c r="S95" s="21"/>
      <c r="T95" s="21"/>
      <c r="U95" s="21"/>
      <c r="V95" s="21">
        <v>79</v>
      </c>
      <c r="W95" s="21">
        <v>91</v>
      </c>
      <c r="X95" s="21"/>
      <c r="Y95" s="21"/>
      <c r="Z95" s="21">
        <v>0.85</v>
      </c>
      <c r="AA95" s="21"/>
      <c r="AB95" s="21"/>
      <c r="AC95" s="21"/>
      <c r="AD95" s="21"/>
      <c r="AE95" s="26">
        <v>87</v>
      </c>
      <c r="AF95" s="65"/>
      <c r="AG95" s="52">
        <f t="shared" si="61"/>
        <v>15.01</v>
      </c>
      <c r="AH95" s="52">
        <f t="shared" si="62"/>
        <v>3.0599999999999987</v>
      </c>
      <c r="AI95" s="52">
        <f t="shared" si="63"/>
        <v>3.99</v>
      </c>
      <c r="AJ95" s="52">
        <f t="shared" si="64"/>
        <v>30.94</v>
      </c>
      <c r="AK95" s="21">
        <f t="shared" si="65"/>
        <v>79</v>
      </c>
      <c r="AL95" s="21">
        <f t="shared" si="66"/>
        <v>91</v>
      </c>
      <c r="AM95" s="21">
        <f t="shared" si="67"/>
        <v>83.065855008301043</v>
      </c>
      <c r="AN95" s="21">
        <f t="shared" si="68"/>
        <v>88.577154308617239</v>
      </c>
      <c r="AO95" s="21">
        <f t="shared" si="69"/>
        <v>-0.87777777777777777</v>
      </c>
      <c r="AP95" s="21">
        <f t="shared" si="70"/>
        <v>-0.8571428571428571</v>
      </c>
      <c r="AQ95" s="21">
        <f t="shared" si="71"/>
        <v>86.698113207547181</v>
      </c>
    </row>
    <row r="96" spans="1:43">
      <c r="A96" s="75">
        <v>92</v>
      </c>
      <c r="B96" s="19">
        <v>34</v>
      </c>
      <c r="C96" s="21" t="s">
        <v>23</v>
      </c>
      <c r="D96" s="21">
        <v>2016</v>
      </c>
      <c r="E96" s="21" t="s">
        <v>88</v>
      </c>
      <c r="F96" s="21">
        <v>53</v>
      </c>
      <c r="G96" s="21">
        <v>19</v>
      </c>
      <c r="H96" s="21">
        <v>34</v>
      </c>
      <c r="I96" s="21"/>
      <c r="J96" s="21"/>
      <c r="K96" s="21" t="s">
        <v>463</v>
      </c>
      <c r="L96" s="21" t="s">
        <v>466</v>
      </c>
      <c r="M96" s="21"/>
      <c r="N96" s="21"/>
      <c r="O96" s="21" t="s">
        <v>427</v>
      </c>
      <c r="P96" s="21" t="s">
        <v>460</v>
      </c>
      <c r="Q96" s="21" t="s">
        <v>432</v>
      </c>
      <c r="R96" s="21"/>
      <c r="S96" s="21"/>
      <c r="T96" s="21"/>
      <c r="U96" s="21"/>
      <c r="V96" s="21">
        <v>89</v>
      </c>
      <c r="W96" s="21">
        <v>80</v>
      </c>
      <c r="X96" s="21"/>
      <c r="Y96" s="21"/>
      <c r="Z96" s="21">
        <v>0.84</v>
      </c>
      <c r="AA96" s="21"/>
      <c r="AB96" s="21"/>
      <c r="AC96" s="21"/>
      <c r="AD96" s="21"/>
      <c r="AE96" s="26">
        <v>83</v>
      </c>
      <c r="AF96" s="65"/>
      <c r="AG96" s="52">
        <f t="shared" si="61"/>
        <v>16.91</v>
      </c>
      <c r="AH96" s="52">
        <f t="shared" si="62"/>
        <v>6.8000000000000007</v>
      </c>
      <c r="AI96" s="52">
        <f t="shared" si="63"/>
        <v>2.09</v>
      </c>
      <c r="AJ96" s="52">
        <f t="shared" si="64"/>
        <v>27.2</v>
      </c>
      <c r="AK96" s="21">
        <f t="shared" si="65"/>
        <v>89</v>
      </c>
      <c r="AL96" s="21">
        <f t="shared" si="66"/>
        <v>80</v>
      </c>
      <c r="AM96" s="21">
        <f t="shared" si="67"/>
        <v>71.320118093631379</v>
      </c>
      <c r="AN96" s="21">
        <f t="shared" si="68"/>
        <v>92.864458859679061</v>
      </c>
      <c r="AO96" s="21">
        <f t="shared" si="69"/>
        <v>-1.1265822784810127</v>
      </c>
      <c r="AP96" s="21">
        <f t="shared" si="70"/>
        <v>-1.1000000000000001</v>
      </c>
      <c r="AQ96" s="21">
        <f t="shared" si="71"/>
        <v>83.226415094339629</v>
      </c>
    </row>
    <row r="97" spans="1:43">
      <c r="A97" s="75">
        <v>93</v>
      </c>
      <c r="B97" s="19">
        <v>34</v>
      </c>
      <c r="C97" s="21" t="s">
        <v>23</v>
      </c>
      <c r="D97" s="21">
        <v>2016</v>
      </c>
      <c r="E97" s="21" t="s">
        <v>88</v>
      </c>
      <c r="F97" s="21">
        <v>53</v>
      </c>
      <c r="G97" s="21">
        <v>19</v>
      </c>
      <c r="H97" s="21">
        <v>34</v>
      </c>
      <c r="I97" s="21"/>
      <c r="J97" s="21"/>
      <c r="K97" s="21" t="s">
        <v>421</v>
      </c>
      <c r="L97" s="21" t="s">
        <v>466</v>
      </c>
      <c r="M97" s="21"/>
      <c r="N97" s="21"/>
      <c r="O97" s="21" t="s">
        <v>427</v>
      </c>
      <c r="P97" s="21" t="s">
        <v>421</v>
      </c>
      <c r="Q97" s="21" t="s">
        <v>432</v>
      </c>
      <c r="R97" s="21"/>
      <c r="S97" s="21"/>
      <c r="T97" s="21"/>
      <c r="U97" s="21"/>
      <c r="V97" s="21">
        <v>89</v>
      </c>
      <c r="W97" s="21">
        <v>94</v>
      </c>
      <c r="X97" s="21"/>
      <c r="Y97" s="21"/>
      <c r="Z97" s="21">
        <v>0.92</v>
      </c>
      <c r="AA97" s="21"/>
      <c r="AB97" s="21"/>
      <c r="AC97" s="21"/>
      <c r="AD97" s="21"/>
      <c r="AE97" s="26">
        <v>93</v>
      </c>
      <c r="AF97" s="65"/>
      <c r="AG97" s="52">
        <f t="shared" si="61"/>
        <v>16.91</v>
      </c>
      <c r="AH97" s="52">
        <f t="shared" si="62"/>
        <v>2.0399999999999991</v>
      </c>
      <c r="AI97" s="52">
        <f t="shared" si="63"/>
        <v>2.09</v>
      </c>
      <c r="AJ97" s="52">
        <f t="shared" si="64"/>
        <v>31.96</v>
      </c>
      <c r="AK97" s="21">
        <f t="shared" si="65"/>
        <v>89</v>
      </c>
      <c r="AL97" s="21">
        <f t="shared" si="66"/>
        <v>94</v>
      </c>
      <c r="AM97" s="21">
        <f t="shared" si="67"/>
        <v>89.234828496042212</v>
      </c>
      <c r="AN97" s="21">
        <f t="shared" si="68"/>
        <v>93.861967694566829</v>
      </c>
      <c r="AO97" s="21">
        <f t="shared" si="69"/>
        <v>-0.956989247311828</v>
      </c>
      <c r="AP97" s="21">
        <f t="shared" si="70"/>
        <v>-0.93617021276595747</v>
      </c>
      <c r="AQ97" s="21">
        <f t="shared" si="71"/>
        <v>92.207547169811335</v>
      </c>
    </row>
    <row r="98" spans="1:43">
      <c r="A98" s="75">
        <v>94</v>
      </c>
      <c r="B98" s="19">
        <v>34</v>
      </c>
      <c r="C98" s="21" t="s">
        <v>23</v>
      </c>
      <c r="D98" s="21">
        <v>2016</v>
      </c>
      <c r="E98" s="21" t="s">
        <v>88</v>
      </c>
      <c r="F98" s="21">
        <v>53</v>
      </c>
      <c r="G98" s="21">
        <v>19</v>
      </c>
      <c r="H98" s="21">
        <v>34</v>
      </c>
      <c r="I98" s="21"/>
      <c r="J98" s="21"/>
      <c r="K98" s="21" t="s">
        <v>464</v>
      </c>
      <c r="L98" s="21" t="s">
        <v>465</v>
      </c>
      <c r="M98" s="21"/>
      <c r="N98" s="21"/>
      <c r="O98" s="21" t="s">
        <v>427</v>
      </c>
      <c r="P98" s="23" t="s">
        <v>745</v>
      </c>
      <c r="Q98" s="21" t="s">
        <v>432</v>
      </c>
      <c r="R98" s="21"/>
      <c r="S98" s="21"/>
      <c r="T98" s="21"/>
      <c r="U98" s="21"/>
      <c r="V98" s="21">
        <v>95</v>
      </c>
      <c r="W98" s="21">
        <v>97</v>
      </c>
      <c r="X98" s="21"/>
      <c r="Y98" s="21"/>
      <c r="Z98" s="21">
        <v>0.96</v>
      </c>
      <c r="AA98" s="21"/>
      <c r="AB98" s="21"/>
      <c r="AC98" s="21"/>
      <c r="AD98" s="21"/>
      <c r="AE98" s="26">
        <v>96</v>
      </c>
      <c r="AF98" s="65"/>
      <c r="AG98" s="52">
        <f t="shared" si="61"/>
        <v>18.05</v>
      </c>
      <c r="AH98" s="52">
        <f t="shared" si="62"/>
        <v>1.0200000000000031</v>
      </c>
      <c r="AI98" s="52">
        <f t="shared" si="63"/>
        <v>0.94999999999999929</v>
      </c>
      <c r="AJ98" s="52">
        <f t="shared" si="64"/>
        <v>32.979999999999997</v>
      </c>
      <c r="AK98" s="21">
        <f t="shared" si="65"/>
        <v>95</v>
      </c>
      <c r="AL98" s="21">
        <f t="shared" si="66"/>
        <v>96.999999999999986</v>
      </c>
      <c r="AM98" s="21">
        <f t="shared" si="67"/>
        <v>94.651284740429972</v>
      </c>
      <c r="AN98" s="21">
        <f t="shared" si="68"/>
        <v>97.200117889773068</v>
      </c>
      <c r="AO98" s="21">
        <f t="shared" si="69"/>
        <v>-0.98958333333333348</v>
      </c>
      <c r="AP98" s="21">
        <f t="shared" si="70"/>
        <v>-0.96907216494845372</v>
      </c>
      <c r="AQ98" s="21">
        <f t="shared" si="71"/>
        <v>96.283018867924525</v>
      </c>
    </row>
    <row r="99" spans="1:43">
      <c r="A99" s="75">
        <v>95</v>
      </c>
      <c r="B99" s="19">
        <v>34</v>
      </c>
      <c r="C99" s="21" t="s">
        <v>23</v>
      </c>
      <c r="D99" s="21">
        <v>2016</v>
      </c>
      <c r="E99" s="21" t="s">
        <v>88</v>
      </c>
      <c r="F99" s="21">
        <v>53</v>
      </c>
      <c r="G99" s="21">
        <v>19</v>
      </c>
      <c r="H99" s="21">
        <v>34</v>
      </c>
      <c r="I99" s="21"/>
      <c r="J99" s="21"/>
      <c r="K99" s="21"/>
      <c r="L99" s="21"/>
      <c r="M99" s="21"/>
      <c r="N99" s="21"/>
      <c r="O99" s="21" t="s">
        <v>427</v>
      </c>
      <c r="P99" s="21" t="s">
        <v>461</v>
      </c>
      <c r="Q99" s="21" t="s">
        <v>432</v>
      </c>
      <c r="R99" s="21"/>
      <c r="S99" s="21"/>
      <c r="T99" s="21"/>
      <c r="U99" s="21"/>
      <c r="V99" s="21">
        <v>100</v>
      </c>
      <c r="W99" s="21">
        <v>97</v>
      </c>
      <c r="X99" s="21"/>
      <c r="Y99" s="21"/>
      <c r="Z99" s="21">
        <v>0.99</v>
      </c>
      <c r="AA99" s="21"/>
      <c r="AB99" s="21"/>
      <c r="AC99" s="21"/>
      <c r="AD99" s="21"/>
      <c r="AE99" s="26">
        <v>98</v>
      </c>
      <c r="AF99" s="65"/>
      <c r="AG99" s="52">
        <f t="shared" si="61"/>
        <v>19</v>
      </c>
      <c r="AH99" s="52">
        <f t="shared" si="62"/>
        <v>1.0200000000000031</v>
      </c>
      <c r="AI99" s="52">
        <f t="shared" si="63"/>
        <v>0</v>
      </c>
      <c r="AJ99" s="52">
        <f t="shared" si="64"/>
        <v>32.979999999999997</v>
      </c>
      <c r="AK99" s="21">
        <f t="shared" si="65"/>
        <v>100</v>
      </c>
      <c r="AL99" s="21">
        <f t="shared" si="66"/>
        <v>96.999999999999986</v>
      </c>
      <c r="AM99" s="21">
        <f t="shared" si="67"/>
        <v>94.905094905094884</v>
      </c>
      <c r="AN99" s="21">
        <f t="shared" si="68"/>
        <v>100</v>
      </c>
      <c r="AO99" s="21">
        <f t="shared" si="69"/>
        <v>-1.0416666666666667</v>
      </c>
      <c r="AP99" s="21">
        <f t="shared" si="70"/>
        <v>-1.0206185567010311</v>
      </c>
      <c r="AQ99" s="21">
        <f t="shared" si="71"/>
        <v>98.075471698113205</v>
      </c>
    </row>
    <row r="100" spans="1:43">
      <c r="A100" s="75">
        <v>96</v>
      </c>
      <c r="B100" s="19">
        <v>34</v>
      </c>
      <c r="C100" s="21" t="s">
        <v>23</v>
      </c>
      <c r="D100" s="21">
        <v>2016</v>
      </c>
      <c r="E100" s="21" t="s">
        <v>88</v>
      </c>
      <c r="F100" s="38">
        <v>53</v>
      </c>
      <c r="G100" s="38">
        <v>19</v>
      </c>
      <c r="H100" s="38">
        <v>34</v>
      </c>
      <c r="I100" s="38"/>
      <c r="J100" s="38"/>
      <c r="K100" s="38"/>
      <c r="L100" s="38"/>
      <c r="M100" s="38"/>
      <c r="N100" s="38"/>
      <c r="O100" s="38" t="s">
        <v>427</v>
      </c>
      <c r="P100" s="38" t="s">
        <v>428</v>
      </c>
      <c r="Q100" s="38" t="s">
        <v>433</v>
      </c>
      <c r="R100" s="38"/>
      <c r="S100" s="38"/>
      <c r="T100" s="38"/>
      <c r="U100" s="38"/>
      <c r="V100" s="38">
        <v>85</v>
      </c>
      <c r="W100" s="38">
        <v>59</v>
      </c>
      <c r="X100" s="38"/>
      <c r="Y100" s="38"/>
      <c r="Z100" s="38">
        <v>0.72</v>
      </c>
      <c r="AA100" s="38"/>
      <c r="AB100" s="38"/>
      <c r="AC100" s="38"/>
      <c r="AD100" s="38"/>
      <c r="AE100" s="57">
        <v>67</v>
      </c>
      <c r="AF100" s="65"/>
      <c r="AG100" s="52">
        <f t="shared" si="61"/>
        <v>16.149999999999999</v>
      </c>
      <c r="AH100" s="52">
        <f t="shared" si="62"/>
        <v>13.940000000000001</v>
      </c>
      <c r="AI100" s="52">
        <f t="shared" si="63"/>
        <v>2.8500000000000014</v>
      </c>
      <c r="AJ100" s="52">
        <f t="shared" si="64"/>
        <v>20.059999999999999</v>
      </c>
      <c r="AK100" s="21">
        <f t="shared" si="65"/>
        <v>85</v>
      </c>
      <c r="AL100" s="21">
        <f t="shared" si="66"/>
        <v>59</v>
      </c>
      <c r="AM100" s="21">
        <f t="shared" si="67"/>
        <v>53.672316384180782</v>
      </c>
      <c r="AN100" s="21">
        <f t="shared" si="68"/>
        <v>87.560017459624618</v>
      </c>
      <c r="AO100" s="21">
        <f t="shared" si="69"/>
        <v>-1.4655172413793103</v>
      </c>
      <c r="AP100" s="21">
        <f t="shared" si="70"/>
        <v>-1.423728813559322</v>
      </c>
      <c r="AQ100" s="21">
        <f t="shared" si="71"/>
        <v>68.320754716981128</v>
      </c>
    </row>
    <row r="101" spans="1:43">
      <c r="A101" s="75">
        <v>97</v>
      </c>
      <c r="B101" s="19">
        <v>34</v>
      </c>
      <c r="C101" s="21" t="s">
        <v>23</v>
      </c>
      <c r="D101" s="21">
        <v>2016</v>
      </c>
      <c r="E101" s="21" t="s">
        <v>88</v>
      </c>
      <c r="F101" s="38">
        <v>53</v>
      </c>
      <c r="G101" s="38">
        <v>19</v>
      </c>
      <c r="H101" s="38">
        <v>34</v>
      </c>
      <c r="I101" s="43"/>
      <c r="J101" s="96"/>
      <c r="K101" s="43"/>
      <c r="L101" s="96"/>
      <c r="M101" s="38"/>
      <c r="N101" s="43"/>
      <c r="O101" s="38" t="s">
        <v>427</v>
      </c>
      <c r="P101" s="38" t="s">
        <v>460</v>
      </c>
      <c r="Q101" s="38" t="s">
        <v>433</v>
      </c>
      <c r="R101" s="38"/>
      <c r="S101" s="38"/>
      <c r="T101" s="38"/>
      <c r="U101" s="38"/>
      <c r="V101" s="38">
        <v>95</v>
      </c>
      <c r="W101" s="38">
        <v>56</v>
      </c>
      <c r="X101" s="38"/>
      <c r="Y101" s="38"/>
      <c r="Z101" s="38">
        <v>0.75</v>
      </c>
      <c r="AA101" s="38"/>
      <c r="AB101" s="38"/>
      <c r="AC101" s="38"/>
      <c r="AD101" s="38"/>
      <c r="AE101" s="57">
        <v>69</v>
      </c>
      <c r="AF101" s="65"/>
      <c r="AG101" s="52">
        <f t="shared" si="61"/>
        <v>18.05</v>
      </c>
      <c r="AH101" s="52">
        <f t="shared" si="62"/>
        <v>14.96</v>
      </c>
      <c r="AI101" s="52">
        <f t="shared" si="63"/>
        <v>0.94999999999999929</v>
      </c>
      <c r="AJ101" s="52">
        <f t="shared" si="64"/>
        <v>19.04</v>
      </c>
      <c r="AK101" s="21">
        <f t="shared" si="65"/>
        <v>95</v>
      </c>
      <c r="AL101" s="21">
        <f t="shared" si="66"/>
        <v>55.999999999999993</v>
      </c>
      <c r="AM101" s="21">
        <f t="shared" si="67"/>
        <v>54.680399878824595</v>
      </c>
      <c r="AN101" s="21">
        <f t="shared" si="68"/>
        <v>95.247623811905953</v>
      </c>
      <c r="AO101" s="21">
        <f t="shared" si="69"/>
        <v>-1.7272727272727275</v>
      </c>
      <c r="AP101" s="21">
        <f t="shared" si="70"/>
        <v>-1.6785714285714288</v>
      </c>
      <c r="AQ101" s="21">
        <f t="shared" si="71"/>
        <v>69.981132075471692</v>
      </c>
    </row>
    <row r="102" spans="1:43">
      <c r="A102" s="75">
        <v>98</v>
      </c>
      <c r="B102" s="19">
        <v>34</v>
      </c>
      <c r="C102" s="21" t="s">
        <v>23</v>
      </c>
      <c r="D102" s="21">
        <v>2016</v>
      </c>
      <c r="E102" s="21" t="s">
        <v>88</v>
      </c>
      <c r="F102" s="38">
        <v>53</v>
      </c>
      <c r="G102" s="38">
        <v>19</v>
      </c>
      <c r="H102" s="38">
        <v>34</v>
      </c>
      <c r="I102" s="43"/>
      <c r="J102" s="96"/>
      <c r="K102" s="43"/>
      <c r="L102" s="96"/>
      <c r="M102" s="38"/>
      <c r="N102" s="43"/>
      <c r="O102" s="38" t="s">
        <v>427</v>
      </c>
      <c r="P102" s="38" t="s">
        <v>421</v>
      </c>
      <c r="Q102" s="38" t="s">
        <v>433</v>
      </c>
      <c r="R102" s="38"/>
      <c r="S102" s="38"/>
      <c r="T102" s="38"/>
      <c r="U102" s="38"/>
      <c r="V102" s="38">
        <v>95</v>
      </c>
      <c r="W102" s="38">
        <v>88</v>
      </c>
      <c r="X102" s="38"/>
      <c r="Y102" s="38"/>
      <c r="Z102" s="38">
        <v>0.92</v>
      </c>
      <c r="AA102" s="38"/>
      <c r="AB102" s="38"/>
      <c r="AC102" s="38"/>
      <c r="AD102" s="38"/>
      <c r="AE102" s="57">
        <v>90</v>
      </c>
      <c r="AF102" s="65"/>
      <c r="AG102" s="52">
        <f t="shared" si="61"/>
        <v>18.05</v>
      </c>
      <c r="AH102" s="52">
        <f t="shared" si="62"/>
        <v>4.0799999999999983</v>
      </c>
      <c r="AI102" s="52">
        <f t="shared" si="63"/>
        <v>0.94999999999999929</v>
      </c>
      <c r="AJ102" s="52">
        <f t="shared" si="64"/>
        <v>29.92</v>
      </c>
      <c r="AK102" s="21">
        <f t="shared" si="65"/>
        <v>95</v>
      </c>
      <c r="AL102" s="21">
        <f t="shared" si="66"/>
        <v>88</v>
      </c>
      <c r="AM102" s="21">
        <f t="shared" si="67"/>
        <v>81.5634884771803</v>
      </c>
      <c r="AN102" s="21">
        <f t="shared" si="68"/>
        <v>96.922578555231624</v>
      </c>
      <c r="AO102" s="21">
        <f t="shared" si="69"/>
        <v>-1.0919540229885059</v>
      </c>
      <c r="AP102" s="21">
        <f t="shared" si="70"/>
        <v>-1.0681818181818181</v>
      </c>
      <c r="AQ102" s="21">
        <f t="shared" si="71"/>
        <v>90.509433962264154</v>
      </c>
    </row>
    <row r="103" spans="1:43">
      <c r="A103" s="75">
        <v>99</v>
      </c>
      <c r="B103" s="19">
        <v>34</v>
      </c>
      <c r="C103" s="21" t="s">
        <v>23</v>
      </c>
      <c r="D103" s="21">
        <v>2016</v>
      </c>
      <c r="E103" s="21" t="s">
        <v>88</v>
      </c>
      <c r="F103" s="38">
        <v>53</v>
      </c>
      <c r="G103" s="38">
        <v>19</v>
      </c>
      <c r="H103" s="38">
        <v>34</v>
      </c>
      <c r="I103" s="43"/>
      <c r="J103" s="96"/>
      <c r="K103" s="43"/>
      <c r="L103" s="96"/>
      <c r="M103" s="38"/>
      <c r="N103" s="43"/>
      <c r="O103" s="38" t="s">
        <v>427</v>
      </c>
      <c r="P103" s="38" t="s">
        <v>732</v>
      </c>
      <c r="Q103" s="38" t="s">
        <v>433</v>
      </c>
      <c r="R103" s="38"/>
      <c r="S103" s="38"/>
      <c r="T103" s="38"/>
      <c r="U103" s="38"/>
      <c r="V103" s="38">
        <v>100</v>
      </c>
      <c r="W103" s="38">
        <v>82</v>
      </c>
      <c r="X103" s="38"/>
      <c r="Y103" s="38"/>
      <c r="Z103" s="38">
        <v>0.91</v>
      </c>
      <c r="AA103" s="38"/>
      <c r="AB103" s="38"/>
      <c r="AC103" s="38"/>
      <c r="AD103" s="38"/>
      <c r="AE103" s="57">
        <v>89</v>
      </c>
      <c r="AF103" s="65"/>
      <c r="AG103" s="52">
        <f t="shared" si="61"/>
        <v>19</v>
      </c>
      <c r="AH103" s="52">
        <f t="shared" si="62"/>
        <v>6.120000000000001</v>
      </c>
      <c r="AI103" s="52">
        <f t="shared" si="63"/>
        <v>0</v>
      </c>
      <c r="AJ103" s="52">
        <f t="shared" si="64"/>
        <v>27.88</v>
      </c>
      <c r="AK103" s="21">
        <f t="shared" si="65"/>
        <v>100</v>
      </c>
      <c r="AL103" s="21">
        <f t="shared" si="66"/>
        <v>82</v>
      </c>
      <c r="AM103" s="21">
        <f t="shared" si="67"/>
        <v>75.636942675159233</v>
      </c>
      <c r="AN103" s="21">
        <f t="shared" si="68"/>
        <v>100</v>
      </c>
      <c r="AO103" s="21">
        <f t="shared" si="69"/>
        <v>-1.2345679012345678</v>
      </c>
      <c r="AP103" s="21">
        <f t="shared" si="70"/>
        <v>-1.2073170731707317</v>
      </c>
      <c r="AQ103" s="21">
        <f t="shared" si="71"/>
        <v>88.452830188679229</v>
      </c>
    </row>
    <row r="104" spans="1:43">
      <c r="A104" s="75">
        <v>100</v>
      </c>
      <c r="B104" s="19">
        <v>34</v>
      </c>
      <c r="C104" s="21" t="s">
        <v>23</v>
      </c>
      <c r="D104" s="21">
        <v>2016</v>
      </c>
      <c r="E104" s="21" t="s">
        <v>88</v>
      </c>
      <c r="F104" s="38">
        <v>53</v>
      </c>
      <c r="G104" s="38">
        <v>19</v>
      </c>
      <c r="H104" s="38">
        <v>34</v>
      </c>
      <c r="I104" s="43"/>
      <c r="J104" s="96"/>
      <c r="K104" s="43"/>
      <c r="L104" s="96"/>
      <c r="M104" s="38"/>
      <c r="N104" s="43"/>
      <c r="O104" s="38" t="s">
        <v>427</v>
      </c>
      <c r="P104" s="38" t="s">
        <v>461</v>
      </c>
      <c r="Q104" s="38" t="s">
        <v>433</v>
      </c>
      <c r="R104" s="38"/>
      <c r="S104" s="38"/>
      <c r="T104" s="38"/>
      <c r="U104" s="38"/>
      <c r="V104" s="38">
        <v>100</v>
      </c>
      <c r="W104" s="38">
        <v>88</v>
      </c>
      <c r="X104" s="38"/>
      <c r="Y104" s="38"/>
      <c r="Z104" s="38">
        <v>0.94</v>
      </c>
      <c r="AA104" s="38"/>
      <c r="AB104" s="38"/>
      <c r="AC104" s="38"/>
      <c r="AD104" s="38"/>
      <c r="AE104" s="57">
        <v>93</v>
      </c>
      <c r="AF104" s="65"/>
      <c r="AG104" s="52">
        <f t="shared" si="61"/>
        <v>19</v>
      </c>
      <c r="AH104" s="52">
        <f t="shared" si="62"/>
        <v>4.0799999999999983</v>
      </c>
      <c r="AI104" s="52">
        <f t="shared" si="63"/>
        <v>0</v>
      </c>
      <c r="AJ104" s="52">
        <f t="shared" si="64"/>
        <v>29.92</v>
      </c>
      <c r="AK104" s="21">
        <f t="shared" si="65"/>
        <v>100</v>
      </c>
      <c r="AL104" s="21">
        <f t="shared" si="66"/>
        <v>88</v>
      </c>
      <c r="AM104" s="21">
        <f t="shared" si="67"/>
        <v>82.322357019064128</v>
      </c>
      <c r="AN104" s="21">
        <f t="shared" si="68"/>
        <v>100</v>
      </c>
      <c r="AO104" s="21">
        <f t="shared" si="69"/>
        <v>-1.1494252873563218</v>
      </c>
      <c r="AP104" s="21">
        <f t="shared" si="70"/>
        <v>-1.125</v>
      </c>
      <c r="AQ104" s="21">
        <f t="shared" si="71"/>
        <v>92.301886792452834</v>
      </c>
    </row>
    <row r="105" spans="1:43">
      <c r="A105" s="75">
        <v>101</v>
      </c>
      <c r="B105" s="19">
        <v>34</v>
      </c>
      <c r="C105" s="21" t="s">
        <v>23</v>
      </c>
      <c r="D105" s="21">
        <v>2016</v>
      </c>
      <c r="E105" s="21" t="s">
        <v>88</v>
      </c>
      <c r="F105" s="21">
        <v>234</v>
      </c>
      <c r="G105" s="21">
        <v>159</v>
      </c>
      <c r="H105" s="21">
        <v>95</v>
      </c>
      <c r="I105" s="9"/>
      <c r="J105" s="93"/>
      <c r="K105" s="9"/>
      <c r="L105" s="93"/>
      <c r="M105" s="21"/>
      <c r="N105" s="9"/>
      <c r="O105" s="21" t="s">
        <v>444</v>
      </c>
      <c r="P105" s="21" t="s">
        <v>428</v>
      </c>
      <c r="Q105" s="21" t="s">
        <v>432</v>
      </c>
      <c r="R105" s="21"/>
      <c r="S105" s="21"/>
      <c r="T105" s="21"/>
      <c r="U105" s="21"/>
      <c r="V105" s="21">
        <v>54</v>
      </c>
      <c r="W105" s="21">
        <v>88</v>
      </c>
      <c r="X105" s="21"/>
      <c r="Y105" s="21"/>
      <c r="Z105" s="21">
        <v>0.71</v>
      </c>
      <c r="AA105" s="21"/>
      <c r="AB105" s="21"/>
      <c r="AC105" s="21"/>
      <c r="AD105" s="21"/>
      <c r="AE105" s="26">
        <v>65</v>
      </c>
      <c r="AF105" s="65"/>
      <c r="AG105" s="52">
        <f t="shared" si="61"/>
        <v>85.86</v>
      </c>
      <c r="AH105" s="52">
        <f t="shared" si="62"/>
        <v>11.400000000000006</v>
      </c>
      <c r="AI105" s="52">
        <f t="shared" si="63"/>
        <v>73.14</v>
      </c>
      <c r="AJ105" s="52">
        <f t="shared" si="64"/>
        <v>83.6</v>
      </c>
      <c r="AK105" s="21">
        <f t="shared" si="65"/>
        <v>54</v>
      </c>
      <c r="AL105" s="21">
        <f t="shared" si="66"/>
        <v>87.999999999999986</v>
      </c>
      <c r="AM105" s="21">
        <f t="shared" si="67"/>
        <v>88.278840222085137</v>
      </c>
      <c r="AN105" s="21">
        <f t="shared" si="68"/>
        <v>53.336735995916797</v>
      </c>
      <c r="AO105" s="21">
        <f t="shared" si="69"/>
        <v>-0.62068965517241392</v>
      </c>
      <c r="AP105" s="21">
        <f t="shared" si="70"/>
        <v>-0.6022727272727274</v>
      </c>
      <c r="AQ105" s="21">
        <f t="shared" si="71"/>
        <v>66.71653543307086</v>
      </c>
    </row>
    <row r="106" spans="1:43">
      <c r="A106" s="75">
        <v>102</v>
      </c>
      <c r="B106" s="19">
        <v>34</v>
      </c>
      <c r="C106" s="21" t="s">
        <v>23</v>
      </c>
      <c r="D106" s="21">
        <v>2016</v>
      </c>
      <c r="E106" s="21" t="s">
        <v>88</v>
      </c>
      <c r="F106" s="21">
        <v>234</v>
      </c>
      <c r="G106" s="21">
        <v>159</v>
      </c>
      <c r="H106" s="21">
        <v>95</v>
      </c>
      <c r="I106" s="9"/>
      <c r="J106" s="93"/>
      <c r="K106" s="9"/>
      <c r="L106" s="93"/>
      <c r="M106" s="21"/>
      <c r="N106" s="9"/>
      <c r="O106" s="21" t="s">
        <v>444</v>
      </c>
      <c r="P106" s="21" t="s">
        <v>460</v>
      </c>
      <c r="Q106" s="21" t="s">
        <v>432</v>
      </c>
      <c r="R106" s="21"/>
      <c r="S106" s="21"/>
      <c r="T106" s="21"/>
      <c r="U106" s="21"/>
      <c r="V106" s="21">
        <v>71</v>
      </c>
      <c r="W106" s="21">
        <v>79</v>
      </c>
      <c r="X106" s="21"/>
      <c r="Y106" s="21"/>
      <c r="Z106" s="21">
        <v>0.75</v>
      </c>
      <c r="AA106" s="21"/>
      <c r="AB106" s="21"/>
      <c r="AC106" s="21"/>
      <c r="AD106" s="21"/>
      <c r="AE106" s="26">
        <v>74</v>
      </c>
      <c r="AF106" s="65"/>
      <c r="AG106" s="52">
        <f t="shared" si="61"/>
        <v>112.89</v>
      </c>
      <c r="AH106" s="52">
        <f t="shared" si="62"/>
        <v>19.950000000000003</v>
      </c>
      <c r="AI106" s="52">
        <f t="shared" si="63"/>
        <v>46.11</v>
      </c>
      <c r="AJ106" s="52">
        <f t="shared" si="64"/>
        <v>75.05</v>
      </c>
      <c r="AK106" s="21">
        <f t="shared" si="65"/>
        <v>71</v>
      </c>
      <c r="AL106" s="21">
        <f t="shared" si="66"/>
        <v>78.999999999999986</v>
      </c>
      <c r="AM106" s="21">
        <f t="shared" si="67"/>
        <v>84.981933152664851</v>
      </c>
      <c r="AN106" s="21">
        <f t="shared" si="68"/>
        <v>61.942885440739516</v>
      </c>
      <c r="AO106" s="21">
        <f t="shared" si="69"/>
        <v>-0.91025641025641046</v>
      </c>
      <c r="AP106" s="21">
        <f t="shared" si="70"/>
        <v>-0.88607594936708878</v>
      </c>
      <c r="AQ106" s="21">
        <f t="shared" si="71"/>
        <v>73.99212598425197</v>
      </c>
    </row>
    <row r="107" spans="1:43">
      <c r="A107" s="75">
        <v>103</v>
      </c>
      <c r="B107" s="19">
        <v>34</v>
      </c>
      <c r="C107" s="21" t="s">
        <v>23</v>
      </c>
      <c r="D107" s="21">
        <v>2016</v>
      </c>
      <c r="E107" s="21" t="s">
        <v>88</v>
      </c>
      <c r="F107" s="21">
        <v>234</v>
      </c>
      <c r="G107" s="21">
        <v>159</v>
      </c>
      <c r="H107" s="21">
        <v>95</v>
      </c>
      <c r="I107" s="9"/>
      <c r="J107" s="93"/>
      <c r="K107" s="9"/>
      <c r="L107" s="93"/>
      <c r="M107" s="21"/>
      <c r="N107" s="9"/>
      <c r="O107" s="21" t="s">
        <v>444</v>
      </c>
      <c r="P107" s="21" t="s">
        <v>421</v>
      </c>
      <c r="Q107" s="21" t="s">
        <v>432</v>
      </c>
      <c r="R107" s="21"/>
      <c r="S107" s="21"/>
      <c r="T107" s="21"/>
      <c r="U107" s="21"/>
      <c r="V107" s="21">
        <v>81</v>
      </c>
      <c r="W107" s="21">
        <v>96</v>
      </c>
      <c r="X107" s="21"/>
      <c r="Y107" s="21"/>
      <c r="Z107" s="21">
        <v>0.88</v>
      </c>
      <c r="AA107" s="21"/>
      <c r="AB107" s="21"/>
      <c r="AC107" s="21"/>
      <c r="AD107" s="21"/>
      <c r="AE107" s="26">
        <v>85</v>
      </c>
      <c r="AF107" s="65"/>
      <c r="AG107" s="52">
        <f t="shared" si="61"/>
        <v>128.79</v>
      </c>
      <c r="AH107" s="52">
        <f t="shared" si="62"/>
        <v>3.7999999999999972</v>
      </c>
      <c r="AI107" s="52">
        <f t="shared" si="63"/>
        <v>30.210000000000008</v>
      </c>
      <c r="AJ107" s="52">
        <f t="shared" si="64"/>
        <v>91.2</v>
      </c>
      <c r="AK107" s="21">
        <f t="shared" si="65"/>
        <v>81</v>
      </c>
      <c r="AL107" s="21">
        <f t="shared" si="66"/>
        <v>96.000000000000014</v>
      </c>
      <c r="AM107" s="21">
        <f t="shared" si="67"/>
        <v>97.134022173617922</v>
      </c>
      <c r="AN107" s="21">
        <f t="shared" si="68"/>
        <v>75.117370892018769</v>
      </c>
      <c r="AO107" s="21">
        <f t="shared" si="69"/>
        <v>-0.8526315789473683</v>
      </c>
      <c r="AP107" s="21">
        <f t="shared" si="70"/>
        <v>-0.83333333333333326</v>
      </c>
      <c r="AQ107" s="21">
        <f t="shared" si="71"/>
        <v>86.610236220472444</v>
      </c>
    </row>
    <row r="108" spans="1:43">
      <c r="A108" s="75">
        <v>104</v>
      </c>
      <c r="B108" s="19">
        <v>34</v>
      </c>
      <c r="C108" s="21" t="s">
        <v>23</v>
      </c>
      <c r="D108" s="21">
        <v>2016</v>
      </c>
      <c r="E108" s="21" t="s">
        <v>88</v>
      </c>
      <c r="F108" s="21">
        <v>234</v>
      </c>
      <c r="G108" s="21">
        <v>159</v>
      </c>
      <c r="H108" s="21">
        <v>95</v>
      </c>
      <c r="I108" s="9"/>
      <c r="J108" s="93"/>
      <c r="K108" s="9"/>
      <c r="L108" s="93"/>
      <c r="M108" s="21"/>
      <c r="N108" s="9"/>
      <c r="O108" s="21" t="s">
        <v>444</v>
      </c>
      <c r="P108" s="21" t="s">
        <v>732</v>
      </c>
      <c r="Q108" s="21" t="s">
        <v>432</v>
      </c>
      <c r="R108" s="21"/>
      <c r="S108" s="21"/>
      <c r="T108" s="21"/>
      <c r="U108" s="21"/>
      <c r="V108" s="21">
        <v>94</v>
      </c>
      <c r="W108" s="21">
        <v>96</v>
      </c>
      <c r="X108" s="21"/>
      <c r="Y108" s="21"/>
      <c r="Z108" s="21">
        <v>0.95</v>
      </c>
      <c r="AA108" s="21"/>
      <c r="AB108" s="21"/>
      <c r="AC108" s="21"/>
      <c r="AD108" s="21"/>
      <c r="AE108" s="26">
        <v>95</v>
      </c>
      <c r="AF108" s="65"/>
      <c r="AG108" s="52">
        <f t="shared" si="61"/>
        <v>149.46</v>
      </c>
      <c r="AH108" s="52">
        <f t="shared" si="62"/>
        <v>3.7999999999999972</v>
      </c>
      <c r="AI108" s="52">
        <f t="shared" si="63"/>
        <v>9.539999999999992</v>
      </c>
      <c r="AJ108" s="52">
        <f t="shared" si="64"/>
        <v>91.2</v>
      </c>
      <c r="AK108" s="21">
        <f t="shared" si="65"/>
        <v>94</v>
      </c>
      <c r="AL108" s="21">
        <f t="shared" si="66"/>
        <v>96.000000000000014</v>
      </c>
      <c r="AM108" s="21">
        <f t="shared" si="67"/>
        <v>97.520553308103885</v>
      </c>
      <c r="AN108" s="21">
        <f t="shared" si="68"/>
        <v>90.530077427039913</v>
      </c>
      <c r="AO108" s="21">
        <f t="shared" si="69"/>
        <v>-0.98947368421052617</v>
      </c>
      <c r="AP108" s="21">
        <f t="shared" si="70"/>
        <v>-0.96874999999999989</v>
      </c>
      <c r="AQ108" s="21">
        <f t="shared" si="71"/>
        <v>94.748031496063007</v>
      </c>
    </row>
    <row r="109" spans="1:43">
      <c r="A109" s="75">
        <v>105</v>
      </c>
      <c r="B109" s="19">
        <v>34</v>
      </c>
      <c r="C109" s="21" t="s">
        <v>23</v>
      </c>
      <c r="D109" s="21">
        <v>2016</v>
      </c>
      <c r="E109" s="21" t="s">
        <v>88</v>
      </c>
      <c r="F109" s="21">
        <v>234</v>
      </c>
      <c r="G109" s="21">
        <v>159</v>
      </c>
      <c r="H109" s="21">
        <v>95</v>
      </c>
      <c r="I109" s="9"/>
      <c r="J109" s="93"/>
      <c r="K109" s="9"/>
      <c r="L109" s="93"/>
      <c r="M109" s="21"/>
      <c r="N109" s="9"/>
      <c r="O109" s="21" t="s">
        <v>444</v>
      </c>
      <c r="P109" s="21" t="s">
        <v>461</v>
      </c>
      <c r="Q109" s="21" t="s">
        <v>432</v>
      </c>
      <c r="R109" s="21"/>
      <c r="S109" s="21"/>
      <c r="T109" s="21"/>
      <c r="U109" s="21"/>
      <c r="V109" s="21">
        <v>95</v>
      </c>
      <c r="W109" s="21">
        <v>95</v>
      </c>
      <c r="X109" s="21"/>
      <c r="Y109" s="21"/>
      <c r="Z109" s="21">
        <v>0.95</v>
      </c>
      <c r="AA109" s="21"/>
      <c r="AB109" s="21"/>
      <c r="AC109" s="21"/>
      <c r="AD109" s="21"/>
      <c r="AE109" s="26">
        <v>95</v>
      </c>
      <c r="AF109" s="65"/>
      <c r="AG109" s="52">
        <f t="shared" si="61"/>
        <v>151.05000000000001</v>
      </c>
      <c r="AH109" s="52">
        <f t="shared" si="62"/>
        <v>4.75</v>
      </c>
      <c r="AI109" s="52">
        <f t="shared" si="63"/>
        <v>7.9499999999999886</v>
      </c>
      <c r="AJ109" s="52">
        <f t="shared" si="64"/>
        <v>90.25</v>
      </c>
      <c r="AK109" s="21">
        <f t="shared" si="65"/>
        <v>95</v>
      </c>
      <c r="AL109" s="21">
        <f t="shared" si="66"/>
        <v>95</v>
      </c>
      <c r="AM109" s="21">
        <f t="shared" si="67"/>
        <v>96.951219512195124</v>
      </c>
      <c r="AN109" s="21">
        <f t="shared" si="68"/>
        <v>91.904276985743394</v>
      </c>
      <c r="AO109" s="21">
        <f t="shared" si="69"/>
        <v>-1.0106382978723405</v>
      </c>
      <c r="AP109" s="21">
        <f t="shared" si="70"/>
        <v>-0.98947368421052628</v>
      </c>
      <c r="AQ109" s="21">
        <f t="shared" si="71"/>
        <v>95</v>
      </c>
    </row>
    <row r="110" spans="1:43">
      <c r="A110" s="75">
        <v>106</v>
      </c>
      <c r="B110" s="19">
        <v>34</v>
      </c>
      <c r="C110" s="21" t="s">
        <v>23</v>
      </c>
      <c r="D110" s="21">
        <v>2016</v>
      </c>
      <c r="E110" s="21" t="s">
        <v>88</v>
      </c>
      <c r="F110" s="38">
        <v>234</v>
      </c>
      <c r="G110" s="38">
        <v>159</v>
      </c>
      <c r="H110" s="38">
        <v>95</v>
      </c>
      <c r="I110" s="43"/>
      <c r="J110" s="96"/>
      <c r="K110" s="43"/>
      <c r="L110" s="96"/>
      <c r="M110" s="38"/>
      <c r="N110" s="43"/>
      <c r="O110" s="38" t="s">
        <v>444</v>
      </c>
      <c r="P110" s="38" t="s">
        <v>428</v>
      </c>
      <c r="Q110" s="38" t="s">
        <v>433</v>
      </c>
      <c r="R110" s="38"/>
      <c r="S110" s="38"/>
      <c r="T110" s="38"/>
      <c r="U110" s="38"/>
      <c r="V110" s="38">
        <v>69</v>
      </c>
      <c r="W110" s="38">
        <v>72</v>
      </c>
      <c r="X110" s="38"/>
      <c r="Y110" s="38"/>
      <c r="Z110" s="38">
        <v>0.71</v>
      </c>
      <c r="AA110" s="38"/>
      <c r="AB110" s="38"/>
      <c r="AC110" s="38"/>
      <c r="AD110" s="38"/>
      <c r="AE110" s="57">
        <v>71</v>
      </c>
      <c r="AF110" s="65"/>
      <c r="AG110" s="52">
        <f t="shared" si="61"/>
        <v>109.71</v>
      </c>
      <c r="AH110" s="52">
        <f t="shared" si="62"/>
        <v>26.599999999999994</v>
      </c>
      <c r="AI110" s="52">
        <f t="shared" si="63"/>
        <v>49.290000000000006</v>
      </c>
      <c r="AJ110" s="52">
        <f t="shared" si="64"/>
        <v>68.400000000000006</v>
      </c>
      <c r="AK110" s="21">
        <f t="shared" si="65"/>
        <v>69</v>
      </c>
      <c r="AL110" s="21">
        <f t="shared" si="66"/>
        <v>72.000000000000014</v>
      </c>
      <c r="AM110" s="21">
        <f t="shared" si="67"/>
        <v>80.485657692025526</v>
      </c>
      <c r="AN110" s="21">
        <f t="shared" si="68"/>
        <v>58.118786642875349</v>
      </c>
      <c r="AO110" s="21">
        <f t="shared" si="69"/>
        <v>-0.97183098591549277</v>
      </c>
      <c r="AP110" s="21">
        <f t="shared" si="70"/>
        <v>-0.94444444444444431</v>
      </c>
      <c r="AQ110" s="21">
        <f t="shared" si="71"/>
        <v>70.122047244094489</v>
      </c>
    </row>
    <row r="111" spans="1:43">
      <c r="A111" s="75">
        <v>107</v>
      </c>
      <c r="B111" s="19">
        <v>34</v>
      </c>
      <c r="C111" s="21" t="s">
        <v>23</v>
      </c>
      <c r="D111" s="21">
        <v>2016</v>
      </c>
      <c r="E111" s="21" t="s">
        <v>88</v>
      </c>
      <c r="F111" s="38">
        <v>234</v>
      </c>
      <c r="G111" s="38">
        <v>159</v>
      </c>
      <c r="H111" s="38">
        <v>95</v>
      </c>
      <c r="I111" s="43"/>
      <c r="J111" s="96"/>
      <c r="K111" s="43"/>
      <c r="L111" s="96"/>
      <c r="M111" s="38"/>
      <c r="N111" s="43"/>
      <c r="O111" s="38" t="s">
        <v>444</v>
      </c>
      <c r="P111" s="38" t="s">
        <v>460</v>
      </c>
      <c r="Q111" s="38" t="s">
        <v>433</v>
      </c>
      <c r="R111" s="38"/>
      <c r="S111" s="38"/>
      <c r="T111" s="38"/>
      <c r="U111" s="38"/>
      <c r="V111" s="38">
        <v>77</v>
      </c>
      <c r="W111" s="38">
        <v>52</v>
      </c>
      <c r="X111" s="38"/>
      <c r="Y111" s="38"/>
      <c r="Z111" s="38">
        <v>0.65</v>
      </c>
      <c r="AA111" s="38"/>
      <c r="AB111" s="38"/>
      <c r="AC111" s="38"/>
      <c r="AD111" s="38"/>
      <c r="AE111" s="57">
        <v>70</v>
      </c>
      <c r="AF111" s="65"/>
      <c r="AG111" s="52">
        <f t="shared" si="61"/>
        <v>122.43</v>
      </c>
      <c r="AH111" s="52">
        <f t="shared" si="62"/>
        <v>45.6</v>
      </c>
      <c r="AI111" s="52">
        <f t="shared" si="63"/>
        <v>36.569999999999993</v>
      </c>
      <c r="AJ111" s="52">
        <f t="shared" si="64"/>
        <v>49.4</v>
      </c>
      <c r="AK111" s="21">
        <f t="shared" si="65"/>
        <v>77</v>
      </c>
      <c r="AL111" s="21">
        <f t="shared" si="66"/>
        <v>52</v>
      </c>
      <c r="AM111" s="21">
        <f t="shared" si="67"/>
        <v>72.861988930548122</v>
      </c>
      <c r="AN111" s="21">
        <f t="shared" si="68"/>
        <v>57.46190531580784</v>
      </c>
      <c r="AO111" s="21">
        <f t="shared" si="69"/>
        <v>-1.5098039215686274</v>
      </c>
      <c r="AP111" s="21">
        <f t="shared" si="70"/>
        <v>-1.4615384615384615</v>
      </c>
      <c r="AQ111" s="21">
        <f t="shared" si="71"/>
        <v>67.649606299212607</v>
      </c>
    </row>
    <row r="112" spans="1:43">
      <c r="A112" s="75">
        <v>108</v>
      </c>
      <c r="B112" s="19">
        <v>34</v>
      </c>
      <c r="C112" s="21" t="s">
        <v>23</v>
      </c>
      <c r="D112" s="21">
        <v>2016</v>
      </c>
      <c r="E112" s="21" t="s">
        <v>88</v>
      </c>
      <c r="F112" s="38">
        <v>234</v>
      </c>
      <c r="G112" s="38">
        <v>159</v>
      </c>
      <c r="H112" s="38">
        <v>95</v>
      </c>
      <c r="I112" s="43"/>
      <c r="J112" s="96"/>
      <c r="K112" s="43"/>
      <c r="L112" s="96"/>
      <c r="M112" s="38"/>
      <c r="N112" s="43"/>
      <c r="O112" s="38" t="s">
        <v>444</v>
      </c>
      <c r="P112" s="38" t="s">
        <v>421</v>
      </c>
      <c r="Q112" s="38" t="s">
        <v>433</v>
      </c>
      <c r="R112" s="38"/>
      <c r="S112" s="38"/>
      <c r="T112" s="38"/>
      <c r="U112" s="38"/>
      <c r="V112" s="38">
        <v>82</v>
      </c>
      <c r="W112" s="38">
        <v>94</v>
      </c>
      <c r="X112" s="38"/>
      <c r="Y112" s="38"/>
      <c r="Z112" s="38">
        <v>0.88</v>
      </c>
      <c r="AA112" s="38"/>
      <c r="AB112" s="38"/>
      <c r="AC112" s="38"/>
      <c r="AD112" s="38"/>
      <c r="AE112" s="57">
        <v>85</v>
      </c>
      <c r="AF112" s="65"/>
      <c r="AG112" s="52">
        <f t="shared" si="61"/>
        <v>130.38</v>
      </c>
      <c r="AH112" s="52">
        <f t="shared" si="62"/>
        <v>5.7000000000000028</v>
      </c>
      <c r="AI112" s="52">
        <f t="shared" si="63"/>
        <v>28.620000000000005</v>
      </c>
      <c r="AJ112" s="52">
        <f t="shared" si="64"/>
        <v>89.3</v>
      </c>
      <c r="AK112" s="21">
        <f t="shared" si="65"/>
        <v>82</v>
      </c>
      <c r="AL112" s="21">
        <f t="shared" si="66"/>
        <v>94</v>
      </c>
      <c r="AM112" s="21">
        <f t="shared" si="67"/>
        <v>95.811287477954153</v>
      </c>
      <c r="AN112" s="21">
        <f t="shared" si="68"/>
        <v>75.729308005427413</v>
      </c>
      <c r="AO112" s="21">
        <f t="shared" si="69"/>
        <v>-0.88172043010752688</v>
      </c>
      <c r="AP112" s="21">
        <f t="shared" si="70"/>
        <v>-0.86170212765957444</v>
      </c>
      <c r="AQ112" s="21">
        <f t="shared" si="71"/>
        <v>86.488188976377955</v>
      </c>
    </row>
    <row r="113" spans="1:43">
      <c r="A113" s="75">
        <v>109</v>
      </c>
      <c r="B113" s="19">
        <v>34</v>
      </c>
      <c r="C113" s="21" t="s">
        <v>23</v>
      </c>
      <c r="D113" s="21">
        <v>2016</v>
      </c>
      <c r="E113" s="21" t="s">
        <v>88</v>
      </c>
      <c r="F113" s="38">
        <v>234</v>
      </c>
      <c r="G113" s="38">
        <v>159</v>
      </c>
      <c r="H113" s="38">
        <v>95</v>
      </c>
      <c r="I113" s="43"/>
      <c r="J113" s="96"/>
      <c r="K113" s="43"/>
      <c r="L113" s="96"/>
      <c r="M113" s="38"/>
      <c r="N113" s="43"/>
      <c r="O113" s="38" t="s">
        <v>444</v>
      </c>
      <c r="P113" s="38" t="s">
        <v>732</v>
      </c>
      <c r="Q113" s="38" t="s">
        <v>433</v>
      </c>
      <c r="R113" s="38"/>
      <c r="S113" s="38"/>
      <c r="T113" s="38"/>
      <c r="U113" s="38"/>
      <c r="V113" s="38">
        <v>96</v>
      </c>
      <c r="W113" s="38">
        <v>89</v>
      </c>
      <c r="X113" s="38"/>
      <c r="Y113" s="38"/>
      <c r="Z113" s="38">
        <v>0.93</v>
      </c>
      <c r="AA113" s="38"/>
      <c r="AB113" s="38"/>
      <c r="AC113" s="38"/>
      <c r="AD113" s="38"/>
      <c r="AE113" s="57">
        <v>94</v>
      </c>
      <c r="AF113" s="65"/>
      <c r="AG113" s="52">
        <f t="shared" si="61"/>
        <v>152.63999999999999</v>
      </c>
      <c r="AH113" s="52">
        <f t="shared" si="62"/>
        <v>10.450000000000003</v>
      </c>
      <c r="AI113" s="52">
        <f t="shared" si="63"/>
        <v>6.3600000000000136</v>
      </c>
      <c r="AJ113" s="52">
        <f t="shared" si="64"/>
        <v>84.55</v>
      </c>
      <c r="AK113" s="21">
        <f t="shared" si="65"/>
        <v>96</v>
      </c>
      <c r="AL113" s="21">
        <f t="shared" si="66"/>
        <v>89</v>
      </c>
      <c r="AM113" s="21">
        <f t="shared" si="67"/>
        <v>93.592494941443377</v>
      </c>
      <c r="AN113" s="21">
        <f t="shared" si="68"/>
        <v>93.004069959300395</v>
      </c>
      <c r="AO113" s="21">
        <f t="shared" si="69"/>
        <v>-1.0909090909090908</v>
      </c>
      <c r="AP113" s="21">
        <f t="shared" si="70"/>
        <v>-1.0674157303370786</v>
      </c>
      <c r="AQ113" s="21">
        <f t="shared" si="71"/>
        <v>93.381889763779526</v>
      </c>
    </row>
    <row r="114" spans="1:43">
      <c r="A114" s="75">
        <v>110</v>
      </c>
      <c r="B114" s="19">
        <v>34</v>
      </c>
      <c r="C114" s="21" t="s">
        <v>23</v>
      </c>
      <c r="D114" s="21">
        <v>2016</v>
      </c>
      <c r="E114" s="21" t="s">
        <v>88</v>
      </c>
      <c r="F114" s="38">
        <v>234</v>
      </c>
      <c r="G114" s="38">
        <v>159</v>
      </c>
      <c r="H114" s="38">
        <v>95</v>
      </c>
      <c r="I114" s="43"/>
      <c r="J114" s="96"/>
      <c r="K114" s="43"/>
      <c r="L114" s="96"/>
      <c r="M114" s="38"/>
      <c r="N114" s="43"/>
      <c r="O114" s="38" t="s">
        <v>444</v>
      </c>
      <c r="P114" s="38" t="s">
        <v>461</v>
      </c>
      <c r="Q114" s="38" t="s">
        <v>433</v>
      </c>
      <c r="R114" s="38"/>
      <c r="S114" s="38"/>
      <c r="T114" s="38"/>
      <c r="U114" s="38"/>
      <c r="V114" s="38">
        <v>95</v>
      </c>
      <c r="W114" s="38">
        <v>94</v>
      </c>
      <c r="X114" s="38"/>
      <c r="Y114" s="38"/>
      <c r="Z114" s="38">
        <v>0.95</v>
      </c>
      <c r="AA114" s="38"/>
      <c r="AB114" s="38"/>
      <c r="AC114" s="38"/>
      <c r="AD114" s="38"/>
      <c r="AE114" s="57">
        <v>95</v>
      </c>
      <c r="AF114" s="65"/>
      <c r="AG114" s="52">
        <f t="shared" si="61"/>
        <v>151.05000000000001</v>
      </c>
      <c r="AH114" s="52">
        <f t="shared" si="62"/>
        <v>5.7000000000000028</v>
      </c>
      <c r="AI114" s="52">
        <f t="shared" si="63"/>
        <v>7.9499999999999886</v>
      </c>
      <c r="AJ114" s="52">
        <f t="shared" si="64"/>
        <v>89.3</v>
      </c>
      <c r="AK114" s="21">
        <f t="shared" si="65"/>
        <v>95</v>
      </c>
      <c r="AL114" s="21">
        <f t="shared" si="66"/>
        <v>94</v>
      </c>
      <c r="AM114" s="21">
        <f t="shared" si="67"/>
        <v>96.363636363636374</v>
      </c>
      <c r="AN114" s="21">
        <f t="shared" si="68"/>
        <v>91.825192802056563</v>
      </c>
      <c r="AO114" s="21">
        <f t="shared" si="69"/>
        <v>-1.021505376344086</v>
      </c>
      <c r="AP114" s="21">
        <f t="shared" si="70"/>
        <v>-1</v>
      </c>
      <c r="AQ114" s="21">
        <f t="shared" si="71"/>
        <v>94.625984251968504</v>
      </c>
    </row>
    <row r="115" spans="1:43">
      <c r="A115" s="75">
        <v>111</v>
      </c>
      <c r="B115" s="19">
        <v>349</v>
      </c>
      <c r="C115" s="21" t="s">
        <v>26</v>
      </c>
      <c r="D115" s="21">
        <v>2016</v>
      </c>
      <c r="E115" s="21" t="s">
        <v>709</v>
      </c>
      <c r="F115" s="32">
        <v>17</v>
      </c>
      <c r="G115" s="32">
        <v>10</v>
      </c>
      <c r="H115" s="32">
        <v>7</v>
      </c>
      <c r="I115" s="21" t="s">
        <v>261</v>
      </c>
      <c r="J115" s="21" t="s">
        <v>471</v>
      </c>
      <c r="K115" s="21" t="s">
        <v>477</v>
      </c>
      <c r="L115" s="21" t="s">
        <v>472</v>
      </c>
      <c r="M115" s="21" t="s">
        <v>729</v>
      </c>
      <c r="N115" s="21" t="s">
        <v>478</v>
      </c>
      <c r="O115" s="21" t="s">
        <v>295</v>
      </c>
      <c r="P115" s="21" t="s">
        <v>474</v>
      </c>
      <c r="Q115" s="21"/>
      <c r="R115" s="21">
        <v>10</v>
      </c>
      <c r="S115" s="21">
        <v>3</v>
      </c>
      <c r="T115" s="21">
        <v>0</v>
      </c>
      <c r="U115" s="21">
        <v>4</v>
      </c>
      <c r="V115" s="21">
        <v>100</v>
      </c>
      <c r="W115" s="21">
        <v>57.1</v>
      </c>
      <c r="X115" s="21"/>
      <c r="Y115" s="21"/>
      <c r="Z115" s="21"/>
      <c r="AA115" s="21"/>
      <c r="AB115" s="21"/>
      <c r="AC115" s="21"/>
      <c r="AD115" s="21"/>
      <c r="AE115" s="26">
        <v>82.4</v>
      </c>
      <c r="AF115" s="65"/>
      <c r="AG115" s="52">
        <f t="shared" si="61"/>
        <v>10</v>
      </c>
      <c r="AH115" s="52">
        <f t="shared" si="62"/>
        <v>3.0030000000000001</v>
      </c>
      <c r="AI115" s="52">
        <f t="shared" si="63"/>
        <v>0</v>
      </c>
      <c r="AJ115" s="52">
        <f t="shared" si="64"/>
        <v>3.9969999999999999</v>
      </c>
      <c r="AK115" s="21">
        <f t="shared" si="65"/>
        <v>100</v>
      </c>
      <c r="AL115" s="21">
        <f t="shared" si="66"/>
        <v>57.099999999999994</v>
      </c>
      <c r="AM115" s="21">
        <f t="shared" si="67"/>
        <v>76.905329539337075</v>
      </c>
      <c r="AN115" s="21">
        <f t="shared" si="68"/>
        <v>100</v>
      </c>
      <c r="AO115" s="21">
        <f t="shared" si="69"/>
        <v>-1.7825311942959003</v>
      </c>
      <c r="AP115" s="21">
        <f t="shared" si="70"/>
        <v>-1.7338003502626973</v>
      </c>
      <c r="AQ115" s="21">
        <f t="shared" si="71"/>
        <v>82.335294117647067</v>
      </c>
    </row>
    <row r="116" spans="1:43">
      <c r="A116" s="75">
        <v>112</v>
      </c>
      <c r="B116" s="19">
        <v>349</v>
      </c>
      <c r="C116" s="21" t="s">
        <v>26</v>
      </c>
      <c r="D116" s="21">
        <v>2016</v>
      </c>
      <c r="E116" s="21" t="s">
        <v>709</v>
      </c>
      <c r="F116" s="32">
        <v>17</v>
      </c>
      <c r="G116" s="32">
        <v>10</v>
      </c>
      <c r="H116" s="32">
        <v>7</v>
      </c>
      <c r="I116" s="21"/>
      <c r="J116" s="21"/>
      <c r="K116" s="21"/>
      <c r="L116" s="21"/>
      <c r="M116" s="21"/>
      <c r="N116" s="21"/>
      <c r="O116" s="21" t="s">
        <v>295</v>
      </c>
      <c r="P116" s="21" t="s">
        <v>475</v>
      </c>
      <c r="Q116" s="21"/>
      <c r="R116" s="21">
        <v>2</v>
      </c>
      <c r="S116" s="21">
        <v>3</v>
      </c>
      <c r="T116" s="21">
        <v>8</v>
      </c>
      <c r="U116" s="21">
        <v>5</v>
      </c>
      <c r="V116" s="21">
        <v>20</v>
      </c>
      <c r="W116" s="21">
        <v>71.400000000000006</v>
      </c>
      <c r="X116" s="21"/>
      <c r="Y116" s="21"/>
      <c r="Z116" s="21"/>
      <c r="AA116" s="21"/>
      <c r="AB116" s="21"/>
      <c r="AC116" s="21"/>
      <c r="AD116" s="21"/>
      <c r="AE116" s="26">
        <v>41.2</v>
      </c>
      <c r="AF116" s="65"/>
      <c r="AG116" s="52">
        <f t="shared" si="61"/>
        <v>2</v>
      </c>
      <c r="AH116" s="52">
        <f t="shared" si="62"/>
        <v>2.0019999999999989</v>
      </c>
      <c r="AI116" s="52">
        <f t="shared" si="63"/>
        <v>8</v>
      </c>
      <c r="AJ116" s="52">
        <f t="shared" si="64"/>
        <v>4.9980000000000011</v>
      </c>
      <c r="AK116" s="21">
        <f t="shared" si="65"/>
        <v>20</v>
      </c>
      <c r="AL116" s="21">
        <f t="shared" si="66"/>
        <v>71.40000000000002</v>
      </c>
      <c r="AM116" s="21">
        <f t="shared" si="67"/>
        <v>49.975012493753134</v>
      </c>
      <c r="AN116" s="21">
        <f t="shared" si="68"/>
        <v>38.452069549161415</v>
      </c>
      <c r="AO116" s="21">
        <f t="shared" si="69"/>
        <v>-0.28409090909090901</v>
      </c>
      <c r="AP116" s="21">
        <f t="shared" si="70"/>
        <v>-0.26610644257703076</v>
      </c>
      <c r="AQ116" s="21">
        <f t="shared" si="71"/>
        <v>41.164705882352948</v>
      </c>
    </row>
    <row r="117" spans="1:43">
      <c r="A117" s="75">
        <v>113</v>
      </c>
      <c r="B117" s="19">
        <v>359</v>
      </c>
      <c r="C117" s="20" t="s">
        <v>51</v>
      </c>
      <c r="D117" s="21">
        <v>2016</v>
      </c>
      <c r="E117" s="21" t="s">
        <v>90</v>
      </c>
      <c r="F117" s="21">
        <v>181</v>
      </c>
      <c r="G117" s="21">
        <v>48</v>
      </c>
      <c r="H117" s="21">
        <v>133</v>
      </c>
      <c r="I117" s="21" t="s">
        <v>481</v>
      </c>
      <c r="J117" s="21" t="s">
        <v>484</v>
      </c>
      <c r="K117" s="21" t="s">
        <v>480</v>
      </c>
      <c r="L117" s="21" t="s">
        <v>482</v>
      </c>
      <c r="M117" s="21" t="s">
        <v>483</v>
      </c>
      <c r="N117" s="21" t="s">
        <v>490</v>
      </c>
      <c r="O117" s="21" t="s">
        <v>473</v>
      </c>
      <c r="P117" s="21" t="s">
        <v>485</v>
      </c>
      <c r="Q117" s="21"/>
      <c r="R117" s="21">
        <v>48</v>
      </c>
      <c r="S117" s="21">
        <v>1</v>
      </c>
      <c r="T117" s="21">
        <v>0</v>
      </c>
      <c r="U117" s="21">
        <v>132</v>
      </c>
      <c r="V117" s="21">
        <v>100</v>
      </c>
      <c r="W117" s="21">
        <v>99.2</v>
      </c>
      <c r="X117" s="21">
        <v>98</v>
      </c>
      <c r="Y117" s="21">
        <v>100</v>
      </c>
      <c r="Z117" s="21"/>
      <c r="AA117" s="21"/>
      <c r="AB117" s="21"/>
      <c r="AC117" s="21"/>
      <c r="AD117" s="21"/>
      <c r="AE117" s="26">
        <v>99.4</v>
      </c>
      <c r="AF117" s="65"/>
      <c r="AG117" s="52">
        <f t="shared" si="61"/>
        <v>48</v>
      </c>
      <c r="AH117" s="52">
        <f t="shared" si="62"/>
        <v>1.063999999999993</v>
      </c>
      <c r="AI117" s="52">
        <f t="shared" si="63"/>
        <v>0</v>
      </c>
      <c r="AJ117" s="52">
        <f t="shared" si="64"/>
        <v>131.93600000000001</v>
      </c>
      <c r="AK117" s="21">
        <f t="shared" si="65"/>
        <v>100</v>
      </c>
      <c r="AL117" s="21">
        <f t="shared" si="66"/>
        <v>99.200000000000017</v>
      </c>
      <c r="AM117" s="21">
        <f t="shared" si="67"/>
        <v>97.831403880645709</v>
      </c>
      <c r="AN117" s="21">
        <f t="shared" si="68"/>
        <v>100</v>
      </c>
      <c r="AO117" s="21">
        <f t="shared" si="69"/>
        <v>-1.0183299389002034</v>
      </c>
      <c r="AP117" s="21">
        <f t="shared" si="70"/>
        <v>-0.99798387096774177</v>
      </c>
      <c r="AQ117" s="21">
        <f t="shared" si="71"/>
        <v>99.412154696132603</v>
      </c>
    </row>
    <row r="118" spans="1:43">
      <c r="A118" s="75">
        <v>114</v>
      </c>
      <c r="B118" s="19">
        <v>359</v>
      </c>
      <c r="C118" s="20" t="s">
        <v>51</v>
      </c>
      <c r="D118" s="21">
        <v>2016</v>
      </c>
      <c r="E118" s="21" t="s">
        <v>90</v>
      </c>
      <c r="F118" s="21">
        <v>167</v>
      </c>
      <c r="G118" s="21">
        <v>56</v>
      </c>
      <c r="H118" s="21">
        <v>111</v>
      </c>
      <c r="I118" s="21"/>
      <c r="J118" s="21"/>
      <c r="K118" s="21"/>
      <c r="L118" s="21"/>
      <c r="M118" s="21"/>
      <c r="N118" s="21"/>
      <c r="O118" s="21" t="s">
        <v>473</v>
      </c>
      <c r="P118" s="21" t="s">
        <v>486</v>
      </c>
      <c r="Q118" s="21"/>
      <c r="R118" s="21">
        <v>50</v>
      </c>
      <c r="S118" s="21">
        <v>10</v>
      </c>
      <c r="T118" s="21">
        <v>6</v>
      </c>
      <c r="U118" s="21">
        <v>101</v>
      </c>
      <c r="V118" s="21">
        <v>89.3</v>
      </c>
      <c r="W118" s="21">
        <v>91</v>
      </c>
      <c r="X118" s="21">
        <v>83.3</v>
      </c>
      <c r="Y118" s="21">
        <v>94.4</v>
      </c>
      <c r="Z118" s="21"/>
      <c r="AA118" s="21"/>
      <c r="AB118" s="21"/>
      <c r="AC118" s="21"/>
      <c r="AD118" s="21"/>
      <c r="AE118" s="26">
        <v>90.4</v>
      </c>
      <c r="AF118" s="65"/>
      <c r="AG118" s="52">
        <f t="shared" si="61"/>
        <v>50.008000000000003</v>
      </c>
      <c r="AH118" s="52">
        <f t="shared" si="62"/>
        <v>9.9899999999999949</v>
      </c>
      <c r="AI118" s="52">
        <f t="shared" si="63"/>
        <v>5.9919999999999973</v>
      </c>
      <c r="AJ118" s="52">
        <f t="shared" si="64"/>
        <v>101.01</v>
      </c>
      <c r="AK118" s="21">
        <f t="shared" si="65"/>
        <v>89.3</v>
      </c>
      <c r="AL118" s="21">
        <f t="shared" si="66"/>
        <v>91</v>
      </c>
      <c r="AM118" s="21">
        <f t="shared" si="67"/>
        <v>83.349444981499389</v>
      </c>
      <c r="AN118" s="21">
        <f t="shared" si="68"/>
        <v>94.400104670940721</v>
      </c>
      <c r="AO118" s="21">
        <f t="shared" si="69"/>
        <v>-0.99222222222222223</v>
      </c>
      <c r="AP118" s="21">
        <f t="shared" si="70"/>
        <v>-0.97032967032967032</v>
      </c>
      <c r="AQ118" s="21">
        <f t="shared" si="71"/>
        <v>90.429940119760474</v>
      </c>
    </row>
    <row r="119" spans="1:43">
      <c r="A119" s="75">
        <v>115</v>
      </c>
      <c r="B119" s="19">
        <v>359</v>
      </c>
      <c r="C119" s="20" t="s">
        <v>51</v>
      </c>
      <c r="D119" s="21">
        <v>2016</v>
      </c>
      <c r="E119" s="21" t="s">
        <v>90</v>
      </c>
      <c r="F119" s="21">
        <v>181</v>
      </c>
      <c r="G119" s="21">
        <v>48</v>
      </c>
      <c r="H119" s="21">
        <v>133</v>
      </c>
      <c r="I119" s="21"/>
      <c r="J119" s="21"/>
      <c r="K119" s="21"/>
      <c r="L119" s="21"/>
      <c r="M119" s="21"/>
      <c r="N119" s="21"/>
      <c r="O119" s="21" t="s">
        <v>473</v>
      </c>
      <c r="P119" s="21" t="s">
        <v>487</v>
      </c>
      <c r="Q119" s="21"/>
      <c r="R119" s="21">
        <v>45</v>
      </c>
      <c r="S119" s="21">
        <v>0</v>
      </c>
      <c r="T119" s="21">
        <v>3</v>
      </c>
      <c r="U119" s="21">
        <v>133</v>
      </c>
      <c r="V119" s="21">
        <v>93.8</v>
      </c>
      <c r="W119" s="21">
        <v>100</v>
      </c>
      <c r="X119" s="21">
        <v>100</v>
      </c>
      <c r="Y119" s="21">
        <v>97.8</v>
      </c>
      <c r="Z119" s="21"/>
      <c r="AA119" s="21"/>
      <c r="AB119" s="21"/>
      <c r="AC119" s="21"/>
      <c r="AD119" s="21"/>
      <c r="AE119" s="26">
        <v>98.3</v>
      </c>
      <c r="AF119" s="65"/>
      <c r="AG119" s="52">
        <f t="shared" si="61"/>
        <v>45.023999999999994</v>
      </c>
      <c r="AH119" s="52">
        <f t="shared" si="62"/>
        <v>0</v>
      </c>
      <c r="AI119" s="52">
        <f t="shared" si="63"/>
        <v>2.9760000000000062</v>
      </c>
      <c r="AJ119" s="52">
        <f t="shared" si="64"/>
        <v>133</v>
      </c>
      <c r="AK119" s="21">
        <f t="shared" si="65"/>
        <v>93.799999999999983</v>
      </c>
      <c r="AL119" s="21">
        <f t="shared" si="66"/>
        <v>100</v>
      </c>
      <c r="AM119" s="21">
        <f t="shared" si="67"/>
        <v>100</v>
      </c>
      <c r="AN119" s="21">
        <f t="shared" si="68"/>
        <v>97.811378478555042</v>
      </c>
      <c r="AO119" s="21">
        <f t="shared" si="69"/>
        <v>-0.94747474747474725</v>
      </c>
      <c r="AP119" s="21">
        <f t="shared" si="70"/>
        <v>-0.92799999999999983</v>
      </c>
      <c r="AQ119" s="21">
        <f t="shared" si="71"/>
        <v>98.355801104972372</v>
      </c>
    </row>
    <row r="120" spans="1:43">
      <c r="A120" s="75">
        <v>116</v>
      </c>
      <c r="B120" s="19">
        <v>359</v>
      </c>
      <c r="C120" s="20" t="s">
        <v>51</v>
      </c>
      <c r="D120" s="21">
        <v>2016</v>
      </c>
      <c r="E120" s="21" t="s">
        <v>90</v>
      </c>
      <c r="F120" s="21">
        <v>167</v>
      </c>
      <c r="G120" s="21">
        <v>56</v>
      </c>
      <c r="H120" s="21">
        <v>111</v>
      </c>
      <c r="I120" s="21"/>
      <c r="J120" s="21"/>
      <c r="K120" s="21"/>
      <c r="L120" s="21"/>
      <c r="M120" s="21"/>
      <c r="N120" s="21"/>
      <c r="O120" s="21" t="s">
        <v>473</v>
      </c>
      <c r="P120" s="21" t="s">
        <v>488</v>
      </c>
      <c r="Q120" s="21"/>
      <c r="R120" s="21">
        <v>36</v>
      </c>
      <c r="S120" s="21">
        <v>5</v>
      </c>
      <c r="T120" s="21">
        <v>20</v>
      </c>
      <c r="U120" s="21">
        <v>106</v>
      </c>
      <c r="V120" s="21">
        <v>64.3</v>
      </c>
      <c r="W120" s="21">
        <v>95.5</v>
      </c>
      <c r="X120" s="21">
        <v>87.8</v>
      </c>
      <c r="Y120" s="21">
        <v>84.1</v>
      </c>
      <c r="Z120" s="21"/>
      <c r="AA120" s="21"/>
      <c r="AB120" s="21"/>
      <c r="AC120" s="21"/>
      <c r="AD120" s="21"/>
      <c r="AE120" s="26">
        <v>85</v>
      </c>
      <c r="AF120" s="65"/>
      <c r="AG120" s="52">
        <f t="shared" si="61"/>
        <v>36.007999999999996</v>
      </c>
      <c r="AH120" s="52">
        <f t="shared" si="62"/>
        <v>4.9950000000000045</v>
      </c>
      <c r="AI120" s="52">
        <f t="shared" si="63"/>
        <v>19.992000000000004</v>
      </c>
      <c r="AJ120" s="52">
        <f t="shared" si="64"/>
        <v>106.005</v>
      </c>
      <c r="AK120" s="21">
        <f t="shared" si="65"/>
        <v>64.3</v>
      </c>
      <c r="AL120" s="21">
        <f t="shared" si="66"/>
        <v>95.5</v>
      </c>
      <c r="AM120" s="21">
        <f t="shared" si="67"/>
        <v>87.817964539180053</v>
      </c>
      <c r="AN120" s="21">
        <f t="shared" si="68"/>
        <v>84.132955546560623</v>
      </c>
      <c r="AO120" s="21">
        <f t="shared" si="69"/>
        <v>-0.68042328042328037</v>
      </c>
      <c r="AP120" s="21">
        <f t="shared" si="70"/>
        <v>-0.66282722513088999</v>
      </c>
      <c r="AQ120" s="21">
        <f t="shared" si="71"/>
        <v>85.03772455089819</v>
      </c>
    </row>
    <row r="121" spans="1:43">
      <c r="A121" s="75">
        <v>117</v>
      </c>
      <c r="B121" s="19">
        <v>359</v>
      </c>
      <c r="C121" s="20" t="s">
        <v>51</v>
      </c>
      <c r="D121" s="21">
        <v>2016</v>
      </c>
      <c r="E121" s="21" t="s">
        <v>90</v>
      </c>
      <c r="F121" s="38">
        <v>991</v>
      </c>
      <c r="G121" s="38">
        <v>900</v>
      </c>
      <c r="H121" s="38">
        <v>91</v>
      </c>
      <c r="I121" s="38"/>
      <c r="J121" s="38"/>
      <c r="K121" s="38"/>
      <c r="L121" s="38"/>
      <c r="M121" s="38"/>
      <c r="N121" s="38"/>
      <c r="O121" s="38" t="s">
        <v>489</v>
      </c>
      <c r="P121" s="38" t="s">
        <v>485</v>
      </c>
      <c r="Q121" s="38"/>
      <c r="R121" s="38">
        <v>900</v>
      </c>
      <c r="S121" s="38">
        <v>1</v>
      </c>
      <c r="T121" s="38">
        <v>0</v>
      </c>
      <c r="U121" s="38">
        <v>90</v>
      </c>
      <c r="V121" s="38">
        <v>100</v>
      </c>
      <c r="W121" s="38">
        <v>98.9</v>
      </c>
      <c r="X121" s="38">
        <v>99.9</v>
      </c>
      <c r="Y121" s="38">
        <v>100</v>
      </c>
      <c r="Z121" s="38"/>
      <c r="AA121" s="38"/>
      <c r="AB121" s="38"/>
      <c r="AC121" s="38"/>
      <c r="AD121" s="38"/>
      <c r="AE121" s="57">
        <v>99.9</v>
      </c>
      <c r="AF121" s="65"/>
      <c r="AG121" s="52">
        <f t="shared" si="61"/>
        <v>900</v>
      </c>
      <c r="AH121" s="52">
        <f t="shared" si="62"/>
        <v>1.0010000000000048</v>
      </c>
      <c r="AI121" s="52">
        <f t="shared" si="63"/>
        <v>0</v>
      </c>
      <c r="AJ121" s="52">
        <f t="shared" si="64"/>
        <v>89.998999999999995</v>
      </c>
      <c r="AK121" s="21">
        <f t="shared" si="65"/>
        <v>100</v>
      </c>
      <c r="AL121" s="21">
        <f t="shared" si="66"/>
        <v>98.9</v>
      </c>
      <c r="AM121" s="21">
        <f t="shared" si="67"/>
        <v>99.888901344171657</v>
      </c>
      <c r="AN121" s="21">
        <f t="shared" si="68"/>
        <v>100</v>
      </c>
      <c r="AO121" s="21">
        <f t="shared" si="69"/>
        <v>-1.0214504596527068</v>
      </c>
      <c r="AP121" s="21">
        <f t="shared" si="70"/>
        <v>-1.0010111223458038</v>
      </c>
      <c r="AQ121" s="21">
        <f t="shared" si="71"/>
        <v>99.898990918264388</v>
      </c>
    </row>
    <row r="122" spans="1:43">
      <c r="A122" s="75">
        <v>118</v>
      </c>
      <c r="B122" s="19">
        <v>359</v>
      </c>
      <c r="C122" s="20" t="s">
        <v>51</v>
      </c>
      <c r="D122" s="21">
        <v>2016</v>
      </c>
      <c r="E122" s="21" t="s">
        <v>90</v>
      </c>
      <c r="F122" s="38">
        <v>333</v>
      </c>
      <c r="G122" s="38">
        <v>260</v>
      </c>
      <c r="H122" s="38">
        <v>73</v>
      </c>
      <c r="I122" s="38"/>
      <c r="J122" s="38"/>
      <c r="K122" s="38"/>
      <c r="L122" s="38"/>
      <c r="M122" s="38"/>
      <c r="N122" s="38"/>
      <c r="O122" s="38" t="s">
        <v>489</v>
      </c>
      <c r="P122" s="38" t="s">
        <v>486</v>
      </c>
      <c r="Q122" s="38"/>
      <c r="R122" s="38">
        <v>249</v>
      </c>
      <c r="S122" s="38">
        <v>9</v>
      </c>
      <c r="T122" s="38">
        <v>11</v>
      </c>
      <c r="U122" s="38">
        <v>90</v>
      </c>
      <c r="V122" s="38">
        <v>95.8</v>
      </c>
      <c r="W122" s="38">
        <v>80.8</v>
      </c>
      <c r="X122" s="38">
        <v>94.7</v>
      </c>
      <c r="Y122" s="38">
        <v>84.3</v>
      </c>
      <c r="Z122" s="38"/>
      <c r="AA122" s="38"/>
      <c r="AB122" s="38"/>
      <c r="AC122" s="38"/>
      <c r="AD122" s="38"/>
      <c r="AE122" s="57">
        <v>92.5</v>
      </c>
      <c r="AF122" s="65"/>
      <c r="AG122" s="52">
        <f t="shared" si="61"/>
        <v>249.08</v>
      </c>
      <c r="AH122" s="52">
        <f t="shared" si="62"/>
        <v>14.016000000000005</v>
      </c>
      <c r="AI122" s="52">
        <f t="shared" si="63"/>
        <v>10.919999999999987</v>
      </c>
      <c r="AJ122" s="52">
        <f t="shared" si="64"/>
        <v>58.983999999999995</v>
      </c>
      <c r="AK122" s="21">
        <f t="shared" si="65"/>
        <v>95.800000000000011</v>
      </c>
      <c r="AL122" s="21">
        <f t="shared" si="66"/>
        <v>80.8</v>
      </c>
      <c r="AM122" s="21">
        <f t="shared" si="67"/>
        <v>94.67266701128105</v>
      </c>
      <c r="AN122" s="21">
        <f t="shared" si="68"/>
        <v>84.378576333257044</v>
      </c>
      <c r="AO122" s="21">
        <f t="shared" si="69"/>
        <v>-1.2005012531328323</v>
      </c>
      <c r="AP122" s="21">
        <f t="shared" si="70"/>
        <v>-1.1732673267326734</v>
      </c>
      <c r="AQ122" s="21">
        <f t="shared" si="71"/>
        <v>92.511711711711726</v>
      </c>
    </row>
    <row r="123" spans="1:43">
      <c r="A123" s="75">
        <v>119</v>
      </c>
      <c r="B123" s="19">
        <v>359</v>
      </c>
      <c r="C123" s="20" t="s">
        <v>51</v>
      </c>
      <c r="D123" s="21">
        <v>2016</v>
      </c>
      <c r="E123" s="21" t="s">
        <v>90</v>
      </c>
      <c r="F123" s="38">
        <v>991</v>
      </c>
      <c r="G123" s="38">
        <v>900</v>
      </c>
      <c r="H123" s="38">
        <v>91</v>
      </c>
      <c r="I123" s="38"/>
      <c r="J123" s="38"/>
      <c r="K123" s="38"/>
      <c r="L123" s="38"/>
      <c r="M123" s="38"/>
      <c r="N123" s="38"/>
      <c r="O123" s="38" t="s">
        <v>489</v>
      </c>
      <c r="P123" s="38" t="s">
        <v>487</v>
      </c>
      <c r="Q123" s="38"/>
      <c r="R123" s="38">
        <v>896</v>
      </c>
      <c r="S123" s="38">
        <v>0</v>
      </c>
      <c r="T123" s="38">
        <v>4</v>
      </c>
      <c r="U123" s="38">
        <v>91</v>
      </c>
      <c r="V123" s="38">
        <v>99.6</v>
      </c>
      <c r="W123" s="38">
        <v>100</v>
      </c>
      <c r="X123" s="38">
        <v>100</v>
      </c>
      <c r="Y123" s="38">
        <v>95.8</v>
      </c>
      <c r="Z123" s="38"/>
      <c r="AA123" s="38"/>
      <c r="AB123" s="38"/>
      <c r="AC123" s="38"/>
      <c r="AD123" s="38"/>
      <c r="AE123" s="57">
        <v>99.6</v>
      </c>
      <c r="AF123" s="65"/>
      <c r="AG123" s="52">
        <f t="shared" si="61"/>
        <v>896.4</v>
      </c>
      <c r="AH123" s="52">
        <f t="shared" si="62"/>
        <v>0</v>
      </c>
      <c r="AI123" s="52">
        <f t="shared" si="63"/>
        <v>3.6000000000000227</v>
      </c>
      <c r="AJ123" s="52">
        <f t="shared" si="64"/>
        <v>91</v>
      </c>
      <c r="AK123" s="21">
        <f t="shared" si="65"/>
        <v>99.6</v>
      </c>
      <c r="AL123" s="21">
        <f t="shared" si="66"/>
        <v>100</v>
      </c>
      <c r="AM123" s="21">
        <f t="shared" si="67"/>
        <v>100</v>
      </c>
      <c r="AN123" s="21">
        <f t="shared" si="68"/>
        <v>96.194503171247334</v>
      </c>
      <c r="AO123" s="21">
        <f t="shared" si="69"/>
        <v>-1.0060606060606061</v>
      </c>
      <c r="AP123" s="21">
        <f t="shared" si="70"/>
        <v>-0.98599999999999999</v>
      </c>
      <c r="AQ123" s="21">
        <f t="shared" si="71"/>
        <v>99.636730575176585</v>
      </c>
    </row>
    <row r="124" spans="1:43">
      <c r="A124" s="75">
        <v>120</v>
      </c>
      <c r="B124" s="19">
        <v>359</v>
      </c>
      <c r="C124" s="20" t="s">
        <v>51</v>
      </c>
      <c r="D124" s="21">
        <v>2016</v>
      </c>
      <c r="E124" s="21" t="s">
        <v>90</v>
      </c>
      <c r="F124" s="38">
        <v>333</v>
      </c>
      <c r="G124" s="38">
        <v>260</v>
      </c>
      <c r="H124" s="38">
        <v>73</v>
      </c>
      <c r="I124" s="38"/>
      <c r="J124" s="38"/>
      <c r="K124" s="38"/>
      <c r="L124" s="38"/>
      <c r="M124" s="38"/>
      <c r="N124" s="38"/>
      <c r="O124" s="38" t="s">
        <v>489</v>
      </c>
      <c r="P124" s="38" t="s">
        <v>488</v>
      </c>
      <c r="Q124" s="38"/>
      <c r="R124" s="38">
        <v>229</v>
      </c>
      <c r="S124" s="38">
        <v>8</v>
      </c>
      <c r="T124" s="38">
        <v>31</v>
      </c>
      <c r="U124" s="38">
        <v>91</v>
      </c>
      <c r="V124" s="38">
        <v>88.1</v>
      </c>
      <c r="W124" s="38">
        <v>89</v>
      </c>
      <c r="X124" s="38">
        <v>96.6</v>
      </c>
      <c r="Y124" s="38">
        <v>67.7</v>
      </c>
      <c r="Z124" s="38"/>
      <c r="AA124" s="38"/>
      <c r="AB124" s="38"/>
      <c r="AC124" s="38"/>
      <c r="AD124" s="38"/>
      <c r="AE124" s="57">
        <v>88.3</v>
      </c>
      <c r="AF124" s="65"/>
      <c r="AG124" s="52">
        <f t="shared" si="61"/>
        <v>229.06</v>
      </c>
      <c r="AH124" s="52">
        <f t="shared" si="62"/>
        <v>8.0300000000000011</v>
      </c>
      <c r="AI124" s="52">
        <f t="shared" si="63"/>
        <v>30.939999999999998</v>
      </c>
      <c r="AJ124" s="52">
        <f t="shared" si="64"/>
        <v>64.97</v>
      </c>
      <c r="AK124" s="21">
        <f t="shared" si="65"/>
        <v>88.1</v>
      </c>
      <c r="AL124" s="21">
        <f t="shared" si="66"/>
        <v>89</v>
      </c>
      <c r="AM124" s="21">
        <f t="shared" si="67"/>
        <v>96.613100510354727</v>
      </c>
      <c r="AN124" s="21">
        <f t="shared" si="68"/>
        <v>67.740590136586391</v>
      </c>
      <c r="AO124" s="21">
        <f t="shared" si="69"/>
        <v>-1.0011363636363635</v>
      </c>
      <c r="AP124" s="21">
        <f t="shared" si="70"/>
        <v>-0.97865168539325831</v>
      </c>
      <c r="AQ124" s="21">
        <f t="shared" si="71"/>
        <v>88.297297297297277</v>
      </c>
    </row>
    <row r="125" spans="1:43">
      <c r="A125" s="75">
        <v>121</v>
      </c>
      <c r="B125" s="70">
        <v>263</v>
      </c>
      <c r="C125" s="39" t="s">
        <v>47</v>
      </c>
      <c r="D125" s="32">
        <v>2015</v>
      </c>
      <c r="E125" s="32" t="s">
        <v>92</v>
      </c>
      <c r="F125" s="21">
        <v>37</v>
      </c>
      <c r="G125" s="21"/>
      <c r="H125" s="21"/>
      <c r="I125" s="21" t="s">
        <v>481</v>
      </c>
      <c r="J125" s="21" t="s">
        <v>494</v>
      </c>
      <c r="K125" s="21" t="s">
        <v>492</v>
      </c>
      <c r="L125" s="21"/>
      <c r="M125" s="21"/>
      <c r="N125" s="21"/>
      <c r="O125" s="21" t="s">
        <v>473</v>
      </c>
      <c r="P125" s="95"/>
      <c r="Q125" s="21" t="s">
        <v>328</v>
      </c>
      <c r="R125" s="21"/>
      <c r="S125" s="21"/>
      <c r="T125" s="21"/>
      <c r="U125" s="21"/>
      <c r="V125" s="21"/>
      <c r="W125" s="21"/>
      <c r="X125" s="21"/>
      <c r="Y125" s="21"/>
      <c r="Z125" s="21"/>
      <c r="AA125" s="21"/>
      <c r="AB125" s="21"/>
      <c r="AC125" s="21"/>
      <c r="AD125" s="21"/>
      <c r="AE125" s="26"/>
      <c r="AF125" s="65"/>
      <c r="AG125" s="52"/>
      <c r="AH125" s="52"/>
      <c r="AI125" s="52"/>
      <c r="AJ125" s="52"/>
      <c r="AK125" s="21"/>
      <c r="AL125" s="21"/>
      <c r="AM125" s="21"/>
      <c r="AN125" s="21"/>
      <c r="AO125" s="21"/>
      <c r="AP125" s="21"/>
      <c r="AQ125" s="21"/>
    </row>
    <row r="126" spans="1:43">
      <c r="A126" s="75">
        <v>122</v>
      </c>
      <c r="B126" s="70">
        <v>67</v>
      </c>
      <c r="C126" s="20" t="s">
        <v>18</v>
      </c>
      <c r="D126" s="21">
        <v>2015</v>
      </c>
      <c r="E126" s="21" t="s">
        <v>94</v>
      </c>
      <c r="F126" s="21">
        <v>10</v>
      </c>
      <c r="G126" s="21"/>
      <c r="H126" s="21"/>
      <c r="I126" s="21" t="s">
        <v>481</v>
      </c>
      <c r="J126" s="44" t="s">
        <v>501</v>
      </c>
      <c r="K126" s="21" t="s">
        <v>499</v>
      </c>
      <c r="L126" s="21" t="s">
        <v>500</v>
      </c>
      <c r="M126" s="21"/>
      <c r="N126" s="21"/>
      <c r="O126" s="21" t="s">
        <v>473</v>
      </c>
      <c r="P126" s="21" t="s">
        <v>474</v>
      </c>
      <c r="Q126" s="21" t="s">
        <v>328</v>
      </c>
      <c r="R126" s="21"/>
      <c r="S126" s="21"/>
      <c r="T126" s="21"/>
      <c r="U126" s="21"/>
      <c r="V126" s="21"/>
      <c r="W126" s="21"/>
      <c r="X126" s="21"/>
      <c r="Y126" s="21"/>
      <c r="Z126" s="21"/>
      <c r="AA126" s="21"/>
      <c r="AB126" s="21"/>
      <c r="AC126" s="21"/>
      <c r="AD126" s="21"/>
      <c r="AE126" s="26"/>
      <c r="AF126" s="65"/>
      <c r="AG126" s="52"/>
      <c r="AH126" s="52"/>
      <c r="AI126" s="52"/>
      <c r="AJ126" s="52"/>
      <c r="AK126" s="21"/>
      <c r="AL126" s="21"/>
      <c r="AM126" s="21"/>
      <c r="AN126" s="21"/>
      <c r="AO126" s="21"/>
      <c r="AP126" s="21"/>
      <c r="AQ126" s="21"/>
    </row>
    <row r="127" spans="1:43">
      <c r="A127" s="75">
        <v>123</v>
      </c>
      <c r="B127" s="70">
        <v>67</v>
      </c>
      <c r="C127" s="20" t="s">
        <v>18</v>
      </c>
      <c r="D127" s="21">
        <v>2015</v>
      </c>
      <c r="E127" s="21" t="s">
        <v>94</v>
      </c>
      <c r="F127" s="32"/>
      <c r="G127" s="32"/>
      <c r="H127" s="32"/>
      <c r="I127" s="21"/>
      <c r="J127" s="44"/>
      <c r="K127" s="21" t="s">
        <v>502</v>
      </c>
      <c r="L127" s="21"/>
      <c r="M127" s="21"/>
      <c r="N127" s="21"/>
      <c r="O127" s="21" t="s">
        <v>473</v>
      </c>
      <c r="P127" s="21" t="s">
        <v>502</v>
      </c>
      <c r="Q127" s="21" t="s">
        <v>328</v>
      </c>
      <c r="R127" s="21"/>
      <c r="S127" s="21"/>
      <c r="T127" s="21"/>
      <c r="U127" s="21"/>
      <c r="V127" s="21"/>
      <c r="W127" s="21"/>
      <c r="X127" s="21"/>
      <c r="Y127" s="21"/>
      <c r="Z127" s="21"/>
      <c r="AA127" s="21"/>
      <c r="AB127" s="21"/>
      <c r="AC127" s="21"/>
      <c r="AD127" s="21"/>
      <c r="AE127" s="26"/>
      <c r="AF127" s="65"/>
      <c r="AG127" s="52"/>
      <c r="AH127" s="52"/>
      <c r="AI127" s="52"/>
      <c r="AJ127" s="52"/>
      <c r="AK127" s="21"/>
      <c r="AL127" s="21"/>
      <c r="AM127" s="21"/>
      <c r="AN127" s="21"/>
      <c r="AO127" s="21"/>
      <c r="AP127" s="21"/>
      <c r="AQ127" s="21"/>
    </row>
    <row r="128" spans="1:43">
      <c r="A128" s="75">
        <v>124</v>
      </c>
      <c r="B128" s="70">
        <v>67</v>
      </c>
      <c r="C128" s="20" t="s">
        <v>18</v>
      </c>
      <c r="D128" s="21">
        <v>2015</v>
      </c>
      <c r="E128" s="21" t="s">
        <v>94</v>
      </c>
      <c r="F128" s="32"/>
      <c r="G128" s="32"/>
      <c r="H128" s="32"/>
      <c r="I128" s="21"/>
      <c r="J128" s="44"/>
      <c r="K128" s="21"/>
      <c r="L128" s="21"/>
      <c r="M128" s="21"/>
      <c r="N128" s="21"/>
      <c r="O128" s="21" t="s">
        <v>473</v>
      </c>
      <c r="P128" s="21" t="s">
        <v>503</v>
      </c>
      <c r="Q128" s="21" t="s">
        <v>328</v>
      </c>
      <c r="R128" s="21"/>
      <c r="S128" s="21"/>
      <c r="T128" s="21"/>
      <c r="U128" s="21"/>
      <c r="V128" s="21"/>
      <c r="W128" s="21"/>
      <c r="X128" s="21"/>
      <c r="Y128" s="21"/>
      <c r="Z128" s="21"/>
      <c r="AA128" s="21"/>
      <c r="AB128" s="21"/>
      <c r="AC128" s="21"/>
      <c r="AD128" s="21"/>
      <c r="AE128" s="26"/>
      <c r="AF128" s="65"/>
      <c r="AG128" s="52"/>
      <c r="AH128" s="52"/>
      <c r="AI128" s="52"/>
      <c r="AJ128" s="52"/>
      <c r="AK128" s="21"/>
      <c r="AL128" s="21"/>
      <c r="AM128" s="21"/>
      <c r="AN128" s="21"/>
      <c r="AO128" s="21"/>
      <c r="AP128" s="21"/>
      <c r="AQ128" s="21"/>
    </row>
    <row r="129" spans="1:43">
      <c r="A129" s="75">
        <v>125</v>
      </c>
      <c r="B129" s="19">
        <v>432</v>
      </c>
      <c r="C129" s="21" t="s">
        <v>21</v>
      </c>
      <c r="D129" s="21">
        <v>2015</v>
      </c>
      <c r="E129" s="21" t="s">
        <v>77</v>
      </c>
      <c r="F129" s="32">
        <v>32</v>
      </c>
      <c r="G129" s="32">
        <v>32</v>
      </c>
      <c r="H129" s="32">
        <v>0</v>
      </c>
      <c r="I129" s="21" t="s">
        <v>481</v>
      </c>
      <c r="J129" s="21" t="s">
        <v>507</v>
      </c>
      <c r="K129" s="21" t="s">
        <v>496</v>
      </c>
      <c r="L129" s="21" t="s">
        <v>507</v>
      </c>
      <c r="M129" s="21" t="s">
        <v>721</v>
      </c>
      <c r="N129" s="9" t="s">
        <v>189</v>
      </c>
      <c r="O129" s="21" t="s">
        <v>473</v>
      </c>
      <c r="P129" s="21" t="s">
        <v>474</v>
      </c>
      <c r="Q129" s="21"/>
      <c r="R129" s="21">
        <v>32</v>
      </c>
      <c r="S129" s="21"/>
      <c r="T129" s="21"/>
      <c r="U129" s="21"/>
      <c r="V129" s="21">
        <v>100</v>
      </c>
      <c r="W129" s="21"/>
      <c r="X129" s="21"/>
      <c r="Y129" s="21"/>
      <c r="Z129" s="21"/>
      <c r="AA129" s="21"/>
      <c r="AB129" s="21"/>
      <c r="AC129" s="21"/>
      <c r="AD129" s="21"/>
      <c r="AE129" s="26"/>
      <c r="AF129" s="65" t="s">
        <v>698</v>
      </c>
      <c r="AG129" s="52">
        <f t="shared" si="61"/>
        <v>32</v>
      </c>
      <c r="AH129" s="52">
        <f t="shared" si="62"/>
        <v>0</v>
      </c>
      <c r="AI129" s="52">
        <f t="shared" si="63"/>
        <v>0</v>
      </c>
      <c r="AJ129" s="52">
        <f t="shared" si="64"/>
        <v>0</v>
      </c>
      <c r="AK129" s="21">
        <f t="shared" si="65"/>
        <v>100</v>
      </c>
      <c r="AL129" s="21" t="e">
        <f t="shared" si="66"/>
        <v>#DIV/0!</v>
      </c>
      <c r="AM129" s="21">
        <f t="shared" si="67"/>
        <v>100</v>
      </c>
      <c r="AN129" s="21" t="e">
        <f t="shared" si="68"/>
        <v>#DIV/0!</v>
      </c>
      <c r="AO129" s="21" t="e">
        <f t="shared" si="69"/>
        <v>#DIV/0!</v>
      </c>
      <c r="AP129" s="21" t="e">
        <f t="shared" si="70"/>
        <v>#DIV/0!</v>
      </c>
      <c r="AQ129" s="21">
        <f t="shared" si="71"/>
        <v>100</v>
      </c>
    </row>
    <row r="130" spans="1:43">
      <c r="A130" s="75">
        <v>126</v>
      </c>
      <c r="B130" s="19">
        <v>432</v>
      </c>
      <c r="C130" s="21" t="s">
        <v>21</v>
      </c>
      <c r="D130" s="21">
        <v>2015</v>
      </c>
      <c r="E130" s="21" t="s">
        <v>77</v>
      </c>
      <c r="F130" s="32">
        <v>32</v>
      </c>
      <c r="G130" s="32">
        <v>32</v>
      </c>
      <c r="H130" s="32">
        <v>0</v>
      </c>
      <c r="I130" s="21"/>
      <c r="J130" s="21"/>
      <c r="K130" s="21"/>
      <c r="L130" s="21"/>
      <c r="M130" s="21"/>
      <c r="N130" s="9"/>
      <c r="O130" s="21" t="s">
        <v>473</v>
      </c>
      <c r="P130" s="21" t="s">
        <v>508</v>
      </c>
      <c r="Q130" s="21"/>
      <c r="R130" s="21">
        <v>23</v>
      </c>
      <c r="S130" s="21"/>
      <c r="T130" s="21">
        <v>9</v>
      </c>
      <c r="U130" s="21"/>
      <c r="V130" s="21">
        <v>72</v>
      </c>
      <c r="W130" s="21"/>
      <c r="X130" s="21"/>
      <c r="Y130" s="21"/>
      <c r="Z130" s="21"/>
      <c r="AA130" s="21"/>
      <c r="AB130" s="21"/>
      <c r="AC130" s="21"/>
      <c r="AD130" s="21"/>
      <c r="AE130" s="26"/>
      <c r="AF130" s="65"/>
      <c r="AG130" s="52">
        <f t="shared" ref="AG130:AG195" si="72">G130*V130/100</f>
        <v>23.04</v>
      </c>
      <c r="AH130" s="52">
        <f t="shared" ref="AH130:AH195" si="73">H130-AJ130</f>
        <v>0</v>
      </c>
      <c r="AI130" s="52">
        <f t="shared" ref="AI130:AI195" si="74">G130-AG130</f>
        <v>8.9600000000000009</v>
      </c>
      <c r="AJ130" s="52">
        <f t="shared" ref="AJ130:AJ195" si="75">H130*W130/100</f>
        <v>0</v>
      </c>
      <c r="AK130" s="21">
        <f t="shared" ref="AK130:AK195" si="76">AG130/(AG130+AI130)*100</f>
        <v>72</v>
      </c>
      <c r="AL130" s="21" t="e">
        <f t="shared" ref="AL130:AL195" si="77">AJ130/(AH130+AJ130)*100</f>
        <v>#DIV/0!</v>
      </c>
      <c r="AM130" s="21">
        <f t="shared" ref="AM130:AM195" si="78">AG130/(AG130+AH130)*100</f>
        <v>100</v>
      </c>
      <c r="AN130" s="21">
        <f t="shared" ref="AN130:AN195" si="79">AJ130/(AI130+AJ130)*100</f>
        <v>0</v>
      </c>
      <c r="AO130" s="21" t="e">
        <f t="shared" ref="AO130:AO195" si="80">AK130/(1-AL130)</f>
        <v>#DIV/0!</v>
      </c>
      <c r="AP130" s="21" t="e">
        <f t="shared" ref="AP130:AP195" si="81">(1-AK130)/AL130</f>
        <v>#DIV/0!</v>
      </c>
      <c r="AQ130" s="21">
        <f t="shared" ref="AQ130:AQ195" si="82">(AG130+AJ130)/(AG130+AH130+AI130+AJ130)*100</f>
        <v>72</v>
      </c>
    </row>
    <row r="131" spans="1:43">
      <c r="A131" s="75">
        <v>127</v>
      </c>
      <c r="B131" s="70">
        <v>298</v>
      </c>
      <c r="C131" s="21" t="s">
        <v>25</v>
      </c>
      <c r="D131" s="21">
        <v>2014</v>
      </c>
      <c r="E131" s="21" t="s">
        <v>60</v>
      </c>
      <c r="F131" s="21">
        <v>3531</v>
      </c>
      <c r="G131" s="21"/>
      <c r="H131" s="21"/>
      <c r="I131" s="21" t="s">
        <v>512</v>
      </c>
      <c r="J131" s="44"/>
      <c r="K131" s="21" t="s">
        <v>511</v>
      </c>
      <c r="L131" s="21"/>
      <c r="M131" s="21"/>
      <c r="N131" s="21"/>
      <c r="O131" s="21" t="s">
        <v>473</v>
      </c>
      <c r="P131" s="21"/>
      <c r="Q131" s="21" t="s">
        <v>328</v>
      </c>
      <c r="R131" s="21"/>
      <c r="S131" s="21"/>
      <c r="T131" s="21"/>
      <c r="U131" s="21"/>
      <c r="V131" s="21"/>
      <c r="W131" s="21"/>
      <c r="X131" s="21"/>
      <c r="Y131" s="21"/>
      <c r="Z131" s="21"/>
      <c r="AA131" s="21"/>
      <c r="AB131" s="21"/>
      <c r="AC131" s="21"/>
      <c r="AD131" s="21"/>
      <c r="AE131" s="26"/>
      <c r="AF131" s="65"/>
      <c r="AG131" s="52"/>
      <c r="AH131" s="52"/>
      <c r="AI131" s="52"/>
      <c r="AJ131" s="52"/>
      <c r="AK131" s="21"/>
      <c r="AL131" s="21"/>
      <c r="AM131" s="21"/>
      <c r="AN131" s="21"/>
      <c r="AO131" s="21"/>
      <c r="AP131" s="21"/>
      <c r="AQ131" s="21"/>
    </row>
    <row r="132" spans="1:43">
      <c r="A132" s="75">
        <v>128</v>
      </c>
      <c r="B132" s="70">
        <v>300</v>
      </c>
      <c r="C132" s="21" t="s">
        <v>25</v>
      </c>
      <c r="D132" s="21">
        <v>2014</v>
      </c>
      <c r="E132" s="21" t="s">
        <v>95</v>
      </c>
      <c r="F132" s="21">
        <v>2819</v>
      </c>
      <c r="G132" s="21"/>
      <c r="H132" s="21"/>
      <c r="I132" s="21" t="s">
        <v>512</v>
      </c>
      <c r="J132" s="44"/>
      <c r="K132" s="21" t="s">
        <v>511</v>
      </c>
      <c r="L132" s="21"/>
      <c r="M132" s="21"/>
      <c r="N132" s="21"/>
      <c r="O132" s="21" t="s">
        <v>473</v>
      </c>
      <c r="P132" s="21"/>
      <c r="Q132" s="21" t="s">
        <v>328</v>
      </c>
      <c r="R132" s="21"/>
      <c r="S132" s="21"/>
      <c r="T132" s="21"/>
      <c r="U132" s="21"/>
      <c r="V132" s="21"/>
      <c r="W132" s="21"/>
      <c r="X132" s="21"/>
      <c r="Y132" s="21"/>
      <c r="Z132" s="21"/>
      <c r="AA132" s="21"/>
      <c r="AB132" s="21"/>
      <c r="AC132" s="21"/>
      <c r="AD132" s="21"/>
      <c r="AE132" s="26"/>
      <c r="AF132" s="65"/>
      <c r="AG132" s="52"/>
      <c r="AH132" s="52"/>
      <c r="AI132" s="52"/>
      <c r="AJ132" s="52"/>
      <c r="AK132" s="21"/>
      <c r="AL132" s="21"/>
      <c r="AM132" s="21"/>
      <c r="AN132" s="21"/>
      <c r="AO132" s="21"/>
      <c r="AP132" s="21"/>
      <c r="AQ132" s="21"/>
    </row>
    <row r="133" spans="1:43">
      <c r="A133" s="75">
        <v>129</v>
      </c>
      <c r="B133" s="19">
        <v>90</v>
      </c>
      <c r="C133" s="21" t="s">
        <v>29</v>
      </c>
      <c r="D133" s="21">
        <v>2014</v>
      </c>
      <c r="E133" s="21" t="s">
        <v>96</v>
      </c>
      <c r="F133" s="21">
        <v>11</v>
      </c>
      <c r="G133" s="21">
        <v>9</v>
      </c>
      <c r="H133" s="21">
        <v>2</v>
      </c>
      <c r="I133" s="21" t="s">
        <v>261</v>
      </c>
      <c r="J133" s="21" t="s">
        <v>514</v>
      </c>
      <c r="K133" s="21" t="s">
        <v>403</v>
      </c>
      <c r="L133" s="21" t="s">
        <v>514</v>
      </c>
      <c r="M133" s="21" t="s">
        <v>518</v>
      </c>
      <c r="N133" s="21" t="s">
        <v>517</v>
      </c>
      <c r="O133" s="21" t="s">
        <v>473</v>
      </c>
      <c r="P133" s="21" t="s">
        <v>474</v>
      </c>
      <c r="Q133" s="21"/>
      <c r="R133" s="21">
        <v>9</v>
      </c>
      <c r="S133" s="21">
        <v>0</v>
      </c>
      <c r="T133" s="21">
        <v>0</v>
      </c>
      <c r="U133" s="21">
        <v>2</v>
      </c>
      <c r="V133" s="21">
        <v>100</v>
      </c>
      <c r="W133" s="21">
        <v>100</v>
      </c>
      <c r="X133" s="21"/>
      <c r="Y133" s="21"/>
      <c r="Z133" s="21"/>
      <c r="AA133" s="21"/>
      <c r="AB133" s="21"/>
      <c r="AC133" s="21"/>
      <c r="AD133" s="21"/>
      <c r="AE133" s="26">
        <v>100</v>
      </c>
      <c r="AF133" s="65"/>
      <c r="AG133" s="52">
        <f t="shared" si="72"/>
        <v>9</v>
      </c>
      <c r="AH133" s="52">
        <f t="shared" si="73"/>
        <v>0</v>
      </c>
      <c r="AI133" s="52">
        <f t="shared" si="74"/>
        <v>0</v>
      </c>
      <c r="AJ133" s="52">
        <f t="shared" si="75"/>
        <v>2</v>
      </c>
      <c r="AK133" s="21">
        <f t="shared" si="76"/>
        <v>100</v>
      </c>
      <c r="AL133" s="21">
        <f t="shared" si="77"/>
        <v>100</v>
      </c>
      <c r="AM133" s="21">
        <f t="shared" si="78"/>
        <v>100</v>
      </c>
      <c r="AN133" s="21">
        <f t="shared" si="79"/>
        <v>100</v>
      </c>
      <c r="AO133" s="21">
        <f t="shared" si="80"/>
        <v>-1.0101010101010102</v>
      </c>
      <c r="AP133" s="21">
        <f t="shared" si="81"/>
        <v>-0.99</v>
      </c>
      <c r="AQ133" s="21">
        <f t="shared" si="82"/>
        <v>100</v>
      </c>
    </row>
    <row r="134" spans="1:43">
      <c r="A134" s="75">
        <v>130</v>
      </c>
      <c r="B134" s="19">
        <v>90</v>
      </c>
      <c r="C134" s="21" t="s">
        <v>29</v>
      </c>
      <c r="D134" s="21">
        <v>2014</v>
      </c>
      <c r="E134" s="21" t="s">
        <v>96</v>
      </c>
      <c r="F134" s="21">
        <v>11</v>
      </c>
      <c r="G134" s="21">
        <v>9</v>
      </c>
      <c r="H134" s="21">
        <v>2</v>
      </c>
      <c r="I134" s="21"/>
      <c r="J134" s="21"/>
      <c r="K134" s="21" t="s">
        <v>515</v>
      </c>
      <c r="L134" s="21" t="s">
        <v>516</v>
      </c>
      <c r="M134" s="21"/>
      <c r="N134" s="21"/>
      <c r="O134" s="21" t="s">
        <v>473</v>
      </c>
      <c r="P134" s="21" t="s">
        <v>508</v>
      </c>
      <c r="Q134" s="21"/>
      <c r="R134" s="21">
        <v>8</v>
      </c>
      <c r="S134" s="21">
        <v>0</v>
      </c>
      <c r="T134" s="21">
        <v>1</v>
      </c>
      <c r="U134" s="21">
        <v>2</v>
      </c>
      <c r="V134" s="21">
        <v>88.9</v>
      </c>
      <c r="W134" s="21">
        <v>100</v>
      </c>
      <c r="X134" s="21"/>
      <c r="Y134" s="21"/>
      <c r="Z134" s="21"/>
      <c r="AA134" s="21"/>
      <c r="AB134" s="21"/>
      <c r="AC134" s="21"/>
      <c r="AD134" s="21"/>
      <c r="AE134" s="26">
        <v>90.9</v>
      </c>
      <c r="AF134" s="65"/>
      <c r="AG134" s="52">
        <f t="shared" si="72"/>
        <v>8.0009999999999994</v>
      </c>
      <c r="AH134" s="52">
        <f t="shared" si="73"/>
        <v>0</v>
      </c>
      <c r="AI134" s="52">
        <f t="shared" si="74"/>
        <v>0.99900000000000055</v>
      </c>
      <c r="AJ134" s="52">
        <f t="shared" si="75"/>
        <v>2</v>
      </c>
      <c r="AK134" s="21">
        <f t="shared" si="76"/>
        <v>88.899999999999991</v>
      </c>
      <c r="AL134" s="21">
        <f t="shared" si="77"/>
        <v>100</v>
      </c>
      <c r="AM134" s="21">
        <f t="shared" si="78"/>
        <v>100</v>
      </c>
      <c r="AN134" s="21">
        <f t="shared" si="79"/>
        <v>66.688896298766238</v>
      </c>
      <c r="AO134" s="21">
        <f t="shared" si="80"/>
        <v>-0.89797979797979788</v>
      </c>
      <c r="AP134" s="21">
        <f t="shared" si="81"/>
        <v>-0.87899999999999989</v>
      </c>
      <c r="AQ134" s="21">
        <f t="shared" si="82"/>
        <v>90.918181818181807</v>
      </c>
    </row>
    <row r="135" spans="1:43">
      <c r="A135" s="75">
        <v>131</v>
      </c>
      <c r="B135" s="19">
        <v>90</v>
      </c>
      <c r="C135" s="21" t="s">
        <v>29</v>
      </c>
      <c r="D135" s="21">
        <v>2014</v>
      </c>
      <c r="E135" s="21" t="s">
        <v>96</v>
      </c>
      <c r="F135" s="21">
        <v>10</v>
      </c>
      <c r="G135" s="21">
        <v>8</v>
      </c>
      <c r="H135" s="21">
        <v>2</v>
      </c>
      <c r="I135" s="21"/>
      <c r="J135" s="21"/>
      <c r="K135" s="21"/>
      <c r="L135" s="21"/>
      <c r="M135" s="21"/>
      <c r="N135" s="21"/>
      <c r="O135" s="21" t="s">
        <v>473</v>
      </c>
      <c r="P135" s="21" t="s">
        <v>519</v>
      </c>
      <c r="Q135" s="21"/>
      <c r="R135" s="21">
        <v>6</v>
      </c>
      <c r="S135" s="21">
        <v>0</v>
      </c>
      <c r="T135" s="21">
        <v>2</v>
      </c>
      <c r="U135" s="21">
        <v>2</v>
      </c>
      <c r="V135" s="21">
        <v>75</v>
      </c>
      <c r="W135" s="21">
        <v>100</v>
      </c>
      <c r="X135" s="21"/>
      <c r="Y135" s="21"/>
      <c r="Z135" s="21"/>
      <c r="AA135" s="21"/>
      <c r="AB135" s="21"/>
      <c r="AC135" s="21"/>
      <c r="AD135" s="21"/>
      <c r="AE135" s="26">
        <v>80</v>
      </c>
      <c r="AF135" s="65"/>
      <c r="AG135" s="52">
        <f t="shared" si="72"/>
        <v>6</v>
      </c>
      <c r="AH135" s="52">
        <f t="shared" si="73"/>
        <v>0</v>
      </c>
      <c r="AI135" s="52">
        <f t="shared" si="74"/>
        <v>2</v>
      </c>
      <c r="AJ135" s="52">
        <f t="shared" si="75"/>
        <v>2</v>
      </c>
      <c r="AK135" s="21">
        <f t="shared" si="76"/>
        <v>75</v>
      </c>
      <c r="AL135" s="21">
        <f t="shared" si="77"/>
        <v>100</v>
      </c>
      <c r="AM135" s="21">
        <f t="shared" si="78"/>
        <v>100</v>
      </c>
      <c r="AN135" s="21">
        <f t="shared" si="79"/>
        <v>50</v>
      </c>
      <c r="AO135" s="21">
        <f t="shared" si="80"/>
        <v>-0.75757575757575757</v>
      </c>
      <c r="AP135" s="21">
        <f t="shared" si="81"/>
        <v>-0.74</v>
      </c>
      <c r="AQ135" s="21">
        <f t="shared" si="82"/>
        <v>80</v>
      </c>
    </row>
    <row r="136" spans="1:43">
      <c r="A136" s="75">
        <v>132</v>
      </c>
      <c r="B136" s="19">
        <v>90</v>
      </c>
      <c r="C136" s="21" t="s">
        <v>29</v>
      </c>
      <c r="D136" s="21">
        <v>2014</v>
      </c>
      <c r="E136" s="21" t="s">
        <v>96</v>
      </c>
      <c r="F136" s="21">
        <v>11</v>
      </c>
      <c r="G136" s="21">
        <v>9</v>
      </c>
      <c r="H136" s="21">
        <v>2</v>
      </c>
      <c r="I136" s="21"/>
      <c r="J136" s="21"/>
      <c r="K136" s="21"/>
      <c r="L136" s="21"/>
      <c r="M136" s="21"/>
      <c r="N136" s="21"/>
      <c r="O136" s="21" t="s">
        <v>473</v>
      </c>
      <c r="P136" s="21" t="s">
        <v>520</v>
      </c>
      <c r="Q136" s="21"/>
      <c r="R136" s="21">
        <v>9</v>
      </c>
      <c r="S136" s="21">
        <v>0</v>
      </c>
      <c r="T136" s="21">
        <v>0</v>
      </c>
      <c r="U136" s="21">
        <v>2</v>
      </c>
      <c r="V136" s="21">
        <v>100</v>
      </c>
      <c r="W136" s="21">
        <v>100</v>
      </c>
      <c r="X136" s="21"/>
      <c r="Y136" s="21"/>
      <c r="Z136" s="21"/>
      <c r="AA136" s="21"/>
      <c r="AB136" s="21"/>
      <c r="AC136" s="21"/>
      <c r="AD136" s="21"/>
      <c r="AE136" s="26">
        <v>100</v>
      </c>
      <c r="AF136" s="65"/>
      <c r="AG136" s="52">
        <f t="shared" si="72"/>
        <v>9</v>
      </c>
      <c r="AH136" s="52">
        <f t="shared" si="73"/>
        <v>0</v>
      </c>
      <c r="AI136" s="52">
        <f t="shared" si="74"/>
        <v>0</v>
      </c>
      <c r="AJ136" s="52">
        <f t="shared" si="75"/>
        <v>2</v>
      </c>
      <c r="AK136" s="21">
        <f t="shared" si="76"/>
        <v>100</v>
      </c>
      <c r="AL136" s="21">
        <f t="shared" si="77"/>
        <v>100</v>
      </c>
      <c r="AM136" s="21">
        <f t="shared" si="78"/>
        <v>100</v>
      </c>
      <c r="AN136" s="21">
        <f t="shared" si="79"/>
        <v>100</v>
      </c>
      <c r="AO136" s="21">
        <f t="shared" si="80"/>
        <v>-1.0101010101010102</v>
      </c>
      <c r="AP136" s="21">
        <f t="shared" si="81"/>
        <v>-0.99</v>
      </c>
      <c r="AQ136" s="21">
        <f t="shared" si="82"/>
        <v>100</v>
      </c>
    </row>
    <row r="137" spans="1:43">
      <c r="A137" s="75">
        <v>133</v>
      </c>
      <c r="B137" s="19">
        <v>90</v>
      </c>
      <c r="C137" s="21" t="s">
        <v>29</v>
      </c>
      <c r="D137" s="21">
        <v>2014</v>
      </c>
      <c r="E137" s="21" t="s">
        <v>96</v>
      </c>
      <c r="F137" s="38">
        <v>176</v>
      </c>
      <c r="G137" s="38">
        <v>24</v>
      </c>
      <c r="H137" s="38">
        <v>152</v>
      </c>
      <c r="I137" s="38"/>
      <c r="J137" s="38"/>
      <c r="K137" s="38"/>
      <c r="L137" s="38"/>
      <c r="M137" s="38"/>
      <c r="N137" s="38"/>
      <c r="O137" s="38" t="s">
        <v>489</v>
      </c>
      <c r="P137" s="38" t="s">
        <v>474</v>
      </c>
      <c r="Q137" s="38"/>
      <c r="R137" s="38">
        <v>23</v>
      </c>
      <c r="S137" s="38">
        <v>1</v>
      </c>
      <c r="T137" s="38">
        <v>1</v>
      </c>
      <c r="U137" s="38">
        <v>151</v>
      </c>
      <c r="V137" s="38">
        <v>95.8</v>
      </c>
      <c r="W137" s="38">
        <v>99.3</v>
      </c>
      <c r="X137" s="38"/>
      <c r="Y137" s="38"/>
      <c r="Z137" s="38"/>
      <c r="AA137" s="38"/>
      <c r="AB137" s="38"/>
      <c r="AC137" s="38"/>
      <c r="AD137" s="38"/>
      <c r="AE137" s="57">
        <v>98.9</v>
      </c>
      <c r="AF137" s="65"/>
      <c r="AG137" s="52">
        <f t="shared" si="72"/>
        <v>22.991999999999997</v>
      </c>
      <c r="AH137" s="52">
        <f t="shared" si="73"/>
        <v>1.063999999999993</v>
      </c>
      <c r="AI137" s="52">
        <f t="shared" si="74"/>
        <v>1.0080000000000027</v>
      </c>
      <c r="AJ137" s="52">
        <f t="shared" si="75"/>
        <v>150.93600000000001</v>
      </c>
      <c r="AK137" s="21">
        <f t="shared" si="76"/>
        <v>95.799999999999983</v>
      </c>
      <c r="AL137" s="21">
        <f t="shared" si="77"/>
        <v>99.3</v>
      </c>
      <c r="AM137" s="21">
        <f t="shared" si="78"/>
        <v>95.576987030262757</v>
      </c>
      <c r="AN137" s="21">
        <f t="shared" si="79"/>
        <v>99.336597693887214</v>
      </c>
      <c r="AO137" s="21">
        <f t="shared" si="80"/>
        <v>-0.97456765005086454</v>
      </c>
      <c r="AP137" s="21">
        <f t="shared" si="81"/>
        <v>-0.95468277945619318</v>
      </c>
      <c r="AQ137" s="21">
        <f t="shared" si="82"/>
        <v>98.822727272727278</v>
      </c>
    </row>
    <row r="138" spans="1:43">
      <c r="A138" s="75">
        <v>134</v>
      </c>
      <c r="B138" s="19">
        <v>90</v>
      </c>
      <c r="C138" s="21" t="s">
        <v>29</v>
      </c>
      <c r="D138" s="21">
        <v>2014</v>
      </c>
      <c r="E138" s="21" t="s">
        <v>96</v>
      </c>
      <c r="F138" s="38">
        <v>176</v>
      </c>
      <c r="G138" s="38">
        <v>24</v>
      </c>
      <c r="H138" s="38">
        <v>152</v>
      </c>
      <c r="I138" s="38"/>
      <c r="J138" s="38"/>
      <c r="K138" s="38"/>
      <c r="L138" s="38"/>
      <c r="M138" s="38"/>
      <c r="N138" s="38"/>
      <c r="O138" s="38" t="s">
        <v>489</v>
      </c>
      <c r="P138" s="38" t="s">
        <v>508</v>
      </c>
      <c r="Q138" s="38"/>
      <c r="R138" s="38">
        <v>17</v>
      </c>
      <c r="S138" s="38">
        <v>0</v>
      </c>
      <c r="T138" s="38">
        <v>7</v>
      </c>
      <c r="U138" s="38">
        <v>152</v>
      </c>
      <c r="V138" s="38">
        <v>70.8</v>
      </c>
      <c r="W138" s="38">
        <v>100</v>
      </c>
      <c r="X138" s="38"/>
      <c r="Y138" s="38"/>
      <c r="Z138" s="38"/>
      <c r="AA138" s="38"/>
      <c r="AB138" s="38"/>
      <c r="AC138" s="38"/>
      <c r="AD138" s="38"/>
      <c r="AE138" s="57">
        <v>96</v>
      </c>
      <c r="AF138" s="65"/>
      <c r="AG138" s="52">
        <f t="shared" si="72"/>
        <v>16.991999999999997</v>
      </c>
      <c r="AH138" s="52">
        <f t="shared" si="73"/>
        <v>0</v>
      </c>
      <c r="AI138" s="52">
        <f t="shared" si="74"/>
        <v>7.0080000000000027</v>
      </c>
      <c r="AJ138" s="52">
        <f t="shared" si="75"/>
        <v>152</v>
      </c>
      <c r="AK138" s="21">
        <f t="shared" si="76"/>
        <v>70.799999999999983</v>
      </c>
      <c r="AL138" s="21">
        <f t="shared" si="77"/>
        <v>100</v>
      </c>
      <c r="AM138" s="21">
        <f t="shared" si="78"/>
        <v>100</v>
      </c>
      <c r="AN138" s="21">
        <f t="shared" si="79"/>
        <v>95.592674582410936</v>
      </c>
      <c r="AO138" s="21">
        <f t="shared" si="80"/>
        <v>-0.71515151515151498</v>
      </c>
      <c r="AP138" s="21">
        <f t="shared" si="81"/>
        <v>-0.69799999999999984</v>
      </c>
      <c r="AQ138" s="21">
        <f t="shared" si="82"/>
        <v>96.018181818181816</v>
      </c>
    </row>
    <row r="139" spans="1:43">
      <c r="A139" s="75">
        <v>135</v>
      </c>
      <c r="B139" s="19">
        <v>90</v>
      </c>
      <c r="C139" s="21" t="s">
        <v>29</v>
      </c>
      <c r="D139" s="21">
        <v>2014</v>
      </c>
      <c r="E139" s="21" t="s">
        <v>96</v>
      </c>
      <c r="F139" s="38">
        <v>160</v>
      </c>
      <c r="G139" s="38">
        <v>22</v>
      </c>
      <c r="H139" s="38">
        <v>138</v>
      </c>
      <c r="I139" s="38"/>
      <c r="J139" s="38"/>
      <c r="K139" s="38"/>
      <c r="L139" s="38"/>
      <c r="M139" s="38"/>
      <c r="N139" s="38"/>
      <c r="O139" s="38" t="s">
        <v>489</v>
      </c>
      <c r="P139" s="38" t="s">
        <v>519</v>
      </c>
      <c r="Q139" s="38"/>
      <c r="R139" s="38">
        <v>14</v>
      </c>
      <c r="S139" s="38">
        <v>2</v>
      </c>
      <c r="T139" s="38">
        <v>8</v>
      </c>
      <c r="U139" s="38">
        <v>136</v>
      </c>
      <c r="V139" s="38">
        <v>63.6</v>
      </c>
      <c r="W139" s="38">
        <v>98.6</v>
      </c>
      <c r="X139" s="38"/>
      <c r="Y139" s="38"/>
      <c r="Z139" s="38"/>
      <c r="AA139" s="38"/>
      <c r="AB139" s="38"/>
      <c r="AC139" s="38"/>
      <c r="AD139" s="38"/>
      <c r="AE139" s="57">
        <v>93.8</v>
      </c>
      <c r="AF139" s="65"/>
      <c r="AG139" s="52">
        <f t="shared" si="72"/>
        <v>13.992000000000001</v>
      </c>
      <c r="AH139" s="52">
        <f t="shared" si="73"/>
        <v>1.9320000000000164</v>
      </c>
      <c r="AI139" s="52">
        <f t="shared" si="74"/>
        <v>8.0079999999999991</v>
      </c>
      <c r="AJ139" s="52">
        <f t="shared" si="75"/>
        <v>136.06799999999998</v>
      </c>
      <c r="AK139" s="21">
        <f t="shared" si="76"/>
        <v>63.6</v>
      </c>
      <c r="AL139" s="21">
        <f t="shared" si="77"/>
        <v>98.6</v>
      </c>
      <c r="AM139" s="21">
        <f t="shared" si="78"/>
        <v>87.867370007535712</v>
      </c>
      <c r="AN139" s="21">
        <f t="shared" si="79"/>
        <v>94.441822371526129</v>
      </c>
      <c r="AO139" s="21">
        <f t="shared" si="80"/>
        <v>-0.65163934426229508</v>
      </c>
      <c r="AP139" s="21">
        <f t="shared" si="81"/>
        <v>-0.6348884381338743</v>
      </c>
      <c r="AQ139" s="21">
        <f t="shared" si="82"/>
        <v>93.78749999999998</v>
      </c>
    </row>
    <row r="140" spans="1:43">
      <c r="A140" s="75">
        <v>136</v>
      </c>
      <c r="B140" s="19">
        <v>90</v>
      </c>
      <c r="C140" s="21" t="s">
        <v>29</v>
      </c>
      <c r="D140" s="21">
        <v>2014</v>
      </c>
      <c r="E140" s="21" t="s">
        <v>96</v>
      </c>
      <c r="F140" s="38">
        <v>176</v>
      </c>
      <c r="G140" s="38">
        <v>24</v>
      </c>
      <c r="H140" s="38">
        <v>152</v>
      </c>
      <c r="I140" s="38"/>
      <c r="J140" s="38"/>
      <c r="K140" s="38"/>
      <c r="L140" s="38"/>
      <c r="M140" s="38"/>
      <c r="N140" s="38"/>
      <c r="O140" s="38" t="s">
        <v>489</v>
      </c>
      <c r="P140" s="38" t="s">
        <v>520</v>
      </c>
      <c r="Q140" s="38"/>
      <c r="R140" s="38">
        <v>21</v>
      </c>
      <c r="S140" s="38">
        <v>2</v>
      </c>
      <c r="T140" s="38">
        <v>3</v>
      </c>
      <c r="U140" s="38">
        <v>150</v>
      </c>
      <c r="V140" s="38">
        <v>87.5</v>
      </c>
      <c r="W140" s="38">
        <v>98.7</v>
      </c>
      <c r="X140" s="38"/>
      <c r="Y140" s="38"/>
      <c r="Z140" s="38"/>
      <c r="AA140" s="38"/>
      <c r="AB140" s="38"/>
      <c r="AC140" s="38"/>
      <c r="AD140" s="38"/>
      <c r="AE140" s="57">
        <v>97.2</v>
      </c>
      <c r="AF140" s="65"/>
      <c r="AG140" s="52">
        <f t="shared" si="72"/>
        <v>21</v>
      </c>
      <c r="AH140" s="52">
        <f t="shared" si="73"/>
        <v>1.9759999999999991</v>
      </c>
      <c r="AI140" s="52">
        <f t="shared" si="74"/>
        <v>3</v>
      </c>
      <c r="AJ140" s="52">
        <f t="shared" si="75"/>
        <v>150.024</v>
      </c>
      <c r="AK140" s="21">
        <f t="shared" si="76"/>
        <v>87.5</v>
      </c>
      <c r="AL140" s="21">
        <f t="shared" si="77"/>
        <v>98.7</v>
      </c>
      <c r="AM140" s="21">
        <f t="shared" si="78"/>
        <v>91.399721448467972</v>
      </c>
      <c r="AN140" s="21">
        <f t="shared" si="79"/>
        <v>98.039523212045168</v>
      </c>
      <c r="AO140" s="21">
        <f t="shared" si="80"/>
        <v>-0.89559877175025582</v>
      </c>
      <c r="AP140" s="21">
        <f t="shared" si="81"/>
        <v>-0.87639311043566359</v>
      </c>
      <c r="AQ140" s="21">
        <f t="shared" si="82"/>
        <v>97.172727272727272</v>
      </c>
    </row>
    <row r="141" spans="1:43">
      <c r="A141" s="75">
        <v>137</v>
      </c>
      <c r="B141" s="19">
        <v>77</v>
      </c>
      <c r="C141" s="20" t="s">
        <v>59</v>
      </c>
      <c r="D141" s="21">
        <v>2014</v>
      </c>
      <c r="E141" s="21" t="s">
        <v>710</v>
      </c>
      <c r="F141" s="21">
        <v>526</v>
      </c>
      <c r="G141" s="21">
        <v>363</v>
      </c>
      <c r="H141" s="21">
        <v>163</v>
      </c>
      <c r="I141" s="9" t="s">
        <v>261</v>
      </c>
      <c r="J141" s="9" t="s">
        <v>524</v>
      </c>
      <c r="K141" s="9" t="s">
        <v>523</v>
      </c>
      <c r="L141" s="9" t="s">
        <v>525</v>
      </c>
      <c r="M141" s="9" t="s">
        <v>157</v>
      </c>
      <c r="N141" s="21"/>
      <c r="O141" s="21" t="s">
        <v>295</v>
      </c>
      <c r="P141" s="21" t="s">
        <v>521</v>
      </c>
      <c r="Q141" s="21"/>
      <c r="R141" s="21">
        <v>185</v>
      </c>
      <c r="S141" s="21">
        <v>29</v>
      </c>
      <c r="T141" s="21">
        <v>178</v>
      </c>
      <c r="U141" s="21">
        <v>134</v>
      </c>
      <c r="V141" s="21">
        <v>50.8</v>
      </c>
      <c r="W141" s="21">
        <v>82.2</v>
      </c>
      <c r="X141" s="21">
        <v>86.4</v>
      </c>
      <c r="Y141" s="21">
        <v>42.9</v>
      </c>
      <c r="Z141" s="21"/>
      <c r="AA141" s="21"/>
      <c r="AB141" s="21"/>
      <c r="AC141" s="21"/>
      <c r="AD141" s="21"/>
      <c r="AE141" s="26">
        <v>60.6</v>
      </c>
      <c r="AF141" s="65"/>
      <c r="AG141" s="52">
        <f t="shared" si="72"/>
        <v>184.40399999999997</v>
      </c>
      <c r="AH141" s="52">
        <f t="shared" si="73"/>
        <v>29.01400000000001</v>
      </c>
      <c r="AI141" s="52">
        <f t="shared" si="74"/>
        <v>178.59600000000003</v>
      </c>
      <c r="AJ141" s="52">
        <f t="shared" si="75"/>
        <v>133.98599999999999</v>
      </c>
      <c r="AK141" s="21">
        <f t="shared" si="76"/>
        <v>50.79999999999999</v>
      </c>
      <c r="AL141" s="21">
        <f t="shared" si="77"/>
        <v>82.199999999999989</v>
      </c>
      <c r="AM141" s="21">
        <f t="shared" si="78"/>
        <v>86.405082982691241</v>
      </c>
      <c r="AN141" s="21">
        <f t="shared" si="79"/>
        <v>42.864272414918325</v>
      </c>
      <c r="AO141" s="21">
        <f t="shared" si="80"/>
        <v>-0.62561576354679804</v>
      </c>
      <c r="AP141" s="21">
        <f t="shared" si="81"/>
        <v>-0.60583941605839409</v>
      </c>
      <c r="AQ141" s="21">
        <f t="shared" si="82"/>
        <v>60.530418250950568</v>
      </c>
    </row>
    <row r="142" spans="1:43">
      <c r="A142" s="75">
        <v>138</v>
      </c>
      <c r="B142" s="19">
        <v>77</v>
      </c>
      <c r="C142" s="20" t="s">
        <v>59</v>
      </c>
      <c r="D142" s="21">
        <v>2014</v>
      </c>
      <c r="E142" s="21" t="s">
        <v>710</v>
      </c>
      <c r="F142" s="21">
        <v>526</v>
      </c>
      <c r="G142" s="21">
        <v>363</v>
      </c>
      <c r="H142" s="21">
        <v>163</v>
      </c>
      <c r="I142" s="9"/>
      <c r="J142" s="9"/>
      <c r="K142" s="9" t="s">
        <v>526</v>
      </c>
      <c r="L142" s="9" t="s">
        <v>524</v>
      </c>
      <c r="M142" s="9"/>
      <c r="N142" s="21"/>
      <c r="O142" s="21" t="s">
        <v>295</v>
      </c>
      <c r="P142" s="21" t="s">
        <v>474</v>
      </c>
      <c r="Q142" s="21"/>
      <c r="R142" s="21">
        <v>338</v>
      </c>
      <c r="S142" s="21">
        <v>75</v>
      </c>
      <c r="T142" s="21">
        <v>25</v>
      </c>
      <c r="U142" s="21">
        <v>88</v>
      </c>
      <c r="V142" s="21">
        <v>93.1</v>
      </c>
      <c r="W142" s="21">
        <v>54</v>
      </c>
      <c r="X142" s="21">
        <v>81.8</v>
      </c>
      <c r="Y142" s="21">
        <v>77.900000000000006</v>
      </c>
      <c r="Z142" s="21"/>
      <c r="AA142" s="21"/>
      <c r="AB142" s="21"/>
      <c r="AC142" s="21"/>
      <c r="AD142" s="21"/>
      <c r="AE142" s="26">
        <v>81</v>
      </c>
      <c r="AF142" s="65"/>
      <c r="AG142" s="52">
        <f t="shared" si="72"/>
        <v>337.95299999999997</v>
      </c>
      <c r="AH142" s="52">
        <f t="shared" si="73"/>
        <v>74.98</v>
      </c>
      <c r="AI142" s="52">
        <f t="shared" si="74"/>
        <v>25.047000000000025</v>
      </c>
      <c r="AJ142" s="52">
        <f t="shared" si="75"/>
        <v>88.02</v>
      </c>
      <c r="AK142" s="21">
        <f t="shared" si="76"/>
        <v>93.1</v>
      </c>
      <c r="AL142" s="21">
        <f t="shared" si="77"/>
        <v>53.999999999999993</v>
      </c>
      <c r="AM142" s="21">
        <f t="shared" si="78"/>
        <v>81.842090605497745</v>
      </c>
      <c r="AN142" s="21">
        <f t="shared" si="79"/>
        <v>77.847647854811726</v>
      </c>
      <c r="AO142" s="21">
        <f t="shared" si="80"/>
        <v>-1.7566037735849058</v>
      </c>
      <c r="AP142" s="21">
        <f t="shared" si="81"/>
        <v>-1.7055555555555557</v>
      </c>
      <c r="AQ142" s="21">
        <f t="shared" si="82"/>
        <v>80.983460076045617</v>
      </c>
    </row>
    <row r="143" spans="1:43">
      <c r="A143" s="75">
        <v>139</v>
      </c>
      <c r="B143" s="19">
        <v>77</v>
      </c>
      <c r="C143" s="20" t="s">
        <v>59</v>
      </c>
      <c r="D143" s="21">
        <v>2014</v>
      </c>
      <c r="E143" s="21" t="s">
        <v>710</v>
      </c>
      <c r="F143" s="21">
        <v>470</v>
      </c>
      <c r="G143" s="21">
        <v>313</v>
      </c>
      <c r="H143" s="21">
        <v>157</v>
      </c>
      <c r="I143" s="9"/>
      <c r="J143" s="9"/>
      <c r="K143" s="9"/>
      <c r="L143" s="9"/>
      <c r="M143" s="9"/>
      <c r="N143" s="21"/>
      <c r="O143" s="21" t="s">
        <v>295</v>
      </c>
      <c r="P143" s="21" t="s">
        <v>522</v>
      </c>
      <c r="Q143" s="21"/>
      <c r="R143" s="21">
        <v>265</v>
      </c>
      <c r="S143" s="21">
        <v>14</v>
      </c>
      <c r="T143" s="21">
        <v>48</v>
      </c>
      <c r="U143" s="21">
        <v>143</v>
      </c>
      <c r="V143" s="21">
        <v>84.7</v>
      </c>
      <c r="W143" s="21">
        <v>91.1</v>
      </c>
      <c r="X143" s="21">
        <v>95</v>
      </c>
      <c r="Y143" s="21">
        <v>74.900000000000006</v>
      </c>
      <c r="Z143" s="21"/>
      <c r="AA143" s="21"/>
      <c r="AB143" s="21"/>
      <c r="AC143" s="21"/>
      <c r="AD143" s="21"/>
      <c r="AE143" s="26">
        <v>86.8</v>
      </c>
      <c r="AF143" s="65"/>
      <c r="AG143" s="52">
        <f t="shared" si="72"/>
        <v>265.11100000000005</v>
      </c>
      <c r="AH143" s="52">
        <f t="shared" si="73"/>
        <v>13.973000000000013</v>
      </c>
      <c r="AI143" s="52">
        <f t="shared" si="74"/>
        <v>47.888999999999953</v>
      </c>
      <c r="AJ143" s="52">
        <f t="shared" si="75"/>
        <v>143.02699999999999</v>
      </c>
      <c r="AK143" s="21">
        <f t="shared" si="76"/>
        <v>84.700000000000017</v>
      </c>
      <c r="AL143" s="21">
        <f t="shared" si="77"/>
        <v>91.1</v>
      </c>
      <c r="AM143" s="21">
        <f t="shared" si="78"/>
        <v>94.993263676885803</v>
      </c>
      <c r="AN143" s="21">
        <f t="shared" si="79"/>
        <v>74.916193509187295</v>
      </c>
      <c r="AO143" s="21">
        <f t="shared" si="80"/>
        <v>-0.94006659267480597</v>
      </c>
      <c r="AP143" s="21">
        <f t="shared" si="81"/>
        <v>-0.91877058177826587</v>
      </c>
      <c r="AQ143" s="21">
        <f t="shared" si="82"/>
        <v>86.837872340425534</v>
      </c>
    </row>
    <row r="144" spans="1:43">
      <c r="A144" s="75">
        <v>140</v>
      </c>
      <c r="B144" s="19">
        <v>421</v>
      </c>
      <c r="C144" s="20" t="s">
        <v>36</v>
      </c>
      <c r="D144" s="21">
        <v>2014</v>
      </c>
      <c r="E144" s="21" t="s">
        <v>94</v>
      </c>
      <c r="F144" s="21">
        <v>36</v>
      </c>
      <c r="G144" s="23">
        <v>17</v>
      </c>
      <c r="H144" s="23">
        <v>19</v>
      </c>
      <c r="I144" s="21" t="s">
        <v>261</v>
      </c>
      <c r="J144" s="21" t="s">
        <v>536</v>
      </c>
      <c r="K144" s="21" t="s">
        <v>403</v>
      </c>
      <c r="L144" s="21" t="s">
        <v>536</v>
      </c>
      <c r="M144" s="21" t="s">
        <v>533</v>
      </c>
      <c r="N144" s="21" t="s">
        <v>532</v>
      </c>
      <c r="O144" s="21" t="s">
        <v>254</v>
      </c>
      <c r="P144" s="21" t="s">
        <v>474</v>
      </c>
      <c r="Q144" s="21"/>
      <c r="R144" s="21">
        <v>18</v>
      </c>
      <c r="S144" s="21">
        <v>1</v>
      </c>
      <c r="T144" s="21">
        <v>0</v>
      </c>
      <c r="U144" s="21">
        <v>17</v>
      </c>
      <c r="V144" s="21">
        <v>100</v>
      </c>
      <c r="W144" s="21">
        <v>94.4</v>
      </c>
      <c r="X144" s="21">
        <v>94.7</v>
      </c>
      <c r="Y144" s="21">
        <v>100</v>
      </c>
      <c r="Z144" s="21"/>
      <c r="AA144" s="21"/>
      <c r="AB144" s="21"/>
      <c r="AC144" s="21"/>
      <c r="AD144" s="21"/>
      <c r="AE144" s="26">
        <v>97.2</v>
      </c>
      <c r="AF144" s="65" t="s">
        <v>711</v>
      </c>
      <c r="AG144" s="52">
        <f t="shared" si="72"/>
        <v>17</v>
      </c>
      <c r="AH144" s="52">
        <f t="shared" si="73"/>
        <v>1.0640000000000001</v>
      </c>
      <c r="AI144" s="52">
        <f t="shared" si="74"/>
        <v>0</v>
      </c>
      <c r="AJ144" s="52">
        <f t="shared" si="75"/>
        <v>17.936</v>
      </c>
      <c r="AK144" s="21">
        <f t="shared" si="76"/>
        <v>100</v>
      </c>
      <c r="AL144" s="21">
        <f t="shared" si="77"/>
        <v>94.399999999999991</v>
      </c>
      <c r="AM144" s="21">
        <f t="shared" si="78"/>
        <v>94.109831709477405</v>
      </c>
      <c r="AN144" s="21">
        <f t="shared" si="79"/>
        <v>100</v>
      </c>
      <c r="AO144" s="21">
        <f t="shared" si="80"/>
        <v>-1.0706638115631693</v>
      </c>
      <c r="AP144" s="21">
        <f t="shared" si="81"/>
        <v>-1.0487288135593222</v>
      </c>
      <c r="AQ144" s="21">
        <f t="shared" si="82"/>
        <v>97.044444444444451</v>
      </c>
    </row>
    <row r="145" spans="1:43">
      <c r="A145" s="75">
        <v>141</v>
      </c>
      <c r="B145" s="19">
        <v>421</v>
      </c>
      <c r="C145" s="20" t="s">
        <v>36</v>
      </c>
      <c r="D145" s="21">
        <v>2014</v>
      </c>
      <c r="E145" s="21" t="s">
        <v>94</v>
      </c>
      <c r="F145" s="38">
        <v>16</v>
      </c>
      <c r="G145" s="53">
        <v>7</v>
      </c>
      <c r="H145" s="53">
        <v>9</v>
      </c>
      <c r="I145" s="38"/>
      <c r="J145" s="38"/>
      <c r="K145" s="38" t="s">
        <v>531</v>
      </c>
      <c r="L145" s="38" t="s">
        <v>537</v>
      </c>
      <c r="M145" s="38"/>
      <c r="N145" s="38"/>
      <c r="O145" s="38" t="s">
        <v>473</v>
      </c>
      <c r="P145" s="38" t="s">
        <v>272</v>
      </c>
      <c r="Q145" s="38"/>
      <c r="R145" s="38">
        <v>6</v>
      </c>
      <c r="S145" s="38">
        <v>1</v>
      </c>
      <c r="T145" s="38">
        <v>0</v>
      </c>
      <c r="U145" s="38">
        <v>9</v>
      </c>
      <c r="V145" s="53">
        <v>100</v>
      </c>
      <c r="W145" s="53">
        <v>90</v>
      </c>
      <c r="X145" s="53">
        <v>85.7</v>
      </c>
      <c r="Y145" s="53">
        <v>100</v>
      </c>
      <c r="Z145" s="53"/>
      <c r="AA145" s="53"/>
      <c r="AB145" s="53"/>
      <c r="AC145" s="53"/>
      <c r="AD145" s="53"/>
      <c r="AE145" s="62">
        <v>93.7</v>
      </c>
      <c r="AF145" s="54"/>
      <c r="AG145" s="52">
        <f t="shared" si="72"/>
        <v>7</v>
      </c>
      <c r="AH145" s="52">
        <f t="shared" si="73"/>
        <v>0.90000000000000036</v>
      </c>
      <c r="AI145" s="52">
        <f t="shared" si="74"/>
        <v>0</v>
      </c>
      <c r="AJ145" s="52">
        <f t="shared" si="75"/>
        <v>8.1</v>
      </c>
      <c r="AK145" s="21">
        <f t="shared" si="76"/>
        <v>100</v>
      </c>
      <c r="AL145" s="21">
        <f t="shared" si="77"/>
        <v>89.999999999999986</v>
      </c>
      <c r="AM145" s="21">
        <f t="shared" si="78"/>
        <v>88.60759493670885</v>
      </c>
      <c r="AN145" s="21">
        <f t="shared" si="79"/>
        <v>100</v>
      </c>
      <c r="AO145" s="21">
        <f t="shared" si="80"/>
        <v>-1.1235955056179776</v>
      </c>
      <c r="AP145" s="21">
        <f t="shared" si="81"/>
        <v>-1.1000000000000001</v>
      </c>
      <c r="AQ145" s="21">
        <f t="shared" si="82"/>
        <v>94.375</v>
      </c>
    </row>
    <row r="146" spans="1:43">
      <c r="A146" s="75">
        <v>142</v>
      </c>
      <c r="B146" s="19">
        <v>421</v>
      </c>
      <c r="C146" s="20" t="s">
        <v>36</v>
      </c>
      <c r="D146" s="21">
        <v>2014</v>
      </c>
      <c r="E146" s="21" t="s">
        <v>94</v>
      </c>
      <c r="F146" s="38">
        <v>16</v>
      </c>
      <c r="G146" s="53">
        <v>7</v>
      </c>
      <c r="H146" s="53">
        <v>9</v>
      </c>
      <c r="I146" s="38"/>
      <c r="J146" s="38"/>
      <c r="K146" s="38"/>
      <c r="L146" s="38"/>
      <c r="M146" s="38"/>
      <c r="N146" s="38"/>
      <c r="O146" s="38" t="s">
        <v>254</v>
      </c>
      <c r="P146" s="38" t="s">
        <v>657</v>
      </c>
      <c r="Q146" s="38"/>
      <c r="R146" s="38">
        <v>6</v>
      </c>
      <c r="S146" s="38">
        <v>0</v>
      </c>
      <c r="T146" s="38">
        <v>0</v>
      </c>
      <c r="U146" s="38">
        <v>10</v>
      </c>
      <c r="V146" s="53">
        <v>100</v>
      </c>
      <c r="W146" s="53">
        <v>100</v>
      </c>
      <c r="X146" s="53">
        <v>100</v>
      </c>
      <c r="Y146" s="53">
        <v>100</v>
      </c>
      <c r="Z146" s="53"/>
      <c r="AA146" s="53"/>
      <c r="AB146" s="53"/>
      <c r="AC146" s="53"/>
      <c r="AD146" s="53"/>
      <c r="AE146" s="62">
        <v>100</v>
      </c>
      <c r="AF146" s="54"/>
      <c r="AG146" s="52">
        <f t="shared" si="72"/>
        <v>7</v>
      </c>
      <c r="AH146" s="52">
        <f t="shared" si="73"/>
        <v>0</v>
      </c>
      <c r="AI146" s="52">
        <f t="shared" si="74"/>
        <v>0</v>
      </c>
      <c r="AJ146" s="52">
        <f t="shared" si="75"/>
        <v>9</v>
      </c>
      <c r="AK146" s="21">
        <f t="shared" si="76"/>
        <v>100</v>
      </c>
      <c r="AL146" s="21">
        <f t="shared" si="77"/>
        <v>100</v>
      </c>
      <c r="AM146" s="21">
        <f t="shared" si="78"/>
        <v>100</v>
      </c>
      <c r="AN146" s="21">
        <f t="shared" si="79"/>
        <v>100</v>
      </c>
      <c r="AO146" s="21">
        <f t="shared" si="80"/>
        <v>-1.0101010101010102</v>
      </c>
      <c r="AP146" s="21">
        <f t="shared" si="81"/>
        <v>-0.99</v>
      </c>
      <c r="AQ146" s="21">
        <f t="shared" si="82"/>
        <v>100</v>
      </c>
    </row>
    <row r="147" spans="1:43">
      <c r="A147" s="75">
        <v>143</v>
      </c>
      <c r="B147" s="19">
        <v>421</v>
      </c>
      <c r="C147" s="20" t="s">
        <v>36</v>
      </c>
      <c r="D147" s="21">
        <v>2014</v>
      </c>
      <c r="E147" s="21" t="s">
        <v>94</v>
      </c>
      <c r="F147" s="21">
        <v>22</v>
      </c>
      <c r="G147" s="23">
        <v>13</v>
      </c>
      <c r="H147" s="23">
        <v>9</v>
      </c>
      <c r="I147" s="21"/>
      <c r="J147" s="21"/>
      <c r="K147" s="21"/>
      <c r="L147" s="21"/>
      <c r="M147" s="21"/>
      <c r="N147" s="21"/>
      <c r="O147" s="21" t="s">
        <v>473</v>
      </c>
      <c r="P147" s="21" t="s">
        <v>272</v>
      </c>
      <c r="Q147" s="21"/>
      <c r="R147" s="21">
        <v>13</v>
      </c>
      <c r="S147" s="21">
        <v>0</v>
      </c>
      <c r="T147" s="21">
        <v>0</v>
      </c>
      <c r="U147" s="21">
        <v>9</v>
      </c>
      <c r="V147" s="23">
        <v>100</v>
      </c>
      <c r="W147" s="23">
        <v>100</v>
      </c>
      <c r="X147" s="23">
        <v>100</v>
      </c>
      <c r="Y147" s="23">
        <v>100</v>
      </c>
      <c r="Z147" s="23"/>
      <c r="AA147" s="23"/>
      <c r="AB147" s="23"/>
      <c r="AC147" s="23"/>
      <c r="AD147" s="23"/>
      <c r="AE147" s="63">
        <v>100</v>
      </c>
      <c r="AF147" s="54"/>
      <c r="AG147" s="52">
        <f t="shared" si="72"/>
        <v>13</v>
      </c>
      <c r="AH147" s="52">
        <f t="shared" si="73"/>
        <v>0</v>
      </c>
      <c r="AI147" s="52">
        <f t="shared" si="74"/>
        <v>0</v>
      </c>
      <c r="AJ147" s="52">
        <f t="shared" si="75"/>
        <v>9</v>
      </c>
      <c r="AK147" s="21">
        <f t="shared" si="76"/>
        <v>100</v>
      </c>
      <c r="AL147" s="21">
        <f t="shared" si="77"/>
        <v>100</v>
      </c>
      <c r="AM147" s="21">
        <f t="shared" si="78"/>
        <v>100</v>
      </c>
      <c r="AN147" s="21">
        <f t="shared" si="79"/>
        <v>100</v>
      </c>
      <c r="AO147" s="21">
        <f t="shared" si="80"/>
        <v>-1.0101010101010102</v>
      </c>
      <c r="AP147" s="21">
        <f t="shared" si="81"/>
        <v>-0.99</v>
      </c>
      <c r="AQ147" s="21">
        <f t="shared" si="82"/>
        <v>100</v>
      </c>
    </row>
    <row r="148" spans="1:43">
      <c r="A148" s="75">
        <v>144</v>
      </c>
      <c r="B148" s="19">
        <v>421</v>
      </c>
      <c r="C148" s="20" t="s">
        <v>36</v>
      </c>
      <c r="D148" s="21">
        <v>2014</v>
      </c>
      <c r="E148" s="21" t="s">
        <v>94</v>
      </c>
      <c r="F148" s="21">
        <v>22</v>
      </c>
      <c r="G148" s="23">
        <v>13</v>
      </c>
      <c r="H148" s="23">
        <v>9</v>
      </c>
      <c r="I148" s="21"/>
      <c r="J148" s="21"/>
      <c r="K148" s="21"/>
      <c r="L148" s="21"/>
      <c r="M148" s="21"/>
      <c r="N148" s="21"/>
      <c r="O148" s="21" t="s">
        <v>254</v>
      </c>
      <c r="P148" s="21" t="s">
        <v>658</v>
      </c>
      <c r="Q148" s="21"/>
      <c r="R148" s="21">
        <v>10</v>
      </c>
      <c r="S148" s="21">
        <v>0</v>
      </c>
      <c r="T148" s="21">
        <v>3</v>
      </c>
      <c r="U148" s="21">
        <v>8</v>
      </c>
      <c r="V148" s="23">
        <v>76.900000000000006</v>
      </c>
      <c r="W148" s="23">
        <v>88.8</v>
      </c>
      <c r="X148" s="23">
        <v>90.9</v>
      </c>
      <c r="Y148" s="23">
        <v>72.7</v>
      </c>
      <c r="Z148" s="23"/>
      <c r="AA148" s="23"/>
      <c r="AB148" s="23"/>
      <c r="AC148" s="23"/>
      <c r="AD148" s="23"/>
      <c r="AE148" s="63">
        <v>81.8</v>
      </c>
      <c r="AF148" s="54"/>
      <c r="AG148" s="52">
        <f t="shared" si="72"/>
        <v>9.9969999999999999</v>
      </c>
      <c r="AH148" s="52">
        <f t="shared" si="73"/>
        <v>1.0080000000000009</v>
      </c>
      <c r="AI148" s="52">
        <f t="shared" si="74"/>
        <v>3.0030000000000001</v>
      </c>
      <c r="AJ148" s="52">
        <f t="shared" si="75"/>
        <v>7.9919999999999991</v>
      </c>
      <c r="AK148" s="21">
        <f t="shared" si="76"/>
        <v>76.900000000000006</v>
      </c>
      <c r="AL148" s="21">
        <f t="shared" si="77"/>
        <v>88.799999999999983</v>
      </c>
      <c r="AM148" s="21">
        <f t="shared" si="78"/>
        <v>90.840527033166737</v>
      </c>
      <c r="AN148" s="21">
        <f t="shared" si="79"/>
        <v>72.687585266030013</v>
      </c>
      <c r="AO148" s="21">
        <f t="shared" si="80"/>
        <v>-0.87585421412300701</v>
      </c>
      <c r="AP148" s="21">
        <f t="shared" si="81"/>
        <v>-0.85472972972972994</v>
      </c>
      <c r="AQ148" s="21">
        <f t="shared" si="82"/>
        <v>81.768181818181802</v>
      </c>
    </row>
    <row r="149" spans="1:43">
      <c r="A149" s="75">
        <v>145</v>
      </c>
      <c r="B149" s="19">
        <v>124</v>
      </c>
      <c r="C149" s="20" t="s">
        <v>42</v>
      </c>
      <c r="D149" s="21">
        <v>2013</v>
      </c>
      <c r="E149" s="21" t="s">
        <v>98</v>
      </c>
      <c r="F149" s="21">
        <v>48</v>
      </c>
      <c r="G149" s="21">
        <v>17</v>
      </c>
      <c r="H149" s="21">
        <v>31</v>
      </c>
      <c r="I149" s="31" t="s">
        <v>261</v>
      </c>
      <c r="J149" s="31" t="s">
        <v>541</v>
      </c>
      <c r="K149" s="31" t="s">
        <v>153</v>
      </c>
      <c r="L149" s="21" t="s">
        <v>540</v>
      </c>
      <c r="M149" s="21" t="s">
        <v>542</v>
      </c>
      <c r="N149" s="31" t="s">
        <v>192</v>
      </c>
      <c r="O149" s="21" t="s">
        <v>473</v>
      </c>
      <c r="P149" s="21" t="s">
        <v>474</v>
      </c>
      <c r="Q149" s="21"/>
      <c r="R149" s="21">
        <v>17</v>
      </c>
      <c r="S149" s="21">
        <v>4</v>
      </c>
      <c r="T149" s="21">
        <v>0</v>
      </c>
      <c r="U149" s="21">
        <v>27</v>
      </c>
      <c r="V149" s="21">
        <v>100</v>
      </c>
      <c r="W149" s="21">
        <v>87.09</v>
      </c>
      <c r="X149" s="21">
        <v>80.95</v>
      </c>
      <c r="Y149" s="21">
        <v>100</v>
      </c>
      <c r="Z149" s="21"/>
      <c r="AA149" s="21"/>
      <c r="AB149" s="21"/>
      <c r="AC149" s="21"/>
      <c r="AD149" s="21"/>
      <c r="AE149" s="26">
        <v>91.66</v>
      </c>
      <c r="AF149" s="65"/>
      <c r="AG149" s="52">
        <f t="shared" si="72"/>
        <v>17</v>
      </c>
      <c r="AH149" s="52">
        <f t="shared" si="73"/>
        <v>4.0020999999999987</v>
      </c>
      <c r="AI149" s="52">
        <f t="shared" si="74"/>
        <v>0</v>
      </c>
      <c r="AJ149" s="52">
        <f t="shared" si="75"/>
        <v>26.997900000000001</v>
      </c>
      <c r="AK149" s="21">
        <f t="shared" si="76"/>
        <v>100</v>
      </c>
      <c r="AL149" s="21">
        <f t="shared" si="77"/>
        <v>87.09</v>
      </c>
      <c r="AM149" s="21">
        <f t="shared" si="78"/>
        <v>80.944286523728579</v>
      </c>
      <c r="AN149" s="21">
        <f t="shared" si="79"/>
        <v>100</v>
      </c>
      <c r="AO149" s="21">
        <f t="shared" si="80"/>
        <v>-1.1615750958299453</v>
      </c>
      <c r="AP149" s="21">
        <f t="shared" si="81"/>
        <v>-1.1367550809507405</v>
      </c>
      <c r="AQ149" s="21">
        <f t="shared" si="82"/>
        <v>91.662291666666675</v>
      </c>
    </row>
    <row r="150" spans="1:43">
      <c r="A150" s="75">
        <v>146</v>
      </c>
      <c r="B150" s="19">
        <v>124</v>
      </c>
      <c r="C150" s="20" t="s">
        <v>42</v>
      </c>
      <c r="D150" s="21">
        <v>2013</v>
      </c>
      <c r="E150" s="21" t="s">
        <v>98</v>
      </c>
      <c r="F150" s="21">
        <v>48</v>
      </c>
      <c r="G150" s="21">
        <v>17</v>
      </c>
      <c r="H150" s="21">
        <v>31</v>
      </c>
      <c r="I150" s="31"/>
      <c r="J150" s="31"/>
      <c r="K150" s="31"/>
      <c r="L150" s="44"/>
      <c r="M150" s="21"/>
      <c r="N150" s="31"/>
      <c r="O150" s="21" t="s">
        <v>473</v>
      </c>
      <c r="P150" s="21" t="s">
        <v>539</v>
      </c>
      <c r="Q150" s="21"/>
      <c r="R150" s="21">
        <v>15</v>
      </c>
      <c r="S150" s="21">
        <v>8</v>
      </c>
      <c r="T150" s="21">
        <v>2</v>
      </c>
      <c r="U150" s="21">
        <v>23</v>
      </c>
      <c r="V150" s="21">
        <v>88.23</v>
      </c>
      <c r="W150" s="21">
        <v>74.19</v>
      </c>
      <c r="X150" s="21">
        <v>65.209999999999994</v>
      </c>
      <c r="Y150" s="21">
        <v>92</v>
      </c>
      <c r="Z150" s="21"/>
      <c r="AA150" s="21"/>
      <c r="AB150" s="21"/>
      <c r="AC150" s="21"/>
      <c r="AD150" s="21"/>
      <c r="AE150" s="26">
        <v>79.16</v>
      </c>
      <c r="AF150" s="65"/>
      <c r="AG150" s="52">
        <f t="shared" si="72"/>
        <v>14.9991</v>
      </c>
      <c r="AH150" s="52">
        <f t="shared" si="73"/>
        <v>8.001100000000001</v>
      </c>
      <c r="AI150" s="52">
        <f t="shared" si="74"/>
        <v>2.0008999999999997</v>
      </c>
      <c r="AJ150" s="52">
        <f t="shared" si="75"/>
        <v>22.998899999999999</v>
      </c>
      <c r="AK150" s="21">
        <f t="shared" si="76"/>
        <v>88.23</v>
      </c>
      <c r="AL150" s="21">
        <f t="shared" si="77"/>
        <v>74.19</v>
      </c>
      <c r="AM150" s="21">
        <f t="shared" si="78"/>
        <v>65.212911192076589</v>
      </c>
      <c r="AN150" s="21">
        <f t="shared" si="79"/>
        <v>91.996335970687753</v>
      </c>
      <c r="AO150" s="21">
        <f t="shared" si="80"/>
        <v>-1.2054925536275449</v>
      </c>
      <c r="AP150" s="21">
        <f t="shared" si="81"/>
        <v>-1.1757649278878557</v>
      </c>
      <c r="AQ150" s="21">
        <f t="shared" si="82"/>
        <v>79.162499999999994</v>
      </c>
    </row>
    <row r="151" spans="1:43">
      <c r="A151" s="75">
        <v>147</v>
      </c>
      <c r="B151" s="19">
        <v>124</v>
      </c>
      <c r="C151" s="20" t="s">
        <v>42</v>
      </c>
      <c r="D151" s="21">
        <v>2013</v>
      </c>
      <c r="E151" s="21" t="s">
        <v>98</v>
      </c>
      <c r="F151" s="21">
        <v>48</v>
      </c>
      <c r="G151" s="21">
        <v>17</v>
      </c>
      <c r="H151" s="21">
        <v>31</v>
      </c>
      <c r="I151" s="31"/>
      <c r="J151" s="31"/>
      <c r="K151" s="31"/>
      <c r="L151" s="44"/>
      <c r="M151" s="21"/>
      <c r="N151" s="31"/>
      <c r="O151" s="21" t="s">
        <v>473</v>
      </c>
      <c r="P151" s="21" t="s">
        <v>543</v>
      </c>
      <c r="Q151" s="21"/>
      <c r="R151" s="21">
        <v>14</v>
      </c>
      <c r="S151" s="21">
        <v>11</v>
      </c>
      <c r="T151" s="21">
        <v>3</v>
      </c>
      <c r="U151" s="21">
        <v>20</v>
      </c>
      <c r="V151" s="21">
        <v>82.35</v>
      </c>
      <c r="W151" s="21">
        <v>64.510000000000005</v>
      </c>
      <c r="X151" s="21">
        <v>56</v>
      </c>
      <c r="Y151" s="21">
        <v>86.95</v>
      </c>
      <c r="Z151" s="21"/>
      <c r="AA151" s="21"/>
      <c r="AB151" s="21"/>
      <c r="AC151" s="21"/>
      <c r="AD151" s="21"/>
      <c r="AE151" s="26">
        <v>70.83</v>
      </c>
      <c r="AF151" s="65"/>
      <c r="AG151" s="52">
        <f t="shared" si="72"/>
        <v>13.999499999999998</v>
      </c>
      <c r="AH151" s="52">
        <f t="shared" si="73"/>
        <v>11.001899999999999</v>
      </c>
      <c r="AI151" s="52">
        <f t="shared" si="74"/>
        <v>3.0005000000000024</v>
      </c>
      <c r="AJ151" s="52">
        <f t="shared" si="75"/>
        <v>19.998100000000001</v>
      </c>
      <c r="AK151" s="21">
        <f t="shared" si="76"/>
        <v>82.35</v>
      </c>
      <c r="AL151" s="21">
        <f t="shared" si="77"/>
        <v>64.510000000000005</v>
      </c>
      <c r="AM151" s="21">
        <f t="shared" si="78"/>
        <v>55.994864287599889</v>
      </c>
      <c r="AN151" s="21">
        <f t="shared" si="79"/>
        <v>86.953553694572705</v>
      </c>
      <c r="AO151" s="21">
        <f t="shared" si="80"/>
        <v>-1.2966461974492205</v>
      </c>
      <c r="AP151" s="21">
        <f t="shared" si="81"/>
        <v>-1.261044799255929</v>
      </c>
      <c r="AQ151" s="21">
        <f t="shared" si="82"/>
        <v>70.828333333333333</v>
      </c>
    </row>
    <row r="152" spans="1:43">
      <c r="A152" s="75">
        <v>148</v>
      </c>
      <c r="B152" s="19">
        <v>260</v>
      </c>
      <c r="C152" s="20" t="s">
        <v>41</v>
      </c>
      <c r="D152" s="21">
        <v>2013</v>
      </c>
      <c r="E152" s="21" t="s">
        <v>90</v>
      </c>
      <c r="F152" s="32">
        <v>30</v>
      </c>
      <c r="G152" s="32">
        <v>19</v>
      </c>
      <c r="H152" s="32">
        <v>11</v>
      </c>
      <c r="I152" s="21" t="s">
        <v>546</v>
      </c>
      <c r="J152" s="93"/>
      <c r="K152" s="21" t="s">
        <v>553</v>
      </c>
      <c r="L152" s="21" t="s">
        <v>552</v>
      </c>
      <c r="M152" s="21" t="s">
        <v>556</v>
      </c>
      <c r="N152" s="21" t="s">
        <v>555</v>
      </c>
      <c r="O152" s="21" t="s">
        <v>550</v>
      </c>
      <c r="P152" s="21" t="s">
        <v>547</v>
      </c>
      <c r="Q152" s="21"/>
      <c r="R152" s="21"/>
      <c r="S152" s="21"/>
      <c r="T152" s="21"/>
      <c r="U152" s="21"/>
      <c r="V152" s="21">
        <v>78.900000000000006</v>
      </c>
      <c r="W152" s="21">
        <v>100</v>
      </c>
      <c r="X152" s="21">
        <v>100</v>
      </c>
      <c r="Y152" s="21">
        <v>73.3</v>
      </c>
      <c r="Z152" s="21"/>
      <c r="AA152" s="21"/>
      <c r="AB152" s="21"/>
      <c r="AC152" s="21"/>
      <c r="AD152" s="21"/>
      <c r="AE152" s="26">
        <v>86.7</v>
      </c>
      <c r="AF152" s="65"/>
      <c r="AG152" s="52">
        <f t="shared" si="72"/>
        <v>14.991000000000001</v>
      </c>
      <c r="AH152" s="52">
        <f t="shared" si="73"/>
        <v>0</v>
      </c>
      <c r="AI152" s="52">
        <f t="shared" si="74"/>
        <v>4.0089999999999986</v>
      </c>
      <c r="AJ152" s="52">
        <f t="shared" si="75"/>
        <v>11</v>
      </c>
      <c r="AK152" s="21">
        <f t="shared" si="76"/>
        <v>78.900000000000006</v>
      </c>
      <c r="AL152" s="21">
        <f t="shared" si="77"/>
        <v>100</v>
      </c>
      <c r="AM152" s="21">
        <f t="shared" si="78"/>
        <v>100</v>
      </c>
      <c r="AN152" s="21">
        <f t="shared" si="79"/>
        <v>73.289359717502833</v>
      </c>
      <c r="AO152" s="21">
        <f t="shared" si="80"/>
        <v>-0.79696969696969699</v>
      </c>
      <c r="AP152" s="21">
        <f t="shared" si="81"/>
        <v>-0.77900000000000003</v>
      </c>
      <c r="AQ152" s="21">
        <f t="shared" si="82"/>
        <v>86.636666666666656</v>
      </c>
    </row>
    <row r="153" spans="1:43">
      <c r="A153" s="75">
        <v>149</v>
      </c>
      <c r="B153" s="19">
        <v>260</v>
      </c>
      <c r="C153" s="20" t="s">
        <v>41</v>
      </c>
      <c r="D153" s="21">
        <v>2013</v>
      </c>
      <c r="E153" s="21" t="s">
        <v>90</v>
      </c>
      <c r="F153" s="32">
        <v>30</v>
      </c>
      <c r="G153" s="32">
        <v>19</v>
      </c>
      <c r="H153" s="32">
        <v>11</v>
      </c>
      <c r="I153" s="21"/>
      <c r="J153" s="93"/>
      <c r="K153" s="21" t="s">
        <v>554</v>
      </c>
      <c r="L153" s="21"/>
      <c r="M153" s="21"/>
      <c r="N153" s="21"/>
      <c r="O153" s="21" t="s">
        <v>550</v>
      </c>
      <c r="P153" s="21" t="s">
        <v>548</v>
      </c>
      <c r="Q153" s="21"/>
      <c r="R153" s="21"/>
      <c r="S153" s="21"/>
      <c r="T153" s="21"/>
      <c r="U153" s="21"/>
      <c r="V153" s="21">
        <v>100</v>
      </c>
      <c r="W153" s="21">
        <v>63.6</v>
      </c>
      <c r="X153" s="21">
        <v>83.6</v>
      </c>
      <c r="Y153" s="21">
        <v>100</v>
      </c>
      <c r="Z153" s="21"/>
      <c r="AA153" s="21"/>
      <c r="AB153" s="21"/>
      <c r="AC153" s="21"/>
      <c r="AD153" s="21"/>
      <c r="AE153" s="26">
        <v>86.7</v>
      </c>
      <c r="AF153" s="65"/>
      <c r="AG153" s="52">
        <f t="shared" si="72"/>
        <v>19</v>
      </c>
      <c r="AH153" s="52">
        <f t="shared" si="73"/>
        <v>4.0039999999999996</v>
      </c>
      <c r="AI153" s="52">
        <f t="shared" si="74"/>
        <v>0</v>
      </c>
      <c r="AJ153" s="52">
        <f t="shared" si="75"/>
        <v>6.9960000000000004</v>
      </c>
      <c r="AK153" s="21">
        <f t="shared" si="76"/>
        <v>100</v>
      </c>
      <c r="AL153" s="21">
        <f t="shared" si="77"/>
        <v>63.6</v>
      </c>
      <c r="AM153" s="21">
        <f t="shared" si="78"/>
        <v>82.59433142062251</v>
      </c>
      <c r="AN153" s="21">
        <f t="shared" si="79"/>
        <v>100</v>
      </c>
      <c r="AO153" s="21">
        <f t="shared" si="80"/>
        <v>-1.5974440894568689</v>
      </c>
      <c r="AP153" s="21">
        <f t="shared" si="81"/>
        <v>-1.5566037735849056</v>
      </c>
      <c r="AQ153" s="21">
        <f t="shared" si="82"/>
        <v>86.653333333333336</v>
      </c>
    </row>
    <row r="154" spans="1:43">
      <c r="A154" s="75">
        <v>150</v>
      </c>
      <c r="B154" s="19">
        <v>260</v>
      </c>
      <c r="C154" s="20" t="s">
        <v>41</v>
      </c>
      <c r="D154" s="21">
        <v>2013</v>
      </c>
      <c r="E154" s="21" t="s">
        <v>90</v>
      </c>
      <c r="F154" s="32">
        <v>30</v>
      </c>
      <c r="G154" s="32">
        <v>19</v>
      </c>
      <c r="H154" s="32">
        <v>11</v>
      </c>
      <c r="I154" s="21"/>
      <c r="J154" s="93"/>
      <c r="K154" s="21"/>
      <c r="L154" s="21"/>
      <c r="M154" s="21"/>
      <c r="N154" s="21"/>
      <c r="O154" s="21" t="s">
        <v>550</v>
      </c>
      <c r="P154" s="21" t="s">
        <v>549</v>
      </c>
      <c r="Q154" s="21"/>
      <c r="R154" s="21"/>
      <c r="S154" s="21"/>
      <c r="T154" s="21"/>
      <c r="U154" s="21"/>
      <c r="V154" s="21">
        <v>100</v>
      </c>
      <c r="W154" s="21">
        <v>54</v>
      </c>
      <c r="X154" s="21">
        <v>79.2</v>
      </c>
      <c r="Y154" s="21">
        <v>100</v>
      </c>
      <c r="Z154" s="21"/>
      <c r="AA154" s="21"/>
      <c r="AB154" s="21"/>
      <c r="AC154" s="21"/>
      <c r="AD154" s="21"/>
      <c r="AE154" s="26">
        <v>83.3</v>
      </c>
      <c r="AF154" s="65"/>
      <c r="AG154" s="52">
        <f t="shared" si="72"/>
        <v>19</v>
      </c>
      <c r="AH154" s="52">
        <f t="shared" si="73"/>
        <v>5.0599999999999996</v>
      </c>
      <c r="AI154" s="52">
        <f t="shared" si="74"/>
        <v>0</v>
      </c>
      <c r="AJ154" s="52">
        <f t="shared" si="75"/>
        <v>5.94</v>
      </c>
      <c r="AK154" s="21">
        <f t="shared" si="76"/>
        <v>100</v>
      </c>
      <c r="AL154" s="21">
        <f t="shared" si="77"/>
        <v>54</v>
      </c>
      <c r="AM154" s="21">
        <f t="shared" si="78"/>
        <v>78.969243557772245</v>
      </c>
      <c r="AN154" s="21">
        <f t="shared" si="79"/>
        <v>100</v>
      </c>
      <c r="AO154" s="21">
        <f t="shared" si="80"/>
        <v>-1.8867924528301887</v>
      </c>
      <c r="AP154" s="21">
        <f t="shared" si="81"/>
        <v>-1.8333333333333333</v>
      </c>
      <c r="AQ154" s="21">
        <f t="shared" si="82"/>
        <v>83.13333333333334</v>
      </c>
    </row>
    <row r="155" spans="1:43">
      <c r="A155" s="75">
        <v>151</v>
      </c>
      <c r="B155" s="19">
        <v>260</v>
      </c>
      <c r="C155" s="20" t="s">
        <v>41</v>
      </c>
      <c r="D155" s="21">
        <v>2013</v>
      </c>
      <c r="E155" s="38" t="s">
        <v>77</v>
      </c>
      <c r="F155" s="45">
        <v>72</v>
      </c>
      <c r="G155" s="45">
        <v>34</v>
      </c>
      <c r="H155" s="45">
        <v>38</v>
      </c>
      <c r="I155" s="38"/>
      <c r="J155" s="96"/>
      <c r="K155" s="38"/>
      <c r="L155" s="38"/>
      <c r="M155" s="38"/>
      <c r="N155" s="38"/>
      <c r="O155" s="38" t="s">
        <v>550</v>
      </c>
      <c r="P155" s="38" t="s">
        <v>547</v>
      </c>
      <c r="Q155" s="38"/>
      <c r="R155" s="38"/>
      <c r="S155" s="38"/>
      <c r="T155" s="38"/>
      <c r="U155" s="38"/>
      <c r="V155" s="38">
        <v>73.5</v>
      </c>
      <c r="W155" s="38">
        <v>97.4</v>
      </c>
      <c r="X155" s="38">
        <v>96.2</v>
      </c>
      <c r="Y155" s="38">
        <v>80.400000000000006</v>
      </c>
      <c r="Z155" s="38"/>
      <c r="AA155" s="38"/>
      <c r="AB155" s="38"/>
      <c r="AC155" s="38"/>
      <c r="AD155" s="38"/>
      <c r="AE155" s="57">
        <v>86.1</v>
      </c>
      <c r="AF155" s="65"/>
      <c r="AG155" s="52">
        <f t="shared" si="72"/>
        <v>24.99</v>
      </c>
      <c r="AH155" s="52">
        <f t="shared" si="73"/>
        <v>0.98799999999999955</v>
      </c>
      <c r="AI155" s="52">
        <f t="shared" si="74"/>
        <v>9.0100000000000016</v>
      </c>
      <c r="AJ155" s="52">
        <f t="shared" si="75"/>
        <v>37.012</v>
      </c>
      <c r="AK155" s="21">
        <f t="shared" si="76"/>
        <v>73.5</v>
      </c>
      <c r="AL155" s="21">
        <f t="shared" si="77"/>
        <v>97.399999999999991</v>
      </c>
      <c r="AM155" s="21">
        <f t="shared" si="78"/>
        <v>96.196781892370467</v>
      </c>
      <c r="AN155" s="21">
        <f t="shared" si="79"/>
        <v>80.42240667506843</v>
      </c>
      <c r="AO155" s="21">
        <f t="shared" si="80"/>
        <v>-0.76244813278008305</v>
      </c>
      <c r="AP155" s="21">
        <f t="shared" si="81"/>
        <v>-0.74435318275154005</v>
      </c>
      <c r="AQ155" s="21">
        <f t="shared" si="82"/>
        <v>86.11388888888888</v>
      </c>
    </row>
    <row r="156" spans="1:43">
      <c r="A156" s="75">
        <v>152</v>
      </c>
      <c r="B156" s="19">
        <v>260</v>
      </c>
      <c r="C156" s="20" t="s">
        <v>41</v>
      </c>
      <c r="D156" s="21">
        <v>2013</v>
      </c>
      <c r="E156" s="38" t="s">
        <v>77</v>
      </c>
      <c r="F156" s="45">
        <v>72</v>
      </c>
      <c r="G156" s="45">
        <v>34</v>
      </c>
      <c r="H156" s="45">
        <v>38</v>
      </c>
      <c r="I156" s="38"/>
      <c r="J156" s="96"/>
      <c r="K156" s="38"/>
      <c r="L156" s="38"/>
      <c r="M156" s="38"/>
      <c r="N156" s="38"/>
      <c r="O156" s="38" t="s">
        <v>550</v>
      </c>
      <c r="P156" s="38" t="s">
        <v>548</v>
      </c>
      <c r="Q156" s="38"/>
      <c r="R156" s="38"/>
      <c r="S156" s="38"/>
      <c r="T156" s="38"/>
      <c r="U156" s="38"/>
      <c r="V156" s="38">
        <v>100</v>
      </c>
      <c r="W156" s="38">
        <v>71.099999999999994</v>
      </c>
      <c r="X156" s="38">
        <v>75.599999999999994</v>
      </c>
      <c r="Y156" s="38">
        <v>100</v>
      </c>
      <c r="Z156" s="38"/>
      <c r="AA156" s="38"/>
      <c r="AB156" s="38"/>
      <c r="AC156" s="38"/>
      <c r="AD156" s="38"/>
      <c r="AE156" s="57">
        <v>84.7</v>
      </c>
      <c r="AF156" s="65"/>
      <c r="AG156" s="52">
        <f t="shared" si="72"/>
        <v>34</v>
      </c>
      <c r="AH156" s="52">
        <f t="shared" si="73"/>
        <v>10.982000000000003</v>
      </c>
      <c r="AI156" s="52">
        <f t="shared" si="74"/>
        <v>0</v>
      </c>
      <c r="AJ156" s="52">
        <f t="shared" si="75"/>
        <v>27.017999999999997</v>
      </c>
      <c r="AK156" s="21">
        <f t="shared" si="76"/>
        <v>100</v>
      </c>
      <c r="AL156" s="21">
        <f t="shared" si="77"/>
        <v>71.099999999999994</v>
      </c>
      <c r="AM156" s="21">
        <f t="shared" si="78"/>
        <v>75.585789871504161</v>
      </c>
      <c r="AN156" s="21">
        <f t="shared" si="79"/>
        <v>100</v>
      </c>
      <c r="AO156" s="21">
        <f t="shared" si="80"/>
        <v>-1.4265335235378032</v>
      </c>
      <c r="AP156" s="21">
        <f t="shared" si="81"/>
        <v>-1.3924050632911393</v>
      </c>
      <c r="AQ156" s="21">
        <f t="shared" si="82"/>
        <v>84.74722222222222</v>
      </c>
    </row>
    <row r="157" spans="1:43">
      <c r="A157" s="75">
        <v>153</v>
      </c>
      <c r="B157" s="19">
        <v>260</v>
      </c>
      <c r="C157" s="20" t="s">
        <v>41</v>
      </c>
      <c r="D157" s="21">
        <v>2013</v>
      </c>
      <c r="E157" s="38" t="s">
        <v>77</v>
      </c>
      <c r="F157" s="45">
        <v>72</v>
      </c>
      <c r="G157" s="45">
        <v>34</v>
      </c>
      <c r="H157" s="45">
        <v>38</v>
      </c>
      <c r="I157" s="38"/>
      <c r="J157" s="96"/>
      <c r="K157" s="38"/>
      <c r="L157" s="38"/>
      <c r="M157" s="38"/>
      <c r="N157" s="38"/>
      <c r="O157" s="38" t="s">
        <v>550</v>
      </c>
      <c r="P157" s="38" t="s">
        <v>549</v>
      </c>
      <c r="Q157" s="38"/>
      <c r="R157" s="38"/>
      <c r="S157" s="38"/>
      <c r="T157" s="38"/>
      <c r="U157" s="38"/>
      <c r="V157" s="38">
        <v>91.2</v>
      </c>
      <c r="W157" s="38">
        <v>63.2</v>
      </c>
      <c r="X157" s="38">
        <v>68.900000000000006</v>
      </c>
      <c r="Y157" s="38">
        <v>88.9</v>
      </c>
      <c r="Z157" s="38"/>
      <c r="AA157" s="38"/>
      <c r="AB157" s="38"/>
      <c r="AC157" s="38"/>
      <c r="AD157" s="38"/>
      <c r="AE157" s="57">
        <v>76.400000000000006</v>
      </c>
      <c r="AF157" s="65"/>
      <c r="AG157" s="52">
        <f t="shared" si="72"/>
        <v>31.008000000000003</v>
      </c>
      <c r="AH157" s="52">
        <f t="shared" si="73"/>
        <v>13.984000000000002</v>
      </c>
      <c r="AI157" s="52">
        <f t="shared" si="74"/>
        <v>2.9919999999999973</v>
      </c>
      <c r="AJ157" s="52">
        <f t="shared" si="75"/>
        <v>24.015999999999998</v>
      </c>
      <c r="AK157" s="21">
        <f t="shared" si="76"/>
        <v>91.2</v>
      </c>
      <c r="AL157" s="21">
        <f t="shared" si="77"/>
        <v>63.2</v>
      </c>
      <c r="AM157" s="21">
        <f t="shared" si="78"/>
        <v>68.918918918918919</v>
      </c>
      <c r="AN157" s="21">
        <f t="shared" si="79"/>
        <v>88.921800947867297</v>
      </c>
      <c r="AO157" s="21">
        <f t="shared" si="80"/>
        <v>-1.4662379421221865</v>
      </c>
      <c r="AP157" s="21">
        <f t="shared" si="81"/>
        <v>-1.4272151898734178</v>
      </c>
      <c r="AQ157" s="21">
        <f t="shared" si="82"/>
        <v>76.422222222222231</v>
      </c>
    </row>
    <row r="158" spans="1:43">
      <c r="A158" s="75">
        <v>154</v>
      </c>
      <c r="B158" s="19">
        <v>260</v>
      </c>
      <c r="C158" s="20" t="s">
        <v>41</v>
      </c>
      <c r="D158" s="21">
        <v>2013</v>
      </c>
      <c r="E158" s="21" t="s">
        <v>551</v>
      </c>
      <c r="F158" s="32">
        <v>49</v>
      </c>
      <c r="G158" s="32">
        <v>32</v>
      </c>
      <c r="H158" s="32">
        <v>17</v>
      </c>
      <c r="I158" s="21"/>
      <c r="J158" s="93"/>
      <c r="K158" s="21"/>
      <c r="L158" s="21"/>
      <c r="M158" s="21"/>
      <c r="N158" s="21"/>
      <c r="O158" s="21" t="s">
        <v>550</v>
      </c>
      <c r="P158" s="21" t="s">
        <v>547</v>
      </c>
      <c r="Q158" s="21"/>
      <c r="R158" s="21"/>
      <c r="S158" s="21"/>
      <c r="T158" s="21"/>
      <c r="U158" s="21"/>
      <c r="V158" s="21">
        <v>71.900000000000006</v>
      </c>
      <c r="W158" s="21">
        <v>100</v>
      </c>
      <c r="X158" s="21">
        <v>100</v>
      </c>
      <c r="Y158" s="21">
        <v>65.400000000000006</v>
      </c>
      <c r="Z158" s="21"/>
      <c r="AA158" s="21"/>
      <c r="AB158" s="21"/>
      <c r="AC158" s="21"/>
      <c r="AD158" s="21"/>
      <c r="AE158" s="26">
        <v>81.599999999999994</v>
      </c>
      <c r="AF158" s="65"/>
      <c r="AG158" s="52">
        <f t="shared" si="72"/>
        <v>23.008000000000003</v>
      </c>
      <c r="AH158" s="52">
        <f t="shared" si="73"/>
        <v>0</v>
      </c>
      <c r="AI158" s="52">
        <f t="shared" si="74"/>
        <v>8.9919999999999973</v>
      </c>
      <c r="AJ158" s="52">
        <f t="shared" si="75"/>
        <v>17</v>
      </c>
      <c r="AK158" s="21">
        <f t="shared" si="76"/>
        <v>71.900000000000006</v>
      </c>
      <c r="AL158" s="21">
        <f t="shared" si="77"/>
        <v>100</v>
      </c>
      <c r="AM158" s="21">
        <f t="shared" si="78"/>
        <v>100</v>
      </c>
      <c r="AN158" s="21">
        <f t="shared" si="79"/>
        <v>65.404739919975384</v>
      </c>
      <c r="AO158" s="21">
        <f t="shared" si="80"/>
        <v>-0.72626262626262628</v>
      </c>
      <c r="AP158" s="21">
        <f t="shared" si="81"/>
        <v>-0.70900000000000007</v>
      </c>
      <c r="AQ158" s="21">
        <f t="shared" si="82"/>
        <v>81.648979591836749</v>
      </c>
    </row>
    <row r="159" spans="1:43">
      <c r="A159" s="75">
        <v>155</v>
      </c>
      <c r="B159" s="19">
        <v>260</v>
      </c>
      <c r="C159" s="20" t="s">
        <v>41</v>
      </c>
      <c r="D159" s="21">
        <v>2013</v>
      </c>
      <c r="E159" s="21" t="s">
        <v>60</v>
      </c>
      <c r="F159" s="32">
        <v>49</v>
      </c>
      <c r="G159" s="32">
        <v>32</v>
      </c>
      <c r="H159" s="32">
        <v>17</v>
      </c>
      <c r="I159" s="21"/>
      <c r="J159" s="93"/>
      <c r="K159" s="21"/>
      <c r="L159" s="21"/>
      <c r="M159" s="21"/>
      <c r="N159" s="21"/>
      <c r="O159" s="21" t="s">
        <v>550</v>
      </c>
      <c r="P159" s="21" t="s">
        <v>548</v>
      </c>
      <c r="Q159" s="21"/>
      <c r="R159" s="21"/>
      <c r="S159" s="21"/>
      <c r="T159" s="21"/>
      <c r="U159" s="21"/>
      <c r="V159" s="21">
        <v>100</v>
      </c>
      <c r="W159" s="21">
        <v>70.599999999999994</v>
      </c>
      <c r="X159" s="21">
        <v>86.5</v>
      </c>
      <c r="Y159" s="21">
        <v>100</v>
      </c>
      <c r="Z159" s="21"/>
      <c r="AA159" s="21"/>
      <c r="AB159" s="21"/>
      <c r="AC159" s="21"/>
      <c r="AD159" s="21"/>
      <c r="AE159" s="26">
        <v>89.8</v>
      </c>
      <c r="AF159" s="65"/>
      <c r="AG159" s="52">
        <f t="shared" si="72"/>
        <v>32</v>
      </c>
      <c r="AH159" s="52">
        <f t="shared" si="73"/>
        <v>4.9980000000000011</v>
      </c>
      <c r="AI159" s="52">
        <f t="shared" si="74"/>
        <v>0</v>
      </c>
      <c r="AJ159" s="52">
        <f t="shared" si="75"/>
        <v>12.001999999999999</v>
      </c>
      <c r="AK159" s="21">
        <f t="shared" si="76"/>
        <v>100</v>
      </c>
      <c r="AL159" s="21">
        <f t="shared" si="77"/>
        <v>70.599999999999994</v>
      </c>
      <c r="AM159" s="21">
        <f t="shared" si="78"/>
        <v>86.49116168441536</v>
      </c>
      <c r="AN159" s="21">
        <f t="shared" si="79"/>
        <v>100</v>
      </c>
      <c r="AO159" s="21">
        <f t="shared" si="80"/>
        <v>-1.4367816091954024</v>
      </c>
      <c r="AP159" s="21">
        <f t="shared" si="81"/>
        <v>-1.4022662889518416</v>
      </c>
      <c r="AQ159" s="21">
        <f t="shared" si="82"/>
        <v>89.8</v>
      </c>
    </row>
    <row r="160" spans="1:43">
      <c r="A160" s="75">
        <v>156</v>
      </c>
      <c r="B160" s="19">
        <v>260</v>
      </c>
      <c r="C160" s="20" t="s">
        <v>41</v>
      </c>
      <c r="D160" s="21">
        <v>2013</v>
      </c>
      <c r="E160" s="21" t="s">
        <v>60</v>
      </c>
      <c r="F160" s="32">
        <v>49</v>
      </c>
      <c r="G160" s="32">
        <v>32</v>
      </c>
      <c r="H160" s="32">
        <v>17</v>
      </c>
      <c r="I160" s="21"/>
      <c r="J160" s="93"/>
      <c r="K160" s="21"/>
      <c r="L160" s="21"/>
      <c r="M160" s="21"/>
      <c r="N160" s="21"/>
      <c r="O160" s="21" t="s">
        <v>550</v>
      </c>
      <c r="P160" s="21" t="s">
        <v>549</v>
      </c>
      <c r="Q160" s="21"/>
      <c r="R160" s="21"/>
      <c r="S160" s="21"/>
      <c r="T160" s="21"/>
      <c r="U160" s="21"/>
      <c r="V160" s="21">
        <v>96.9</v>
      </c>
      <c r="W160" s="21">
        <v>41.2</v>
      </c>
      <c r="X160" s="21">
        <v>75.599999999999994</v>
      </c>
      <c r="Y160" s="21">
        <v>87.5</v>
      </c>
      <c r="Z160" s="21"/>
      <c r="AA160" s="21"/>
      <c r="AB160" s="21"/>
      <c r="AC160" s="21"/>
      <c r="AD160" s="21"/>
      <c r="AE160" s="26">
        <v>77.5</v>
      </c>
      <c r="AF160" s="65"/>
      <c r="AG160" s="52">
        <f t="shared" si="72"/>
        <v>31.008000000000003</v>
      </c>
      <c r="AH160" s="52">
        <f t="shared" si="73"/>
        <v>9.9959999999999987</v>
      </c>
      <c r="AI160" s="52">
        <f t="shared" si="74"/>
        <v>0.99199999999999733</v>
      </c>
      <c r="AJ160" s="52">
        <f t="shared" si="75"/>
        <v>7.0040000000000013</v>
      </c>
      <c r="AK160" s="21">
        <f t="shared" si="76"/>
        <v>96.9</v>
      </c>
      <c r="AL160" s="21">
        <f t="shared" si="77"/>
        <v>41.20000000000001</v>
      </c>
      <c r="AM160" s="21">
        <f t="shared" si="78"/>
        <v>75.621890547263675</v>
      </c>
      <c r="AN160" s="21">
        <f t="shared" si="79"/>
        <v>87.593796898449256</v>
      </c>
      <c r="AO160" s="21">
        <f t="shared" si="80"/>
        <v>-2.4104477611940296</v>
      </c>
      <c r="AP160" s="21">
        <f t="shared" si="81"/>
        <v>-2.3276699029126209</v>
      </c>
      <c r="AQ160" s="21">
        <f t="shared" si="82"/>
        <v>77.575510204081638</v>
      </c>
    </row>
    <row r="161" spans="1:43">
      <c r="A161" s="75">
        <v>157</v>
      </c>
      <c r="B161" s="70">
        <v>138</v>
      </c>
      <c r="C161" s="21" t="s">
        <v>33</v>
      </c>
      <c r="D161" s="21">
        <v>2013</v>
      </c>
      <c r="E161" s="21" t="s">
        <v>101</v>
      </c>
      <c r="F161" s="21">
        <v>10</v>
      </c>
      <c r="G161" s="21"/>
      <c r="H161" s="21"/>
      <c r="I161" s="21" t="s">
        <v>546</v>
      </c>
      <c r="J161" s="21" t="s">
        <v>562</v>
      </c>
      <c r="K161" s="21" t="s">
        <v>559</v>
      </c>
      <c r="L161" s="21"/>
      <c r="M161" s="21" t="s">
        <v>556</v>
      </c>
      <c r="N161" s="21"/>
      <c r="O161" s="21" t="s">
        <v>550</v>
      </c>
      <c r="P161" s="21"/>
      <c r="Q161" s="21" t="s">
        <v>328</v>
      </c>
      <c r="R161" s="21"/>
      <c r="S161" s="21"/>
      <c r="T161" s="21"/>
      <c r="U161" s="21"/>
      <c r="V161" s="21"/>
      <c r="W161" s="21"/>
      <c r="X161" s="21"/>
      <c r="Y161" s="21"/>
      <c r="Z161" s="21"/>
      <c r="AA161" s="21"/>
      <c r="AB161" s="21"/>
      <c r="AC161" s="21"/>
      <c r="AD161" s="21"/>
      <c r="AE161" s="26"/>
      <c r="AF161" s="65"/>
      <c r="AG161" s="52"/>
      <c r="AH161" s="52"/>
      <c r="AI161" s="52"/>
      <c r="AJ161" s="52"/>
      <c r="AK161" s="21"/>
      <c r="AL161" s="21"/>
      <c r="AM161" s="21"/>
      <c r="AN161" s="21"/>
      <c r="AO161" s="21"/>
      <c r="AP161" s="21"/>
      <c r="AQ161" s="21"/>
    </row>
    <row r="162" spans="1:43">
      <c r="A162" s="75">
        <v>158</v>
      </c>
      <c r="B162" s="70">
        <v>138</v>
      </c>
      <c r="C162" s="21" t="s">
        <v>33</v>
      </c>
      <c r="D162" s="21">
        <v>2013</v>
      </c>
      <c r="E162" s="21" t="s">
        <v>101</v>
      </c>
      <c r="F162" s="21"/>
      <c r="G162" s="21"/>
      <c r="H162" s="21"/>
      <c r="I162" s="21"/>
      <c r="J162" s="21"/>
      <c r="K162" s="21" t="s">
        <v>553</v>
      </c>
      <c r="L162" s="21" t="s">
        <v>562</v>
      </c>
      <c r="M162" s="21"/>
      <c r="N162" s="21"/>
      <c r="O162" s="21" t="s">
        <v>550</v>
      </c>
      <c r="P162" s="21"/>
      <c r="Q162" s="21" t="s">
        <v>328</v>
      </c>
      <c r="R162" s="21"/>
      <c r="S162" s="21"/>
      <c r="T162" s="21"/>
      <c r="U162" s="21"/>
      <c r="V162" s="21"/>
      <c r="W162" s="21"/>
      <c r="X162" s="21"/>
      <c r="Y162" s="21"/>
      <c r="Z162" s="21"/>
      <c r="AA162" s="21"/>
      <c r="AB162" s="21"/>
      <c r="AC162" s="21"/>
      <c r="AD162" s="21"/>
      <c r="AE162" s="26"/>
      <c r="AF162" s="65"/>
      <c r="AG162" s="52"/>
      <c r="AH162" s="52"/>
      <c r="AI162" s="52"/>
      <c r="AJ162" s="52"/>
      <c r="AK162" s="21"/>
      <c r="AL162" s="21"/>
      <c r="AM162" s="21"/>
      <c r="AN162" s="21"/>
      <c r="AO162" s="21"/>
      <c r="AP162" s="21"/>
      <c r="AQ162" s="21"/>
    </row>
    <row r="163" spans="1:43">
      <c r="A163" s="75">
        <v>159</v>
      </c>
      <c r="B163" s="70">
        <v>138</v>
      </c>
      <c r="C163" s="21" t="s">
        <v>33</v>
      </c>
      <c r="D163" s="21">
        <v>2013</v>
      </c>
      <c r="E163" s="21" t="s">
        <v>101</v>
      </c>
      <c r="F163" s="21"/>
      <c r="G163" s="21"/>
      <c r="H163" s="21"/>
      <c r="I163" s="21"/>
      <c r="J163" s="21"/>
      <c r="K163" s="21" t="s">
        <v>560</v>
      </c>
      <c r="L163" s="21" t="s">
        <v>561</v>
      </c>
      <c r="M163" s="21"/>
      <c r="N163" s="21"/>
      <c r="O163" s="21" t="s">
        <v>550</v>
      </c>
      <c r="P163" s="21"/>
      <c r="Q163" s="21" t="s">
        <v>328</v>
      </c>
      <c r="R163" s="21"/>
      <c r="S163" s="21"/>
      <c r="T163" s="21"/>
      <c r="U163" s="21"/>
      <c r="V163" s="21"/>
      <c r="W163" s="21"/>
      <c r="X163" s="21"/>
      <c r="Y163" s="21"/>
      <c r="Z163" s="21"/>
      <c r="AA163" s="21"/>
      <c r="AB163" s="21"/>
      <c r="AC163" s="21"/>
      <c r="AD163" s="21"/>
      <c r="AE163" s="26"/>
      <c r="AF163" s="65"/>
      <c r="AG163" s="52"/>
      <c r="AH163" s="52"/>
      <c r="AI163" s="52"/>
      <c r="AJ163" s="52"/>
      <c r="AK163" s="21"/>
      <c r="AL163" s="21"/>
      <c r="AM163" s="21"/>
      <c r="AN163" s="21"/>
      <c r="AO163" s="21"/>
      <c r="AP163" s="21"/>
      <c r="AQ163" s="21"/>
    </row>
    <row r="164" spans="1:43">
      <c r="A164" s="75">
        <v>160</v>
      </c>
      <c r="B164" s="19">
        <v>350</v>
      </c>
      <c r="C164" s="20" t="s">
        <v>26</v>
      </c>
      <c r="D164" s="21">
        <v>2013</v>
      </c>
      <c r="E164" s="21" t="s">
        <v>70</v>
      </c>
      <c r="F164" s="21">
        <v>16</v>
      </c>
      <c r="G164" s="21">
        <v>8</v>
      </c>
      <c r="H164" s="21">
        <v>8</v>
      </c>
      <c r="I164" s="31" t="s">
        <v>565</v>
      </c>
      <c r="J164" s="21" t="s">
        <v>566</v>
      </c>
      <c r="K164" s="31" t="s">
        <v>148</v>
      </c>
      <c r="L164" s="21" t="s">
        <v>564</v>
      </c>
      <c r="M164" s="21" t="s">
        <v>567</v>
      </c>
      <c r="N164" s="31" t="s">
        <v>150</v>
      </c>
      <c r="O164" s="21" t="s">
        <v>550</v>
      </c>
      <c r="P164" s="21" t="s">
        <v>568</v>
      </c>
      <c r="Q164" s="21"/>
      <c r="R164" s="21">
        <v>8</v>
      </c>
      <c r="S164" s="21">
        <v>1</v>
      </c>
      <c r="T164" s="21">
        <v>0</v>
      </c>
      <c r="U164" s="21">
        <v>7</v>
      </c>
      <c r="V164" s="21">
        <v>100</v>
      </c>
      <c r="W164" s="21">
        <v>87.5</v>
      </c>
      <c r="X164" s="21"/>
      <c r="Y164" s="21"/>
      <c r="Z164" s="21">
        <v>0.99199999999999999</v>
      </c>
      <c r="AA164" s="21" t="s">
        <v>571</v>
      </c>
      <c r="AB164" s="21"/>
      <c r="AC164" s="21"/>
      <c r="AD164" s="21"/>
      <c r="AE164" s="26">
        <v>93.8</v>
      </c>
      <c r="AF164" s="65"/>
      <c r="AG164" s="52">
        <f>G164*V164/100</f>
        <v>8</v>
      </c>
      <c r="AH164" s="52">
        <f>H164-AJ164</f>
        <v>1</v>
      </c>
      <c r="AI164" s="52">
        <f>G164-AG164</f>
        <v>0</v>
      </c>
      <c r="AJ164" s="52">
        <f t="shared" si="75"/>
        <v>7</v>
      </c>
      <c r="AK164" s="21">
        <f t="shared" si="76"/>
        <v>100</v>
      </c>
      <c r="AL164" s="21">
        <f t="shared" si="77"/>
        <v>87.5</v>
      </c>
      <c r="AM164" s="21">
        <f t="shared" si="78"/>
        <v>88.888888888888886</v>
      </c>
      <c r="AN164" s="21">
        <f t="shared" si="79"/>
        <v>100</v>
      </c>
      <c r="AO164" s="21">
        <f t="shared" si="80"/>
        <v>-1.1560693641618498</v>
      </c>
      <c r="AP164" s="21">
        <f t="shared" si="81"/>
        <v>-1.1314285714285715</v>
      </c>
      <c r="AQ164" s="21">
        <f t="shared" si="82"/>
        <v>93.75</v>
      </c>
    </row>
    <row r="165" spans="1:43">
      <c r="A165" s="75">
        <v>161</v>
      </c>
      <c r="B165" s="19">
        <v>350</v>
      </c>
      <c r="C165" s="20" t="s">
        <v>26</v>
      </c>
      <c r="D165" s="21">
        <v>2013</v>
      </c>
      <c r="E165" s="21" t="s">
        <v>70</v>
      </c>
      <c r="F165" s="21">
        <v>16</v>
      </c>
      <c r="G165" s="21">
        <v>8</v>
      </c>
      <c r="H165" s="21">
        <v>8</v>
      </c>
      <c r="I165" s="31"/>
      <c r="J165" s="21"/>
      <c r="K165" s="31"/>
      <c r="L165" s="21"/>
      <c r="M165" s="21"/>
      <c r="N165" s="31"/>
      <c r="O165" s="21" t="s">
        <v>550</v>
      </c>
      <c r="P165" s="21" t="s">
        <v>549</v>
      </c>
      <c r="Q165" s="21"/>
      <c r="R165" s="21">
        <v>7</v>
      </c>
      <c r="S165" s="21">
        <v>6</v>
      </c>
      <c r="T165" s="21">
        <v>1</v>
      </c>
      <c r="U165" s="21">
        <v>2</v>
      </c>
      <c r="V165" s="21">
        <v>87.5</v>
      </c>
      <c r="W165" s="21">
        <v>25</v>
      </c>
      <c r="X165" s="21"/>
      <c r="Y165" s="21"/>
      <c r="Z165" s="21">
        <v>0.75</v>
      </c>
      <c r="AA165" s="21" t="s">
        <v>572</v>
      </c>
      <c r="AB165" s="21"/>
      <c r="AC165" s="21"/>
      <c r="AD165" s="21"/>
      <c r="AE165" s="26">
        <v>56.3</v>
      </c>
      <c r="AF165" s="65"/>
      <c r="AG165" s="52">
        <f t="shared" si="72"/>
        <v>7</v>
      </c>
      <c r="AH165" s="52">
        <f t="shared" si="73"/>
        <v>6</v>
      </c>
      <c r="AI165" s="52">
        <f t="shared" si="74"/>
        <v>1</v>
      </c>
      <c r="AJ165" s="52">
        <f t="shared" si="75"/>
        <v>2</v>
      </c>
      <c r="AK165" s="21">
        <f t="shared" si="76"/>
        <v>87.5</v>
      </c>
      <c r="AL165" s="21">
        <f t="shared" si="77"/>
        <v>25</v>
      </c>
      <c r="AM165" s="21">
        <f t="shared" si="78"/>
        <v>53.846153846153847</v>
      </c>
      <c r="AN165" s="21">
        <f t="shared" si="79"/>
        <v>66.666666666666657</v>
      </c>
      <c r="AO165" s="21">
        <f t="shared" si="80"/>
        <v>-3.6458333333333335</v>
      </c>
      <c r="AP165" s="21">
        <f t="shared" si="81"/>
        <v>-3.46</v>
      </c>
      <c r="AQ165" s="21">
        <f t="shared" si="82"/>
        <v>56.25</v>
      </c>
    </row>
    <row r="166" spans="1:43">
      <c r="A166" s="75">
        <v>162</v>
      </c>
      <c r="B166" s="19">
        <v>350</v>
      </c>
      <c r="C166" s="20" t="s">
        <v>26</v>
      </c>
      <c r="D166" s="21">
        <v>2013</v>
      </c>
      <c r="E166" s="21" t="s">
        <v>70</v>
      </c>
      <c r="F166" s="38">
        <v>43</v>
      </c>
      <c r="G166" s="38">
        <v>31</v>
      </c>
      <c r="H166" s="38">
        <v>12</v>
      </c>
      <c r="I166" s="46" t="s">
        <v>570</v>
      </c>
      <c r="J166" s="38"/>
      <c r="K166" s="46"/>
      <c r="L166" s="38"/>
      <c r="M166" s="38"/>
      <c r="N166" s="46"/>
      <c r="O166" s="38" t="s">
        <v>569</v>
      </c>
      <c r="P166" s="38" t="s">
        <v>568</v>
      </c>
      <c r="Q166" s="38"/>
      <c r="R166" s="38">
        <v>31</v>
      </c>
      <c r="S166" s="38">
        <v>3</v>
      </c>
      <c r="T166" s="38">
        <v>0</v>
      </c>
      <c r="U166" s="38">
        <v>9</v>
      </c>
      <c r="V166" s="38">
        <v>100</v>
      </c>
      <c r="W166" s="38">
        <v>75</v>
      </c>
      <c r="X166" s="38"/>
      <c r="Y166" s="38"/>
      <c r="Z166" s="38">
        <v>0.97599999999999998</v>
      </c>
      <c r="AA166" s="38" t="s">
        <v>573</v>
      </c>
      <c r="AB166" s="38"/>
      <c r="AC166" s="38"/>
      <c r="AD166" s="38"/>
      <c r="AE166" s="57">
        <v>93</v>
      </c>
      <c r="AF166" s="65"/>
      <c r="AG166" s="52">
        <f t="shared" si="72"/>
        <v>31</v>
      </c>
      <c r="AH166" s="52">
        <f t="shared" si="73"/>
        <v>3</v>
      </c>
      <c r="AI166" s="52">
        <f t="shared" si="74"/>
        <v>0</v>
      </c>
      <c r="AJ166" s="52">
        <f t="shared" si="75"/>
        <v>9</v>
      </c>
      <c r="AK166" s="21">
        <f t="shared" si="76"/>
        <v>100</v>
      </c>
      <c r="AL166" s="21">
        <f t="shared" si="77"/>
        <v>75</v>
      </c>
      <c r="AM166" s="21">
        <f t="shared" si="78"/>
        <v>91.17647058823529</v>
      </c>
      <c r="AN166" s="21">
        <f t="shared" si="79"/>
        <v>100</v>
      </c>
      <c r="AO166" s="21">
        <f t="shared" si="80"/>
        <v>-1.3513513513513513</v>
      </c>
      <c r="AP166" s="21">
        <f t="shared" si="81"/>
        <v>-1.32</v>
      </c>
      <c r="AQ166" s="21">
        <f t="shared" si="82"/>
        <v>93.023255813953483</v>
      </c>
    </row>
    <row r="167" spans="1:43">
      <c r="A167" s="75">
        <v>163</v>
      </c>
      <c r="B167" s="19">
        <v>350</v>
      </c>
      <c r="C167" s="20" t="s">
        <v>26</v>
      </c>
      <c r="D167" s="21">
        <v>2013</v>
      </c>
      <c r="E167" s="21" t="s">
        <v>70</v>
      </c>
      <c r="F167" s="38">
        <v>43</v>
      </c>
      <c r="G167" s="38">
        <v>31</v>
      </c>
      <c r="H167" s="38">
        <v>12</v>
      </c>
      <c r="I167" s="46"/>
      <c r="J167" s="38"/>
      <c r="K167" s="46"/>
      <c r="L167" s="38"/>
      <c r="M167" s="38"/>
      <c r="N167" s="46"/>
      <c r="O167" s="38" t="s">
        <v>569</v>
      </c>
      <c r="P167" s="38" t="s">
        <v>549</v>
      </c>
      <c r="Q167" s="38"/>
      <c r="R167" s="38">
        <v>12</v>
      </c>
      <c r="S167" s="38">
        <v>11</v>
      </c>
      <c r="T167" s="38">
        <v>19</v>
      </c>
      <c r="U167" s="38">
        <v>1</v>
      </c>
      <c r="V167" s="38">
        <v>38.700000000000003</v>
      </c>
      <c r="W167" s="38">
        <v>8.3000000000000007</v>
      </c>
      <c r="X167" s="38"/>
      <c r="Y167" s="38"/>
      <c r="Z167" s="38">
        <v>0.69099999999999995</v>
      </c>
      <c r="AA167" s="38" t="s">
        <v>574</v>
      </c>
      <c r="AB167" s="38"/>
      <c r="AC167" s="38"/>
      <c r="AD167" s="38"/>
      <c r="AE167" s="57">
        <v>30.2</v>
      </c>
      <c r="AF167" s="65"/>
      <c r="AG167" s="52">
        <f t="shared" si="72"/>
        <v>11.997</v>
      </c>
      <c r="AH167" s="52">
        <f t="shared" si="73"/>
        <v>11.004</v>
      </c>
      <c r="AI167" s="52">
        <f t="shared" si="74"/>
        <v>19.003</v>
      </c>
      <c r="AJ167" s="52">
        <f t="shared" si="75"/>
        <v>0.99600000000000011</v>
      </c>
      <c r="AK167" s="21">
        <f t="shared" si="76"/>
        <v>38.700000000000003</v>
      </c>
      <c r="AL167" s="21">
        <f t="shared" si="77"/>
        <v>8.3000000000000007</v>
      </c>
      <c r="AM167" s="21">
        <f t="shared" si="78"/>
        <v>52.158601799921747</v>
      </c>
      <c r="AN167" s="21">
        <f t="shared" si="79"/>
        <v>4.9802490124506233</v>
      </c>
      <c r="AO167" s="21">
        <f t="shared" si="80"/>
        <v>-5.3013698630136989</v>
      </c>
      <c r="AP167" s="21">
        <f t="shared" si="81"/>
        <v>-4.5421686746987948</v>
      </c>
      <c r="AQ167" s="21">
        <f t="shared" si="82"/>
        <v>30.216279069767442</v>
      </c>
    </row>
    <row r="168" spans="1:43">
      <c r="A168" s="75">
        <v>164</v>
      </c>
      <c r="B168" s="70">
        <v>391</v>
      </c>
      <c r="C168" s="20" t="s">
        <v>54</v>
      </c>
      <c r="D168" s="21">
        <v>2013</v>
      </c>
      <c r="E168" s="21" t="s">
        <v>60</v>
      </c>
      <c r="F168" s="32" t="s">
        <v>102</v>
      </c>
      <c r="G168" s="32"/>
      <c r="H168" s="32"/>
      <c r="I168" s="21" t="s">
        <v>261</v>
      </c>
      <c r="J168" s="21" t="s">
        <v>576</v>
      </c>
      <c r="K168" s="21" t="s">
        <v>147</v>
      </c>
      <c r="L168" s="21" t="s">
        <v>575</v>
      </c>
      <c r="M168" s="31" t="s">
        <v>139</v>
      </c>
      <c r="N168" s="21"/>
      <c r="O168" s="21" t="s">
        <v>550</v>
      </c>
      <c r="P168" s="21" t="s">
        <v>328</v>
      </c>
      <c r="Q168" s="21"/>
      <c r="R168" s="21"/>
      <c r="S168" s="21"/>
      <c r="T168" s="21"/>
      <c r="U168" s="21"/>
      <c r="V168" s="21"/>
      <c r="W168" s="21"/>
      <c r="X168" s="21"/>
      <c r="Y168" s="21"/>
      <c r="Z168" s="21"/>
      <c r="AA168" s="21"/>
      <c r="AB168" s="21"/>
      <c r="AC168" s="21"/>
      <c r="AD168" s="21"/>
      <c r="AE168" s="26"/>
      <c r="AF168" s="65"/>
      <c r="AG168" s="52"/>
      <c r="AH168" s="52"/>
      <c r="AI168" s="52"/>
      <c r="AJ168" s="52"/>
      <c r="AK168" s="21"/>
      <c r="AL168" s="21"/>
      <c r="AM168" s="21"/>
      <c r="AN168" s="21"/>
      <c r="AO168" s="21"/>
      <c r="AP168" s="21"/>
      <c r="AQ168" s="21"/>
    </row>
    <row r="169" spans="1:43">
      <c r="A169" s="75">
        <v>165</v>
      </c>
      <c r="B169" s="19">
        <v>397</v>
      </c>
      <c r="C169" s="21" t="s">
        <v>32</v>
      </c>
      <c r="D169" s="21">
        <v>2013</v>
      </c>
      <c r="E169" s="21" t="s">
        <v>77</v>
      </c>
      <c r="F169" s="21">
        <f>52+67</f>
        <v>119</v>
      </c>
      <c r="G169" s="21">
        <v>52</v>
      </c>
      <c r="H169" s="21">
        <v>67</v>
      </c>
      <c r="I169" s="21" t="s">
        <v>261</v>
      </c>
      <c r="J169" s="21" t="s">
        <v>577</v>
      </c>
      <c r="K169" s="21" t="s">
        <v>578</v>
      </c>
      <c r="L169" s="21" t="s">
        <v>579</v>
      </c>
      <c r="M169" s="21" t="s">
        <v>581</v>
      </c>
      <c r="N169" s="21" t="s">
        <v>580</v>
      </c>
      <c r="O169" s="21" t="s">
        <v>569</v>
      </c>
      <c r="P169" s="21" t="s">
        <v>548</v>
      </c>
      <c r="Q169" s="21"/>
      <c r="R169" s="21">
        <v>49</v>
      </c>
      <c r="S169" s="21">
        <v>36</v>
      </c>
      <c r="T169" s="21">
        <v>3</v>
      </c>
      <c r="U169" s="21">
        <v>31</v>
      </c>
      <c r="V169" s="21">
        <v>94.2</v>
      </c>
      <c r="W169" s="21">
        <v>46.3</v>
      </c>
      <c r="X169" s="21">
        <v>57.7</v>
      </c>
      <c r="Y169" s="21">
        <v>91.2</v>
      </c>
      <c r="Z169" s="21"/>
      <c r="AA169" s="21"/>
      <c r="AB169" s="21"/>
      <c r="AC169" s="21"/>
      <c r="AD169" s="21"/>
      <c r="AE169" s="26"/>
      <c r="AF169" s="65"/>
      <c r="AG169" s="52">
        <f t="shared" ref="AG169:AG170" si="83">G169*V169/100</f>
        <v>48.984000000000009</v>
      </c>
      <c r="AH169" s="52">
        <f t="shared" ref="AH169:AH170" si="84">H169-AJ169</f>
        <v>35.978999999999999</v>
      </c>
      <c r="AI169" s="52">
        <f t="shared" ref="AI169:AI170" si="85">G169-AG169</f>
        <v>3.0159999999999911</v>
      </c>
      <c r="AJ169" s="52">
        <f t="shared" ref="AJ169:AJ170" si="86">H169*W169/100</f>
        <v>31.021000000000001</v>
      </c>
      <c r="AK169" s="21">
        <f t="shared" ref="AK169:AK170" si="87">AG169/(AG169+AI169)*100</f>
        <v>94.200000000000017</v>
      </c>
      <c r="AL169" s="21">
        <f t="shared" ref="AL169:AL170" si="88">AJ169/(AH169+AJ169)*100</f>
        <v>46.300000000000004</v>
      </c>
      <c r="AM169" s="21">
        <f t="shared" ref="AM169:AM170" si="89">AG169/(AG169+AH169)*100</f>
        <v>57.653331450160664</v>
      </c>
      <c r="AN169" s="21">
        <f t="shared" ref="AN169:AN170" si="90">AJ169/(AI169+AJ169)*100</f>
        <v>91.13905455827485</v>
      </c>
      <c r="AO169" s="21">
        <f t="shared" ref="AO169:AO170" si="91">AK169/(1-AL169)</f>
        <v>-2.0794701986754967</v>
      </c>
      <c r="AP169" s="21">
        <f t="shared" ref="AP169:AP170" si="92">(1-AK169)/AL169</f>
        <v>-2.0129589632829377</v>
      </c>
      <c r="AQ169" s="21">
        <f t="shared" ref="AQ169:AQ170" si="93">(AG169+AJ169)/(AG169+AH169+AI169+AJ169)*100</f>
        <v>67.231092436974791</v>
      </c>
    </row>
    <row r="170" spans="1:43">
      <c r="A170" s="75">
        <v>166</v>
      </c>
      <c r="B170" s="19">
        <v>397</v>
      </c>
      <c r="C170" s="21" t="s">
        <v>32</v>
      </c>
      <c r="D170" s="21">
        <v>2013</v>
      </c>
      <c r="E170" s="21" t="s">
        <v>77</v>
      </c>
      <c r="F170" s="32"/>
      <c r="G170" s="32"/>
      <c r="H170" s="32"/>
      <c r="I170" s="21"/>
      <c r="J170" s="21"/>
      <c r="K170" s="21" t="s">
        <v>547</v>
      </c>
      <c r="L170" s="21" t="s">
        <v>577</v>
      </c>
      <c r="M170" s="21"/>
      <c r="N170" s="21"/>
      <c r="O170" s="21" t="s">
        <v>569</v>
      </c>
      <c r="P170" s="21" t="s">
        <v>547</v>
      </c>
      <c r="Q170" s="21" t="s">
        <v>328</v>
      </c>
      <c r="R170" s="21">
        <v>20</v>
      </c>
      <c r="S170" s="21"/>
      <c r="T170" s="21"/>
      <c r="U170" s="21"/>
      <c r="V170" s="21"/>
      <c r="W170" s="21"/>
      <c r="X170" s="21"/>
      <c r="Y170" s="21"/>
      <c r="Z170" s="21"/>
      <c r="AA170" s="21"/>
      <c r="AB170" s="21"/>
      <c r="AC170" s="21"/>
      <c r="AD170" s="21"/>
      <c r="AE170" s="26"/>
      <c r="AF170" s="65"/>
      <c r="AG170" s="52">
        <f t="shared" si="83"/>
        <v>0</v>
      </c>
      <c r="AH170" s="52">
        <f t="shared" si="84"/>
        <v>0</v>
      </c>
      <c r="AI170" s="52">
        <f t="shared" si="85"/>
        <v>0</v>
      </c>
      <c r="AJ170" s="52">
        <f t="shared" si="86"/>
        <v>0</v>
      </c>
      <c r="AK170" s="21" t="e">
        <f t="shared" si="87"/>
        <v>#DIV/0!</v>
      </c>
      <c r="AL170" s="21" t="e">
        <f t="shared" si="88"/>
        <v>#DIV/0!</v>
      </c>
      <c r="AM170" s="21" t="e">
        <f t="shared" si="89"/>
        <v>#DIV/0!</v>
      </c>
      <c r="AN170" s="21" t="e">
        <f t="shared" si="90"/>
        <v>#DIV/0!</v>
      </c>
      <c r="AO170" s="21" t="e">
        <f t="shared" si="91"/>
        <v>#DIV/0!</v>
      </c>
      <c r="AP170" s="21" t="e">
        <f t="shared" si="92"/>
        <v>#DIV/0!</v>
      </c>
      <c r="AQ170" s="21" t="e">
        <f t="shared" si="93"/>
        <v>#DIV/0!</v>
      </c>
    </row>
    <row r="171" spans="1:43">
      <c r="A171" s="75">
        <v>167</v>
      </c>
      <c r="B171" s="19">
        <v>397</v>
      </c>
      <c r="C171" s="21" t="s">
        <v>32</v>
      </c>
      <c r="D171" s="21">
        <v>2013</v>
      </c>
      <c r="E171" s="21" t="s">
        <v>77</v>
      </c>
      <c r="F171" s="32"/>
      <c r="G171" s="32"/>
      <c r="H171" s="32"/>
      <c r="I171" s="21"/>
      <c r="J171" s="21"/>
      <c r="K171" s="21"/>
      <c r="L171" s="21"/>
      <c r="M171" s="21"/>
      <c r="N171" s="21"/>
      <c r="O171" s="21" t="s">
        <v>569</v>
      </c>
      <c r="P171" s="21" t="s">
        <v>549</v>
      </c>
      <c r="Q171" s="21" t="s">
        <v>328</v>
      </c>
      <c r="R171" s="21">
        <v>25</v>
      </c>
      <c r="S171" s="21"/>
      <c r="T171" s="21"/>
      <c r="U171" s="21"/>
      <c r="V171" s="21"/>
      <c r="W171" s="21"/>
      <c r="X171" s="21"/>
      <c r="Y171" s="21"/>
      <c r="Z171" s="21"/>
      <c r="AA171" s="21"/>
      <c r="AB171" s="21"/>
      <c r="AC171" s="21"/>
      <c r="AD171" s="21"/>
      <c r="AE171" s="26"/>
      <c r="AF171" s="65"/>
      <c r="AG171" s="52">
        <f t="shared" si="72"/>
        <v>0</v>
      </c>
      <c r="AH171" s="52">
        <f t="shared" si="73"/>
        <v>0</v>
      </c>
      <c r="AI171" s="52">
        <f t="shared" si="74"/>
        <v>0</v>
      </c>
      <c r="AJ171" s="52">
        <f t="shared" si="75"/>
        <v>0</v>
      </c>
      <c r="AK171" s="21" t="e">
        <f t="shared" si="76"/>
        <v>#DIV/0!</v>
      </c>
      <c r="AL171" s="21" t="e">
        <f t="shared" si="77"/>
        <v>#DIV/0!</v>
      </c>
      <c r="AM171" s="21" t="e">
        <f t="shared" si="78"/>
        <v>#DIV/0!</v>
      </c>
      <c r="AN171" s="21" t="e">
        <f t="shared" si="79"/>
        <v>#DIV/0!</v>
      </c>
      <c r="AO171" s="21" t="e">
        <f t="shared" si="80"/>
        <v>#DIV/0!</v>
      </c>
      <c r="AP171" s="21" t="e">
        <f t="shared" si="81"/>
        <v>#DIV/0!</v>
      </c>
      <c r="AQ171" s="21" t="e">
        <f t="shared" si="82"/>
        <v>#DIV/0!</v>
      </c>
    </row>
    <row r="172" spans="1:43">
      <c r="A172" s="75">
        <v>168</v>
      </c>
      <c r="B172" s="19">
        <v>215</v>
      </c>
      <c r="C172" s="20" t="s">
        <v>52</v>
      </c>
      <c r="D172" s="21">
        <v>2012</v>
      </c>
      <c r="E172" s="21" t="s">
        <v>70</v>
      </c>
      <c r="F172" s="32">
        <v>42</v>
      </c>
      <c r="G172" s="32">
        <v>16</v>
      </c>
      <c r="H172" s="32">
        <v>26</v>
      </c>
      <c r="I172" s="21" t="s">
        <v>261</v>
      </c>
      <c r="J172" s="21" t="s">
        <v>584</v>
      </c>
      <c r="K172" s="21" t="s">
        <v>111</v>
      </c>
      <c r="L172" s="21" t="s">
        <v>583</v>
      </c>
      <c r="M172" s="21" t="s">
        <v>724</v>
      </c>
      <c r="N172" s="21" t="s">
        <v>193</v>
      </c>
      <c r="O172" s="21" t="s">
        <v>550</v>
      </c>
      <c r="P172" s="21" t="s">
        <v>548</v>
      </c>
      <c r="Q172" s="21"/>
      <c r="R172" s="21">
        <v>16</v>
      </c>
      <c r="S172" s="21">
        <v>3</v>
      </c>
      <c r="T172" s="21">
        <v>0</v>
      </c>
      <c r="U172" s="21">
        <v>23</v>
      </c>
      <c r="V172" s="21">
        <v>100</v>
      </c>
      <c r="W172" s="21">
        <v>88</v>
      </c>
      <c r="X172" s="21">
        <v>84</v>
      </c>
      <c r="Y172" s="21">
        <v>100</v>
      </c>
      <c r="Z172" s="21"/>
      <c r="AA172" s="21"/>
      <c r="AB172" s="21"/>
      <c r="AC172" s="21"/>
      <c r="AD172" s="21"/>
      <c r="AE172" s="26">
        <v>93</v>
      </c>
      <c r="AF172" s="65"/>
      <c r="AG172" s="52">
        <f t="shared" si="72"/>
        <v>16</v>
      </c>
      <c r="AH172" s="52">
        <f t="shared" si="73"/>
        <v>3.120000000000001</v>
      </c>
      <c r="AI172" s="52">
        <f t="shared" si="74"/>
        <v>0</v>
      </c>
      <c r="AJ172" s="52">
        <f t="shared" si="75"/>
        <v>22.88</v>
      </c>
      <c r="AK172" s="21">
        <f t="shared" si="76"/>
        <v>100</v>
      </c>
      <c r="AL172" s="21">
        <f t="shared" si="77"/>
        <v>88</v>
      </c>
      <c r="AM172" s="21">
        <f t="shared" si="78"/>
        <v>83.682008368200826</v>
      </c>
      <c r="AN172" s="21">
        <f t="shared" si="79"/>
        <v>100</v>
      </c>
      <c r="AO172" s="21">
        <f t="shared" si="80"/>
        <v>-1.1494252873563218</v>
      </c>
      <c r="AP172" s="21">
        <f t="shared" si="81"/>
        <v>-1.125</v>
      </c>
      <c r="AQ172" s="21">
        <f t="shared" si="82"/>
        <v>92.571428571428555</v>
      </c>
    </row>
    <row r="173" spans="1:43">
      <c r="A173" s="75">
        <v>169</v>
      </c>
      <c r="B173" s="19">
        <v>215</v>
      </c>
      <c r="C173" s="20" t="s">
        <v>52</v>
      </c>
      <c r="D173" s="21">
        <v>2012</v>
      </c>
      <c r="E173" s="21" t="s">
        <v>701</v>
      </c>
      <c r="F173" s="32">
        <v>96</v>
      </c>
      <c r="G173" s="32">
        <v>23</v>
      </c>
      <c r="H173" s="32">
        <v>73</v>
      </c>
      <c r="I173" s="32"/>
      <c r="J173" s="21"/>
      <c r="K173" s="21"/>
      <c r="L173" s="21"/>
      <c r="M173" s="21"/>
      <c r="N173" s="21"/>
      <c r="O173" s="21" t="s">
        <v>569</v>
      </c>
      <c r="P173" s="21" t="s">
        <v>548</v>
      </c>
      <c r="Q173" s="21"/>
      <c r="R173" s="21">
        <v>23</v>
      </c>
      <c r="S173" s="21">
        <v>5</v>
      </c>
      <c r="T173" s="21">
        <v>0</v>
      </c>
      <c r="U173" s="21">
        <v>68</v>
      </c>
      <c r="V173" s="21">
        <v>100</v>
      </c>
      <c r="W173" s="21">
        <v>93</v>
      </c>
      <c r="X173" s="21">
        <v>82</v>
      </c>
      <c r="Y173" s="21">
        <v>100</v>
      </c>
      <c r="Z173" s="21"/>
      <c r="AA173" s="21"/>
      <c r="AB173" s="21"/>
      <c r="AC173" s="21"/>
      <c r="AD173" s="21"/>
      <c r="AF173" s="67"/>
      <c r="AG173" s="52">
        <f t="shared" si="72"/>
        <v>23</v>
      </c>
      <c r="AH173" s="52">
        <f t="shared" si="73"/>
        <v>5.1099999999999994</v>
      </c>
      <c r="AI173" s="52">
        <f t="shared" si="74"/>
        <v>0</v>
      </c>
      <c r="AJ173" s="52">
        <f t="shared" si="75"/>
        <v>67.89</v>
      </c>
      <c r="AK173" s="21">
        <f t="shared" si="76"/>
        <v>100</v>
      </c>
      <c r="AL173" s="21">
        <f t="shared" si="77"/>
        <v>93</v>
      </c>
      <c r="AM173" s="21">
        <f t="shared" si="78"/>
        <v>81.821415866239775</v>
      </c>
      <c r="AN173" s="21">
        <f t="shared" si="79"/>
        <v>100</v>
      </c>
      <c r="AO173" s="21">
        <f t="shared" si="80"/>
        <v>-1.0869565217391304</v>
      </c>
      <c r="AP173" s="21">
        <f t="shared" si="81"/>
        <v>-1.064516129032258</v>
      </c>
      <c r="AQ173" s="21">
        <f t="shared" si="82"/>
        <v>94.677083333333329</v>
      </c>
    </row>
    <row r="174" spans="1:43" ht="15.75" customHeight="1">
      <c r="A174" s="75">
        <v>170</v>
      </c>
      <c r="B174" s="19">
        <v>280</v>
      </c>
      <c r="C174" s="20" t="s">
        <v>53</v>
      </c>
      <c r="D174" s="21">
        <v>2012</v>
      </c>
      <c r="E174" s="21" t="s">
        <v>104</v>
      </c>
      <c r="F174" s="21">
        <v>403</v>
      </c>
      <c r="G174" s="21">
        <v>98</v>
      </c>
      <c r="H174" s="21">
        <v>305</v>
      </c>
      <c r="I174" s="21" t="s">
        <v>585</v>
      </c>
      <c r="J174" s="21" t="s">
        <v>587</v>
      </c>
      <c r="K174" s="21" t="s">
        <v>586</v>
      </c>
      <c r="L174" s="21"/>
      <c r="M174" s="21" t="s">
        <v>726</v>
      </c>
      <c r="N174" s="21" t="s">
        <v>194</v>
      </c>
      <c r="O174" s="21" t="s">
        <v>569</v>
      </c>
      <c r="P174" s="21" t="s">
        <v>588</v>
      </c>
      <c r="Q174" s="21"/>
      <c r="R174" s="21">
        <v>55</v>
      </c>
      <c r="S174" s="21">
        <v>2</v>
      </c>
      <c r="T174" s="21">
        <v>43</v>
      </c>
      <c r="U174" s="21">
        <v>303</v>
      </c>
      <c r="V174" s="21">
        <v>56.1</v>
      </c>
      <c r="W174" s="21">
        <v>99.3</v>
      </c>
      <c r="X174" s="21">
        <v>96.5</v>
      </c>
      <c r="Y174" s="21">
        <v>87.6</v>
      </c>
      <c r="Z174" s="21">
        <v>0.79179999999999995</v>
      </c>
      <c r="AA174" s="21" t="s">
        <v>592</v>
      </c>
      <c r="AB174" s="21"/>
      <c r="AC174" s="21"/>
      <c r="AD174" s="21"/>
      <c r="AE174" s="26">
        <v>88.8</v>
      </c>
      <c r="AF174" s="65"/>
      <c r="AG174" s="52">
        <f t="shared" si="72"/>
        <v>54.978000000000002</v>
      </c>
      <c r="AH174" s="52">
        <f t="shared" si="73"/>
        <v>2.1349999999999909</v>
      </c>
      <c r="AI174" s="52">
        <f t="shared" si="74"/>
        <v>43.021999999999998</v>
      </c>
      <c r="AJ174" s="52">
        <f t="shared" si="75"/>
        <v>302.86500000000001</v>
      </c>
      <c r="AK174" s="21">
        <f t="shared" si="76"/>
        <v>56.100000000000009</v>
      </c>
      <c r="AL174" s="21">
        <f t="shared" si="77"/>
        <v>99.3</v>
      </c>
      <c r="AM174" s="21">
        <f t="shared" si="78"/>
        <v>96.261796788822167</v>
      </c>
      <c r="AN174" s="21">
        <f t="shared" si="79"/>
        <v>87.561833778083596</v>
      </c>
      <c r="AO174" s="21">
        <f t="shared" si="80"/>
        <v>-0.57070193285859627</v>
      </c>
      <c r="AP174" s="21">
        <f t="shared" si="81"/>
        <v>-0.55488418932527706</v>
      </c>
      <c r="AQ174" s="21">
        <f t="shared" si="82"/>
        <v>88.794789081885867</v>
      </c>
    </row>
    <row r="175" spans="1:43">
      <c r="A175" s="75">
        <v>171</v>
      </c>
      <c r="B175" s="19">
        <v>280</v>
      </c>
      <c r="C175" s="20" t="s">
        <v>53</v>
      </c>
      <c r="D175" s="21">
        <v>2012</v>
      </c>
      <c r="E175" s="21" t="s">
        <v>104</v>
      </c>
      <c r="F175" s="21">
        <v>403</v>
      </c>
      <c r="G175" s="21">
        <v>98</v>
      </c>
      <c r="H175" s="21">
        <v>305</v>
      </c>
      <c r="I175" s="21"/>
      <c r="J175" s="21"/>
      <c r="K175" s="21"/>
      <c r="L175" s="21"/>
      <c r="M175" s="21"/>
      <c r="N175" s="21"/>
      <c r="O175" s="21" t="s">
        <v>569</v>
      </c>
      <c r="P175" s="21" t="s">
        <v>132</v>
      </c>
      <c r="Q175" s="21"/>
      <c r="R175" s="21">
        <v>56</v>
      </c>
      <c r="S175" s="21">
        <v>0</v>
      </c>
      <c r="T175" s="21">
        <v>42</v>
      </c>
      <c r="U175" s="21">
        <v>305</v>
      </c>
      <c r="V175" s="21">
        <v>57.1</v>
      </c>
      <c r="W175" s="21">
        <v>100</v>
      </c>
      <c r="X175" s="21">
        <v>100</v>
      </c>
      <c r="Y175" s="21">
        <v>87.9</v>
      </c>
      <c r="Z175" s="21">
        <v>0.79590000000000005</v>
      </c>
      <c r="AA175" s="21" t="s">
        <v>593</v>
      </c>
      <c r="AB175" s="21"/>
      <c r="AC175" s="21"/>
      <c r="AD175" s="21"/>
      <c r="AE175" s="26">
        <v>89.6</v>
      </c>
      <c r="AF175" s="65"/>
      <c r="AG175" s="52">
        <f t="shared" si="72"/>
        <v>55.957999999999998</v>
      </c>
      <c r="AH175" s="52">
        <f t="shared" si="73"/>
        <v>0</v>
      </c>
      <c r="AI175" s="52">
        <f t="shared" si="74"/>
        <v>42.042000000000002</v>
      </c>
      <c r="AJ175" s="52">
        <f t="shared" si="75"/>
        <v>305</v>
      </c>
      <c r="AK175" s="21">
        <f t="shared" si="76"/>
        <v>57.099999999999994</v>
      </c>
      <c r="AL175" s="21">
        <f t="shared" si="77"/>
        <v>100</v>
      </c>
      <c r="AM175" s="21">
        <f t="shared" si="78"/>
        <v>100</v>
      </c>
      <c r="AN175" s="21">
        <f t="shared" si="79"/>
        <v>87.885616150206587</v>
      </c>
      <c r="AO175" s="21">
        <f t="shared" si="80"/>
        <v>-0.57676767676767671</v>
      </c>
      <c r="AP175" s="21">
        <f t="shared" si="81"/>
        <v>-0.56099999999999994</v>
      </c>
      <c r="AQ175" s="21">
        <f t="shared" si="82"/>
        <v>89.567741935483866</v>
      </c>
    </row>
    <row r="176" spans="1:43">
      <c r="A176" s="75">
        <v>172</v>
      </c>
      <c r="B176" s="19">
        <v>280</v>
      </c>
      <c r="C176" s="20" t="s">
        <v>53</v>
      </c>
      <c r="D176" s="21">
        <v>2012</v>
      </c>
      <c r="E176" s="21" t="s">
        <v>104</v>
      </c>
      <c r="F176" s="21">
        <v>403</v>
      </c>
      <c r="G176" s="21">
        <v>98</v>
      </c>
      <c r="H176" s="21">
        <v>305</v>
      </c>
      <c r="I176" s="21"/>
      <c r="J176" s="21"/>
      <c r="K176" s="21"/>
      <c r="L176" s="21"/>
      <c r="M176" s="21"/>
      <c r="N176" s="21"/>
      <c r="O176" s="21" t="s">
        <v>569</v>
      </c>
      <c r="P176" s="21" t="s">
        <v>589</v>
      </c>
      <c r="Q176" s="21"/>
      <c r="R176" s="21">
        <v>65</v>
      </c>
      <c r="S176" s="21">
        <v>16</v>
      </c>
      <c r="T176" s="21">
        <v>33</v>
      </c>
      <c r="U176" s="21">
        <v>288</v>
      </c>
      <c r="V176" s="21">
        <v>65.7</v>
      </c>
      <c r="W176" s="21">
        <v>94.7</v>
      </c>
      <c r="X176" s="21">
        <v>80.2</v>
      </c>
      <c r="Y176" s="21">
        <v>89.4</v>
      </c>
      <c r="Z176" s="21">
        <v>0.72850000000000004</v>
      </c>
      <c r="AA176" s="21" t="s">
        <v>594</v>
      </c>
      <c r="AB176" s="21"/>
      <c r="AC176" s="21"/>
      <c r="AD176" s="21"/>
      <c r="AE176" s="26">
        <v>87.6</v>
      </c>
      <c r="AF176" s="65"/>
      <c r="AG176" s="52">
        <f t="shared" si="72"/>
        <v>64.38600000000001</v>
      </c>
      <c r="AH176" s="52">
        <f t="shared" si="73"/>
        <v>16.16500000000002</v>
      </c>
      <c r="AI176" s="52">
        <f t="shared" si="74"/>
        <v>33.61399999999999</v>
      </c>
      <c r="AJ176" s="52">
        <f t="shared" si="75"/>
        <v>288.83499999999998</v>
      </c>
      <c r="AK176" s="21">
        <f t="shared" si="76"/>
        <v>65.700000000000017</v>
      </c>
      <c r="AL176" s="21">
        <f t="shared" si="77"/>
        <v>94.699999999999989</v>
      </c>
      <c r="AM176" s="21">
        <f t="shared" si="78"/>
        <v>79.931968566498227</v>
      </c>
      <c r="AN176" s="21">
        <f t="shared" si="79"/>
        <v>89.57540572307559</v>
      </c>
      <c r="AO176" s="21">
        <f t="shared" si="80"/>
        <v>-0.70117395944503758</v>
      </c>
      <c r="AP176" s="21">
        <f t="shared" si="81"/>
        <v>-0.68321013727560742</v>
      </c>
      <c r="AQ176" s="21">
        <f t="shared" si="82"/>
        <v>87.647890818858571</v>
      </c>
    </row>
    <row r="177" spans="1:43">
      <c r="A177" s="75">
        <v>173</v>
      </c>
      <c r="B177" s="19">
        <v>280</v>
      </c>
      <c r="C177" s="20" t="s">
        <v>53</v>
      </c>
      <c r="D177" s="21">
        <v>2012</v>
      </c>
      <c r="E177" s="21" t="s">
        <v>104</v>
      </c>
      <c r="F177" s="21">
        <v>403</v>
      </c>
      <c r="G177" s="21">
        <v>98</v>
      </c>
      <c r="H177" s="21">
        <v>305</v>
      </c>
      <c r="I177" s="21"/>
      <c r="J177" s="21"/>
      <c r="K177" s="21"/>
      <c r="L177" s="21"/>
      <c r="M177" s="21"/>
      <c r="N177" s="21"/>
      <c r="O177" s="21" t="s">
        <v>569</v>
      </c>
      <c r="P177" s="21" t="s">
        <v>590</v>
      </c>
      <c r="Q177" s="21"/>
      <c r="R177" s="21">
        <v>68</v>
      </c>
      <c r="S177" s="21">
        <v>3</v>
      </c>
      <c r="T177" s="21">
        <v>30</v>
      </c>
      <c r="U177" s="21">
        <v>302</v>
      </c>
      <c r="V177" s="21">
        <v>69.400000000000006</v>
      </c>
      <c r="W177" s="21">
        <v>99</v>
      </c>
      <c r="X177" s="21">
        <v>95.8</v>
      </c>
      <c r="Y177" s="21">
        <v>91</v>
      </c>
      <c r="Z177" s="21">
        <v>0.75609999999999999</v>
      </c>
      <c r="AA177" s="21" t="s">
        <v>595</v>
      </c>
      <c r="AB177" s="21"/>
      <c r="AC177" s="21"/>
      <c r="AD177" s="21"/>
      <c r="AE177" s="26">
        <v>91.8</v>
      </c>
      <c r="AF177" s="65"/>
      <c r="AG177" s="52">
        <f t="shared" si="72"/>
        <v>68.012</v>
      </c>
      <c r="AH177" s="52">
        <f t="shared" si="73"/>
        <v>3.0500000000000114</v>
      </c>
      <c r="AI177" s="52">
        <f t="shared" si="74"/>
        <v>29.988</v>
      </c>
      <c r="AJ177" s="52">
        <f t="shared" si="75"/>
        <v>301.95</v>
      </c>
      <c r="AK177" s="21">
        <f t="shared" si="76"/>
        <v>69.399999999999991</v>
      </c>
      <c r="AL177" s="21">
        <f t="shared" si="77"/>
        <v>99</v>
      </c>
      <c r="AM177" s="21">
        <f t="shared" si="78"/>
        <v>95.707973319073474</v>
      </c>
      <c r="AN177" s="21">
        <f t="shared" si="79"/>
        <v>90.965782766661235</v>
      </c>
      <c r="AO177" s="21">
        <f t="shared" si="80"/>
        <v>-0.70816326530612239</v>
      </c>
      <c r="AP177" s="21">
        <f t="shared" si="81"/>
        <v>-0.69090909090909081</v>
      </c>
      <c r="AQ177" s="21">
        <f t="shared" si="82"/>
        <v>91.801985111662532</v>
      </c>
    </row>
    <row r="178" spans="1:43">
      <c r="A178" s="75">
        <v>174</v>
      </c>
      <c r="B178" s="19">
        <v>280</v>
      </c>
      <c r="C178" s="20" t="s">
        <v>53</v>
      </c>
      <c r="D178" s="21">
        <v>2012</v>
      </c>
      <c r="E178" s="21" t="s">
        <v>104</v>
      </c>
      <c r="F178" s="21">
        <v>403</v>
      </c>
      <c r="G178" s="21">
        <v>98</v>
      </c>
      <c r="H178" s="21">
        <v>305</v>
      </c>
      <c r="I178" s="21"/>
      <c r="J178" s="21"/>
      <c r="K178" s="21"/>
      <c r="L178" s="21"/>
      <c r="M178" s="21"/>
      <c r="N178" s="21"/>
      <c r="O178" s="21" t="s">
        <v>569</v>
      </c>
      <c r="P178" s="21" t="s">
        <v>591</v>
      </c>
      <c r="Q178" s="21"/>
      <c r="R178" s="21">
        <v>87</v>
      </c>
      <c r="S178" s="21">
        <v>3</v>
      </c>
      <c r="T178" s="21">
        <v>11</v>
      </c>
      <c r="U178" s="21">
        <v>302</v>
      </c>
      <c r="V178" s="21">
        <v>88.8</v>
      </c>
      <c r="W178" s="21">
        <v>99</v>
      </c>
      <c r="X178" s="21">
        <v>96.7</v>
      </c>
      <c r="Y178" s="21">
        <v>96.5</v>
      </c>
      <c r="Z178" s="21">
        <v>0.91869999999999996</v>
      </c>
      <c r="AA178" s="21" t="s">
        <v>596</v>
      </c>
      <c r="AB178" s="21"/>
      <c r="AC178" s="21"/>
      <c r="AD178" s="21"/>
      <c r="AE178" s="26">
        <v>96.5</v>
      </c>
      <c r="AF178" s="65"/>
      <c r="AG178" s="52">
        <f t="shared" si="72"/>
        <v>87.024000000000001</v>
      </c>
      <c r="AH178" s="52">
        <f t="shared" si="73"/>
        <v>3.0500000000000114</v>
      </c>
      <c r="AI178" s="52">
        <f t="shared" si="74"/>
        <v>10.975999999999999</v>
      </c>
      <c r="AJ178" s="52">
        <f t="shared" si="75"/>
        <v>301.95</v>
      </c>
      <c r="AK178" s="21">
        <f t="shared" si="76"/>
        <v>88.8</v>
      </c>
      <c r="AL178" s="21">
        <f t="shared" si="77"/>
        <v>99</v>
      </c>
      <c r="AM178" s="21">
        <f t="shared" si="78"/>
        <v>96.613895241690145</v>
      </c>
      <c r="AN178" s="21">
        <f t="shared" si="79"/>
        <v>96.492461476515217</v>
      </c>
      <c r="AO178" s="21">
        <f t="shared" si="80"/>
        <v>-0.90612244897959182</v>
      </c>
      <c r="AP178" s="21">
        <f t="shared" si="81"/>
        <v>-0.88686868686868681</v>
      </c>
      <c r="AQ178" s="21">
        <f t="shared" si="82"/>
        <v>96.519602977667489</v>
      </c>
    </row>
    <row r="179" spans="1:43">
      <c r="A179" s="75">
        <v>175</v>
      </c>
      <c r="B179" s="19">
        <v>280</v>
      </c>
      <c r="C179" s="20" t="s">
        <v>53</v>
      </c>
      <c r="D179" s="21">
        <v>2012</v>
      </c>
      <c r="E179" s="21" t="s">
        <v>104</v>
      </c>
      <c r="F179" s="45">
        <v>80</v>
      </c>
      <c r="G179" s="45">
        <v>18</v>
      </c>
      <c r="H179" s="45">
        <v>62</v>
      </c>
      <c r="I179" s="38"/>
      <c r="J179" s="38"/>
      <c r="K179" s="38"/>
      <c r="L179" s="38"/>
      <c r="M179" s="38"/>
      <c r="N179" s="38"/>
      <c r="O179" s="38" t="s">
        <v>550</v>
      </c>
      <c r="P179" s="38" t="s">
        <v>588</v>
      </c>
      <c r="Q179" s="38"/>
      <c r="R179" s="38">
        <v>13</v>
      </c>
      <c r="S179" s="38">
        <v>0</v>
      </c>
      <c r="T179" s="38">
        <v>5</v>
      </c>
      <c r="U179" s="38">
        <v>62</v>
      </c>
      <c r="V179" s="38">
        <v>72.2</v>
      </c>
      <c r="W179" s="38">
        <v>100</v>
      </c>
      <c r="X179" s="38">
        <v>100</v>
      </c>
      <c r="Y179" s="38">
        <v>92.5</v>
      </c>
      <c r="Z179" s="38">
        <v>0.85580000000000001</v>
      </c>
      <c r="AA179" s="38" t="s">
        <v>597</v>
      </c>
      <c r="AB179" s="38"/>
      <c r="AC179" s="38"/>
      <c r="AD179" s="38"/>
      <c r="AE179" s="57">
        <v>93.8</v>
      </c>
      <c r="AF179" s="65"/>
      <c r="AG179" s="52">
        <f t="shared" si="72"/>
        <v>12.996000000000002</v>
      </c>
      <c r="AH179" s="52">
        <f t="shared" si="73"/>
        <v>0</v>
      </c>
      <c r="AI179" s="52">
        <f t="shared" si="74"/>
        <v>5.0039999999999978</v>
      </c>
      <c r="AJ179" s="52">
        <f t="shared" si="75"/>
        <v>62</v>
      </c>
      <c r="AK179" s="21">
        <f t="shared" si="76"/>
        <v>72.2</v>
      </c>
      <c r="AL179" s="21">
        <f t="shared" si="77"/>
        <v>100</v>
      </c>
      <c r="AM179" s="21">
        <f t="shared" si="78"/>
        <v>100</v>
      </c>
      <c r="AN179" s="21">
        <f t="shared" si="79"/>
        <v>92.531789146916609</v>
      </c>
      <c r="AO179" s="21">
        <f t="shared" si="80"/>
        <v>-0.72929292929292933</v>
      </c>
      <c r="AP179" s="21">
        <f t="shared" si="81"/>
        <v>-0.71200000000000008</v>
      </c>
      <c r="AQ179" s="21">
        <f t="shared" si="82"/>
        <v>93.745000000000005</v>
      </c>
    </row>
    <row r="180" spans="1:43">
      <c r="A180" s="75">
        <v>176</v>
      </c>
      <c r="B180" s="19">
        <v>280</v>
      </c>
      <c r="C180" s="20" t="s">
        <v>53</v>
      </c>
      <c r="D180" s="21">
        <v>2012</v>
      </c>
      <c r="E180" s="21" t="s">
        <v>104</v>
      </c>
      <c r="F180" s="45">
        <v>80</v>
      </c>
      <c r="G180" s="45">
        <v>18</v>
      </c>
      <c r="H180" s="45">
        <v>62</v>
      </c>
      <c r="I180" s="38"/>
      <c r="J180" s="38"/>
      <c r="K180" s="38"/>
      <c r="L180" s="38"/>
      <c r="M180" s="38"/>
      <c r="N180" s="38"/>
      <c r="O180" s="38" t="s">
        <v>550</v>
      </c>
      <c r="P180" s="38" t="s">
        <v>132</v>
      </c>
      <c r="Q180" s="38"/>
      <c r="R180" s="38">
        <v>14</v>
      </c>
      <c r="S180" s="38">
        <v>0</v>
      </c>
      <c r="T180" s="38">
        <v>4</v>
      </c>
      <c r="U180" s="38">
        <v>62</v>
      </c>
      <c r="V180" s="38">
        <v>77.8</v>
      </c>
      <c r="W180" s="38">
        <v>100</v>
      </c>
      <c r="X180" s="38">
        <v>100</v>
      </c>
      <c r="Y180" s="38">
        <v>93.9</v>
      </c>
      <c r="Z180" s="38">
        <v>0.85770000000000002</v>
      </c>
      <c r="AA180" s="38" t="s">
        <v>598</v>
      </c>
      <c r="AB180" s="38"/>
      <c r="AC180" s="38"/>
      <c r="AD180" s="38"/>
      <c r="AE180" s="57">
        <v>95</v>
      </c>
      <c r="AF180" s="65"/>
      <c r="AG180" s="52">
        <f t="shared" si="72"/>
        <v>14.003999999999998</v>
      </c>
      <c r="AH180" s="52">
        <f t="shared" si="73"/>
        <v>0</v>
      </c>
      <c r="AI180" s="52">
        <f t="shared" si="74"/>
        <v>3.9960000000000022</v>
      </c>
      <c r="AJ180" s="52">
        <f t="shared" si="75"/>
        <v>62</v>
      </c>
      <c r="AK180" s="21">
        <f t="shared" si="76"/>
        <v>77.8</v>
      </c>
      <c r="AL180" s="21">
        <f t="shared" si="77"/>
        <v>100</v>
      </c>
      <c r="AM180" s="21">
        <f t="shared" si="78"/>
        <v>100</v>
      </c>
      <c r="AN180" s="21">
        <f t="shared" si="79"/>
        <v>93.945087581065508</v>
      </c>
      <c r="AO180" s="21">
        <f t="shared" si="80"/>
        <v>-0.78585858585858581</v>
      </c>
      <c r="AP180" s="21">
        <f t="shared" si="81"/>
        <v>-0.76800000000000002</v>
      </c>
      <c r="AQ180" s="21">
        <f t="shared" si="82"/>
        <v>95.004999999999981</v>
      </c>
    </row>
    <row r="181" spans="1:43">
      <c r="A181" s="75">
        <v>177</v>
      </c>
      <c r="B181" s="19">
        <v>280</v>
      </c>
      <c r="C181" s="20" t="s">
        <v>53</v>
      </c>
      <c r="D181" s="21">
        <v>2012</v>
      </c>
      <c r="E181" s="21" t="s">
        <v>104</v>
      </c>
      <c r="F181" s="45">
        <v>80</v>
      </c>
      <c r="G181" s="45">
        <v>18</v>
      </c>
      <c r="H181" s="45">
        <v>62</v>
      </c>
      <c r="I181" s="38"/>
      <c r="J181" s="38"/>
      <c r="K181" s="38"/>
      <c r="L181" s="38"/>
      <c r="M181" s="38"/>
      <c r="N181" s="38"/>
      <c r="O181" s="38" t="s">
        <v>550</v>
      </c>
      <c r="P181" s="38" t="s">
        <v>589</v>
      </c>
      <c r="Q181" s="38"/>
      <c r="R181" s="38">
        <v>13</v>
      </c>
      <c r="S181" s="38">
        <v>4</v>
      </c>
      <c r="T181" s="38">
        <v>5</v>
      </c>
      <c r="U181" s="38">
        <v>58</v>
      </c>
      <c r="V181" s="38">
        <v>72.2</v>
      </c>
      <c r="W181" s="38">
        <v>93.5</v>
      </c>
      <c r="X181" s="38">
        <v>76.5</v>
      </c>
      <c r="Y181" s="38">
        <v>92.1</v>
      </c>
      <c r="Z181" s="38">
        <v>0.86599999999999999</v>
      </c>
      <c r="AA181" s="38" t="s">
        <v>599</v>
      </c>
      <c r="AB181" s="38"/>
      <c r="AC181" s="38"/>
      <c r="AD181" s="38"/>
      <c r="AE181" s="57">
        <v>88.8</v>
      </c>
      <c r="AF181" s="65"/>
      <c r="AG181" s="52">
        <f t="shared" si="72"/>
        <v>12.996000000000002</v>
      </c>
      <c r="AH181" s="52">
        <f t="shared" si="73"/>
        <v>4.0300000000000011</v>
      </c>
      <c r="AI181" s="52">
        <f t="shared" si="74"/>
        <v>5.0039999999999978</v>
      </c>
      <c r="AJ181" s="52">
        <f t="shared" si="75"/>
        <v>57.97</v>
      </c>
      <c r="AK181" s="21">
        <f t="shared" si="76"/>
        <v>72.2</v>
      </c>
      <c r="AL181" s="21">
        <f t="shared" si="77"/>
        <v>93.5</v>
      </c>
      <c r="AM181" s="21">
        <f t="shared" si="78"/>
        <v>76.330318336661577</v>
      </c>
      <c r="AN181" s="21">
        <f t="shared" si="79"/>
        <v>92.053863499221904</v>
      </c>
      <c r="AO181" s="21">
        <f t="shared" si="80"/>
        <v>-0.78054054054054056</v>
      </c>
      <c r="AP181" s="21">
        <f t="shared" si="81"/>
        <v>-0.76149732620320854</v>
      </c>
      <c r="AQ181" s="21">
        <f t="shared" si="82"/>
        <v>88.70750000000001</v>
      </c>
    </row>
    <row r="182" spans="1:43">
      <c r="A182" s="75">
        <v>178</v>
      </c>
      <c r="B182" s="19">
        <v>280</v>
      </c>
      <c r="C182" s="20" t="s">
        <v>53</v>
      </c>
      <c r="D182" s="21">
        <v>2012</v>
      </c>
      <c r="E182" s="21" t="s">
        <v>104</v>
      </c>
      <c r="F182" s="45">
        <v>80</v>
      </c>
      <c r="G182" s="45">
        <v>18</v>
      </c>
      <c r="H182" s="45">
        <v>62</v>
      </c>
      <c r="I182" s="38"/>
      <c r="J182" s="38"/>
      <c r="K182" s="38"/>
      <c r="L182" s="38"/>
      <c r="M182" s="38"/>
      <c r="N182" s="38"/>
      <c r="O182" s="38" t="s">
        <v>550</v>
      </c>
      <c r="P182" s="38" t="s">
        <v>590</v>
      </c>
      <c r="Q182" s="38"/>
      <c r="R182" s="38">
        <v>13</v>
      </c>
      <c r="S182" s="38">
        <v>2</v>
      </c>
      <c r="T182" s="38">
        <v>5</v>
      </c>
      <c r="U182" s="38">
        <v>60</v>
      </c>
      <c r="V182" s="38">
        <v>72.2</v>
      </c>
      <c r="W182" s="38">
        <v>96.8</v>
      </c>
      <c r="X182" s="38">
        <v>86.7</v>
      </c>
      <c r="Y182" s="38">
        <v>92.3</v>
      </c>
      <c r="Z182" s="38">
        <v>0.88349999999999995</v>
      </c>
      <c r="AA182" s="38" t="s">
        <v>600</v>
      </c>
      <c r="AB182" s="38"/>
      <c r="AC182" s="38"/>
      <c r="AD182" s="38"/>
      <c r="AE182" s="57">
        <v>91.3</v>
      </c>
      <c r="AF182" s="65"/>
      <c r="AG182" s="52">
        <f t="shared" si="72"/>
        <v>12.996000000000002</v>
      </c>
      <c r="AH182" s="52">
        <f t="shared" si="73"/>
        <v>1.9840000000000089</v>
      </c>
      <c r="AI182" s="52">
        <f t="shared" si="74"/>
        <v>5.0039999999999978</v>
      </c>
      <c r="AJ182" s="52">
        <f t="shared" si="75"/>
        <v>60.015999999999991</v>
      </c>
      <c r="AK182" s="21">
        <f t="shared" si="76"/>
        <v>72.2</v>
      </c>
      <c r="AL182" s="21">
        <f t="shared" si="77"/>
        <v>96.799999999999983</v>
      </c>
      <c r="AM182" s="21">
        <f t="shared" si="78"/>
        <v>86.755674232309701</v>
      </c>
      <c r="AN182" s="21">
        <f t="shared" si="79"/>
        <v>92.303906490310681</v>
      </c>
      <c r="AO182" s="21">
        <f t="shared" si="80"/>
        <v>-0.75365344467640938</v>
      </c>
      <c r="AP182" s="21">
        <f t="shared" si="81"/>
        <v>-0.73553719008264473</v>
      </c>
      <c r="AQ182" s="21">
        <f t="shared" si="82"/>
        <v>91.265000000000001</v>
      </c>
    </row>
    <row r="183" spans="1:43">
      <c r="A183" s="75">
        <v>179</v>
      </c>
      <c r="B183" s="19">
        <v>280</v>
      </c>
      <c r="C183" s="20" t="s">
        <v>53</v>
      </c>
      <c r="D183" s="21">
        <v>2012</v>
      </c>
      <c r="E183" s="21" t="s">
        <v>104</v>
      </c>
      <c r="F183" s="38">
        <v>80</v>
      </c>
      <c r="G183" s="45">
        <v>18</v>
      </c>
      <c r="H183" s="45">
        <v>62</v>
      </c>
      <c r="I183" s="38"/>
      <c r="J183" s="38"/>
      <c r="K183" s="38"/>
      <c r="L183" s="38"/>
      <c r="M183" s="38"/>
      <c r="N183" s="38"/>
      <c r="O183" s="38" t="s">
        <v>550</v>
      </c>
      <c r="P183" s="38" t="s">
        <v>591</v>
      </c>
      <c r="Q183" s="38"/>
      <c r="R183" s="38">
        <v>16</v>
      </c>
      <c r="S183" s="38">
        <v>2</v>
      </c>
      <c r="T183" s="38">
        <v>2</v>
      </c>
      <c r="U183" s="38">
        <v>60</v>
      </c>
      <c r="V183" s="38">
        <v>88.9</v>
      </c>
      <c r="W183" s="38">
        <v>96.8</v>
      </c>
      <c r="X183" s="38">
        <v>88.9</v>
      </c>
      <c r="Y183" s="38">
        <v>96.8</v>
      </c>
      <c r="Z183" s="38">
        <v>0.93569999999999998</v>
      </c>
      <c r="AA183" s="38" t="s">
        <v>601</v>
      </c>
      <c r="AB183" s="38"/>
      <c r="AC183" s="38"/>
      <c r="AD183" s="38"/>
      <c r="AE183" s="57">
        <v>95</v>
      </c>
      <c r="AF183" s="65"/>
      <c r="AG183" s="52">
        <f t="shared" si="72"/>
        <v>16.001999999999999</v>
      </c>
      <c r="AH183" s="52">
        <f t="shared" si="73"/>
        <v>1.9840000000000089</v>
      </c>
      <c r="AI183" s="52">
        <f t="shared" si="74"/>
        <v>1.9980000000000011</v>
      </c>
      <c r="AJ183" s="52">
        <f t="shared" si="75"/>
        <v>60.015999999999991</v>
      </c>
      <c r="AK183" s="21">
        <f t="shared" si="76"/>
        <v>88.899999999999991</v>
      </c>
      <c r="AL183" s="21">
        <f t="shared" si="77"/>
        <v>96.799999999999983</v>
      </c>
      <c r="AM183" s="21">
        <f t="shared" si="78"/>
        <v>88.969198265317431</v>
      </c>
      <c r="AN183" s="21">
        <f t="shared" si="79"/>
        <v>96.77814687006159</v>
      </c>
      <c r="AO183" s="21">
        <f t="shared" si="80"/>
        <v>-0.92797494780793333</v>
      </c>
      <c r="AP183" s="21">
        <f t="shared" si="81"/>
        <v>-0.90805785123966953</v>
      </c>
      <c r="AQ183" s="21">
        <f t="shared" si="82"/>
        <v>95.022499999999994</v>
      </c>
    </row>
    <row r="184" spans="1:43">
      <c r="A184" s="75">
        <v>180</v>
      </c>
      <c r="B184" s="19">
        <v>367</v>
      </c>
      <c r="C184" s="23" t="s">
        <v>33</v>
      </c>
      <c r="D184" s="21">
        <v>2012</v>
      </c>
      <c r="E184" s="21" t="s">
        <v>70</v>
      </c>
      <c r="F184" s="21">
        <v>52</v>
      </c>
      <c r="G184" s="21" t="s">
        <v>703</v>
      </c>
      <c r="H184" s="21">
        <v>28</v>
      </c>
      <c r="I184" s="21" t="s">
        <v>546</v>
      </c>
      <c r="J184" s="21" t="s">
        <v>603</v>
      </c>
      <c r="K184" s="21" t="s">
        <v>604</v>
      </c>
      <c r="L184" s="21" t="s">
        <v>606</v>
      </c>
      <c r="M184" s="21" t="s">
        <v>725</v>
      </c>
      <c r="N184" s="21" t="s">
        <v>602</v>
      </c>
      <c r="O184" s="21" t="s">
        <v>550</v>
      </c>
      <c r="P184" s="21" t="s">
        <v>549</v>
      </c>
      <c r="Q184" s="21"/>
      <c r="R184" s="21">
        <v>22</v>
      </c>
      <c r="S184" s="21"/>
      <c r="T184" s="21"/>
      <c r="U184" s="21"/>
      <c r="V184" s="21">
        <v>87.5</v>
      </c>
      <c r="W184" s="21">
        <v>92.9</v>
      </c>
      <c r="X184" s="21">
        <v>91.3</v>
      </c>
      <c r="Y184" s="21">
        <v>89.7</v>
      </c>
      <c r="Z184" s="21"/>
      <c r="AA184" s="21"/>
      <c r="AB184" s="21"/>
      <c r="AC184" s="21"/>
      <c r="AD184" s="21"/>
      <c r="AE184" s="26">
        <v>90.4</v>
      </c>
      <c r="AF184" s="65"/>
      <c r="AG184" s="52" t="e">
        <f t="shared" si="72"/>
        <v>#VALUE!</v>
      </c>
      <c r="AH184" s="52">
        <f t="shared" si="73"/>
        <v>1.987999999999996</v>
      </c>
      <c r="AI184" s="52" t="e">
        <f t="shared" si="74"/>
        <v>#VALUE!</v>
      </c>
      <c r="AJ184" s="52">
        <f t="shared" si="75"/>
        <v>26.012000000000004</v>
      </c>
      <c r="AK184" s="21" t="e">
        <f t="shared" si="76"/>
        <v>#VALUE!</v>
      </c>
      <c r="AL184" s="21">
        <f t="shared" si="77"/>
        <v>92.90000000000002</v>
      </c>
      <c r="AM184" s="21" t="e">
        <f t="shared" si="78"/>
        <v>#VALUE!</v>
      </c>
      <c r="AN184" s="21" t="e">
        <f t="shared" si="79"/>
        <v>#VALUE!</v>
      </c>
      <c r="AO184" s="21" t="e">
        <f t="shared" si="80"/>
        <v>#VALUE!</v>
      </c>
      <c r="AP184" s="21" t="e">
        <f t="shared" si="81"/>
        <v>#VALUE!</v>
      </c>
      <c r="AQ184" s="21" t="e">
        <f t="shared" si="82"/>
        <v>#VALUE!</v>
      </c>
    </row>
    <row r="185" spans="1:43">
      <c r="A185" s="75">
        <v>181</v>
      </c>
      <c r="B185" s="19">
        <v>367</v>
      </c>
      <c r="C185" s="23" t="s">
        <v>33</v>
      </c>
      <c r="D185" s="21">
        <v>2012</v>
      </c>
      <c r="E185" s="21" t="s">
        <v>70</v>
      </c>
      <c r="F185" s="21">
        <v>52</v>
      </c>
      <c r="G185" s="21" t="s">
        <v>703</v>
      </c>
      <c r="H185" s="21"/>
      <c r="I185" s="21"/>
      <c r="J185" s="21"/>
      <c r="K185" s="21" t="s">
        <v>605</v>
      </c>
      <c r="L185" s="21" t="s">
        <v>603</v>
      </c>
      <c r="M185" s="21"/>
      <c r="N185" s="21"/>
      <c r="O185" s="21" t="s">
        <v>550</v>
      </c>
      <c r="P185" s="21" t="s">
        <v>548</v>
      </c>
      <c r="Q185" s="21"/>
      <c r="R185" s="21">
        <v>24</v>
      </c>
      <c r="S185" s="21"/>
      <c r="T185" s="21"/>
      <c r="U185" s="21"/>
      <c r="V185" s="21">
        <v>95.8</v>
      </c>
      <c r="W185" s="21">
        <v>92.9</v>
      </c>
      <c r="X185" s="21">
        <v>92</v>
      </c>
      <c r="Y185" s="21">
        <v>96.3</v>
      </c>
      <c r="Z185" s="21"/>
      <c r="AA185" s="21"/>
      <c r="AB185" s="21"/>
      <c r="AC185" s="21"/>
      <c r="AD185" s="21"/>
      <c r="AE185" s="26">
        <v>94.2</v>
      </c>
      <c r="AF185" s="65"/>
      <c r="AG185" s="52" t="e">
        <f t="shared" si="72"/>
        <v>#VALUE!</v>
      </c>
      <c r="AH185" s="52">
        <f t="shared" si="73"/>
        <v>0</v>
      </c>
      <c r="AI185" s="52" t="e">
        <f t="shared" si="74"/>
        <v>#VALUE!</v>
      </c>
      <c r="AJ185" s="52">
        <f t="shared" si="75"/>
        <v>0</v>
      </c>
      <c r="AK185" s="21" t="e">
        <f t="shared" si="76"/>
        <v>#VALUE!</v>
      </c>
      <c r="AL185" s="21" t="e">
        <f t="shared" si="77"/>
        <v>#DIV/0!</v>
      </c>
      <c r="AM185" s="21" t="e">
        <f t="shared" si="78"/>
        <v>#VALUE!</v>
      </c>
      <c r="AN185" s="21" t="e">
        <f t="shared" si="79"/>
        <v>#VALUE!</v>
      </c>
      <c r="AO185" s="21" t="e">
        <f t="shared" si="80"/>
        <v>#VALUE!</v>
      </c>
      <c r="AP185" s="21" t="e">
        <f t="shared" si="81"/>
        <v>#VALUE!</v>
      </c>
      <c r="AQ185" s="21" t="e">
        <f t="shared" si="82"/>
        <v>#VALUE!</v>
      </c>
    </row>
    <row r="186" spans="1:43">
      <c r="A186" s="75">
        <v>182</v>
      </c>
      <c r="B186" s="19">
        <v>367</v>
      </c>
      <c r="C186" s="23" t="s">
        <v>33</v>
      </c>
      <c r="D186" s="21">
        <v>2012</v>
      </c>
      <c r="E186" s="21" t="s">
        <v>70</v>
      </c>
      <c r="F186" s="21">
        <v>52</v>
      </c>
      <c r="G186" s="21" t="s">
        <v>703</v>
      </c>
      <c r="H186" s="21"/>
      <c r="I186" s="21"/>
      <c r="J186" s="21"/>
      <c r="K186" s="21"/>
      <c r="L186" s="21"/>
      <c r="M186" s="21"/>
      <c r="N186" s="21"/>
      <c r="O186" s="21" t="s">
        <v>550</v>
      </c>
      <c r="P186" s="21" t="s">
        <v>547</v>
      </c>
      <c r="Q186" s="21"/>
      <c r="R186" s="21">
        <v>16</v>
      </c>
      <c r="S186" s="21"/>
      <c r="T186" s="21"/>
      <c r="U186" s="21"/>
      <c r="V186" s="21">
        <v>66.7</v>
      </c>
      <c r="W186" s="21">
        <v>96.4</v>
      </c>
      <c r="X186" s="21">
        <v>94.1</v>
      </c>
      <c r="Y186" s="21">
        <v>77.099999999999994</v>
      </c>
      <c r="Z186" s="27"/>
      <c r="AA186" s="21"/>
      <c r="AB186" s="21"/>
      <c r="AC186" s="21"/>
      <c r="AD186" s="21"/>
      <c r="AE186" s="26">
        <v>82.7</v>
      </c>
      <c r="AF186" s="65"/>
      <c r="AG186" s="52" t="e">
        <f t="shared" si="72"/>
        <v>#VALUE!</v>
      </c>
      <c r="AH186" s="52">
        <f t="shared" si="73"/>
        <v>0</v>
      </c>
      <c r="AI186" s="52" t="e">
        <f t="shared" si="74"/>
        <v>#VALUE!</v>
      </c>
      <c r="AJ186" s="52">
        <f t="shared" si="75"/>
        <v>0</v>
      </c>
      <c r="AK186" s="21" t="e">
        <f t="shared" si="76"/>
        <v>#VALUE!</v>
      </c>
      <c r="AL186" s="21" t="e">
        <f t="shared" si="77"/>
        <v>#DIV/0!</v>
      </c>
      <c r="AM186" s="21" t="e">
        <f t="shared" si="78"/>
        <v>#VALUE!</v>
      </c>
      <c r="AN186" s="21" t="e">
        <f t="shared" si="79"/>
        <v>#VALUE!</v>
      </c>
      <c r="AO186" s="21" t="e">
        <f t="shared" si="80"/>
        <v>#VALUE!</v>
      </c>
      <c r="AP186" s="21" t="e">
        <f t="shared" si="81"/>
        <v>#VALUE!</v>
      </c>
      <c r="AQ186" s="21" t="e">
        <f t="shared" si="82"/>
        <v>#VALUE!</v>
      </c>
    </row>
    <row r="187" spans="1:43">
      <c r="A187" s="75">
        <v>183</v>
      </c>
      <c r="B187" s="70">
        <v>76</v>
      </c>
      <c r="C187" s="23" t="s">
        <v>19</v>
      </c>
      <c r="D187" s="21">
        <v>2012</v>
      </c>
      <c r="E187" s="21" t="s">
        <v>60</v>
      </c>
      <c r="F187" s="21">
        <v>90</v>
      </c>
      <c r="G187" s="21"/>
      <c r="H187" s="21"/>
      <c r="I187" s="31" t="s">
        <v>261</v>
      </c>
      <c r="J187" s="31" t="s">
        <v>608</v>
      </c>
      <c r="K187" s="31" t="s">
        <v>609</v>
      </c>
      <c r="L187" s="31" t="s">
        <v>608</v>
      </c>
      <c r="M187" s="21"/>
      <c r="N187" s="21"/>
      <c r="O187" s="21" t="s">
        <v>550</v>
      </c>
      <c r="P187" s="21" t="s">
        <v>272</v>
      </c>
      <c r="Q187" s="21" t="s">
        <v>328</v>
      </c>
      <c r="R187" s="21"/>
      <c r="S187" s="21"/>
      <c r="T187" s="21"/>
      <c r="U187" s="21"/>
      <c r="V187" s="21"/>
      <c r="W187" s="21"/>
      <c r="X187" s="21"/>
      <c r="Y187" s="21"/>
      <c r="Z187" s="21"/>
      <c r="AA187" s="21"/>
      <c r="AB187" s="21"/>
      <c r="AC187" s="21"/>
      <c r="AD187" s="21"/>
      <c r="AE187" s="26"/>
      <c r="AF187" s="65"/>
      <c r="AG187" s="52"/>
      <c r="AH187" s="52"/>
      <c r="AI187" s="52"/>
      <c r="AJ187" s="52"/>
      <c r="AK187" s="21"/>
      <c r="AL187" s="21"/>
      <c r="AM187" s="21"/>
      <c r="AN187" s="21"/>
      <c r="AO187" s="21"/>
      <c r="AP187" s="21"/>
      <c r="AQ187" s="21"/>
    </row>
    <row r="188" spans="1:43">
      <c r="A188" s="75">
        <v>184</v>
      </c>
      <c r="B188" s="70">
        <v>76</v>
      </c>
      <c r="C188" s="23" t="s">
        <v>19</v>
      </c>
      <c r="D188" s="21">
        <v>2012</v>
      </c>
      <c r="E188" s="21" t="s">
        <v>60</v>
      </c>
      <c r="F188" s="21">
        <v>90</v>
      </c>
      <c r="G188" s="21"/>
      <c r="H188" s="21"/>
      <c r="I188" s="31"/>
      <c r="J188" s="31"/>
      <c r="K188" s="31" t="s">
        <v>549</v>
      </c>
      <c r="L188" s="31"/>
      <c r="M188" s="21"/>
      <c r="N188" s="21"/>
      <c r="O188" s="21"/>
      <c r="P188" s="21" t="s">
        <v>610</v>
      </c>
      <c r="Q188" s="21" t="s">
        <v>328</v>
      </c>
      <c r="R188" s="21"/>
      <c r="S188" s="21"/>
      <c r="T188" s="21"/>
      <c r="U188" s="21"/>
      <c r="V188" s="21"/>
      <c r="W188" s="21"/>
      <c r="X188" s="21"/>
      <c r="Y188" s="21"/>
      <c r="Z188" s="21"/>
      <c r="AA188" s="21"/>
      <c r="AB188" s="21"/>
      <c r="AC188" s="21"/>
      <c r="AD188" s="21"/>
      <c r="AE188" s="26"/>
      <c r="AF188" s="65"/>
      <c r="AG188" s="52"/>
      <c r="AH188" s="52"/>
      <c r="AI188" s="52"/>
      <c r="AJ188" s="52"/>
      <c r="AK188" s="21"/>
      <c r="AL188" s="21"/>
      <c r="AM188" s="21"/>
      <c r="AN188" s="21"/>
      <c r="AO188" s="21"/>
      <c r="AP188" s="21"/>
      <c r="AQ188" s="21"/>
    </row>
    <row r="189" spans="1:43">
      <c r="A189" s="75">
        <v>185</v>
      </c>
      <c r="B189" s="70">
        <v>76</v>
      </c>
      <c r="C189" s="23" t="s">
        <v>19</v>
      </c>
      <c r="D189" s="21">
        <v>2012</v>
      </c>
      <c r="E189" s="21" t="s">
        <v>60</v>
      </c>
      <c r="F189" s="21">
        <v>90</v>
      </c>
      <c r="G189" s="21"/>
      <c r="H189" s="21"/>
      <c r="I189" s="31"/>
      <c r="J189" s="31"/>
      <c r="K189" s="31"/>
      <c r="L189" s="31"/>
      <c r="M189" s="21"/>
      <c r="N189" s="21"/>
      <c r="O189" s="21"/>
      <c r="P189" s="21" t="s">
        <v>549</v>
      </c>
      <c r="Q189" s="21" t="s">
        <v>328</v>
      </c>
      <c r="R189" s="21"/>
      <c r="S189" s="21"/>
      <c r="T189" s="21"/>
      <c r="U189" s="21"/>
      <c r="V189" s="21"/>
      <c r="W189" s="21"/>
      <c r="X189" s="21"/>
      <c r="Y189" s="21"/>
      <c r="Z189" s="21"/>
      <c r="AA189" s="21"/>
      <c r="AB189" s="21"/>
      <c r="AC189" s="21"/>
      <c r="AD189" s="21"/>
      <c r="AE189" s="26"/>
      <c r="AF189" s="65"/>
      <c r="AG189" s="52"/>
      <c r="AH189" s="52"/>
      <c r="AI189" s="52"/>
      <c r="AJ189" s="52"/>
      <c r="AK189" s="21"/>
      <c r="AL189" s="21"/>
      <c r="AM189" s="21"/>
      <c r="AN189" s="21"/>
      <c r="AO189" s="21"/>
      <c r="AP189" s="21"/>
      <c r="AQ189" s="21"/>
    </row>
    <row r="190" spans="1:43">
      <c r="A190" s="75">
        <v>186</v>
      </c>
      <c r="B190" s="19">
        <v>40</v>
      </c>
      <c r="C190" s="20" t="s">
        <v>38</v>
      </c>
      <c r="D190" s="21">
        <v>2012</v>
      </c>
      <c r="E190" s="21" t="s">
        <v>60</v>
      </c>
      <c r="F190" s="21">
        <v>49</v>
      </c>
      <c r="G190" s="21">
        <v>5</v>
      </c>
      <c r="H190" s="21">
        <v>44</v>
      </c>
      <c r="I190" s="21" t="s">
        <v>261</v>
      </c>
      <c r="J190" s="21" t="s">
        <v>614</v>
      </c>
      <c r="K190" s="21" t="s">
        <v>105</v>
      </c>
      <c r="L190" s="21" t="s">
        <v>615</v>
      </c>
      <c r="M190" s="21" t="s">
        <v>620</v>
      </c>
      <c r="N190" s="21" t="s">
        <v>616</v>
      </c>
      <c r="O190" s="21" t="s">
        <v>254</v>
      </c>
      <c r="P190" s="21" t="s">
        <v>548</v>
      </c>
      <c r="Q190" s="21"/>
      <c r="R190" s="21"/>
      <c r="S190" s="21"/>
      <c r="T190" s="21">
        <v>0</v>
      </c>
      <c r="U190" s="21">
        <v>40</v>
      </c>
      <c r="V190" s="21"/>
      <c r="W190" s="21"/>
      <c r="X190" s="21"/>
      <c r="Y190" s="21"/>
      <c r="Z190" s="21"/>
      <c r="AA190" s="21"/>
      <c r="AB190" s="21"/>
      <c r="AC190" s="21"/>
      <c r="AD190" s="21"/>
      <c r="AE190" s="26"/>
      <c r="AF190" s="65"/>
      <c r="AG190" s="52">
        <f t="shared" si="72"/>
        <v>0</v>
      </c>
      <c r="AH190" s="52">
        <f t="shared" si="73"/>
        <v>44</v>
      </c>
      <c r="AI190" s="52">
        <f t="shared" si="74"/>
        <v>5</v>
      </c>
      <c r="AJ190" s="52">
        <f t="shared" si="75"/>
        <v>0</v>
      </c>
      <c r="AK190" s="21">
        <f t="shared" si="76"/>
        <v>0</v>
      </c>
      <c r="AL190" s="21">
        <f t="shared" si="77"/>
        <v>0</v>
      </c>
      <c r="AM190" s="21">
        <f t="shared" si="78"/>
        <v>0</v>
      </c>
      <c r="AN190" s="21">
        <f t="shared" si="79"/>
        <v>0</v>
      </c>
      <c r="AO190" s="21">
        <f t="shared" si="80"/>
        <v>0</v>
      </c>
      <c r="AP190" s="21" t="e">
        <f t="shared" si="81"/>
        <v>#DIV/0!</v>
      </c>
      <c r="AQ190" s="21">
        <f t="shared" si="82"/>
        <v>0</v>
      </c>
    </row>
    <row r="191" spans="1:43">
      <c r="A191" s="75">
        <v>187</v>
      </c>
      <c r="B191" s="19">
        <v>40</v>
      </c>
      <c r="C191" s="20" t="s">
        <v>38</v>
      </c>
      <c r="D191" s="21">
        <v>2012</v>
      </c>
      <c r="E191" s="21" t="s">
        <v>60</v>
      </c>
      <c r="F191" s="21">
        <v>49</v>
      </c>
      <c r="G191" s="21">
        <v>5</v>
      </c>
      <c r="H191" s="21">
        <v>44</v>
      </c>
      <c r="I191" s="21"/>
      <c r="J191" s="21"/>
      <c r="K191" s="21"/>
      <c r="L191" s="21"/>
      <c r="M191" s="21"/>
      <c r="N191" s="23" t="s">
        <v>656</v>
      </c>
      <c r="O191" s="21" t="s">
        <v>254</v>
      </c>
      <c r="P191" s="21" t="s">
        <v>617</v>
      </c>
      <c r="Q191" s="21"/>
      <c r="R191" s="21"/>
      <c r="S191" s="21"/>
      <c r="T191" s="21">
        <v>0</v>
      </c>
      <c r="U191" s="21">
        <v>43</v>
      </c>
      <c r="V191" s="21"/>
      <c r="W191" s="21"/>
      <c r="X191" s="21"/>
      <c r="Y191" s="21"/>
      <c r="Z191" s="21"/>
      <c r="AA191" s="21"/>
      <c r="AB191" s="21"/>
      <c r="AC191" s="21"/>
      <c r="AD191" s="21"/>
      <c r="AE191" s="26"/>
      <c r="AF191" s="65"/>
      <c r="AG191" s="52">
        <f t="shared" si="72"/>
        <v>0</v>
      </c>
      <c r="AH191" s="52">
        <f t="shared" si="73"/>
        <v>44</v>
      </c>
      <c r="AI191" s="52">
        <f t="shared" si="74"/>
        <v>5</v>
      </c>
      <c r="AJ191" s="52">
        <f t="shared" si="75"/>
        <v>0</v>
      </c>
      <c r="AK191" s="21">
        <f t="shared" si="76"/>
        <v>0</v>
      </c>
      <c r="AL191" s="21">
        <f t="shared" si="77"/>
        <v>0</v>
      </c>
      <c r="AM191" s="21">
        <f t="shared" si="78"/>
        <v>0</v>
      </c>
      <c r="AN191" s="21">
        <f t="shared" si="79"/>
        <v>0</v>
      </c>
      <c r="AO191" s="21">
        <f t="shared" si="80"/>
        <v>0</v>
      </c>
      <c r="AP191" s="21" t="e">
        <f t="shared" si="81"/>
        <v>#DIV/0!</v>
      </c>
      <c r="AQ191" s="21">
        <f t="shared" si="82"/>
        <v>0</v>
      </c>
    </row>
    <row r="192" spans="1:43">
      <c r="A192" s="75">
        <v>188</v>
      </c>
      <c r="B192" s="19">
        <v>40</v>
      </c>
      <c r="C192" s="20" t="s">
        <v>38</v>
      </c>
      <c r="D192" s="21">
        <v>2012</v>
      </c>
      <c r="E192" s="21" t="s">
        <v>60</v>
      </c>
      <c r="F192" s="32" t="s">
        <v>705</v>
      </c>
      <c r="G192" s="32">
        <v>9</v>
      </c>
      <c r="H192" s="32"/>
      <c r="I192" s="21"/>
      <c r="J192" s="21"/>
      <c r="K192" s="21"/>
      <c r="L192" s="21"/>
      <c r="M192" s="21"/>
      <c r="N192" s="23"/>
      <c r="O192" s="21" t="s">
        <v>704</v>
      </c>
      <c r="P192" s="21" t="s">
        <v>272</v>
      </c>
      <c r="Q192" s="21"/>
      <c r="R192" s="21">
        <v>9</v>
      </c>
      <c r="S192" s="21">
        <v>7</v>
      </c>
      <c r="T192" s="21">
        <v>0</v>
      </c>
      <c r="U192" s="21"/>
      <c r="V192" s="21">
        <v>100</v>
      </c>
      <c r="W192" s="21"/>
      <c r="X192" s="21"/>
      <c r="Y192" s="21"/>
      <c r="Z192" s="21"/>
      <c r="AA192" s="21"/>
      <c r="AB192" s="21"/>
      <c r="AC192" s="21"/>
      <c r="AD192" s="21"/>
      <c r="AE192" s="26"/>
      <c r="AF192" s="65" t="s">
        <v>706</v>
      </c>
      <c r="AG192" s="52">
        <f t="shared" ref="AG192:AG193" si="94">G192*V192/100</f>
        <v>9</v>
      </c>
      <c r="AH192" s="52">
        <f t="shared" ref="AH192:AH193" si="95">H192-AJ192</f>
        <v>0</v>
      </c>
      <c r="AI192" s="52">
        <f t="shared" ref="AI192:AI193" si="96">G192-AG192</f>
        <v>0</v>
      </c>
      <c r="AJ192" s="52">
        <f t="shared" ref="AJ192:AJ193" si="97">H192*W192/100</f>
        <v>0</v>
      </c>
      <c r="AK192" s="21">
        <f t="shared" ref="AK192:AK193" si="98">AG192/(AG192+AI192)*100</f>
        <v>100</v>
      </c>
      <c r="AL192" s="21" t="e">
        <f t="shared" ref="AL192:AL193" si="99">AJ192/(AH192+AJ192)*100</f>
        <v>#DIV/0!</v>
      </c>
      <c r="AM192" s="21">
        <f t="shared" ref="AM192:AM193" si="100">AG192/(AG192+AH192)*100</f>
        <v>100</v>
      </c>
      <c r="AN192" s="21" t="e">
        <f t="shared" ref="AN192:AN193" si="101">AJ192/(AI192+AJ192)*100</f>
        <v>#DIV/0!</v>
      </c>
      <c r="AO192" s="21" t="e">
        <f t="shared" ref="AO192:AO193" si="102">AK192/(1-AL192)</f>
        <v>#DIV/0!</v>
      </c>
      <c r="AP192" s="21" t="e">
        <f t="shared" ref="AP192:AP193" si="103">(1-AK192)/AL192</f>
        <v>#DIV/0!</v>
      </c>
      <c r="AQ192" s="21">
        <f t="shared" ref="AQ192:AQ193" si="104">(AG192+AJ192)/(AG192+AH192+AI192+AJ192)*100</f>
        <v>100</v>
      </c>
    </row>
    <row r="193" spans="1:43">
      <c r="A193" s="75">
        <v>189</v>
      </c>
      <c r="B193" s="19">
        <v>40</v>
      </c>
      <c r="C193" s="20" t="s">
        <v>38</v>
      </c>
      <c r="D193" s="21">
        <v>2012</v>
      </c>
      <c r="E193" s="21" t="s">
        <v>60</v>
      </c>
      <c r="F193" s="32" t="s">
        <v>705</v>
      </c>
      <c r="G193" s="32">
        <v>9</v>
      </c>
      <c r="H193" s="32"/>
      <c r="I193" s="21"/>
      <c r="J193" s="21"/>
      <c r="K193" s="21"/>
      <c r="L193" s="21"/>
      <c r="M193" s="21"/>
      <c r="N193" s="23"/>
      <c r="O193" s="21" t="s">
        <v>704</v>
      </c>
      <c r="P193" s="21" t="s">
        <v>617</v>
      </c>
      <c r="Q193" s="21"/>
      <c r="R193" s="21">
        <v>5</v>
      </c>
      <c r="S193" s="21">
        <v>2</v>
      </c>
      <c r="T193" s="21">
        <v>4</v>
      </c>
      <c r="U193" s="21"/>
      <c r="V193" s="21">
        <v>56</v>
      </c>
      <c r="W193" s="21"/>
      <c r="X193" s="21"/>
      <c r="Y193" s="21"/>
      <c r="Z193" s="21"/>
      <c r="AA193" s="21"/>
      <c r="AB193" s="21"/>
      <c r="AC193" s="21"/>
      <c r="AD193" s="21"/>
      <c r="AE193" s="26"/>
      <c r="AF193" s="65"/>
      <c r="AG193" s="52">
        <f t="shared" si="94"/>
        <v>5.04</v>
      </c>
      <c r="AH193" s="52">
        <f t="shared" si="95"/>
        <v>0</v>
      </c>
      <c r="AI193" s="52">
        <f t="shared" si="96"/>
        <v>3.96</v>
      </c>
      <c r="AJ193" s="52">
        <f t="shared" si="97"/>
        <v>0</v>
      </c>
      <c r="AK193" s="21">
        <f t="shared" si="98"/>
        <v>56.000000000000007</v>
      </c>
      <c r="AL193" s="21" t="e">
        <f t="shared" si="99"/>
        <v>#DIV/0!</v>
      </c>
      <c r="AM193" s="21">
        <f t="shared" si="100"/>
        <v>100</v>
      </c>
      <c r="AN193" s="21">
        <f t="shared" si="101"/>
        <v>0</v>
      </c>
      <c r="AO193" s="21" t="e">
        <f t="shared" si="102"/>
        <v>#DIV/0!</v>
      </c>
      <c r="AP193" s="21" t="e">
        <f t="shared" si="103"/>
        <v>#DIV/0!</v>
      </c>
      <c r="AQ193" s="21">
        <f t="shared" si="104"/>
        <v>56.000000000000007</v>
      </c>
    </row>
    <row r="194" spans="1:43">
      <c r="A194" s="75">
        <v>190</v>
      </c>
      <c r="B194" s="19">
        <v>236</v>
      </c>
      <c r="C194" s="20" t="s">
        <v>21</v>
      </c>
      <c r="D194" s="21">
        <v>2012</v>
      </c>
      <c r="E194" s="21" t="s">
        <v>107</v>
      </c>
      <c r="F194" s="72">
        <v>662</v>
      </c>
      <c r="G194" s="72">
        <v>542</v>
      </c>
      <c r="H194" s="72">
        <v>120</v>
      </c>
      <c r="I194" s="23" t="s">
        <v>261</v>
      </c>
      <c r="J194" s="23" t="s">
        <v>621</v>
      </c>
      <c r="K194" s="73" t="s">
        <v>106</v>
      </c>
      <c r="L194" s="23" t="s">
        <v>621</v>
      </c>
      <c r="M194" s="23" t="s">
        <v>625</v>
      </c>
      <c r="N194" s="73" t="s">
        <v>624</v>
      </c>
      <c r="O194" s="23" t="s">
        <v>627</v>
      </c>
      <c r="P194" s="23" t="s">
        <v>626</v>
      </c>
      <c r="Q194" s="23"/>
      <c r="R194" s="23">
        <v>491</v>
      </c>
      <c r="S194" s="23"/>
      <c r="T194" s="23"/>
      <c r="U194" s="23">
        <v>109</v>
      </c>
      <c r="V194" s="23">
        <v>91</v>
      </c>
      <c r="W194" s="23">
        <v>91</v>
      </c>
      <c r="X194" s="21"/>
      <c r="Y194" s="21"/>
      <c r="Z194" s="21"/>
      <c r="AA194" s="21"/>
      <c r="AB194" s="21"/>
      <c r="AC194" s="21"/>
      <c r="AD194" s="21"/>
      <c r="AE194" s="26">
        <v>91</v>
      </c>
      <c r="AF194" s="65"/>
      <c r="AG194" s="52">
        <f t="shared" si="72"/>
        <v>493.22</v>
      </c>
      <c r="AH194" s="52">
        <f t="shared" si="73"/>
        <v>10.799999999999997</v>
      </c>
      <c r="AI194" s="52">
        <f t="shared" si="74"/>
        <v>48.779999999999973</v>
      </c>
      <c r="AJ194" s="52">
        <f t="shared" si="75"/>
        <v>109.2</v>
      </c>
      <c r="AK194" s="21">
        <f t="shared" si="76"/>
        <v>91</v>
      </c>
      <c r="AL194" s="21">
        <f t="shared" si="77"/>
        <v>91</v>
      </c>
      <c r="AM194" s="21">
        <f t="shared" si="78"/>
        <v>97.85722788778223</v>
      </c>
      <c r="AN194" s="21">
        <f t="shared" si="79"/>
        <v>69.122673756171679</v>
      </c>
      <c r="AO194" s="21">
        <f t="shared" si="80"/>
        <v>-1.0111111111111111</v>
      </c>
      <c r="AP194" s="21">
        <f t="shared" si="81"/>
        <v>-0.98901098901098905</v>
      </c>
      <c r="AQ194" s="21">
        <f t="shared" si="82"/>
        <v>91.000000000000014</v>
      </c>
    </row>
    <row r="195" spans="1:43">
      <c r="A195" s="75">
        <v>191</v>
      </c>
      <c r="B195" s="19">
        <v>236</v>
      </c>
      <c r="C195" s="20" t="s">
        <v>21</v>
      </c>
      <c r="D195" s="21">
        <v>2012</v>
      </c>
      <c r="E195" s="21" t="s">
        <v>107</v>
      </c>
      <c r="F195" s="72">
        <v>662</v>
      </c>
      <c r="G195" s="72">
        <v>542</v>
      </c>
      <c r="H195" s="72">
        <v>120</v>
      </c>
      <c r="I195" s="23"/>
      <c r="J195" s="23"/>
      <c r="K195" s="73"/>
      <c r="L195" s="74"/>
      <c r="M195" s="23"/>
      <c r="N195" s="73"/>
      <c r="O195" s="23" t="s">
        <v>627</v>
      </c>
      <c r="P195" s="23" t="s">
        <v>623</v>
      </c>
      <c r="Q195" s="23"/>
      <c r="R195" s="23">
        <v>416</v>
      </c>
      <c r="S195" s="23"/>
      <c r="T195" s="23"/>
      <c r="U195" s="23">
        <v>111</v>
      </c>
      <c r="V195" s="23">
        <v>77</v>
      </c>
      <c r="W195" s="23">
        <v>93</v>
      </c>
      <c r="X195" s="21"/>
      <c r="Y195" s="21"/>
      <c r="Z195" s="21"/>
      <c r="AA195" s="21"/>
      <c r="AB195" s="21"/>
      <c r="AC195" s="21"/>
      <c r="AD195" s="21"/>
      <c r="AE195" s="26">
        <v>80</v>
      </c>
      <c r="AF195" s="65"/>
      <c r="AG195" s="52">
        <f t="shared" si="72"/>
        <v>417.34</v>
      </c>
      <c r="AH195" s="52">
        <f t="shared" si="73"/>
        <v>8.4000000000000057</v>
      </c>
      <c r="AI195" s="52">
        <f t="shared" si="74"/>
        <v>124.66000000000003</v>
      </c>
      <c r="AJ195" s="52">
        <f t="shared" si="75"/>
        <v>111.6</v>
      </c>
      <c r="AK195" s="21">
        <f t="shared" si="76"/>
        <v>76.999999999999986</v>
      </c>
      <c r="AL195" s="21">
        <f t="shared" si="77"/>
        <v>93</v>
      </c>
      <c r="AM195" s="21">
        <f t="shared" si="78"/>
        <v>98.02696481420584</v>
      </c>
      <c r="AN195" s="21">
        <f t="shared" si="79"/>
        <v>47.236095826631669</v>
      </c>
      <c r="AO195" s="21">
        <f t="shared" si="80"/>
        <v>-0.83695652173913027</v>
      </c>
      <c r="AP195" s="21">
        <f t="shared" si="81"/>
        <v>-0.81720430107526865</v>
      </c>
      <c r="AQ195" s="21">
        <f t="shared" si="82"/>
        <v>79.900302114803594</v>
      </c>
    </row>
    <row r="196" spans="1:43">
      <c r="A196" s="75">
        <v>192</v>
      </c>
      <c r="B196" s="19">
        <v>461</v>
      </c>
      <c r="C196" s="21" t="s">
        <v>35</v>
      </c>
      <c r="D196" s="21">
        <v>2011</v>
      </c>
      <c r="E196" s="21" t="s">
        <v>60</v>
      </c>
      <c r="F196" s="21">
        <v>42</v>
      </c>
      <c r="G196" s="21">
        <v>22</v>
      </c>
      <c r="H196" s="21">
        <v>18</v>
      </c>
      <c r="I196" s="9" t="s">
        <v>261</v>
      </c>
      <c r="J196" s="93"/>
      <c r="K196" s="9" t="s">
        <v>609</v>
      </c>
      <c r="L196" s="93"/>
      <c r="M196" s="21" t="s">
        <v>727</v>
      </c>
      <c r="N196" s="9"/>
      <c r="O196" s="21" t="s">
        <v>628</v>
      </c>
      <c r="P196" s="21" t="s">
        <v>622</v>
      </c>
      <c r="Q196" s="21"/>
      <c r="R196" s="21">
        <v>20</v>
      </c>
      <c r="S196" s="21">
        <v>3</v>
      </c>
      <c r="T196" s="21">
        <v>2</v>
      </c>
      <c r="U196" s="21">
        <v>15</v>
      </c>
      <c r="V196" s="21">
        <v>91</v>
      </c>
      <c r="W196" s="21">
        <v>83</v>
      </c>
      <c r="X196" s="21"/>
      <c r="Y196" s="21"/>
      <c r="Z196" s="21"/>
      <c r="AA196" s="21"/>
      <c r="AB196" s="21"/>
      <c r="AC196" s="21"/>
      <c r="AD196" s="21"/>
      <c r="AE196" s="26">
        <v>88</v>
      </c>
      <c r="AF196" s="65"/>
      <c r="AG196" s="52">
        <f t="shared" ref="AG196:AG210" si="105">G196*V196/100</f>
        <v>20.02</v>
      </c>
      <c r="AH196" s="52">
        <f t="shared" ref="AH196:AH214" si="106">H196-AJ196</f>
        <v>3.0600000000000005</v>
      </c>
      <c r="AI196" s="52">
        <f t="shared" ref="AI196:AI214" si="107">G196-AG196</f>
        <v>1.9800000000000004</v>
      </c>
      <c r="AJ196" s="52">
        <f t="shared" ref="AJ196:AJ214" si="108">H196*W196/100</f>
        <v>14.94</v>
      </c>
      <c r="AK196" s="21">
        <f t="shared" ref="AK196:AK214" si="109">AG196/(AG196+AI196)*100</f>
        <v>91</v>
      </c>
      <c r="AL196" s="21">
        <f t="shared" ref="AL196:AL214" si="110">AJ196/(AH196+AJ196)*100</f>
        <v>83</v>
      </c>
      <c r="AM196" s="21">
        <f t="shared" ref="AM196:AM214" si="111">AG196/(AG196+AH196)*100</f>
        <v>86.741767764298089</v>
      </c>
      <c r="AN196" s="21">
        <f t="shared" ref="AN196:AN214" si="112">AJ196/(AI196+AJ196)*100</f>
        <v>88.297872340425528</v>
      </c>
      <c r="AO196" s="21">
        <f t="shared" ref="AO196:AO214" si="113">AK196/(1-AL196)</f>
        <v>-1.1097560975609757</v>
      </c>
      <c r="AP196" s="21">
        <f t="shared" ref="AP196:AP214" si="114">(1-AK196)/AL196</f>
        <v>-1.0843373493975903</v>
      </c>
      <c r="AQ196" s="21">
        <f t="shared" ref="AQ196:AQ214" si="115">(AG196+AJ196)/(AG196+AH196+AI196+AJ196)*100</f>
        <v>87.4</v>
      </c>
    </row>
    <row r="197" spans="1:43">
      <c r="A197" s="75">
        <v>193</v>
      </c>
      <c r="B197" s="19">
        <v>461</v>
      </c>
      <c r="C197" s="21" t="s">
        <v>35</v>
      </c>
      <c r="D197" s="21">
        <v>2011</v>
      </c>
      <c r="E197" s="21" t="s">
        <v>60</v>
      </c>
      <c r="F197" s="21">
        <v>42</v>
      </c>
      <c r="G197" s="21">
        <v>22</v>
      </c>
      <c r="H197" s="21">
        <v>18</v>
      </c>
      <c r="I197" s="9"/>
      <c r="J197" s="9"/>
      <c r="K197" s="9"/>
      <c r="L197" s="21"/>
      <c r="M197" s="21"/>
      <c r="N197" s="21"/>
      <c r="O197" s="21" t="s">
        <v>628</v>
      </c>
      <c r="P197" s="21" t="s">
        <v>631</v>
      </c>
      <c r="Q197" s="21"/>
      <c r="R197" s="21">
        <v>20</v>
      </c>
      <c r="S197" s="21">
        <v>2</v>
      </c>
      <c r="T197" s="21">
        <v>2</v>
      </c>
      <c r="U197" s="21">
        <v>16</v>
      </c>
      <c r="V197" s="21">
        <v>91</v>
      </c>
      <c r="W197" s="21">
        <v>89</v>
      </c>
      <c r="X197" s="21"/>
      <c r="Y197" s="21"/>
      <c r="Z197" s="21"/>
      <c r="AA197" s="21"/>
      <c r="AB197" s="21"/>
      <c r="AC197" s="21"/>
      <c r="AD197" s="21"/>
      <c r="AE197" s="26">
        <v>90</v>
      </c>
      <c r="AF197" s="65"/>
      <c r="AG197" s="52">
        <f t="shared" si="105"/>
        <v>20.02</v>
      </c>
      <c r="AH197" s="52">
        <f t="shared" si="106"/>
        <v>1.9800000000000004</v>
      </c>
      <c r="AI197" s="52">
        <f t="shared" si="107"/>
        <v>1.9800000000000004</v>
      </c>
      <c r="AJ197" s="52">
        <f t="shared" si="108"/>
        <v>16.02</v>
      </c>
      <c r="AK197" s="21">
        <f t="shared" si="109"/>
        <v>91</v>
      </c>
      <c r="AL197" s="21">
        <f t="shared" si="110"/>
        <v>89</v>
      </c>
      <c r="AM197" s="21">
        <f t="shared" si="111"/>
        <v>91</v>
      </c>
      <c r="AN197" s="21">
        <f t="shared" si="112"/>
        <v>89</v>
      </c>
      <c r="AO197" s="21">
        <f t="shared" si="113"/>
        <v>-1.0340909090909092</v>
      </c>
      <c r="AP197" s="21">
        <f t="shared" si="114"/>
        <v>-1.0112359550561798</v>
      </c>
      <c r="AQ197" s="21">
        <f t="shared" si="115"/>
        <v>90.100000000000009</v>
      </c>
    </row>
    <row r="198" spans="1:43">
      <c r="A198" s="75">
        <v>194</v>
      </c>
      <c r="B198" s="19">
        <v>461</v>
      </c>
      <c r="C198" s="21" t="s">
        <v>35</v>
      </c>
      <c r="D198" s="21">
        <v>2011</v>
      </c>
      <c r="E198" s="21" t="s">
        <v>60</v>
      </c>
      <c r="F198" s="32">
        <v>360</v>
      </c>
      <c r="G198" s="21">
        <v>68</v>
      </c>
      <c r="H198" s="21">
        <v>292</v>
      </c>
      <c r="I198" s="9"/>
      <c r="J198" s="9"/>
      <c r="K198" s="9"/>
      <c r="L198" s="21"/>
      <c r="M198" s="21"/>
      <c r="N198" s="21"/>
      <c r="O198" s="21" t="s">
        <v>708</v>
      </c>
      <c r="P198" s="21" t="s">
        <v>272</v>
      </c>
      <c r="Q198" s="21"/>
      <c r="R198" s="21">
        <v>59</v>
      </c>
      <c r="S198" s="21">
        <v>17</v>
      </c>
      <c r="T198" s="21">
        <v>9</v>
      </c>
      <c r="U198" s="21">
        <v>275</v>
      </c>
      <c r="V198" s="21">
        <v>89</v>
      </c>
      <c r="W198" s="21">
        <v>91</v>
      </c>
      <c r="X198" s="21"/>
      <c r="Y198" s="21"/>
      <c r="Z198" s="21"/>
      <c r="AA198" s="21"/>
      <c r="AB198" s="21"/>
      <c r="AC198" s="21"/>
      <c r="AD198" s="21"/>
      <c r="AE198" s="26">
        <v>93</v>
      </c>
      <c r="AF198" s="65"/>
      <c r="AG198" s="52">
        <f t="shared" ref="AG198:AG199" si="116">G198*V198/100</f>
        <v>60.52</v>
      </c>
      <c r="AH198" s="52">
        <f t="shared" ref="AH198:AH199" si="117">H198-AJ198</f>
        <v>26.279999999999973</v>
      </c>
      <c r="AI198" s="52">
        <f t="shared" ref="AI198:AI199" si="118">G198-AG198</f>
        <v>7.4799999999999969</v>
      </c>
      <c r="AJ198" s="52">
        <f t="shared" ref="AJ198:AJ199" si="119">H198*W198/100</f>
        <v>265.72000000000003</v>
      </c>
      <c r="AK198" s="21">
        <f t="shared" ref="AK198:AK199" si="120">AG198/(AG198+AI198)*100</f>
        <v>89</v>
      </c>
      <c r="AL198" s="21">
        <f t="shared" ref="AL198:AL199" si="121">AJ198/(AH198+AJ198)*100</f>
        <v>91.000000000000014</v>
      </c>
      <c r="AM198" s="21">
        <f t="shared" ref="AM198:AM199" si="122">AG198/(AG198+AH198)*100</f>
        <v>69.723502304147473</v>
      </c>
      <c r="AN198" s="21">
        <f t="shared" ref="AN198:AN199" si="123">AJ198/(AI198+AJ198)*100</f>
        <v>97.262079062957525</v>
      </c>
      <c r="AO198" s="21">
        <f t="shared" ref="AO198:AO199" si="124">AK198/(1-AL198)</f>
        <v>-0.98888888888888871</v>
      </c>
      <c r="AP198" s="21">
        <f t="shared" ref="AP198:AP199" si="125">(1-AK198)/AL198</f>
        <v>-0.96703296703296693</v>
      </c>
      <c r="AQ198" s="21">
        <f t="shared" ref="AQ198:AQ199" si="126">(AG198+AJ198)/(AG198+AH198+AI198+AJ198)*100</f>
        <v>90.62222222222222</v>
      </c>
    </row>
    <row r="199" spans="1:43">
      <c r="A199" s="75">
        <v>195</v>
      </c>
      <c r="B199" s="19">
        <v>461</v>
      </c>
      <c r="C199" s="21" t="s">
        <v>35</v>
      </c>
      <c r="D199" s="21">
        <v>2011</v>
      </c>
      <c r="E199" s="21" t="s">
        <v>60</v>
      </c>
      <c r="F199" s="32">
        <v>360</v>
      </c>
      <c r="G199" s="21">
        <v>68</v>
      </c>
      <c r="H199" s="21">
        <v>292</v>
      </c>
      <c r="I199" s="9"/>
      <c r="J199" s="9"/>
      <c r="K199" s="9"/>
      <c r="L199" s="21"/>
      <c r="M199" s="21"/>
      <c r="N199" s="21"/>
      <c r="O199" s="21" t="s">
        <v>708</v>
      </c>
      <c r="P199" s="21" t="s">
        <v>522</v>
      </c>
      <c r="Q199" s="21"/>
      <c r="R199" s="21">
        <v>61</v>
      </c>
      <c r="S199" s="21">
        <v>12</v>
      </c>
      <c r="T199" s="21">
        <v>7</v>
      </c>
      <c r="U199" s="21">
        <v>280</v>
      </c>
      <c r="V199" s="21">
        <v>89</v>
      </c>
      <c r="W199" s="21">
        <v>96</v>
      </c>
      <c r="X199" s="21"/>
      <c r="Y199" s="21"/>
      <c r="Z199" s="21"/>
      <c r="AA199" s="21"/>
      <c r="AB199" s="21"/>
      <c r="AC199" s="21"/>
      <c r="AD199" s="21"/>
      <c r="AE199" s="26">
        <v>95</v>
      </c>
      <c r="AF199" s="65"/>
      <c r="AG199" s="52">
        <f t="shared" si="116"/>
        <v>60.52</v>
      </c>
      <c r="AH199" s="52">
        <f t="shared" si="117"/>
        <v>11.680000000000007</v>
      </c>
      <c r="AI199" s="52">
        <f t="shared" si="118"/>
        <v>7.4799999999999969</v>
      </c>
      <c r="AJ199" s="52">
        <f t="shared" si="119"/>
        <v>280.32</v>
      </c>
      <c r="AK199" s="21">
        <f t="shared" si="120"/>
        <v>89</v>
      </c>
      <c r="AL199" s="21">
        <f t="shared" si="121"/>
        <v>96</v>
      </c>
      <c r="AM199" s="21">
        <f t="shared" si="122"/>
        <v>83.822714681440431</v>
      </c>
      <c r="AN199" s="21">
        <f t="shared" si="123"/>
        <v>97.400972897845719</v>
      </c>
      <c r="AO199" s="21">
        <f t="shared" si="124"/>
        <v>-0.93684210526315792</v>
      </c>
      <c r="AP199" s="21">
        <f t="shared" si="125"/>
        <v>-0.91666666666666663</v>
      </c>
      <c r="AQ199" s="21">
        <f t="shared" si="126"/>
        <v>94.677777777777777</v>
      </c>
    </row>
    <row r="200" spans="1:43">
      <c r="A200" s="75">
        <v>196</v>
      </c>
      <c r="B200" s="19">
        <v>426</v>
      </c>
      <c r="C200" s="20" t="s">
        <v>57</v>
      </c>
      <c r="D200" s="21">
        <v>2011</v>
      </c>
      <c r="E200" s="21" t="s">
        <v>107</v>
      </c>
      <c r="F200" s="32">
        <v>274</v>
      </c>
      <c r="G200" s="32">
        <v>155</v>
      </c>
      <c r="H200" s="32">
        <v>119</v>
      </c>
      <c r="I200" s="32" t="s">
        <v>546</v>
      </c>
      <c r="J200" s="32" t="s">
        <v>632</v>
      </c>
      <c r="K200" s="32" t="s">
        <v>618</v>
      </c>
      <c r="L200" s="32" t="s">
        <v>633</v>
      </c>
      <c r="M200" s="32" t="s">
        <v>634</v>
      </c>
      <c r="N200" s="32" t="s">
        <v>619</v>
      </c>
      <c r="O200" s="22" t="s">
        <v>627</v>
      </c>
      <c r="P200" s="32" t="s">
        <v>635</v>
      </c>
      <c r="Q200" s="21"/>
      <c r="R200" s="21"/>
      <c r="S200" s="21"/>
      <c r="T200" s="21"/>
      <c r="U200" s="21"/>
      <c r="V200" s="21">
        <v>76</v>
      </c>
      <c r="W200" s="21">
        <v>84.2</v>
      </c>
      <c r="X200" s="21">
        <v>86</v>
      </c>
      <c r="Y200" s="21">
        <v>73.2</v>
      </c>
      <c r="Z200" s="21"/>
      <c r="AA200" s="21"/>
      <c r="AB200" s="21"/>
      <c r="AC200" s="21"/>
      <c r="AD200" s="21"/>
      <c r="AE200" s="26">
        <v>80</v>
      </c>
      <c r="AF200" s="65"/>
      <c r="AG200" s="52">
        <f t="shared" si="105"/>
        <v>117.8</v>
      </c>
      <c r="AH200" s="52">
        <f t="shared" si="106"/>
        <v>18.801999999999992</v>
      </c>
      <c r="AI200" s="52">
        <f t="shared" si="107"/>
        <v>37.200000000000003</v>
      </c>
      <c r="AJ200" s="52">
        <f t="shared" si="108"/>
        <v>100.19800000000001</v>
      </c>
      <c r="AK200" s="21">
        <f t="shared" si="109"/>
        <v>76</v>
      </c>
      <c r="AL200" s="21">
        <f t="shared" si="110"/>
        <v>84.2</v>
      </c>
      <c r="AM200" s="21">
        <f t="shared" si="111"/>
        <v>86.235926267550994</v>
      </c>
      <c r="AN200" s="21">
        <f t="shared" si="112"/>
        <v>72.925370092723313</v>
      </c>
      <c r="AO200" s="21">
        <f t="shared" si="113"/>
        <v>-0.91346153846153844</v>
      </c>
      <c r="AP200" s="21">
        <f t="shared" si="114"/>
        <v>-0.89073634204275531</v>
      </c>
      <c r="AQ200" s="21">
        <f t="shared" si="115"/>
        <v>79.561313868613141</v>
      </c>
    </row>
    <row r="201" spans="1:43">
      <c r="A201" s="75">
        <v>197</v>
      </c>
      <c r="B201" s="19">
        <v>426</v>
      </c>
      <c r="C201" s="20" t="s">
        <v>57</v>
      </c>
      <c r="D201" s="21">
        <v>2011</v>
      </c>
      <c r="E201" s="21" t="s">
        <v>107</v>
      </c>
      <c r="F201" s="32">
        <v>274</v>
      </c>
      <c r="G201" s="32">
        <v>155</v>
      </c>
      <c r="H201" s="32">
        <v>119</v>
      </c>
      <c r="I201" s="21"/>
      <c r="J201" s="93"/>
      <c r="K201" s="21"/>
      <c r="L201" s="93"/>
      <c r="M201" s="21"/>
      <c r="N201" s="21"/>
      <c r="O201" s="22" t="s">
        <v>627</v>
      </c>
      <c r="P201" s="21" t="s">
        <v>636</v>
      </c>
      <c r="Q201" s="21"/>
      <c r="R201" s="21"/>
      <c r="S201" s="21"/>
      <c r="T201" s="21"/>
      <c r="U201" s="21"/>
      <c r="V201" s="21">
        <v>44.8</v>
      </c>
      <c r="W201" s="21">
        <v>79.2</v>
      </c>
      <c r="X201" s="21">
        <v>73.400000000000006</v>
      </c>
      <c r="Y201" s="21">
        <v>52.8</v>
      </c>
      <c r="Z201" s="21"/>
      <c r="AA201" s="21"/>
      <c r="AB201" s="21"/>
      <c r="AC201" s="21"/>
      <c r="AD201" s="21"/>
      <c r="AE201" s="26">
        <v>60</v>
      </c>
      <c r="AF201" s="65"/>
      <c r="AG201" s="52">
        <f t="shared" si="105"/>
        <v>69.44</v>
      </c>
      <c r="AH201" s="52">
        <f t="shared" si="106"/>
        <v>24.751999999999995</v>
      </c>
      <c r="AI201" s="52">
        <f t="shared" si="107"/>
        <v>85.56</v>
      </c>
      <c r="AJ201" s="52">
        <f t="shared" si="108"/>
        <v>94.248000000000005</v>
      </c>
      <c r="AK201" s="21">
        <f t="shared" si="109"/>
        <v>44.800000000000004</v>
      </c>
      <c r="AL201" s="21">
        <f t="shared" si="110"/>
        <v>79.2</v>
      </c>
      <c r="AM201" s="21">
        <f t="shared" si="111"/>
        <v>73.721759809750296</v>
      </c>
      <c r="AN201" s="21">
        <f t="shared" si="112"/>
        <v>52.415910304324619</v>
      </c>
      <c r="AO201" s="21">
        <f t="shared" si="113"/>
        <v>-0.57289002557544766</v>
      </c>
      <c r="AP201" s="21">
        <f t="shared" si="114"/>
        <v>-0.55303030303030309</v>
      </c>
      <c r="AQ201" s="21">
        <f t="shared" si="115"/>
        <v>59.740145985401462</v>
      </c>
    </row>
    <row r="202" spans="1:43">
      <c r="A202" s="75">
        <v>198</v>
      </c>
      <c r="B202" s="19">
        <v>426</v>
      </c>
      <c r="C202" s="20" t="s">
        <v>57</v>
      </c>
      <c r="D202" s="21">
        <v>2011</v>
      </c>
      <c r="E202" s="21" t="s">
        <v>107</v>
      </c>
      <c r="F202" s="32">
        <v>274</v>
      </c>
      <c r="G202" s="32">
        <v>155</v>
      </c>
      <c r="H202" s="32">
        <v>119</v>
      </c>
      <c r="I202" s="21"/>
      <c r="J202" s="93"/>
      <c r="K202" s="21"/>
      <c r="L202" s="93"/>
      <c r="M202" s="21"/>
      <c r="N202" s="21"/>
      <c r="O202" s="22" t="s">
        <v>627</v>
      </c>
      <c r="P202" s="21" t="s">
        <v>637</v>
      </c>
      <c r="Q202" s="21"/>
      <c r="R202" s="21"/>
      <c r="S202" s="21"/>
      <c r="T202" s="21"/>
      <c r="U202" s="21"/>
      <c r="V202" s="21">
        <v>82.5</v>
      </c>
      <c r="W202" s="21">
        <v>75</v>
      </c>
      <c r="X202" s="21">
        <v>80.900000000000006</v>
      </c>
      <c r="Y202" s="21">
        <v>76.900000000000006</v>
      </c>
      <c r="Z202" s="21"/>
      <c r="AA202" s="21"/>
      <c r="AB202" s="21"/>
      <c r="AC202" s="21"/>
      <c r="AD202" s="21"/>
      <c r="AE202" s="26">
        <v>79</v>
      </c>
      <c r="AF202" s="65"/>
      <c r="AG202" s="52">
        <f t="shared" si="105"/>
        <v>127.875</v>
      </c>
      <c r="AH202" s="52">
        <f t="shared" si="106"/>
        <v>29.75</v>
      </c>
      <c r="AI202" s="52">
        <f t="shared" si="107"/>
        <v>27.125</v>
      </c>
      <c r="AJ202" s="52">
        <f t="shared" si="108"/>
        <v>89.25</v>
      </c>
      <c r="AK202" s="21">
        <f t="shared" si="109"/>
        <v>82.5</v>
      </c>
      <c r="AL202" s="21">
        <f t="shared" si="110"/>
        <v>75</v>
      </c>
      <c r="AM202" s="21">
        <f t="shared" si="111"/>
        <v>81.126090404440916</v>
      </c>
      <c r="AN202" s="21">
        <f t="shared" si="112"/>
        <v>76.691729323308266</v>
      </c>
      <c r="AO202" s="21">
        <f t="shared" si="113"/>
        <v>-1.1148648648648649</v>
      </c>
      <c r="AP202" s="21">
        <f t="shared" si="114"/>
        <v>-1.0866666666666667</v>
      </c>
      <c r="AQ202" s="21">
        <f t="shared" si="115"/>
        <v>79.242700729927009</v>
      </c>
    </row>
    <row r="203" spans="1:43">
      <c r="A203" s="75">
        <v>199</v>
      </c>
      <c r="B203" s="19">
        <v>426</v>
      </c>
      <c r="C203" s="20" t="s">
        <v>57</v>
      </c>
      <c r="D203" s="21">
        <v>2011</v>
      </c>
      <c r="E203" s="21" t="s">
        <v>107</v>
      </c>
      <c r="F203" s="32">
        <v>274</v>
      </c>
      <c r="G203" s="32">
        <v>155</v>
      </c>
      <c r="H203" s="32">
        <v>119</v>
      </c>
      <c r="I203" s="30"/>
      <c r="J203" s="94"/>
      <c r="K203" s="30"/>
      <c r="L203" s="94"/>
      <c r="M203" s="30"/>
      <c r="N203" s="30"/>
      <c r="O203" s="22" t="s">
        <v>627</v>
      </c>
      <c r="P203" s="30" t="s">
        <v>638</v>
      </c>
      <c r="Q203" s="30"/>
      <c r="R203" s="30"/>
      <c r="S203" s="30"/>
      <c r="T203" s="30"/>
      <c r="U203" s="30"/>
      <c r="V203" s="30">
        <v>44.8</v>
      </c>
      <c r="W203" s="30">
        <v>74.2</v>
      </c>
      <c r="X203" s="30">
        <v>69</v>
      </c>
      <c r="Y203" s="30">
        <v>51.1</v>
      </c>
      <c r="Z203" s="30"/>
      <c r="AA203" s="30"/>
      <c r="AB203" s="30"/>
      <c r="AC203" s="30"/>
      <c r="AD203" s="30"/>
      <c r="AE203" s="59">
        <v>58</v>
      </c>
      <c r="AF203" s="65"/>
      <c r="AG203" s="52">
        <f t="shared" si="105"/>
        <v>69.44</v>
      </c>
      <c r="AH203" s="52">
        <f>H203-AJ203</f>
        <v>30.701999999999984</v>
      </c>
      <c r="AI203" s="52">
        <f t="shared" si="107"/>
        <v>85.56</v>
      </c>
      <c r="AJ203" s="52">
        <f>H203*W203/100</f>
        <v>88.298000000000016</v>
      </c>
      <c r="AK203" s="21">
        <f t="shared" si="109"/>
        <v>44.800000000000004</v>
      </c>
      <c r="AL203" s="21">
        <f t="shared" si="110"/>
        <v>74.200000000000017</v>
      </c>
      <c r="AM203" s="21">
        <f t="shared" si="111"/>
        <v>69.341535020271223</v>
      </c>
      <c r="AN203" s="21">
        <f t="shared" si="112"/>
        <v>50.787424219765562</v>
      </c>
      <c r="AO203" s="21">
        <f t="shared" si="113"/>
        <v>-0.61202185792349717</v>
      </c>
      <c r="AP203" s="21">
        <f t="shared" si="114"/>
        <v>-0.59029649595687328</v>
      </c>
      <c r="AQ203" s="21">
        <f t="shared" si="115"/>
        <v>57.568613138686132</v>
      </c>
    </row>
    <row r="204" spans="1:43">
      <c r="A204" s="75">
        <v>200</v>
      </c>
      <c r="B204" s="19">
        <v>426</v>
      </c>
      <c r="C204" s="20" t="s">
        <v>57</v>
      </c>
      <c r="D204" s="21">
        <v>2011</v>
      </c>
      <c r="E204" s="21" t="s">
        <v>107</v>
      </c>
      <c r="F204" s="32">
        <v>32</v>
      </c>
      <c r="G204" s="78">
        <v>20</v>
      </c>
      <c r="H204" s="78">
        <v>12</v>
      </c>
      <c r="I204" s="78"/>
      <c r="J204" s="97"/>
      <c r="K204" s="78"/>
      <c r="L204" s="97"/>
      <c r="M204" s="78"/>
      <c r="N204" s="78"/>
      <c r="O204" s="78" t="s">
        <v>628</v>
      </c>
      <c r="P204" s="78" t="s">
        <v>622</v>
      </c>
      <c r="Q204" s="78"/>
      <c r="R204" s="86">
        <v>20</v>
      </c>
      <c r="S204" s="86">
        <v>1</v>
      </c>
      <c r="T204" s="86">
        <v>0</v>
      </c>
      <c r="U204" s="86">
        <v>11</v>
      </c>
      <c r="V204" s="86">
        <v>100</v>
      </c>
      <c r="W204" s="86">
        <v>92.31</v>
      </c>
      <c r="X204" s="86">
        <v>95.24</v>
      </c>
      <c r="Y204" s="86">
        <v>100</v>
      </c>
      <c r="Z204" s="86"/>
      <c r="AA204" s="78"/>
      <c r="AB204" s="21"/>
      <c r="AC204" s="21"/>
      <c r="AD204" s="21"/>
      <c r="AE204" s="26">
        <v>96.97</v>
      </c>
      <c r="AF204" s="69" t="s">
        <v>641</v>
      </c>
      <c r="AG204" s="52">
        <f>G204*V204/100</f>
        <v>20</v>
      </c>
      <c r="AH204" s="52">
        <f t="shared" si="106"/>
        <v>0.92280000000000051</v>
      </c>
      <c r="AI204" s="52">
        <f>G204-AG204</f>
        <v>0</v>
      </c>
      <c r="AJ204" s="52">
        <f t="shared" si="108"/>
        <v>11.077199999999999</v>
      </c>
      <c r="AK204" s="21">
        <f t="shared" si="109"/>
        <v>100</v>
      </c>
      <c r="AL204" s="21">
        <f t="shared" si="110"/>
        <v>92.309999999999988</v>
      </c>
      <c r="AM204" s="21">
        <f t="shared" si="111"/>
        <v>95.589500449270631</v>
      </c>
      <c r="AN204" s="21">
        <f t="shared" si="112"/>
        <v>100</v>
      </c>
      <c r="AO204" s="21">
        <f t="shared" si="113"/>
        <v>-1.0951702989814918</v>
      </c>
      <c r="AP204" s="21">
        <f t="shared" si="114"/>
        <v>-1.0724731881702958</v>
      </c>
      <c r="AQ204" s="21">
        <f t="shared" si="115"/>
        <v>97.116249999999994</v>
      </c>
    </row>
    <row r="205" spans="1:43">
      <c r="A205" s="75">
        <v>201</v>
      </c>
      <c r="B205" s="19">
        <v>426</v>
      </c>
      <c r="C205" s="20" t="s">
        <v>57</v>
      </c>
      <c r="D205" s="21">
        <v>2011</v>
      </c>
      <c r="E205" s="21" t="s">
        <v>107</v>
      </c>
      <c r="F205" s="32">
        <v>32</v>
      </c>
      <c r="G205" s="87">
        <v>20</v>
      </c>
      <c r="H205" s="87">
        <v>12</v>
      </c>
      <c r="I205" s="78"/>
      <c r="J205" s="97"/>
      <c r="K205" s="78"/>
      <c r="L205" s="97"/>
      <c r="M205" s="78"/>
      <c r="N205" s="78"/>
      <c r="O205" s="78" t="s">
        <v>628</v>
      </c>
      <c r="P205" s="78" t="s">
        <v>639</v>
      </c>
      <c r="Q205" s="78"/>
      <c r="R205" s="86">
        <v>19</v>
      </c>
      <c r="S205" s="86">
        <v>4</v>
      </c>
      <c r="T205" s="86">
        <v>1</v>
      </c>
      <c r="U205" s="86">
        <v>8</v>
      </c>
      <c r="V205" s="86">
        <v>95</v>
      </c>
      <c r="W205" s="86">
        <v>69.23</v>
      </c>
      <c r="X205" s="86">
        <v>82.61</v>
      </c>
      <c r="Y205" s="86">
        <v>90</v>
      </c>
      <c r="Z205" s="86"/>
      <c r="AA205" s="78"/>
      <c r="AB205" s="21"/>
      <c r="AC205" s="21"/>
      <c r="AD205" s="21"/>
      <c r="AE205" s="26">
        <v>84.85</v>
      </c>
      <c r="AF205" s="65"/>
      <c r="AG205" s="52">
        <f t="shared" si="105"/>
        <v>19</v>
      </c>
      <c r="AH205" s="52">
        <f t="shared" si="106"/>
        <v>3.6923999999999992</v>
      </c>
      <c r="AI205" s="52">
        <f t="shared" si="107"/>
        <v>1</v>
      </c>
      <c r="AJ205" s="52">
        <f t="shared" si="108"/>
        <v>8.3076000000000008</v>
      </c>
      <c r="AK205" s="21">
        <f t="shared" si="109"/>
        <v>95</v>
      </c>
      <c r="AL205" s="21">
        <f t="shared" si="110"/>
        <v>69.23</v>
      </c>
      <c r="AM205" s="21">
        <f t="shared" si="111"/>
        <v>83.728472968923512</v>
      </c>
      <c r="AN205" s="21">
        <f t="shared" si="112"/>
        <v>89.256091795951704</v>
      </c>
      <c r="AO205" s="21">
        <f t="shared" si="113"/>
        <v>-1.3923494064194635</v>
      </c>
      <c r="AP205" s="21">
        <f t="shared" si="114"/>
        <v>-1.3577928643651596</v>
      </c>
      <c r="AQ205" s="21">
        <f t="shared" si="115"/>
        <v>85.336250000000007</v>
      </c>
    </row>
    <row r="206" spans="1:43">
      <c r="A206" s="75">
        <v>202</v>
      </c>
      <c r="B206" s="47">
        <v>382</v>
      </c>
      <c r="C206" s="20" t="s">
        <v>50</v>
      </c>
      <c r="D206" s="21">
        <v>2010</v>
      </c>
      <c r="E206" s="21" t="s">
        <v>110</v>
      </c>
      <c r="F206" s="21">
        <v>15</v>
      </c>
      <c r="G206" s="78">
        <v>7</v>
      </c>
      <c r="H206" s="78">
        <v>8</v>
      </c>
      <c r="I206" s="88" t="s">
        <v>261</v>
      </c>
      <c r="J206" s="89" t="s">
        <v>643</v>
      </c>
      <c r="K206" s="88" t="s">
        <v>137</v>
      </c>
      <c r="L206" s="89"/>
      <c r="M206" s="78" t="s">
        <v>644</v>
      </c>
      <c r="N206" s="88" t="s">
        <v>642</v>
      </c>
      <c r="O206" s="78" t="s">
        <v>627</v>
      </c>
      <c r="P206" s="78" t="s">
        <v>761</v>
      </c>
      <c r="Q206" s="78"/>
      <c r="R206" s="78">
        <v>6</v>
      </c>
      <c r="S206" s="78">
        <v>1</v>
      </c>
      <c r="T206" s="86">
        <v>1</v>
      </c>
      <c r="U206" s="86">
        <v>7</v>
      </c>
      <c r="V206" s="86">
        <v>86</v>
      </c>
      <c r="W206" s="86">
        <v>88</v>
      </c>
      <c r="X206" s="86"/>
      <c r="Y206" s="86"/>
      <c r="Z206" s="86"/>
      <c r="AA206" s="78"/>
      <c r="AB206" s="21"/>
      <c r="AC206" s="21"/>
      <c r="AD206" s="21"/>
      <c r="AE206" s="26"/>
      <c r="AF206" s="65"/>
      <c r="AG206" s="52">
        <f t="shared" si="105"/>
        <v>6.02</v>
      </c>
      <c r="AH206" s="52">
        <f t="shared" si="106"/>
        <v>0.96</v>
      </c>
      <c r="AI206" s="52">
        <f t="shared" si="107"/>
        <v>0.98000000000000043</v>
      </c>
      <c r="AJ206" s="52">
        <f t="shared" si="108"/>
        <v>7.04</v>
      </c>
      <c r="AK206" s="21">
        <f t="shared" si="109"/>
        <v>86</v>
      </c>
      <c r="AL206" s="21">
        <f t="shared" si="110"/>
        <v>88</v>
      </c>
      <c r="AM206" s="21">
        <f t="shared" si="111"/>
        <v>86.246418338108882</v>
      </c>
      <c r="AN206" s="21">
        <f t="shared" si="112"/>
        <v>87.780548628428932</v>
      </c>
      <c r="AO206" s="21">
        <f t="shared" si="113"/>
        <v>-0.9885057471264368</v>
      </c>
      <c r="AP206" s="21">
        <f t="shared" si="114"/>
        <v>-0.96590909090909094</v>
      </c>
      <c r="AQ206" s="21">
        <f t="shared" si="115"/>
        <v>87.066666666666663</v>
      </c>
    </row>
    <row r="207" spans="1:43">
      <c r="A207" s="75">
        <v>203</v>
      </c>
      <c r="B207" s="10">
        <v>429</v>
      </c>
      <c r="C207" s="76" t="s">
        <v>733</v>
      </c>
      <c r="D207" s="9">
        <v>2010</v>
      </c>
      <c r="E207" s="9" t="s">
        <v>734</v>
      </c>
      <c r="F207" s="31">
        <v>34</v>
      </c>
      <c r="G207" s="88">
        <v>24</v>
      </c>
      <c r="H207" s="80">
        <v>10</v>
      </c>
      <c r="I207" s="88" t="s">
        <v>120</v>
      </c>
      <c r="J207" s="90" t="s">
        <v>746</v>
      </c>
      <c r="K207" s="88" t="s">
        <v>735</v>
      </c>
      <c r="L207" s="78" t="s">
        <v>747</v>
      </c>
      <c r="M207" s="78" t="s">
        <v>180</v>
      </c>
      <c r="N207" s="88" t="s">
        <v>748</v>
      </c>
      <c r="O207" s="86" t="s">
        <v>254</v>
      </c>
      <c r="P207" s="86" t="s">
        <v>306</v>
      </c>
      <c r="Q207" s="82"/>
      <c r="R207" s="82"/>
      <c r="S207" s="82"/>
      <c r="T207" s="86"/>
      <c r="U207" s="86"/>
      <c r="V207" s="86"/>
      <c r="W207" s="86"/>
      <c r="X207" s="86"/>
      <c r="Y207" s="86"/>
      <c r="Z207" s="86">
        <v>1</v>
      </c>
      <c r="AA207" s="78" t="s">
        <v>749</v>
      </c>
      <c r="AB207" s="21"/>
      <c r="AC207" s="21"/>
      <c r="AD207" s="21"/>
      <c r="AE207" s="21"/>
      <c r="AF207" s="21"/>
      <c r="AG207" s="52">
        <f t="shared" si="105"/>
        <v>0</v>
      </c>
      <c r="AH207" s="52">
        <f t="shared" si="106"/>
        <v>10</v>
      </c>
      <c r="AI207" s="52">
        <f t="shared" si="107"/>
        <v>24</v>
      </c>
      <c r="AJ207" s="52">
        <f t="shared" si="108"/>
        <v>0</v>
      </c>
      <c r="AK207" s="21">
        <f t="shared" si="109"/>
        <v>0</v>
      </c>
      <c r="AL207" s="21">
        <f t="shared" si="110"/>
        <v>0</v>
      </c>
      <c r="AM207" s="21">
        <f t="shared" si="111"/>
        <v>0</v>
      </c>
      <c r="AN207" s="21">
        <f t="shared" si="112"/>
        <v>0</v>
      </c>
      <c r="AO207" s="21">
        <f t="shared" si="113"/>
        <v>0</v>
      </c>
      <c r="AP207" s="21" t="e">
        <f t="shared" si="114"/>
        <v>#DIV/0!</v>
      </c>
      <c r="AQ207" s="21">
        <f t="shared" si="115"/>
        <v>0</v>
      </c>
    </row>
    <row r="208" spans="1:43">
      <c r="A208" s="75">
        <v>204</v>
      </c>
      <c r="B208" s="10">
        <v>429</v>
      </c>
      <c r="C208" s="76" t="s">
        <v>733</v>
      </c>
      <c r="D208" s="9">
        <v>2010</v>
      </c>
      <c r="E208" s="9" t="s">
        <v>734</v>
      </c>
      <c r="F208" s="31">
        <v>34</v>
      </c>
      <c r="G208" s="88">
        <v>24</v>
      </c>
      <c r="H208" s="80">
        <v>10</v>
      </c>
      <c r="I208" s="88" t="s">
        <v>120</v>
      </c>
      <c r="J208" s="90" t="s">
        <v>746</v>
      </c>
      <c r="K208" s="88" t="s">
        <v>735</v>
      </c>
      <c r="L208" s="78" t="s">
        <v>747</v>
      </c>
      <c r="M208" s="78" t="s">
        <v>180</v>
      </c>
      <c r="N208" s="88" t="s">
        <v>748</v>
      </c>
      <c r="O208" s="86" t="s">
        <v>254</v>
      </c>
      <c r="P208" s="86" t="s">
        <v>111</v>
      </c>
      <c r="Q208" s="82"/>
      <c r="R208" s="82"/>
      <c r="S208" s="82"/>
      <c r="T208" s="86"/>
      <c r="U208" s="86"/>
      <c r="V208" s="86"/>
      <c r="W208" s="86"/>
      <c r="X208" s="86"/>
      <c r="Y208" s="86"/>
      <c r="Z208" s="86">
        <v>0.74580000000000002</v>
      </c>
      <c r="AA208" s="78"/>
      <c r="AB208" s="21"/>
      <c r="AC208" s="21"/>
      <c r="AD208" s="21"/>
      <c r="AE208" s="21"/>
      <c r="AF208" s="21"/>
      <c r="AG208" s="52">
        <f t="shared" si="105"/>
        <v>0</v>
      </c>
      <c r="AH208" s="52">
        <f t="shared" si="106"/>
        <v>10</v>
      </c>
      <c r="AI208" s="52">
        <f t="shared" si="107"/>
        <v>24</v>
      </c>
      <c r="AJ208" s="52">
        <f t="shared" si="108"/>
        <v>0</v>
      </c>
      <c r="AK208" s="21">
        <f t="shared" si="109"/>
        <v>0</v>
      </c>
      <c r="AL208" s="21">
        <f t="shared" si="110"/>
        <v>0</v>
      </c>
      <c r="AM208" s="21">
        <f t="shared" si="111"/>
        <v>0</v>
      </c>
      <c r="AN208" s="21">
        <f t="shared" si="112"/>
        <v>0</v>
      </c>
      <c r="AO208" s="21">
        <f t="shared" si="113"/>
        <v>0</v>
      </c>
      <c r="AP208" s="21" t="e">
        <f t="shared" si="114"/>
        <v>#DIV/0!</v>
      </c>
      <c r="AQ208" s="21">
        <f t="shared" si="115"/>
        <v>0</v>
      </c>
    </row>
    <row r="209" spans="1:43">
      <c r="A209" s="75">
        <v>205</v>
      </c>
      <c r="B209" s="10">
        <v>429</v>
      </c>
      <c r="C209" s="76" t="s">
        <v>733</v>
      </c>
      <c r="D209" s="9">
        <v>2010</v>
      </c>
      <c r="E209" s="9" t="s">
        <v>734</v>
      </c>
      <c r="F209" s="41">
        <v>69</v>
      </c>
      <c r="G209" s="41">
        <v>45</v>
      </c>
      <c r="H209" s="80">
        <v>24</v>
      </c>
      <c r="I209" s="41" t="s">
        <v>120</v>
      </c>
      <c r="J209" s="81" t="s">
        <v>746</v>
      </c>
      <c r="K209" s="31" t="s">
        <v>735</v>
      </c>
      <c r="L209" s="21" t="s">
        <v>747</v>
      </c>
      <c r="M209" s="21" t="s">
        <v>180</v>
      </c>
      <c r="N209" s="31" t="s">
        <v>748</v>
      </c>
      <c r="O209" s="78" t="s">
        <v>295</v>
      </c>
      <c r="P209" s="78" t="s">
        <v>306</v>
      </c>
      <c r="Q209" s="21"/>
      <c r="R209" s="21">
        <v>33</v>
      </c>
      <c r="S209" s="21">
        <v>5</v>
      </c>
      <c r="T209" s="21">
        <v>12</v>
      </c>
      <c r="U209" s="21">
        <v>19</v>
      </c>
      <c r="V209" s="21">
        <v>93.3</v>
      </c>
      <c r="W209" s="21">
        <v>100</v>
      </c>
      <c r="X209" s="21">
        <v>100</v>
      </c>
      <c r="Y209" s="21">
        <v>88.9</v>
      </c>
      <c r="Z209" s="21"/>
      <c r="AA209" s="21"/>
      <c r="AB209" s="21"/>
      <c r="AC209" s="21"/>
      <c r="AD209" s="21"/>
      <c r="AE209" s="21">
        <v>95.7</v>
      </c>
      <c r="AF209" s="21"/>
      <c r="AG209" s="52">
        <f t="shared" si="105"/>
        <v>41.984999999999999</v>
      </c>
      <c r="AH209" s="52">
        <f t="shared" si="106"/>
        <v>0</v>
      </c>
      <c r="AI209" s="52">
        <f t="shared" si="107"/>
        <v>3.0150000000000006</v>
      </c>
      <c r="AJ209" s="52">
        <f t="shared" si="108"/>
        <v>24</v>
      </c>
      <c r="AK209" s="21">
        <f t="shared" si="109"/>
        <v>93.3</v>
      </c>
      <c r="AL209" s="21">
        <f t="shared" si="110"/>
        <v>100</v>
      </c>
      <c r="AM209" s="21">
        <f t="shared" si="111"/>
        <v>100</v>
      </c>
      <c r="AN209" s="21">
        <f t="shared" si="112"/>
        <v>88.839533592448632</v>
      </c>
      <c r="AO209" s="21">
        <f t="shared" si="113"/>
        <v>-0.94242424242424239</v>
      </c>
      <c r="AP209" s="21">
        <f t="shared" si="114"/>
        <v>-0.92299999999999993</v>
      </c>
      <c r="AQ209" s="21">
        <f t="shared" si="115"/>
        <v>95.630434782608702</v>
      </c>
    </row>
    <row r="210" spans="1:43">
      <c r="A210" s="75">
        <v>206</v>
      </c>
      <c r="B210" s="10">
        <v>429</v>
      </c>
      <c r="C210" s="76" t="s">
        <v>733</v>
      </c>
      <c r="D210" s="9">
        <v>2010</v>
      </c>
      <c r="E210" s="9" t="s">
        <v>734</v>
      </c>
      <c r="F210" s="31">
        <v>69</v>
      </c>
      <c r="G210" s="31">
        <v>45</v>
      </c>
      <c r="H210" s="78">
        <v>24</v>
      </c>
      <c r="I210" s="41" t="s">
        <v>750</v>
      </c>
      <c r="J210" s="81" t="s">
        <v>746</v>
      </c>
      <c r="K210" s="31" t="s">
        <v>735</v>
      </c>
      <c r="L210" s="21" t="s">
        <v>747</v>
      </c>
      <c r="M210" s="21" t="s">
        <v>180</v>
      </c>
      <c r="N210" s="31" t="s">
        <v>748</v>
      </c>
      <c r="O210" s="78" t="s">
        <v>295</v>
      </c>
      <c r="P210" s="78" t="s">
        <v>111</v>
      </c>
      <c r="Q210" s="21"/>
      <c r="R210" s="21">
        <v>42</v>
      </c>
      <c r="S210" s="21">
        <v>0</v>
      </c>
      <c r="T210" s="21">
        <v>3</v>
      </c>
      <c r="U210" s="21">
        <v>24</v>
      </c>
      <c r="V210" s="21">
        <v>73.3</v>
      </c>
      <c r="W210" s="21">
        <v>79.2</v>
      </c>
      <c r="X210" s="21">
        <v>86.8</v>
      </c>
      <c r="Y210" s="21">
        <v>61.3</v>
      </c>
      <c r="Z210" s="21"/>
      <c r="AA210" s="21"/>
      <c r="AB210" s="21"/>
      <c r="AC210" s="21"/>
      <c r="AD210" s="21"/>
      <c r="AE210" s="21">
        <v>75.400000000000006</v>
      </c>
      <c r="AF210" s="21"/>
      <c r="AG210" s="52">
        <f t="shared" si="105"/>
        <v>32.984999999999999</v>
      </c>
      <c r="AH210" s="52">
        <f t="shared" si="106"/>
        <v>4.9919999999999973</v>
      </c>
      <c r="AI210" s="52">
        <f t="shared" si="107"/>
        <v>12.015000000000001</v>
      </c>
      <c r="AJ210" s="52">
        <f t="shared" si="108"/>
        <v>19.008000000000003</v>
      </c>
      <c r="AK210" s="21">
        <f t="shared" si="109"/>
        <v>73.3</v>
      </c>
      <c r="AL210" s="21">
        <f t="shared" si="110"/>
        <v>79.200000000000017</v>
      </c>
      <c r="AM210" s="21">
        <f t="shared" si="111"/>
        <v>86.855201832688209</v>
      </c>
      <c r="AN210" s="21">
        <f t="shared" si="112"/>
        <v>61.270670147954739</v>
      </c>
      <c r="AO210" s="21">
        <f t="shared" si="113"/>
        <v>-0.93734015345268518</v>
      </c>
      <c r="AP210" s="21">
        <f t="shared" si="114"/>
        <v>-0.91287878787878762</v>
      </c>
      <c r="AQ210" s="21">
        <f t="shared" si="115"/>
        <v>75.352173913043487</v>
      </c>
    </row>
    <row r="211" spans="1:43">
      <c r="A211" s="75">
        <v>207</v>
      </c>
      <c r="B211" s="10">
        <v>219</v>
      </c>
      <c r="C211" s="8" t="s">
        <v>738</v>
      </c>
      <c r="D211" s="9">
        <v>2009</v>
      </c>
      <c r="E211" s="9" t="s">
        <v>740</v>
      </c>
      <c r="F211" s="21">
        <v>68</v>
      </c>
      <c r="G211" s="21">
        <v>18</v>
      </c>
      <c r="H211" s="21">
        <v>50</v>
      </c>
      <c r="I211" s="21" t="s">
        <v>140</v>
      </c>
      <c r="J211" s="21" t="s">
        <v>751</v>
      </c>
      <c r="K211" s="21" t="s">
        <v>741</v>
      </c>
      <c r="L211" s="21" t="s">
        <v>752</v>
      </c>
      <c r="M211" s="21" t="s">
        <v>753</v>
      </c>
      <c r="N211" s="21" t="s">
        <v>742</v>
      </c>
      <c r="O211" s="78" t="s">
        <v>254</v>
      </c>
      <c r="P211" s="21" t="s">
        <v>306</v>
      </c>
      <c r="Q211" s="21"/>
      <c r="R211" s="21">
        <v>17</v>
      </c>
      <c r="S211" s="21">
        <v>0</v>
      </c>
      <c r="T211" s="21">
        <v>1</v>
      </c>
      <c r="U211" s="21">
        <v>50</v>
      </c>
      <c r="V211" s="21"/>
      <c r="W211" s="21"/>
      <c r="X211" s="21"/>
      <c r="Y211" s="21"/>
      <c r="Z211" s="21"/>
      <c r="AA211" s="21"/>
      <c r="AB211" s="21"/>
      <c r="AC211" s="21"/>
      <c r="AD211" s="21"/>
      <c r="AE211" s="21"/>
      <c r="AF211" s="21"/>
      <c r="AG211" s="52">
        <f>G211*V211/100</f>
        <v>0</v>
      </c>
      <c r="AH211" s="52">
        <f t="shared" si="106"/>
        <v>50</v>
      </c>
      <c r="AI211" s="52">
        <f t="shared" si="107"/>
        <v>18</v>
      </c>
      <c r="AJ211" s="52">
        <f t="shared" si="108"/>
        <v>0</v>
      </c>
      <c r="AK211" s="21">
        <f t="shared" si="109"/>
        <v>0</v>
      </c>
      <c r="AL211" s="21">
        <f t="shared" si="110"/>
        <v>0</v>
      </c>
      <c r="AM211" s="21">
        <f t="shared" si="111"/>
        <v>0</v>
      </c>
      <c r="AN211" s="21">
        <f t="shared" si="112"/>
        <v>0</v>
      </c>
      <c r="AO211" s="21">
        <f t="shared" si="113"/>
        <v>0</v>
      </c>
      <c r="AP211" s="21" t="e">
        <f t="shared" si="114"/>
        <v>#DIV/0!</v>
      </c>
      <c r="AQ211" s="21">
        <f t="shared" si="115"/>
        <v>0</v>
      </c>
    </row>
    <row r="212" spans="1:43">
      <c r="A212" s="75">
        <v>208</v>
      </c>
      <c r="B212" s="10">
        <v>219</v>
      </c>
      <c r="C212" s="8" t="s">
        <v>738</v>
      </c>
      <c r="D212" s="9">
        <v>2009</v>
      </c>
      <c r="E212" s="9" t="s">
        <v>740</v>
      </c>
      <c r="F212" s="21">
        <v>68</v>
      </c>
      <c r="G212" s="21">
        <v>18</v>
      </c>
      <c r="H212" s="21">
        <v>50</v>
      </c>
      <c r="I212" s="21" t="s">
        <v>754</v>
      </c>
      <c r="J212" s="21" t="s">
        <v>751</v>
      </c>
      <c r="K212" s="21"/>
      <c r="L212" s="21"/>
      <c r="M212" s="21"/>
      <c r="N212" s="21"/>
      <c r="O212" s="78" t="s">
        <v>254</v>
      </c>
      <c r="P212" s="21" t="s">
        <v>407</v>
      </c>
      <c r="Q212" s="21"/>
      <c r="R212" s="21">
        <v>14</v>
      </c>
      <c r="S212" s="21">
        <v>0</v>
      </c>
      <c r="T212" s="21">
        <v>4</v>
      </c>
      <c r="U212" s="21">
        <v>50</v>
      </c>
      <c r="V212" s="21"/>
      <c r="W212" s="21"/>
      <c r="X212" s="21"/>
      <c r="Y212" s="21"/>
      <c r="Z212" s="21"/>
      <c r="AA212" s="21"/>
      <c r="AB212" s="21"/>
      <c r="AC212" s="21"/>
      <c r="AD212" s="21"/>
      <c r="AE212" s="21"/>
      <c r="AF212" s="21"/>
      <c r="AG212" s="52">
        <f t="shared" ref="AG212:AG214" si="127">G212*V212/100</f>
        <v>0</v>
      </c>
      <c r="AH212" s="52">
        <f t="shared" si="106"/>
        <v>50</v>
      </c>
      <c r="AI212" s="52">
        <f t="shared" si="107"/>
        <v>18</v>
      </c>
      <c r="AJ212" s="52">
        <f t="shared" si="108"/>
        <v>0</v>
      </c>
      <c r="AK212" s="21">
        <f t="shared" si="109"/>
        <v>0</v>
      </c>
      <c r="AL212" s="21">
        <f t="shared" si="110"/>
        <v>0</v>
      </c>
      <c r="AM212" s="21">
        <f t="shared" si="111"/>
        <v>0</v>
      </c>
      <c r="AN212" s="21">
        <f t="shared" si="112"/>
        <v>0</v>
      </c>
      <c r="AO212" s="21">
        <f t="shared" si="113"/>
        <v>0</v>
      </c>
      <c r="AP212" s="21" t="e">
        <f t="shared" si="114"/>
        <v>#DIV/0!</v>
      </c>
      <c r="AQ212" s="21">
        <f t="shared" si="115"/>
        <v>0</v>
      </c>
    </row>
    <row r="213" spans="1:43">
      <c r="A213" s="75">
        <v>209</v>
      </c>
      <c r="B213" s="10">
        <v>23</v>
      </c>
      <c r="C213" s="8" t="s">
        <v>743</v>
      </c>
      <c r="D213" s="9">
        <v>2009</v>
      </c>
      <c r="E213" s="9" t="s">
        <v>60</v>
      </c>
      <c r="F213" s="31">
        <v>33</v>
      </c>
      <c r="G213" s="31">
        <v>22</v>
      </c>
      <c r="H213" s="44">
        <v>11</v>
      </c>
      <c r="I213" s="21" t="s">
        <v>120</v>
      </c>
      <c r="J213" s="21" t="s">
        <v>755</v>
      </c>
      <c r="K213" s="21" t="s">
        <v>744</v>
      </c>
      <c r="L213" s="21" t="s">
        <v>756</v>
      </c>
      <c r="M213" s="21" t="s">
        <v>762</v>
      </c>
      <c r="N213" s="21" t="s">
        <v>157</v>
      </c>
      <c r="O213" s="78" t="s">
        <v>254</v>
      </c>
      <c r="P213" s="21" t="s">
        <v>261</v>
      </c>
      <c r="Q213" s="21"/>
      <c r="R213" s="21">
        <v>22</v>
      </c>
      <c r="S213" s="21">
        <v>1</v>
      </c>
      <c r="T213" s="21">
        <v>0</v>
      </c>
      <c r="U213" s="21">
        <v>10</v>
      </c>
      <c r="V213" s="21">
        <v>100</v>
      </c>
      <c r="W213" s="21">
        <v>90.9</v>
      </c>
      <c r="X213" s="21">
        <v>96.9</v>
      </c>
      <c r="Y213" s="21">
        <v>100</v>
      </c>
      <c r="Z213" s="21">
        <v>0.94199999999999995</v>
      </c>
      <c r="AA213" s="21"/>
      <c r="AB213" s="21"/>
      <c r="AC213" s="21"/>
      <c r="AD213" s="21"/>
      <c r="AE213" s="21">
        <v>95.6</v>
      </c>
      <c r="AF213" s="21"/>
      <c r="AG213" s="52">
        <f t="shared" si="127"/>
        <v>22</v>
      </c>
      <c r="AH213" s="52">
        <f t="shared" si="106"/>
        <v>1.0009999999999994</v>
      </c>
      <c r="AI213" s="52">
        <f t="shared" si="107"/>
        <v>0</v>
      </c>
      <c r="AJ213" s="52">
        <f t="shared" si="108"/>
        <v>9.9990000000000006</v>
      </c>
      <c r="AK213" s="21">
        <f t="shared" si="109"/>
        <v>100</v>
      </c>
      <c r="AL213" s="21">
        <f t="shared" si="110"/>
        <v>90.9</v>
      </c>
      <c r="AM213" s="21">
        <f t="shared" si="111"/>
        <v>95.648015303682456</v>
      </c>
      <c r="AN213" s="21">
        <f t="shared" si="112"/>
        <v>100</v>
      </c>
      <c r="AO213" s="21">
        <f t="shared" si="113"/>
        <v>-1.1123470522803114</v>
      </c>
      <c r="AP213" s="21">
        <f t="shared" si="114"/>
        <v>-1.089108910891089</v>
      </c>
      <c r="AQ213" s="21">
        <f t="shared" si="115"/>
        <v>96.966666666666683</v>
      </c>
    </row>
    <row r="214" spans="1:43">
      <c r="A214" s="75">
        <v>210</v>
      </c>
      <c r="B214" s="10">
        <v>24</v>
      </c>
      <c r="C214" s="8" t="s">
        <v>743</v>
      </c>
      <c r="D214" s="9">
        <v>2009</v>
      </c>
      <c r="E214" s="9" t="s">
        <v>60</v>
      </c>
      <c r="F214" s="31">
        <v>33</v>
      </c>
      <c r="G214" s="31">
        <v>22</v>
      </c>
      <c r="H214" s="44">
        <v>11</v>
      </c>
      <c r="I214" s="21" t="s">
        <v>120</v>
      </c>
      <c r="J214" s="21" t="s">
        <v>757</v>
      </c>
      <c r="K214" s="21" t="s">
        <v>744</v>
      </c>
      <c r="L214" s="21" t="s">
        <v>756</v>
      </c>
      <c r="M214" s="21" t="s">
        <v>762</v>
      </c>
      <c r="N214" s="21" t="s">
        <v>157</v>
      </c>
      <c r="O214" s="78" t="s">
        <v>254</v>
      </c>
      <c r="P214" s="78" t="s">
        <v>744</v>
      </c>
      <c r="Q214" s="27"/>
      <c r="R214" s="21">
        <v>14</v>
      </c>
      <c r="S214" s="21">
        <v>2</v>
      </c>
      <c r="T214" s="21">
        <v>8</v>
      </c>
      <c r="U214" s="21">
        <v>9</v>
      </c>
      <c r="V214" s="78">
        <v>63.6</v>
      </c>
      <c r="W214" s="78">
        <v>81.8</v>
      </c>
      <c r="X214" s="78">
        <v>87.5</v>
      </c>
      <c r="Y214" s="78">
        <v>52.9</v>
      </c>
      <c r="Z214" s="27">
        <v>0.77800000000000002</v>
      </c>
      <c r="AA214" s="27"/>
      <c r="AB214" s="27"/>
      <c r="AC214" s="27"/>
      <c r="AD214" s="27"/>
      <c r="AE214" s="78">
        <v>69.599999999999994</v>
      </c>
      <c r="AF214" s="27"/>
      <c r="AG214" s="52">
        <f t="shared" si="127"/>
        <v>13.992000000000001</v>
      </c>
      <c r="AH214" s="52">
        <f t="shared" si="106"/>
        <v>2.0020000000000007</v>
      </c>
      <c r="AI214" s="52">
        <f t="shared" si="107"/>
        <v>8.0079999999999991</v>
      </c>
      <c r="AJ214" s="52">
        <f t="shared" si="108"/>
        <v>8.9979999999999993</v>
      </c>
      <c r="AK214" s="21">
        <f t="shared" si="109"/>
        <v>63.6</v>
      </c>
      <c r="AL214" s="21">
        <f t="shared" si="110"/>
        <v>81.8</v>
      </c>
      <c r="AM214" s="21">
        <f t="shared" si="111"/>
        <v>87.482806052269595</v>
      </c>
      <c r="AN214" s="21">
        <f t="shared" si="112"/>
        <v>52.910737386804655</v>
      </c>
      <c r="AO214" s="21">
        <f t="shared" si="113"/>
        <v>-0.78712871287128716</v>
      </c>
      <c r="AP214" s="21">
        <f t="shared" si="114"/>
        <v>-0.76528117359413206</v>
      </c>
      <c r="AQ214" s="21">
        <f t="shared" si="115"/>
        <v>69.666666666666671</v>
      </c>
    </row>
  </sheetData>
  <sheetProtection algorithmName="SHA-512" hashValue="hM3/pToOeKnAR20NjJuxzqZBWhvGcbxtHnmng3ppZkPJKDecSvg9Bzv0DuFqIsb0FkURETnDUsS1lu5+OBK3fw==" saltValue="dRNNhflAwZ8xUmGc3S/sFg==" spinCount="100000" sheet="1" objects="1" scenarios="1" selectLockedCells="1" selectUnlockedCells="1"/>
  <autoFilter ref="A4:AQ206"/>
  <mergeCells count="11">
    <mergeCell ref="A1:P1"/>
    <mergeCell ref="R3:AB3"/>
    <mergeCell ref="O3:O4"/>
    <mergeCell ref="P3:P4"/>
    <mergeCell ref="AG3:AQ3"/>
    <mergeCell ref="I3:M3"/>
    <mergeCell ref="AF3:AF4"/>
    <mergeCell ref="B3:B4"/>
    <mergeCell ref="C3:C4"/>
    <mergeCell ref="D3:D4"/>
    <mergeCell ref="E3:H3"/>
  </mergeCells>
  <phoneticPr fontId="2"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workbookViewId="0">
      <pane ySplit="4" topLeftCell="A5" activePane="bottomLeft" state="frozen"/>
      <selection pane="bottomLeft" activeCell="K65" sqref="K65"/>
    </sheetView>
  </sheetViews>
  <sheetFormatPr defaultRowHeight="16.5"/>
  <cols>
    <col min="1" max="1" width="4.625" customWidth="1"/>
    <col min="2" max="2" width="7.25" customWidth="1"/>
    <col min="4" max="4" width="7" customWidth="1"/>
    <col min="5" max="5" width="12.375" customWidth="1"/>
    <col min="6" max="6" width="6.625" customWidth="1"/>
    <col min="9" max="9" width="18.5" customWidth="1"/>
    <col min="10" max="10" width="9.75" customWidth="1"/>
    <col min="11" max="11" width="13.75" customWidth="1"/>
    <col min="12" max="12" width="14.75" customWidth="1"/>
    <col min="13" max="13" width="13" customWidth="1"/>
    <col min="14" max="14" width="15.25" customWidth="1"/>
    <col min="15" max="15" width="37.875" customWidth="1"/>
    <col min="16" max="16" width="16.75" customWidth="1"/>
  </cols>
  <sheetData>
    <row r="1" spans="1:17">
      <c r="A1" s="113" t="s">
        <v>787</v>
      </c>
      <c r="B1" s="113"/>
      <c r="C1" s="113"/>
      <c r="D1" s="113"/>
      <c r="E1" s="113"/>
      <c r="F1" s="113"/>
      <c r="G1" s="113"/>
      <c r="H1" s="113"/>
      <c r="I1" s="113"/>
      <c r="J1" s="113"/>
      <c r="K1" s="113"/>
      <c r="L1" s="113"/>
      <c r="M1" s="113"/>
      <c r="N1" s="113"/>
      <c r="O1" s="113"/>
    </row>
    <row r="3" spans="1:17" ht="26.25" customHeight="1">
      <c r="A3" s="128" t="s">
        <v>0</v>
      </c>
      <c r="B3" s="126" t="s">
        <v>1</v>
      </c>
      <c r="C3" s="126" t="s">
        <v>2</v>
      </c>
      <c r="D3" s="126" t="s">
        <v>3</v>
      </c>
      <c r="E3" s="126" t="s">
        <v>5</v>
      </c>
      <c r="F3" s="126"/>
      <c r="G3" s="126" t="s">
        <v>14</v>
      </c>
      <c r="H3" s="126"/>
      <c r="I3" s="126"/>
      <c r="J3" s="126"/>
      <c r="K3" s="120" t="s">
        <v>243</v>
      </c>
      <c r="L3" s="121"/>
      <c r="M3" s="121"/>
      <c r="N3" s="121"/>
      <c r="O3" s="127"/>
      <c r="P3" s="126" t="s">
        <v>242</v>
      </c>
      <c r="Q3" s="126"/>
    </row>
    <row r="4" spans="1:17" s="1" customFormat="1" ht="14.25" customHeight="1">
      <c r="A4" s="128"/>
      <c r="B4" s="126"/>
      <c r="C4" s="126"/>
      <c r="D4" s="126"/>
      <c r="E4" s="16" t="s">
        <v>17</v>
      </c>
      <c r="F4" s="16" t="s">
        <v>241</v>
      </c>
      <c r="G4" s="16" t="s">
        <v>12</v>
      </c>
      <c r="H4" s="16" t="s">
        <v>248</v>
      </c>
      <c r="I4" s="16" t="s">
        <v>113</v>
      </c>
      <c r="J4" s="16" t="s">
        <v>250</v>
      </c>
      <c r="K4" s="16" t="s">
        <v>284</v>
      </c>
      <c r="L4" s="16" t="s">
        <v>270</v>
      </c>
      <c r="M4" s="16" t="s">
        <v>283</v>
      </c>
      <c r="N4" s="16" t="s">
        <v>271</v>
      </c>
      <c r="O4" s="16" t="s">
        <v>269</v>
      </c>
      <c r="P4" s="16" t="s">
        <v>231</v>
      </c>
      <c r="Q4" s="16" t="s">
        <v>186</v>
      </c>
    </row>
    <row r="5" spans="1:17" ht="102">
      <c r="A5" s="18">
        <v>1</v>
      </c>
      <c r="B5" s="19">
        <v>418</v>
      </c>
      <c r="C5" s="20" t="s">
        <v>171</v>
      </c>
      <c r="D5" s="21">
        <v>2023</v>
      </c>
      <c r="E5" s="21" t="s">
        <v>246</v>
      </c>
      <c r="F5" s="21">
        <v>66</v>
      </c>
      <c r="G5" s="21" t="s">
        <v>120</v>
      </c>
      <c r="H5" s="21" t="s">
        <v>247</v>
      </c>
      <c r="I5" s="21" t="s">
        <v>157</v>
      </c>
      <c r="J5" s="21" t="s">
        <v>249</v>
      </c>
      <c r="K5" s="86" t="s">
        <v>255</v>
      </c>
      <c r="L5" s="105" t="s">
        <v>765</v>
      </c>
      <c r="M5" s="86" t="s">
        <v>765</v>
      </c>
      <c r="N5" s="106">
        <v>5</v>
      </c>
      <c r="O5" s="107" t="s">
        <v>667</v>
      </c>
      <c r="P5" s="86" t="s">
        <v>170</v>
      </c>
      <c r="Q5" s="21" t="s">
        <v>170</v>
      </c>
    </row>
    <row r="6" spans="1:17">
      <c r="A6" s="18">
        <v>2</v>
      </c>
      <c r="B6" s="19">
        <v>406</v>
      </c>
      <c r="C6" s="20" t="s">
        <v>46</v>
      </c>
      <c r="D6" s="21">
        <v>2022</v>
      </c>
      <c r="E6" s="21" t="s">
        <v>60</v>
      </c>
      <c r="F6" s="21">
        <v>200</v>
      </c>
      <c r="G6" s="21" t="s">
        <v>261</v>
      </c>
      <c r="H6" s="21" t="s">
        <v>264</v>
      </c>
      <c r="I6" s="21" t="s">
        <v>262</v>
      </c>
      <c r="J6" s="21" t="s">
        <v>263</v>
      </c>
      <c r="K6" s="86" t="s">
        <v>267</v>
      </c>
      <c r="L6" s="86" t="s">
        <v>765</v>
      </c>
      <c r="M6" s="86" t="s">
        <v>765</v>
      </c>
      <c r="N6" s="86" t="s">
        <v>669</v>
      </c>
      <c r="O6" s="86" t="s">
        <v>668</v>
      </c>
      <c r="P6" s="86" t="s">
        <v>268</v>
      </c>
      <c r="Q6" s="21" t="s">
        <v>268</v>
      </c>
    </row>
    <row r="7" spans="1:17">
      <c r="A7" s="18">
        <v>3</v>
      </c>
      <c r="B7" s="19">
        <v>351</v>
      </c>
      <c r="C7" s="20" t="s">
        <v>45</v>
      </c>
      <c r="D7" s="21">
        <v>2022</v>
      </c>
      <c r="E7" s="21" t="s">
        <v>64</v>
      </c>
      <c r="F7" s="21">
        <v>261</v>
      </c>
      <c r="G7" s="21" t="s">
        <v>261</v>
      </c>
      <c r="H7" s="21"/>
      <c r="I7" s="21" t="s">
        <v>276</v>
      </c>
      <c r="J7" s="21"/>
      <c r="K7" s="86" t="s">
        <v>672</v>
      </c>
      <c r="L7" s="86">
        <v>56</v>
      </c>
      <c r="M7" s="86" t="s">
        <v>765</v>
      </c>
      <c r="N7" s="86">
        <v>65</v>
      </c>
      <c r="O7" s="86" t="s">
        <v>671</v>
      </c>
      <c r="P7" s="86" t="s">
        <v>268</v>
      </c>
      <c r="Q7" s="21" t="s">
        <v>268</v>
      </c>
    </row>
    <row r="8" spans="1:17">
      <c r="A8" s="18">
        <v>4</v>
      </c>
      <c r="B8" s="19">
        <v>288</v>
      </c>
      <c r="C8" s="20" t="s">
        <v>40</v>
      </c>
      <c r="D8" s="21">
        <v>2022</v>
      </c>
      <c r="E8" s="21" t="s">
        <v>65</v>
      </c>
      <c r="F8" s="21" t="s">
        <v>679</v>
      </c>
      <c r="G8" s="31" t="s">
        <v>261</v>
      </c>
      <c r="H8" s="31" t="s">
        <v>279</v>
      </c>
      <c r="I8" s="31" t="s">
        <v>286</v>
      </c>
      <c r="J8" s="31" t="s">
        <v>279</v>
      </c>
      <c r="K8" s="86" t="s">
        <v>765</v>
      </c>
      <c r="L8" s="86" t="s">
        <v>765</v>
      </c>
      <c r="M8" s="86">
        <v>152</v>
      </c>
      <c r="N8" s="86" t="s">
        <v>675</v>
      </c>
      <c r="O8" s="86" t="s">
        <v>674</v>
      </c>
      <c r="P8" s="86" t="s">
        <v>268</v>
      </c>
      <c r="Q8" s="21" t="s">
        <v>268</v>
      </c>
    </row>
    <row r="9" spans="1:17">
      <c r="A9" s="18"/>
      <c r="B9" s="19"/>
      <c r="C9" s="20"/>
      <c r="D9" s="21"/>
      <c r="E9" s="21"/>
      <c r="F9" s="21" t="s">
        <v>678</v>
      </c>
      <c r="G9" s="31" t="s">
        <v>261</v>
      </c>
      <c r="H9" s="31" t="s">
        <v>279</v>
      </c>
      <c r="I9" s="31" t="s">
        <v>142</v>
      </c>
      <c r="J9" s="31" t="s">
        <v>279</v>
      </c>
      <c r="K9" s="86" t="s">
        <v>765</v>
      </c>
      <c r="L9" s="86" t="s">
        <v>765</v>
      </c>
      <c r="M9" s="86">
        <v>68</v>
      </c>
      <c r="N9" s="86" t="s">
        <v>676</v>
      </c>
      <c r="O9" s="86" t="s">
        <v>677</v>
      </c>
      <c r="P9" s="86" t="s">
        <v>268</v>
      </c>
      <c r="Q9" s="21" t="s">
        <v>268</v>
      </c>
    </row>
    <row r="10" spans="1:17">
      <c r="A10" s="18">
        <v>5</v>
      </c>
      <c r="B10" s="19">
        <v>211</v>
      </c>
      <c r="C10" s="20" t="s">
        <v>55</v>
      </c>
      <c r="D10" s="21">
        <v>2022</v>
      </c>
      <c r="E10" s="21" t="s">
        <v>60</v>
      </c>
      <c r="F10" s="21">
        <v>28</v>
      </c>
      <c r="G10" s="9" t="s">
        <v>120</v>
      </c>
      <c r="H10" s="21" t="s">
        <v>287</v>
      </c>
      <c r="I10" s="9" t="s">
        <v>115</v>
      </c>
      <c r="J10" s="21" t="s">
        <v>287</v>
      </c>
      <c r="K10" s="86">
        <v>21</v>
      </c>
      <c r="L10" s="86"/>
      <c r="M10" s="86">
        <v>579</v>
      </c>
      <c r="N10" s="86"/>
      <c r="O10" s="86" t="s">
        <v>288</v>
      </c>
      <c r="P10" s="86" t="s">
        <v>268</v>
      </c>
      <c r="Q10" s="21"/>
    </row>
    <row r="11" spans="1:17" ht="111.75" customHeight="1">
      <c r="A11" s="18">
        <v>6</v>
      </c>
      <c r="B11" s="19">
        <v>35</v>
      </c>
      <c r="C11" s="20" t="s">
        <v>31</v>
      </c>
      <c r="D11" s="21">
        <v>2022</v>
      </c>
      <c r="E11" s="21" t="s">
        <v>68</v>
      </c>
      <c r="F11" s="21">
        <v>117</v>
      </c>
      <c r="G11" s="21" t="s">
        <v>261</v>
      </c>
      <c r="H11" s="21" t="s">
        <v>291</v>
      </c>
      <c r="I11" s="21" t="s">
        <v>116</v>
      </c>
      <c r="J11" s="21" t="s">
        <v>292</v>
      </c>
      <c r="K11" s="86" t="s">
        <v>765</v>
      </c>
      <c r="L11" s="86" t="s">
        <v>765</v>
      </c>
      <c r="M11" s="86" t="s">
        <v>765</v>
      </c>
      <c r="N11" s="86" t="s">
        <v>765</v>
      </c>
      <c r="O11" s="86" t="s">
        <v>765</v>
      </c>
      <c r="P11" s="107" t="s">
        <v>763</v>
      </c>
      <c r="Q11" s="21" t="s">
        <v>268</v>
      </c>
    </row>
    <row r="12" spans="1:17" ht="51">
      <c r="A12" s="18">
        <v>7</v>
      </c>
      <c r="B12" s="19">
        <v>185</v>
      </c>
      <c r="C12" s="21" t="s">
        <v>34</v>
      </c>
      <c r="D12" s="21">
        <v>2022</v>
      </c>
      <c r="E12" s="21" t="s">
        <v>69</v>
      </c>
      <c r="F12" s="21">
        <v>58</v>
      </c>
      <c r="G12" s="21" t="s">
        <v>306</v>
      </c>
      <c r="H12" s="21" t="s">
        <v>307</v>
      </c>
      <c r="I12" s="21" t="s">
        <v>117</v>
      </c>
      <c r="J12" s="21" t="s">
        <v>305</v>
      </c>
      <c r="K12" s="86">
        <v>19</v>
      </c>
      <c r="L12" s="86">
        <v>4</v>
      </c>
      <c r="M12" s="86" t="s">
        <v>313</v>
      </c>
      <c r="N12" s="86" t="s">
        <v>313</v>
      </c>
      <c r="O12" s="107" t="s">
        <v>312</v>
      </c>
      <c r="P12" s="86" t="s">
        <v>268</v>
      </c>
      <c r="Q12" s="21" t="s">
        <v>268</v>
      </c>
    </row>
    <row r="13" spans="1:17">
      <c r="A13" s="18">
        <v>8</v>
      </c>
      <c r="B13" s="19">
        <v>240</v>
      </c>
      <c r="C13" s="20" t="s">
        <v>34</v>
      </c>
      <c r="D13" s="21">
        <v>2022</v>
      </c>
      <c r="E13" s="21" t="s">
        <v>69</v>
      </c>
      <c r="F13" s="21">
        <v>164</v>
      </c>
      <c r="G13" s="21" t="s">
        <v>314</v>
      </c>
      <c r="H13" s="21"/>
      <c r="I13" s="21" t="s">
        <v>319</v>
      </c>
      <c r="J13" s="21"/>
      <c r="K13" s="86" t="s">
        <v>315</v>
      </c>
      <c r="L13" s="86" t="s">
        <v>765</v>
      </c>
      <c r="M13" s="86" t="s">
        <v>315</v>
      </c>
      <c r="N13" s="86"/>
      <c r="O13" s="86" t="s">
        <v>315</v>
      </c>
      <c r="P13" s="86" t="s">
        <v>315</v>
      </c>
      <c r="Q13" s="21" t="s">
        <v>315</v>
      </c>
    </row>
    <row r="14" spans="1:17">
      <c r="A14" s="18">
        <v>9</v>
      </c>
      <c r="B14" s="19">
        <v>459</v>
      </c>
      <c r="C14" s="23" t="s">
        <v>26</v>
      </c>
      <c r="D14" s="21">
        <v>2020</v>
      </c>
      <c r="E14" s="21" t="s">
        <v>70</v>
      </c>
      <c r="F14" s="21">
        <v>113</v>
      </c>
      <c r="G14" s="21" t="s">
        <v>314</v>
      </c>
      <c r="H14" s="21"/>
      <c r="I14" s="21" t="s">
        <v>319</v>
      </c>
      <c r="J14" s="21"/>
      <c r="K14" s="86" t="s">
        <v>315</v>
      </c>
      <c r="L14" s="86" t="s">
        <v>765</v>
      </c>
      <c r="M14" s="86" t="s">
        <v>315</v>
      </c>
      <c r="N14" s="86"/>
      <c r="O14" s="86" t="s">
        <v>315</v>
      </c>
      <c r="P14" s="86" t="s">
        <v>315</v>
      </c>
      <c r="Q14" s="21" t="s">
        <v>315</v>
      </c>
    </row>
    <row r="15" spans="1:17">
      <c r="A15" s="18">
        <v>10</v>
      </c>
      <c r="B15" s="19">
        <v>419</v>
      </c>
      <c r="C15" s="21" t="s">
        <v>28</v>
      </c>
      <c r="D15" s="21">
        <v>2020</v>
      </c>
      <c r="E15" s="21" t="s">
        <v>72</v>
      </c>
      <c r="F15" s="21">
        <v>50</v>
      </c>
      <c r="G15" s="21" t="s">
        <v>314</v>
      </c>
      <c r="H15" s="21" t="s">
        <v>324</v>
      </c>
      <c r="I15" s="21" t="s">
        <v>115</v>
      </c>
      <c r="J15" s="21" t="s">
        <v>324</v>
      </c>
      <c r="K15" s="86" t="s">
        <v>327</v>
      </c>
      <c r="L15" s="107" t="s">
        <v>788</v>
      </c>
      <c r="M15" s="86" t="s">
        <v>325</v>
      </c>
      <c r="N15" s="107" t="s">
        <v>326</v>
      </c>
      <c r="O15" s="86" t="s">
        <v>329</v>
      </c>
      <c r="P15" s="86" t="s">
        <v>330</v>
      </c>
      <c r="Q15" s="21" t="s">
        <v>315</v>
      </c>
    </row>
    <row r="16" spans="1:17">
      <c r="A16" s="18">
        <v>11</v>
      </c>
      <c r="B16" s="19">
        <v>396</v>
      </c>
      <c r="C16" s="21" t="s">
        <v>27</v>
      </c>
      <c r="D16" s="21">
        <v>2020</v>
      </c>
      <c r="E16" s="21" t="s">
        <v>74</v>
      </c>
      <c r="F16" s="21">
        <v>19</v>
      </c>
      <c r="G16" s="21" t="s">
        <v>314</v>
      </c>
      <c r="H16" s="21" t="s">
        <v>335</v>
      </c>
      <c r="I16" s="21" t="s">
        <v>339</v>
      </c>
      <c r="J16" s="21" t="s">
        <v>336</v>
      </c>
      <c r="K16" s="86">
        <v>3</v>
      </c>
      <c r="L16" s="86">
        <v>9</v>
      </c>
      <c r="M16" s="86" t="s">
        <v>765</v>
      </c>
      <c r="N16" s="86"/>
      <c r="O16" s="86" t="s">
        <v>344</v>
      </c>
      <c r="P16" s="86" t="s">
        <v>315</v>
      </c>
      <c r="Q16" s="21" t="s">
        <v>315</v>
      </c>
    </row>
    <row r="17" spans="1:17">
      <c r="A17" s="18"/>
      <c r="B17" s="19"/>
      <c r="C17" s="21"/>
      <c r="D17" s="21"/>
      <c r="E17" s="21"/>
      <c r="F17" s="21">
        <v>17</v>
      </c>
      <c r="G17" s="21" t="s">
        <v>314</v>
      </c>
      <c r="H17" s="21" t="s">
        <v>335</v>
      </c>
      <c r="I17" s="21" t="s">
        <v>331</v>
      </c>
      <c r="J17" s="21" t="s">
        <v>338</v>
      </c>
      <c r="K17" s="86">
        <v>16</v>
      </c>
      <c r="L17" s="86" t="s">
        <v>345</v>
      </c>
      <c r="M17" s="86" t="s">
        <v>765</v>
      </c>
      <c r="N17" s="86"/>
      <c r="O17" s="86" t="s">
        <v>343</v>
      </c>
      <c r="P17" s="86" t="s">
        <v>315</v>
      </c>
      <c r="Q17" s="21" t="s">
        <v>315</v>
      </c>
    </row>
    <row r="18" spans="1:17">
      <c r="A18" s="18"/>
      <c r="B18" s="19"/>
      <c r="C18" s="21"/>
      <c r="D18" s="21"/>
      <c r="E18" s="21"/>
      <c r="F18" s="21">
        <v>20</v>
      </c>
      <c r="G18" s="21" t="s">
        <v>314</v>
      </c>
      <c r="H18" s="21" t="s">
        <v>335</v>
      </c>
      <c r="I18" s="21" t="s">
        <v>332</v>
      </c>
      <c r="J18" s="21" t="s">
        <v>337</v>
      </c>
      <c r="K18" s="86">
        <v>15</v>
      </c>
      <c r="L18" s="86">
        <v>5</v>
      </c>
      <c r="M18" s="86" t="s">
        <v>765</v>
      </c>
      <c r="N18" s="86"/>
      <c r="O18" s="86" t="s">
        <v>342</v>
      </c>
      <c r="P18" s="86" t="s">
        <v>315</v>
      </c>
      <c r="Q18" s="21" t="s">
        <v>315</v>
      </c>
    </row>
    <row r="19" spans="1:17">
      <c r="A19" s="18"/>
      <c r="B19" s="19"/>
      <c r="C19" s="21"/>
      <c r="D19" s="21"/>
      <c r="E19" s="21"/>
      <c r="F19" s="21">
        <v>4</v>
      </c>
      <c r="G19" s="21" t="s">
        <v>314</v>
      </c>
      <c r="H19" s="21" t="s">
        <v>335</v>
      </c>
      <c r="I19" s="21" t="s">
        <v>333</v>
      </c>
      <c r="J19" s="21" t="s">
        <v>335</v>
      </c>
      <c r="K19" s="86">
        <v>2</v>
      </c>
      <c r="L19" s="86">
        <v>2</v>
      </c>
      <c r="M19" s="86" t="s">
        <v>765</v>
      </c>
      <c r="N19" s="86"/>
      <c r="O19" s="86" t="s">
        <v>341</v>
      </c>
      <c r="P19" s="86" t="s">
        <v>315</v>
      </c>
      <c r="Q19" s="21" t="s">
        <v>315</v>
      </c>
    </row>
    <row r="20" spans="1:17">
      <c r="A20" s="18"/>
      <c r="B20" s="19"/>
      <c r="C20" s="21"/>
      <c r="D20" s="21"/>
      <c r="E20" s="21"/>
      <c r="F20" s="21">
        <v>1</v>
      </c>
      <c r="G20" s="21" t="s">
        <v>314</v>
      </c>
      <c r="H20" s="21" t="s">
        <v>335</v>
      </c>
      <c r="I20" s="21" t="s">
        <v>334</v>
      </c>
      <c r="J20" s="21" t="s">
        <v>335</v>
      </c>
      <c r="K20" s="86">
        <v>1</v>
      </c>
      <c r="L20" s="86"/>
      <c r="M20" s="86"/>
      <c r="N20" s="86"/>
      <c r="O20" s="86" t="s">
        <v>340</v>
      </c>
      <c r="P20" s="86" t="s">
        <v>315</v>
      </c>
      <c r="Q20" s="21" t="s">
        <v>315</v>
      </c>
    </row>
    <row r="21" spans="1:17">
      <c r="A21" s="18">
        <v>12</v>
      </c>
      <c r="B21" s="19">
        <v>428</v>
      </c>
      <c r="C21" s="20" t="s">
        <v>39</v>
      </c>
      <c r="D21" s="21">
        <v>2020</v>
      </c>
      <c r="E21" s="21" t="s">
        <v>75</v>
      </c>
      <c r="F21" s="21">
        <v>117</v>
      </c>
      <c r="G21" s="21" t="s">
        <v>314</v>
      </c>
      <c r="H21" s="21" t="s">
        <v>348</v>
      </c>
      <c r="I21" s="93" t="s">
        <v>315</v>
      </c>
      <c r="J21" s="21" t="s">
        <v>349</v>
      </c>
      <c r="K21" s="86" t="s">
        <v>357</v>
      </c>
      <c r="L21" s="86" t="s">
        <v>357</v>
      </c>
      <c r="M21" s="86" t="s">
        <v>357</v>
      </c>
      <c r="N21" s="86" t="s">
        <v>357</v>
      </c>
      <c r="O21" s="86" t="s">
        <v>315</v>
      </c>
      <c r="P21" s="86" t="s">
        <v>315</v>
      </c>
      <c r="Q21" s="21" t="s">
        <v>315</v>
      </c>
    </row>
    <row r="22" spans="1:17">
      <c r="A22" s="18">
        <v>13</v>
      </c>
      <c r="B22" s="19">
        <v>237</v>
      </c>
      <c r="C22" s="20" t="s">
        <v>49</v>
      </c>
      <c r="D22" s="21">
        <v>2019</v>
      </c>
      <c r="E22" s="21" t="s">
        <v>60</v>
      </c>
      <c r="F22" s="21">
        <v>55</v>
      </c>
      <c r="G22" s="21" t="s">
        <v>314</v>
      </c>
      <c r="H22" s="21" t="s">
        <v>352</v>
      </c>
      <c r="I22" s="21" t="s">
        <v>350</v>
      </c>
      <c r="J22" s="21" t="s">
        <v>352</v>
      </c>
      <c r="K22" s="86"/>
      <c r="L22" s="86"/>
      <c r="M22" s="86"/>
      <c r="N22" s="86"/>
      <c r="O22" s="86" t="s">
        <v>691</v>
      </c>
      <c r="P22" s="86" t="s">
        <v>315</v>
      </c>
      <c r="Q22" s="21" t="s">
        <v>315</v>
      </c>
    </row>
    <row r="23" spans="1:17">
      <c r="A23" s="18"/>
      <c r="B23" s="19"/>
      <c r="C23" s="20"/>
      <c r="D23" s="21"/>
      <c r="E23" s="21"/>
      <c r="F23" s="21">
        <v>55</v>
      </c>
      <c r="G23" s="21" t="s">
        <v>314</v>
      </c>
      <c r="H23" s="21" t="s">
        <v>352</v>
      </c>
      <c r="I23" s="21" t="s">
        <v>351</v>
      </c>
      <c r="J23" s="21" t="s">
        <v>353</v>
      </c>
      <c r="K23" s="86"/>
      <c r="L23" s="86"/>
      <c r="M23" s="86"/>
      <c r="N23" s="86"/>
      <c r="O23" s="86"/>
      <c r="P23" s="86" t="s">
        <v>315</v>
      </c>
      <c r="Q23" s="21" t="s">
        <v>315</v>
      </c>
    </row>
    <row r="24" spans="1:17">
      <c r="A24" s="18">
        <v>14</v>
      </c>
      <c r="B24" s="19">
        <v>325</v>
      </c>
      <c r="C24" s="21" t="s">
        <v>24</v>
      </c>
      <c r="D24" s="21">
        <v>2019</v>
      </c>
      <c r="E24" s="21" t="s">
        <v>60</v>
      </c>
      <c r="F24" s="21">
        <v>219</v>
      </c>
      <c r="G24" s="21" t="s">
        <v>261</v>
      </c>
      <c r="H24" s="21"/>
      <c r="I24" s="21"/>
      <c r="J24" s="21"/>
      <c r="K24" s="86" t="s">
        <v>357</v>
      </c>
      <c r="L24" s="86" t="s">
        <v>357</v>
      </c>
      <c r="M24" s="86" t="s">
        <v>357</v>
      </c>
      <c r="N24" s="86" t="s">
        <v>357</v>
      </c>
      <c r="O24" s="86" t="s">
        <v>357</v>
      </c>
      <c r="P24" s="86" t="s">
        <v>357</v>
      </c>
      <c r="Q24" s="21" t="s">
        <v>357</v>
      </c>
    </row>
    <row r="25" spans="1:17">
      <c r="A25" s="18">
        <v>15</v>
      </c>
      <c r="B25" s="19">
        <v>410</v>
      </c>
      <c r="C25" s="20" t="s">
        <v>44</v>
      </c>
      <c r="D25" s="21">
        <v>2018</v>
      </c>
      <c r="E25" s="21" t="s">
        <v>77</v>
      </c>
      <c r="F25" s="21">
        <v>118</v>
      </c>
      <c r="G25" s="21" t="s">
        <v>261</v>
      </c>
      <c r="H25" s="21"/>
      <c r="I25" s="21" t="s">
        <v>357</v>
      </c>
      <c r="J25" s="21"/>
      <c r="K25" s="86" t="s">
        <v>357</v>
      </c>
      <c r="L25" s="86" t="s">
        <v>357</v>
      </c>
      <c r="M25" s="86" t="s">
        <v>357</v>
      </c>
      <c r="N25" s="86" t="s">
        <v>357</v>
      </c>
      <c r="O25" s="86" t="s">
        <v>357</v>
      </c>
      <c r="P25" s="86" t="s">
        <v>362</v>
      </c>
      <c r="Q25" s="21" t="s">
        <v>357</v>
      </c>
    </row>
    <row r="26" spans="1:17">
      <c r="A26" s="18">
        <v>16</v>
      </c>
      <c r="B26" s="19">
        <v>33</v>
      </c>
      <c r="C26" s="20" t="s">
        <v>22</v>
      </c>
      <c r="D26" s="21">
        <v>2018</v>
      </c>
      <c r="E26" s="21" t="s">
        <v>60</v>
      </c>
      <c r="F26" s="21">
        <v>64</v>
      </c>
      <c r="G26" s="21" t="s">
        <v>261</v>
      </c>
      <c r="H26" s="21" t="s">
        <v>364</v>
      </c>
      <c r="I26" s="21" t="s">
        <v>127</v>
      </c>
      <c r="J26" s="21" t="s">
        <v>365</v>
      </c>
      <c r="K26" s="86">
        <v>59</v>
      </c>
      <c r="L26" s="86">
        <v>5</v>
      </c>
      <c r="M26" s="86"/>
      <c r="N26" s="86"/>
      <c r="O26" s="86" t="s">
        <v>366</v>
      </c>
      <c r="P26" s="86"/>
      <c r="Q26" s="78" t="s">
        <v>765</v>
      </c>
    </row>
    <row r="27" spans="1:17">
      <c r="A27" s="18">
        <v>17</v>
      </c>
      <c r="B27" s="19">
        <v>458</v>
      </c>
      <c r="C27" s="21" t="s">
        <v>30</v>
      </c>
      <c r="D27" s="21">
        <v>2018</v>
      </c>
      <c r="E27" s="21" t="s">
        <v>79</v>
      </c>
      <c r="F27" s="21">
        <v>20</v>
      </c>
      <c r="G27" s="21" t="s">
        <v>359</v>
      </c>
      <c r="H27" s="21" t="s">
        <v>368</v>
      </c>
      <c r="I27" s="21" t="s">
        <v>128</v>
      </c>
      <c r="J27" s="93"/>
      <c r="K27" s="86" t="s">
        <v>369</v>
      </c>
      <c r="L27" s="86">
        <v>1</v>
      </c>
      <c r="M27" s="86"/>
      <c r="N27" s="86"/>
      <c r="O27" s="86" t="s">
        <v>370</v>
      </c>
      <c r="P27" s="86" t="s">
        <v>371</v>
      </c>
      <c r="Q27" s="21" t="s">
        <v>357</v>
      </c>
    </row>
    <row r="28" spans="1:17">
      <c r="A28" s="18">
        <v>18</v>
      </c>
      <c r="B28" s="19">
        <v>225</v>
      </c>
      <c r="C28" s="20" t="s">
        <v>20</v>
      </c>
      <c r="D28" s="21">
        <v>2018</v>
      </c>
      <c r="E28" s="21" t="s">
        <v>60</v>
      </c>
      <c r="F28" s="21">
        <v>16</v>
      </c>
      <c r="G28" s="21" t="s">
        <v>359</v>
      </c>
      <c r="H28" s="21" t="s">
        <v>373</v>
      </c>
      <c r="I28" s="21" t="s">
        <v>372</v>
      </c>
      <c r="J28" s="21" t="s">
        <v>373</v>
      </c>
      <c r="K28" s="86" t="s">
        <v>357</v>
      </c>
      <c r="L28" s="86"/>
      <c r="M28" s="86">
        <v>351</v>
      </c>
      <c r="N28" s="86" t="s">
        <v>374</v>
      </c>
      <c r="O28" s="86" t="s">
        <v>375</v>
      </c>
      <c r="P28" s="86" t="s">
        <v>357</v>
      </c>
      <c r="Q28" s="21" t="s">
        <v>357</v>
      </c>
    </row>
    <row r="29" spans="1:17">
      <c r="A29" s="18">
        <v>19</v>
      </c>
      <c r="B29" s="19">
        <v>501</v>
      </c>
      <c r="C29" s="20" t="s">
        <v>56</v>
      </c>
      <c r="D29" s="21">
        <v>2018</v>
      </c>
      <c r="E29" s="21" t="s">
        <v>60</v>
      </c>
      <c r="F29" s="21" t="s">
        <v>385</v>
      </c>
      <c r="G29" s="21" t="s">
        <v>359</v>
      </c>
      <c r="H29" s="21" t="s">
        <v>377</v>
      </c>
      <c r="I29" s="21" t="s">
        <v>376</v>
      </c>
      <c r="J29" s="21" t="s">
        <v>378</v>
      </c>
      <c r="K29" s="86" t="s">
        <v>357</v>
      </c>
      <c r="L29" s="86" t="s">
        <v>357</v>
      </c>
      <c r="M29" s="86" t="s">
        <v>357</v>
      </c>
      <c r="N29" s="86" t="s">
        <v>357</v>
      </c>
      <c r="O29" s="86" t="s">
        <v>386</v>
      </c>
      <c r="P29" s="86" t="s">
        <v>387</v>
      </c>
      <c r="Q29" s="21" t="s">
        <v>357</v>
      </c>
    </row>
    <row r="30" spans="1:17">
      <c r="A30" s="18">
        <v>20</v>
      </c>
      <c r="B30" s="19">
        <v>226</v>
      </c>
      <c r="C30" s="20" t="s">
        <v>24</v>
      </c>
      <c r="D30" s="21">
        <v>2018</v>
      </c>
      <c r="E30" s="21" t="s">
        <v>60</v>
      </c>
      <c r="F30" s="21">
        <v>68</v>
      </c>
      <c r="G30" s="21" t="s">
        <v>261</v>
      </c>
      <c r="H30" s="21" t="s">
        <v>389</v>
      </c>
      <c r="I30" s="21" t="s">
        <v>112</v>
      </c>
      <c r="J30" s="21" t="s">
        <v>389</v>
      </c>
      <c r="K30" s="86" t="s">
        <v>391</v>
      </c>
      <c r="L30" s="86" t="s">
        <v>765</v>
      </c>
      <c r="M30" s="86" t="s">
        <v>765</v>
      </c>
      <c r="N30" s="86"/>
      <c r="O30" s="86"/>
      <c r="P30" s="86"/>
      <c r="Q30" s="21" t="s">
        <v>765</v>
      </c>
    </row>
    <row r="31" spans="1:17">
      <c r="A31" s="18"/>
      <c r="B31" s="19"/>
      <c r="C31" s="20"/>
      <c r="D31" s="21"/>
      <c r="E31" s="21"/>
      <c r="F31" s="21"/>
      <c r="G31" s="21"/>
      <c r="H31" s="21"/>
      <c r="I31" s="21" t="s">
        <v>390</v>
      </c>
      <c r="J31" s="21" t="s">
        <v>402</v>
      </c>
      <c r="K31" s="86"/>
      <c r="L31" s="86" t="s">
        <v>765</v>
      </c>
      <c r="M31" s="86" t="s">
        <v>765</v>
      </c>
      <c r="N31" s="86"/>
      <c r="O31" s="86"/>
      <c r="P31" s="86"/>
      <c r="Q31" s="21" t="s">
        <v>765</v>
      </c>
    </row>
    <row r="32" spans="1:17">
      <c r="A32" s="18">
        <v>21</v>
      </c>
      <c r="B32" s="19">
        <v>186</v>
      </c>
      <c r="C32" s="20" t="s">
        <v>48</v>
      </c>
      <c r="D32" s="21">
        <v>2018</v>
      </c>
      <c r="E32" s="21" t="s">
        <v>82</v>
      </c>
      <c r="F32" s="21">
        <v>45</v>
      </c>
      <c r="G32" s="21" t="s">
        <v>261</v>
      </c>
      <c r="H32" s="30" t="s">
        <v>404</v>
      </c>
      <c r="I32" s="41" t="s">
        <v>403</v>
      </c>
      <c r="J32" s="30" t="s">
        <v>404</v>
      </c>
      <c r="K32" s="108"/>
      <c r="L32" s="109" t="s">
        <v>765</v>
      </c>
      <c r="M32" s="109" t="s">
        <v>765</v>
      </c>
      <c r="N32" s="109"/>
      <c r="O32" s="109"/>
      <c r="P32" s="109" t="s">
        <v>409</v>
      </c>
      <c r="Q32" s="30" t="s">
        <v>765</v>
      </c>
    </row>
    <row r="33" spans="1:17">
      <c r="A33" s="18">
        <v>22</v>
      </c>
      <c r="B33" s="19">
        <v>43</v>
      </c>
      <c r="C33" s="20" t="s">
        <v>22</v>
      </c>
      <c r="D33" s="21">
        <v>2017</v>
      </c>
      <c r="E33" s="21" t="s">
        <v>60</v>
      </c>
      <c r="F33" s="21">
        <v>37</v>
      </c>
      <c r="G33" s="26" t="s">
        <v>388</v>
      </c>
      <c r="H33" s="21" t="s">
        <v>413</v>
      </c>
      <c r="I33" s="21" t="s">
        <v>418</v>
      </c>
      <c r="J33" s="21" t="s">
        <v>416</v>
      </c>
      <c r="K33" s="86"/>
      <c r="L33" s="86" t="s">
        <v>765</v>
      </c>
      <c r="M33" s="86" t="s">
        <v>765</v>
      </c>
      <c r="N33" s="86"/>
      <c r="O33" s="86" t="s">
        <v>419</v>
      </c>
      <c r="P33" s="86" t="s">
        <v>420</v>
      </c>
      <c r="Q33" s="21" t="s">
        <v>420</v>
      </c>
    </row>
    <row r="34" spans="1:17">
      <c r="A34" s="18">
        <v>23</v>
      </c>
      <c r="B34" s="19">
        <v>307</v>
      </c>
      <c r="C34" s="20" t="s">
        <v>37</v>
      </c>
      <c r="D34" s="21">
        <v>2017</v>
      </c>
      <c r="E34" s="21" t="s">
        <v>184</v>
      </c>
      <c r="F34" s="21">
        <v>117</v>
      </c>
      <c r="G34" s="26" t="s">
        <v>261</v>
      </c>
      <c r="H34" s="21" t="s">
        <v>425</v>
      </c>
      <c r="I34" s="21" t="s">
        <v>441</v>
      </c>
      <c r="J34" s="93"/>
      <c r="K34" s="86"/>
      <c r="L34" s="86" t="s">
        <v>765</v>
      </c>
      <c r="M34" s="86" t="s">
        <v>765</v>
      </c>
      <c r="N34" s="86"/>
      <c r="O34" s="86" t="s">
        <v>439</v>
      </c>
      <c r="P34" s="86" t="s">
        <v>440</v>
      </c>
      <c r="Q34" s="21" t="s">
        <v>440</v>
      </c>
    </row>
    <row r="35" spans="1:17">
      <c r="A35" s="18">
        <v>24</v>
      </c>
      <c r="B35" s="19">
        <v>170</v>
      </c>
      <c r="C35" s="21" t="s">
        <v>31</v>
      </c>
      <c r="D35" s="21">
        <v>2017</v>
      </c>
      <c r="E35" s="21" t="s">
        <v>68</v>
      </c>
      <c r="F35" s="21">
        <v>200</v>
      </c>
      <c r="G35" s="21" t="s">
        <v>261</v>
      </c>
      <c r="H35" s="21" t="s">
        <v>442</v>
      </c>
      <c r="I35" s="21" t="s">
        <v>440</v>
      </c>
      <c r="J35" s="21"/>
      <c r="K35" s="86" t="s">
        <v>440</v>
      </c>
      <c r="L35" s="86" t="s">
        <v>440</v>
      </c>
      <c r="M35" s="86" t="s">
        <v>440</v>
      </c>
      <c r="N35" s="86" t="s">
        <v>440</v>
      </c>
      <c r="O35" s="86" t="s">
        <v>440</v>
      </c>
      <c r="P35" s="86" t="s">
        <v>440</v>
      </c>
      <c r="Q35" s="21" t="s">
        <v>440</v>
      </c>
    </row>
    <row r="36" spans="1:17">
      <c r="A36" s="18">
        <v>25</v>
      </c>
      <c r="B36" s="19">
        <v>424</v>
      </c>
      <c r="C36" s="20" t="s">
        <v>31</v>
      </c>
      <c r="D36" s="21">
        <v>2017</v>
      </c>
      <c r="E36" s="21" t="s">
        <v>83</v>
      </c>
      <c r="F36" s="21" t="s">
        <v>789</v>
      </c>
      <c r="G36" s="21" t="s">
        <v>430</v>
      </c>
      <c r="H36" s="21" t="s">
        <v>443</v>
      </c>
      <c r="I36" s="21" t="s">
        <v>440</v>
      </c>
      <c r="J36" s="21" t="s">
        <v>440</v>
      </c>
      <c r="K36" s="86" t="s">
        <v>440</v>
      </c>
      <c r="L36" s="86" t="s">
        <v>440</v>
      </c>
      <c r="M36" s="86" t="s">
        <v>440</v>
      </c>
      <c r="N36" s="86" t="s">
        <v>440</v>
      </c>
      <c r="O36" s="86" t="s">
        <v>440</v>
      </c>
      <c r="P36" s="86" t="s">
        <v>440</v>
      </c>
      <c r="Q36" s="21" t="s">
        <v>440</v>
      </c>
    </row>
    <row r="37" spans="1:17">
      <c r="A37" s="18">
        <v>26</v>
      </c>
      <c r="B37" s="19">
        <v>405</v>
      </c>
      <c r="C37" s="20" t="s">
        <v>84</v>
      </c>
      <c r="D37" s="21">
        <v>2016</v>
      </c>
      <c r="E37" s="21" t="s">
        <v>77</v>
      </c>
      <c r="F37" s="21">
        <v>41</v>
      </c>
      <c r="G37" s="21" t="s">
        <v>447</v>
      </c>
      <c r="H37" s="21" t="s">
        <v>449</v>
      </c>
      <c r="I37" s="21" t="s">
        <v>159</v>
      </c>
      <c r="J37" s="21" t="s">
        <v>448</v>
      </c>
      <c r="K37" s="86" t="s">
        <v>440</v>
      </c>
      <c r="L37" s="86" t="s">
        <v>440</v>
      </c>
      <c r="M37" s="86" t="s">
        <v>440</v>
      </c>
      <c r="N37" s="86" t="s">
        <v>440</v>
      </c>
      <c r="O37" s="86" t="s">
        <v>451</v>
      </c>
      <c r="P37" s="86" t="s">
        <v>440</v>
      </c>
      <c r="Q37" s="21" t="s">
        <v>440</v>
      </c>
    </row>
    <row r="38" spans="1:17">
      <c r="A38" s="18">
        <v>27</v>
      </c>
      <c r="B38" s="19">
        <v>275</v>
      </c>
      <c r="C38" s="20" t="s">
        <v>58</v>
      </c>
      <c r="D38" s="21">
        <v>2016</v>
      </c>
      <c r="E38" s="21" t="s">
        <v>60</v>
      </c>
      <c r="F38" s="32">
        <v>60</v>
      </c>
      <c r="G38" s="21" t="s">
        <v>261</v>
      </c>
      <c r="H38" s="21" t="s">
        <v>452</v>
      </c>
      <c r="I38" s="21" t="s">
        <v>161</v>
      </c>
      <c r="J38" s="21"/>
      <c r="K38" s="86" t="s">
        <v>454</v>
      </c>
      <c r="L38" s="86" t="s">
        <v>440</v>
      </c>
      <c r="M38" s="86" t="s">
        <v>440</v>
      </c>
      <c r="N38" s="86" t="s">
        <v>440</v>
      </c>
      <c r="O38" s="86" t="s">
        <v>453</v>
      </c>
      <c r="P38" s="86" t="s">
        <v>440</v>
      </c>
      <c r="Q38" s="21" t="s">
        <v>170</v>
      </c>
    </row>
    <row r="39" spans="1:17">
      <c r="A39" s="18">
        <v>28</v>
      </c>
      <c r="B39" s="19">
        <v>500</v>
      </c>
      <c r="C39" s="20" t="s">
        <v>43</v>
      </c>
      <c r="D39" s="21">
        <v>2016</v>
      </c>
      <c r="E39" s="21" t="s">
        <v>77</v>
      </c>
      <c r="F39" s="21">
        <v>45</v>
      </c>
      <c r="G39" s="21" t="s">
        <v>261</v>
      </c>
      <c r="H39" s="21" t="s">
        <v>455</v>
      </c>
      <c r="I39" s="21" t="s">
        <v>403</v>
      </c>
      <c r="J39" s="21"/>
      <c r="K39" s="86" t="s">
        <v>440</v>
      </c>
      <c r="L39" s="86" t="s">
        <v>440</v>
      </c>
      <c r="M39" s="86" t="s">
        <v>440</v>
      </c>
      <c r="N39" s="86" t="s">
        <v>440</v>
      </c>
      <c r="O39" s="86" t="s">
        <v>440</v>
      </c>
      <c r="P39" s="86" t="s">
        <v>459</v>
      </c>
      <c r="Q39" s="21" t="s">
        <v>440</v>
      </c>
    </row>
    <row r="40" spans="1:17">
      <c r="A40" s="18">
        <v>29</v>
      </c>
      <c r="B40" s="19">
        <v>34</v>
      </c>
      <c r="C40" s="21" t="s">
        <v>23</v>
      </c>
      <c r="D40" s="21">
        <v>2016</v>
      </c>
      <c r="E40" s="21" t="s">
        <v>88</v>
      </c>
      <c r="F40" s="32">
        <v>53</v>
      </c>
      <c r="G40" s="21" t="s">
        <v>261</v>
      </c>
      <c r="H40" s="21"/>
      <c r="I40" s="21" t="s">
        <v>163</v>
      </c>
      <c r="J40" s="21" t="s">
        <v>440</v>
      </c>
      <c r="K40" s="86" t="s">
        <v>440</v>
      </c>
      <c r="L40" s="86" t="s">
        <v>440</v>
      </c>
      <c r="M40" s="86" t="s">
        <v>440</v>
      </c>
      <c r="N40" s="86" t="s">
        <v>440</v>
      </c>
      <c r="O40" s="86" t="s">
        <v>440</v>
      </c>
      <c r="P40" s="86" t="s">
        <v>468</v>
      </c>
      <c r="Q40" s="21" t="s">
        <v>440</v>
      </c>
    </row>
    <row r="41" spans="1:17">
      <c r="A41" s="18">
        <v>30</v>
      </c>
      <c r="B41" s="19">
        <v>349</v>
      </c>
      <c r="C41" s="21" t="s">
        <v>26</v>
      </c>
      <c r="D41" s="21">
        <v>2016</v>
      </c>
      <c r="E41" s="21" t="s">
        <v>89</v>
      </c>
      <c r="F41" s="21">
        <v>6</v>
      </c>
      <c r="G41" s="21" t="s">
        <v>261</v>
      </c>
      <c r="H41" s="21" t="s">
        <v>471</v>
      </c>
      <c r="I41" s="21" t="s">
        <v>477</v>
      </c>
      <c r="J41" s="21" t="s">
        <v>472</v>
      </c>
      <c r="K41" s="86" t="s">
        <v>476</v>
      </c>
      <c r="L41" s="86"/>
      <c r="M41" s="86"/>
      <c r="N41" s="86"/>
      <c r="O41" s="86" t="s">
        <v>479</v>
      </c>
      <c r="P41" s="86" t="s">
        <v>476</v>
      </c>
      <c r="Q41" s="21" t="s">
        <v>476</v>
      </c>
    </row>
    <row r="42" spans="1:17">
      <c r="A42" s="18">
        <v>31</v>
      </c>
      <c r="B42" s="19">
        <v>359</v>
      </c>
      <c r="C42" s="20" t="s">
        <v>51</v>
      </c>
      <c r="D42" s="21">
        <v>2016</v>
      </c>
      <c r="E42" s="21" t="s">
        <v>90</v>
      </c>
      <c r="F42" s="78">
        <v>181</v>
      </c>
      <c r="G42" s="78" t="s">
        <v>481</v>
      </c>
      <c r="H42" s="78" t="s">
        <v>484</v>
      </c>
      <c r="I42" s="78" t="s">
        <v>480</v>
      </c>
      <c r="J42" s="78" t="s">
        <v>482</v>
      </c>
      <c r="K42" s="86" t="s">
        <v>476</v>
      </c>
      <c r="L42" s="86"/>
      <c r="M42" s="86"/>
      <c r="N42" s="86"/>
      <c r="O42" s="86" t="s">
        <v>491</v>
      </c>
      <c r="P42" s="112" t="s">
        <v>781</v>
      </c>
      <c r="Q42" s="78" t="s">
        <v>765</v>
      </c>
    </row>
    <row r="43" spans="1:17">
      <c r="A43" s="18">
        <v>32</v>
      </c>
      <c r="B43" s="19">
        <v>263</v>
      </c>
      <c r="C43" s="20" t="s">
        <v>47</v>
      </c>
      <c r="D43" s="21">
        <v>2015</v>
      </c>
      <c r="E43" s="21" t="s">
        <v>92</v>
      </c>
      <c r="F43" s="78">
        <v>37</v>
      </c>
      <c r="G43" s="78" t="s">
        <v>470</v>
      </c>
      <c r="H43" s="78" t="s">
        <v>493</v>
      </c>
      <c r="I43" s="78" t="s">
        <v>495</v>
      </c>
      <c r="J43" s="78"/>
      <c r="K43" s="86">
        <v>4</v>
      </c>
      <c r="L43" s="86"/>
      <c r="M43" s="86"/>
      <c r="N43" s="86"/>
      <c r="O43" s="86" t="s">
        <v>497</v>
      </c>
      <c r="P43" s="86" t="s">
        <v>765</v>
      </c>
      <c r="Q43" s="78" t="s">
        <v>765</v>
      </c>
    </row>
    <row r="44" spans="1:17">
      <c r="A44" s="18"/>
      <c r="B44" s="19"/>
      <c r="C44" s="20"/>
      <c r="D44" s="21"/>
      <c r="E44" s="21"/>
      <c r="F44" s="78">
        <v>12</v>
      </c>
      <c r="G44" s="78" t="s">
        <v>470</v>
      </c>
      <c r="H44" s="78"/>
      <c r="I44" s="78" t="s">
        <v>496</v>
      </c>
      <c r="J44" s="78"/>
      <c r="K44" s="86">
        <v>10</v>
      </c>
      <c r="L44" s="86"/>
      <c r="M44" s="86"/>
      <c r="N44" s="86"/>
      <c r="O44" s="86" t="s">
        <v>498</v>
      </c>
      <c r="P44" s="86" t="s">
        <v>765</v>
      </c>
      <c r="Q44" s="78" t="s">
        <v>765</v>
      </c>
    </row>
    <row r="45" spans="1:17">
      <c r="A45" s="18">
        <v>33</v>
      </c>
      <c r="B45" s="19">
        <v>67</v>
      </c>
      <c r="C45" s="20" t="s">
        <v>18</v>
      </c>
      <c r="D45" s="21">
        <v>2015</v>
      </c>
      <c r="E45" s="21" t="s">
        <v>94</v>
      </c>
      <c r="F45" s="78" t="s">
        <v>506</v>
      </c>
      <c r="G45" s="78" t="s">
        <v>481</v>
      </c>
      <c r="H45" s="89" t="s">
        <v>501</v>
      </c>
      <c r="I45" s="78" t="s">
        <v>505</v>
      </c>
      <c r="J45" s="78" t="s">
        <v>500</v>
      </c>
      <c r="K45" s="86" t="s">
        <v>476</v>
      </c>
      <c r="L45" s="86"/>
      <c r="M45" s="86" t="s">
        <v>504</v>
      </c>
      <c r="N45" s="86"/>
      <c r="O45" s="86" t="s">
        <v>659</v>
      </c>
      <c r="P45" s="86" t="s">
        <v>765</v>
      </c>
      <c r="Q45" s="78" t="s">
        <v>765</v>
      </c>
    </row>
    <row r="46" spans="1:17">
      <c r="A46" s="18"/>
      <c r="B46" s="19"/>
      <c r="C46" s="20"/>
      <c r="D46" s="21"/>
      <c r="E46" s="21"/>
      <c r="F46" s="78" t="s">
        <v>506</v>
      </c>
      <c r="G46" s="78"/>
      <c r="H46" s="89"/>
      <c r="I46" s="78" t="s">
        <v>502</v>
      </c>
      <c r="J46" s="78"/>
      <c r="K46" s="86"/>
      <c r="L46" s="86"/>
      <c r="M46" s="86"/>
      <c r="N46" s="86"/>
      <c r="O46" s="86"/>
      <c r="P46" s="86" t="s">
        <v>765</v>
      </c>
      <c r="Q46" s="78" t="s">
        <v>765</v>
      </c>
    </row>
    <row r="47" spans="1:17">
      <c r="A47" s="18">
        <v>34</v>
      </c>
      <c r="B47" s="19">
        <v>432</v>
      </c>
      <c r="C47" s="21" t="s">
        <v>21</v>
      </c>
      <c r="D47" s="21">
        <v>2015</v>
      </c>
      <c r="E47" s="21" t="s">
        <v>77</v>
      </c>
      <c r="F47" s="78">
        <v>32</v>
      </c>
      <c r="G47" s="78" t="s">
        <v>481</v>
      </c>
      <c r="H47" s="78" t="s">
        <v>507</v>
      </c>
      <c r="I47" s="78" t="s">
        <v>496</v>
      </c>
      <c r="J47" s="78" t="s">
        <v>507</v>
      </c>
      <c r="K47" s="86" t="s">
        <v>509</v>
      </c>
      <c r="L47" s="86">
        <v>9</v>
      </c>
      <c r="M47" s="86"/>
      <c r="N47" s="86"/>
      <c r="O47" s="86" t="s">
        <v>510</v>
      </c>
      <c r="P47" s="86" t="s">
        <v>765</v>
      </c>
      <c r="Q47" s="78" t="s">
        <v>765</v>
      </c>
    </row>
    <row r="48" spans="1:17">
      <c r="A48" s="18">
        <v>35</v>
      </c>
      <c r="B48" s="19">
        <v>298</v>
      </c>
      <c r="C48" s="21" t="s">
        <v>25</v>
      </c>
      <c r="D48" s="21">
        <v>2014</v>
      </c>
      <c r="E48" s="21" t="s">
        <v>60</v>
      </c>
      <c r="F48" s="78">
        <v>3531</v>
      </c>
      <c r="G48" s="78" t="s">
        <v>512</v>
      </c>
      <c r="H48" s="97"/>
      <c r="I48" s="78" t="s">
        <v>511</v>
      </c>
      <c r="J48" s="78"/>
      <c r="K48" s="86"/>
      <c r="L48" s="86"/>
      <c r="M48" s="86"/>
      <c r="N48" s="86"/>
      <c r="O48" s="86"/>
      <c r="P48" s="112" t="s">
        <v>783</v>
      </c>
      <c r="Q48" s="78" t="s">
        <v>765</v>
      </c>
    </row>
    <row r="49" spans="1:17">
      <c r="A49" s="18">
        <v>36</v>
      </c>
      <c r="B49" s="19">
        <v>300</v>
      </c>
      <c r="C49" s="21" t="s">
        <v>25</v>
      </c>
      <c r="D49" s="21">
        <v>2014</v>
      </c>
      <c r="E49" s="21" t="s">
        <v>95</v>
      </c>
      <c r="F49" s="78">
        <v>2819</v>
      </c>
      <c r="G49" s="78" t="s">
        <v>512</v>
      </c>
      <c r="H49" s="97"/>
      <c r="I49" s="78" t="s">
        <v>511</v>
      </c>
      <c r="J49" s="78"/>
      <c r="K49" s="86"/>
      <c r="L49" s="86"/>
      <c r="M49" s="86"/>
      <c r="N49" s="86"/>
      <c r="O49" s="110"/>
      <c r="P49" s="112" t="s">
        <v>782</v>
      </c>
      <c r="Q49" s="78" t="s">
        <v>765</v>
      </c>
    </row>
    <row r="50" spans="1:17">
      <c r="A50" s="18">
        <v>37</v>
      </c>
      <c r="B50" s="19">
        <v>90</v>
      </c>
      <c r="C50" s="21" t="s">
        <v>29</v>
      </c>
      <c r="D50" s="21">
        <v>2014</v>
      </c>
      <c r="E50" s="21" t="s">
        <v>96</v>
      </c>
      <c r="F50" s="78">
        <v>11</v>
      </c>
      <c r="G50" s="78" t="s">
        <v>261</v>
      </c>
      <c r="H50" s="78" t="s">
        <v>514</v>
      </c>
      <c r="I50" s="78" t="s">
        <v>513</v>
      </c>
      <c r="J50" s="78" t="s">
        <v>527</v>
      </c>
      <c r="K50" s="86" t="s">
        <v>170</v>
      </c>
      <c r="L50" s="86" t="s">
        <v>170</v>
      </c>
      <c r="M50" s="86" t="s">
        <v>170</v>
      </c>
      <c r="N50" s="86" t="s">
        <v>170</v>
      </c>
      <c r="O50" s="86" t="s">
        <v>170</v>
      </c>
      <c r="P50" s="86" t="s">
        <v>170</v>
      </c>
      <c r="Q50" s="78" t="s">
        <v>170</v>
      </c>
    </row>
    <row r="51" spans="1:17">
      <c r="A51" s="18">
        <v>38</v>
      </c>
      <c r="B51" s="19">
        <v>77</v>
      </c>
      <c r="C51" s="20" t="s">
        <v>59</v>
      </c>
      <c r="D51" s="21">
        <v>2014</v>
      </c>
      <c r="E51" s="21" t="s">
        <v>60</v>
      </c>
      <c r="F51" s="78">
        <v>50</v>
      </c>
      <c r="G51" s="88" t="s">
        <v>261</v>
      </c>
      <c r="H51" s="88" t="s">
        <v>524</v>
      </c>
      <c r="I51" s="88" t="s">
        <v>528</v>
      </c>
      <c r="J51" s="88" t="s">
        <v>529</v>
      </c>
      <c r="K51" s="86" t="s">
        <v>476</v>
      </c>
      <c r="L51" s="86"/>
      <c r="M51" s="86"/>
      <c r="N51" s="86"/>
      <c r="O51" s="86" t="s">
        <v>530</v>
      </c>
      <c r="P51" s="86" t="s">
        <v>476</v>
      </c>
      <c r="Q51" s="78" t="s">
        <v>476</v>
      </c>
    </row>
    <row r="52" spans="1:17">
      <c r="A52" s="18">
        <v>39</v>
      </c>
      <c r="B52" s="19">
        <v>421</v>
      </c>
      <c r="C52" s="20" t="s">
        <v>730</v>
      </c>
      <c r="D52" s="21">
        <v>2014</v>
      </c>
      <c r="E52" s="21" t="s">
        <v>94</v>
      </c>
      <c r="F52" s="78">
        <v>16</v>
      </c>
      <c r="G52" s="78" t="s">
        <v>261</v>
      </c>
      <c r="H52" s="78" t="s">
        <v>536</v>
      </c>
      <c r="I52" s="78" t="s">
        <v>403</v>
      </c>
      <c r="J52" s="78" t="s">
        <v>536</v>
      </c>
      <c r="K52" s="86" t="s">
        <v>476</v>
      </c>
      <c r="L52" s="86"/>
      <c r="M52" s="86"/>
      <c r="N52" s="86"/>
      <c r="O52" s="86" t="s">
        <v>538</v>
      </c>
      <c r="P52" s="110" t="s">
        <v>476</v>
      </c>
      <c r="Q52" s="78" t="s">
        <v>476</v>
      </c>
    </row>
    <row r="53" spans="1:17">
      <c r="A53" s="18"/>
      <c r="B53" s="19"/>
      <c r="C53" s="20" t="s">
        <v>731</v>
      </c>
      <c r="D53" s="21"/>
      <c r="E53" s="21"/>
      <c r="F53" s="78">
        <v>22</v>
      </c>
      <c r="G53" s="78"/>
      <c r="H53" s="78"/>
      <c r="I53" s="78" t="s">
        <v>531</v>
      </c>
      <c r="J53" s="78" t="s">
        <v>537</v>
      </c>
      <c r="K53" s="86" t="s">
        <v>476</v>
      </c>
      <c r="L53" s="86"/>
      <c r="M53" s="86"/>
      <c r="N53" s="86"/>
      <c r="O53" s="86" t="s">
        <v>535</v>
      </c>
      <c r="P53" s="86" t="s">
        <v>534</v>
      </c>
      <c r="Q53" s="78" t="s">
        <v>476</v>
      </c>
    </row>
    <row r="54" spans="1:17">
      <c r="A54" s="18">
        <v>40</v>
      </c>
      <c r="B54" s="19">
        <v>124</v>
      </c>
      <c r="C54" s="20" t="s">
        <v>42</v>
      </c>
      <c r="D54" s="21">
        <v>2013</v>
      </c>
      <c r="E54" s="21" t="s">
        <v>98</v>
      </c>
      <c r="F54" s="78">
        <v>48</v>
      </c>
      <c r="G54" s="88" t="s">
        <v>261</v>
      </c>
      <c r="H54" s="88" t="s">
        <v>541</v>
      </c>
      <c r="I54" s="88" t="s">
        <v>153</v>
      </c>
      <c r="J54" s="78" t="s">
        <v>540</v>
      </c>
      <c r="K54" s="86" t="s">
        <v>476</v>
      </c>
      <c r="L54" s="86">
        <v>2</v>
      </c>
      <c r="M54" s="86"/>
      <c r="N54" s="86"/>
      <c r="O54" s="86" t="s">
        <v>545</v>
      </c>
      <c r="P54" s="86" t="s">
        <v>544</v>
      </c>
      <c r="Q54" s="78" t="s">
        <v>476</v>
      </c>
    </row>
    <row r="55" spans="1:17">
      <c r="A55" s="18">
        <v>41</v>
      </c>
      <c r="B55" s="19">
        <v>260</v>
      </c>
      <c r="C55" s="20" t="s">
        <v>41</v>
      </c>
      <c r="D55" s="21">
        <v>2013</v>
      </c>
      <c r="E55" s="21" t="s">
        <v>99</v>
      </c>
      <c r="F55" s="78" t="s">
        <v>100</v>
      </c>
      <c r="G55" s="78"/>
      <c r="H55" s="78"/>
      <c r="I55" s="78"/>
      <c r="J55" s="78"/>
      <c r="K55" s="86"/>
      <c r="L55" s="86"/>
      <c r="M55" s="86"/>
      <c r="N55" s="86"/>
      <c r="O55" s="86"/>
      <c r="P55" s="86" t="s">
        <v>558</v>
      </c>
      <c r="Q55" s="78" t="s">
        <v>557</v>
      </c>
    </row>
    <row r="56" spans="1:17">
      <c r="A56" s="35">
        <v>42</v>
      </c>
      <c r="B56" s="36">
        <v>138</v>
      </c>
      <c r="C56" s="32" t="s">
        <v>33</v>
      </c>
      <c r="D56" s="32">
        <v>2013</v>
      </c>
      <c r="E56" s="21" t="s">
        <v>101</v>
      </c>
      <c r="F56" s="78">
        <v>10</v>
      </c>
      <c r="G56" s="78" t="s">
        <v>546</v>
      </c>
      <c r="H56" s="78" t="s">
        <v>562</v>
      </c>
      <c r="I56" s="78" t="s">
        <v>559</v>
      </c>
      <c r="J56" s="78"/>
      <c r="K56" s="86"/>
      <c r="L56" s="86">
        <v>3</v>
      </c>
      <c r="M56" s="86"/>
      <c r="N56" s="86"/>
      <c r="O56" s="86" t="s">
        <v>563</v>
      </c>
      <c r="P56" s="86" t="s">
        <v>557</v>
      </c>
      <c r="Q56" s="78" t="s">
        <v>557</v>
      </c>
    </row>
    <row r="57" spans="1:17">
      <c r="A57" s="18">
        <v>43</v>
      </c>
      <c r="B57" s="19">
        <v>350</v>
      </c>
      <c r="C57" s="20" t="s">
        <v>26</v>
      </c>
      <c r="D57" s="21">
        <v>2013</v>
      </c>
      <c r="E57" s="21" t="s">
        <v>70</v>
      </c>
      <c r="F57" s="78">
        <v>16</v>
      </c>
      <c r="G57" s="88" t="s">
        <v>565</v>
      </c>
      <c r="H57" s="78" t="s">
        <v>566</v>
      </c>
      <c r="I57" s="88" t="s">
        <v>148</v>
      </c>
      <c r="J57" s="78" t="s">
        <v>564</v>
      </c>
      <c r="K57" s="86" t="s">
        <v>557</v>
      </c>
      <c r="L57" s="86"/>
      <c r="M57" s="86"/>
      <c r="N57" s="86"/>
      <c r="O57" s="86" t="s">
        <v>767</v>
      </c>
      <c r="P57" s="86" t="s">
        <v>557</v>
      </c>
      <c r="Q57" s="78" t="s">
        <v>557</v>
      </c>
    </row>
    <row r="58" spans="1:17">
      <c r="A58" s="18">
        <v>44</v>
      </c>
      <c r="B58" s="19">
        <v>391</v>
      </c>
      <c r="C58" s="20" t="s">
        <v>54</v>
      </c>
      <c r="D58" s="21">
        <v>2013</v>
      </c>
      <c r="E58" s="21" t="s">
        <v>60</v>
      </c>
      <c r="F58" s="78" t="s">
        <v>766</v>
      </c>
      <c r="G58" s="78" t="s">
        <v>261</v>
      </c>
      <c r="H58" s="78" t="s">
        <v>576</v>
      </c>
      <c r="I58" s="78" t="s">
        <v>147</v>
      </c>
      <c r="J58" s="78" t="s">
        <v>575</v>
      </c>
      <c r="K58" s="86" t="s">
        <v>654</v>
      </c>
      <c r="L58" s="86"/>
      <c r="M58" s="86"/>
      <c r="N58" s="86"/>
      <c r="O58" s="86" t="s">
        <v>655</v>
      </c>
      <c r="P58" s="86" t="s">
        <v>654</v>
      </c>
      <c r="Q58" s="78" t="s">
        <v>654</v>
      </c>
    </row>
    <row r="59" spans="1:17">
      <c r="A59" s="18">
        <v>45</v>
      </c>
      <c r="B59" s="19">
        <v>397</v>
      </c>
      <c r="C59" s="21" t="s">
        <v>32</v>
      </c>
      <c r="D59" s="21">
        <v>2013</v>
      </c>
      <c r="E59" s="21" t="s">
        <v>77</v>
      </c>
      <c r="F59" s="78">
        <v>9</v>
      </c>
      <c r="G59" s="78" t="s">
        <v>261</v>
      </c>
      <c r="H59" s="78" t="s">
        <v>577</v>
      </c>
      <c r="I59" s="78" t="s">
        <v>582</v>
      </c>
      <c r="J59" s="78" t="s">
        <v>579</v>
      </c>
      <c r="K59" s="86" t="s">
        <v>557</v>
      </c>
      <c r="L59" s="86"/>
      <c r="M59" s="86"/>
      <c r="N59" s="86"/>
      <c r="O59" s="86" t="s">
        <v>699</v>
      </c>
      <c r="P59" s="86" t="s">
        <v>765</v>
      </c>
      <c r="Q59" s="78" t="s">
        <v>765</v>
      </c>
    </row>
    <row r="60" spans="1:17">
      <c r="A60" s="18">
        <v>46</v>
      </c>
      <c r="B60" s="19">
        <v>215</v>
      </c>
      <c r="C60" s="20" t="s">
        <v>52</v>
      </c>
      <c r="D60" s="21">
        <v>2012</v>
      </c>
      <c r="E60" s="21" t="s">
        <v>70</v>
      </c>
      <c r="F60" s="78">
        <v>42</v>
      </c>
      <c r="G60" s="78" t="s">
        <v>261</v>
      </c>
      <c r="H60" s="78" t="s">
        <v>584</v>
      </c>
      <c r="I60" s="78" t="s">
        <v>111</v>
      </c>
      <c r="J60" s="78" t="s">
        <v>583</v>
      </c>
      <c r="K60" s="86"/>
      <c r="L60" s="86"/>
      <c r="M60" s="86"/>
      <c r="N60" s="86"/>
      <c r="O60" s="86" t="s">
        <v>700</v>
      </c>
      <c r="P60" s="86" t="s">
        <v>557</v>
      </c>
      <c r="Q60" s="78" t="s">
        <v>557</v>
      </c>
    </row>
    <row r="61" spans="1:17">
      <c r="A61" s="18">
        <v>47</v>
      </c>
      <c r="B61" s="19">
        <v>280</v>
      </c>
      <c r="C61" s="20" t="s">
        <v>53</v>
      </c>
      <c r="D61" s="21">
        <v>2012</v>
      </c>
      <c r="E61" s="21" t="s">
        <v>104</v>
      </c>
      <c r="F61" s="78">
        <v>80</v>
      </c>
      <c r="G61" s="78" t="s">
        <v>585</v>
      </c>
      <c r="H61" s="78" t="s">
        <v>587</v>
      </c>
      <c r="I61" s="78" t="s">
        <v>586</v>
      </c>
      <c r="J61" s="78"/>
      <c r="K61" s="86" t="s">
        <v>557</v>
      </c>
      <c r="L61" s="86" t="s">
        <v>557</v>
      </c>
      <c r="M61" s="86" t="s">
        <v>557</v>
      </c>
      <c r="N61" s="86" t="s">
        <v>557</v>
      </c>
      <c r="O61" s="86" t="s">
        <v>557</v>
      </c>
      <c r="P61" s="86" t="s">
        <v>557</v>
      </c>
      <c r="Q61" s="78" t="s">
        <v>557</v>
      </c>
    </row>
    <row r="62" spans="1:17">
      <c r="A62" s="18">
        <v>48</v>
      </c>
      <c r="B62" s="19">
        <v>367</v>
      </c>
      <c r="C62" s="23" t="s">
        <v>33</v>
      </c>
      <c r="D62" s="21">
        <v>2012</v>
      </c>
      <c r="E62" s="32" t="s">
        <v>70</v>
      </c>
      <c r="F62" s="78">
        <v>52</v>
      </c>
      <c r="G62" s="78" t="s">
        <v>546</v>
      </c>
      <c r="H62" s="78" t="s">
        <v>603</v>
      </c>
      <c r="I62" s="78" t="s">
        <v>607</v>
      </c>
      <c r="J62" s="78" t="s">
        <v>606</v>
      </c>
      <c r="K62" s="86" t="s">
        <v>557</v>
      </c>
      <c r="L62" s="86" t="s">
        <v>557</v>
      </c>
      <c r="M62" s="86" t="s">
        <v>557</v>
      </c>
      <c r="N62" s="86" t="s">
        <v>557</v>
      </c>
      <c r="O62" s="86" t="s">
        <v>702</v>
      </c>
      <c r="P62" s="86" t="s">
        <v>557</v>
      </c>
      <c r="Q62" s="78" t="s">
        <v>557</v>
      </c>
    </row>
    <row r="63" spans="1:17">
      <c r="A63" s="18">
        <v>49</v>
      </c>
      <c r="B63" s="19">
        <v>76</v>
      </c>
      <c r="C63" s="23" t="s">
        <v>19</v>
      </c>
      <c r="D63" s="21">
        <v>2012</v>
      </c>
      <c r="E63" s="21" t="s">
        <v>60</v>
      </c>
      <c r="F63" s="78">
        <v>90</v>
      </c>
      <c r="G63" s="88" t="s">
        <v>261</v>
      </c>
      <c r="H63" s="88" t="s">
        <v>608</v>
      </c>
      <c r="I63" s="88" t="s">
        <v>609</v>
      </c>
      <c r="J63" s="88" t="s">
        <v>608</v>
      </c>
      <c r="K63" s="86" t="s">
        <v>611</v>
      </c>
      <c r="L63" s="86">
        <v>4</v>
      </c>
      <c r="M63" s="86"/>
      <c r="N63" s="86"/>
      <c r="O63" s="86" t="s">
        <v>612</v>
      </c>
      <c r="P63" s="86" t="s">
        <v>613</v>
      </c>
      <c r="Q63" s="78" t="s">
        <v>765</v>
      </c>
    </row>
    <row r="64" spans="1:17">
      <c r="A64" s="18">
        <v>50</v>
      </c>
      <c r="B64" s="19">
        <v>40</v>
      </c>
      <c r="C64" s="20" t="s">
        <v>38</v>
      </c>
      <c r="D64" s="21">
        <v>2012</v>
      </c>
      <c r="E64" s="21" t="s">
        <v>60</v>
      </c>
      <c r="F64" s="78">
        <v>49</v>
      </c>
      <c r="G64" s="78"/>
      <c r="H64" s="78"/>
      <c r="I64" s="78"/>
      <c r="J64" s="78"/>
      <c r="K64" s="86" t="s">
        <v>707</v>
      </c>
      <c r="L64" s="86" t="s">
        <v>707</v>
      </c>
      <c r="M64" s="86" t="s">
        <v>707</v>
      </c>
      <c r="N64" s="86" t="s">
        <v>707</v>
      </c>
      <c r="O64" s="86" t="s">
        <v>707</v>
      </c>
      <c r="P64" s="86" t="s">
        <v>707</v>
      </c>
      <c r="Q64" s="78" t="s">
        <v>707</v>
      </c>
    </row>
    <row r="65" spans="1:17">
      <c r="A65" s="18">
        <v>51</v>
      </c>
      <c r="B65" s="19">
        <v>236</v>
      </c>
      <c r="C65" s="20" t="s">
        <v>21</v>
      </c>
      <c r="D65" s="21">
        <v>2012</v>
      </c>
      <c r="E65" s="21" t="s">
        <v>107</v>
      </c>
      <c r="F65" s="78">
        <v>662</v>
      </c>
      <c r="G65" s="78" t="s">
        <v>261</v>
      </c>
      <c r="H65" s="78" t="s">
        <v>621</v>
      </c>
      <c r="I65" s="88" t="s">
        <v>106</v>
      </c>
      <c r="J65" s="78" t="s">
        <v>621</v>
      </c>
      <c r="K65" s="86" t="s">
        <v>629</v>
      </c>
      <c r="L65" s="86" t="s">
        <v>629</v>
      </c>
      <c r="M65" s="86"/>
      <c r="N65" s="86"/>
      <c r="O65" s="86" t="s">
        <v>630</v>
      </c>
      <c r="P65" s="86"/>
      <c r="Q65" s="78" t="s">
        <v>765</v>
      </c>
    </row>
    <row r="66" spans="1:17">
      <c r="A66" s="18">
        <v>52</v>
      </c>
      <c r="B66" s="19">
        <v>461</v>
      </c>
      <c r="C66" s="21" t="s">
        <v>35</v>
      </c>
      <c r="D66" s="21">
        <v>2011</v>
      </c>
      <c r="E66" s="21" t="s">
        <v>60</v>
      </c>
      <c r="F66" s="78">
        <v>42</v>
      </c>
      <c r="G66" s="76" t="s">
        <v>261</v>
      </c>
      <c r="H66" s="97"/>
      <c r="I66" s="76" t="s">
        <v>609</v>
      </c>
      <c r="J66" s="97"/>
      <c r="K66" s="86" t="s">
        <v>629</v>
      </c>
      <c r="L66" s="91" t="s">
        <v>170</v>
      </c>
      <c r="M66" s="86" t="s">
        <v>170</v>
      </c>
      <c r="N66" s="86" t="s">
        <v>170</v>
      </c>
      <c r="O66" s="86" t="s">
        <v>170</v>
      </c>
      <c r="P66" s="86" t="s">
        <v>170</v>
      </c>
      <c r="Q66" s="78" t="s">
        <v>170</v>
      </c>
    </row>
    <row r="67" spans="1:17">
      <c r="A67" s="18">
        <v>53</v>
      </c>
      <c r="B67" s="19">
        <v>426</v>
      </c>
      <c r="C67" s="20" t="s">
        <v>57</v>
      </c>
      <c r="D67" s="21">
        <v>2011</v>
      </c>
      <c r="E67" s="21" t="s">
        <v>107</v>
      </c>
      <c r="F67" s="78">
        <v>33</v>
      </c>
      <c r="G67" s="78" t="s">
        <v>261</v>
      </c>
      <c r="H67" s="78" t="s">
        <v>632</v>
      </c>
      <c r="I67" s="78" t="s">
        <v>618</v>
      </c>
      <c r="J67" s="78" t="s">
        <v>633</v>
      </c>
      <c r="K67" s="86">
        <v>29</v>
      </c>
      <c r="L67" s="86">
        <v>4</v>
      </c>
      <c r="M67" s="86"/>
      <c r="N67" s="86"/>
      <c r="O67" s="86" t="s">
        <v>640</v>
      </c>
      <c r="P67" s="86" t="s">
        <v>629</v>
      </c>
      <c r="Q67" s="78" t="s">
        <v>629</v>
      </c>
    </row>
    <row r="68" spans="1:17">
      <c r="A68" s="18">
        <v>54</v>
      </c>
      <c r="B68" s="19">
        <v>382</v>
      </c>
      <c r="C68" s="20" t="s">
        <v>50</v>
      </c>
      <c r="D68" s="21">
        <v>2010</v>
      </c>
      <c r="E68" s="21" t="s">
        <v>110</v>
      </c>
      <c r="F68" s="78">
        <v>18</v>
      </c>
      <c r="G68" s="78" t="s">
        <v>261</v>
      </c>
      <c r="H68" s="78" t="s">
        <v>643</v>
      </c>
      <c r="I68" s="78"/>
      <c r="J68" s="78" t="s">
        <v>629</v>
      </c>
      <c r="K68" s="86"/>
      <c r="L68" s="86"/>
      <c r="M68" s="86"/>
      <c r="N68" s="86"/>
      <c r="O68" s="86"/>
      <c r="P68" s="86" t="s">
        <v>765</v>
      </c>
      <c r="Q68" s="78" t="s">
        <v>765</v>
      </c>
    </row>
    <row r="69" spans="1:17" s="22" customFormat="1" ht="17.25" customHeight="1">
      <c r="A69" s="83">
        <v>55</v>
      </c>
      <c r="B69" s="10">
        <v>429</v>
      </c>
      <c r="C69" s="76" t="s">
        <v>733</v>
      </c>
      <c r="D69" s="9">
        <v>2010</v>
      </c>
      <c r="E69" s="31" t="s">
        <v>734</v>
      </c>
      <c r="F69" s="31">
        <v>34</v>
      </c>
      <c r="G69" s="31" t="s">
        <v>120</v>
      </c>
      <c r="H69" s="84"/>
      <c r="I69" s="31" t="s">
        <v>735</v>
      </c>
      <c r="J69" s="31" t="s">
        <v>736</v>
      </c>
      <c r="K69" s="86" t="s">
        <v>170</v>
      </c>
      <c r="L69" s="86" t="s">
        <v>170</v>
      </c>
      <c r="M69" s="111"/>
      <c r="N69" s="111">
        <v>9</v>
      </c>
      <c r="O69" s="86" t="s">
        <v>758</v>
      </c>
      <c r="P69" s="86" t="s">
        <v>765</v>
      </c>
      <c r="Q69" s="21" t="s">
        <v>765</v>
      </c>
    </row>
    <row r="70" spans="1:17" s="22" customFormat="1" ht="17.25" customHeight="1">
      <c r="A70" s="83">
        <v>56</v>
      </c>
      <c r="B70" s="10">
        <v>219</v>
      </c>
      <c r="C70" s="8" t="s">
        <v>738</v>
      </c>
      <c r="D70" s="9">
        <v>2009</v>
      </c>
      <c r="E70" s="31" t="s">
        <v>740</v>
      </c>
      <c r="F70" s="31">
        <v>92</v>
      </c>
      <c r="G70" s="21" t="s">
        <v>140</v>
      </c>
      <c r="H70" s="21" t="s">
        <v>751</v>
      </c>
      <c r="I70" s="21" t="s">
        <v>741</v>
      </c>
      <c r="J70" s="21" t="s">
        <v>752</v>
      </c>
      <c r="K70" s="111" t="s">
        <v>170</v>
      </c>
      <c r="L70" s="111"/>
      <c r="M70" s="111"/>
      <c r="N70" s="111"/>
      <c r="O70" s="86" t="s">
        <v>759</v>
      </c>
      <c r="P70" s="86" t="s">
        <v>765</v>
      </c>
      <c r="Q70" s="21" t="s">
        <v>765</v>
      </c>
    </row>
    <row r="71" spans="1:17" s="22" customFormat="1" ht="17.25" customHeight="1">
      <c r="A71" s="83">
        <v>57</v>
      </c>
      <c r="B71" s="10">
        <v>23</v>
      </c>
      <c r="C71" s="8" t="s">
        <v>743</v>
      </c>
      <c r="D71" s="9">
        <v>2009</v>
      </c>
      <c r="E71" s="31" t="s">
        <v>60</v>
      </c>
      <c r="F71" s="31">
        <v>33</v>
      </c>
      <c r="G71" s="31" t="s">
        <v>120</v>
      </c>
      <c r="H71" s="44"/>
      <c r="I71" s="31" t="s">
        <v>744</v>
      </c>
      <c r="J71" s="31" t="s">
        <v>157</v>
      </c>
      <c r="K71" s="111"/>
      <c r="L71" s="111"/>
      <c r="M71" s="111"/>
      <c r="N71" s="111"/>
      <c r="O71" s="86" t="s">
        <v>760</v>
      </c>
      <c r="P71" s="86" t="s">
        <v>765</v>
      </c>
      <c r="Q71" s="21" t="s">
        <v>765</v>
      </c>
    </row>
  </sheetData>
  <sheetProtection algorithmName="SHA-512" hashValue="O1V5Sus4Hc9I4ROex6UBTzDaSqgTRMkn47VopjqnvtGwx/JSggTQjdjc1VG2HIr9PMnsTFpDTyWQ7L7Dpk8fhA==" saltValue="ipz9C7GxJaTv7OM+GA0YCQ==" spinCount="100000" sheet="1" objects="1" scenarios="1" selectLockedCells="1" selectUnlockedCells="1"/>
  <autoFilter ref="A4:Q71"/>
  <mergeCells count="9">
    <mergeCell ref="A1:O1"/>
    <mergeCell ref="P3:Q3"/>
    <mergeCell ref="A3:A4"/>
    <mergeCell ref="B3:B4"/>
    <mergeCell ref="C3:C4"/>
    <mergeCell ref="D3:D4"/>
    <mergeCell ref="E3:F3"/>
    <mergeCell ref="G3:J3"/>
    <mergeCell ref="K3:O3"/>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워크시트</vt:lpstr>
      </vt:variant>
      <vt:variant>
        <vt:i4>4</vt:i4>
      </vt:variant>
    </vt:vector>
  </HeadingPairs>
  <TitlesOfParts>
    <vt:vector size="4" baseType="lpstr">
      <vt:lpstr>선택문헌_기본특성</vt:lpstr>
      <vt:lpstr>1-1. 안전성</vt:lpstr>
      <vt:lpstr>1-2. 효과성1</vt:lpstr>
      <vt:lpstr>1-3. 효과성2,3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2023-06-22T05:00:14Z</dcterms:created>
  <dcterms:modified xsi:type="dcterms:W3CDTF">2024-02-23T07:21:20Z</dcterms:modified>
</cp:coreProperties>
</file>