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2_재평가사업단\NR23-001-04(요실금수술)\4_자료추출\"/>
    </mc:Choice>
  </mc:AlternateContent>
  <bookViews>
    <workbookView xWindow="0" yWindow="0" windowWidth="16200" windowHeight="11265" activeTab="3"/>
  </bookViews>
  <sheets>
    <sheet name="선택문헌" sheetId="4" r:id="rId1"/>
    <sheet name="코드정의" sheetId="5" r:id="rId2"/>
    <sheet name="안전성" sheetId="2" r:id="rId3"/>
    <sheet name="효과성" sheetId="1" r:id="rId4"/>
  </sheets>
  <definedNames>
    <definedName name="_xlnm._FilterDatabase" localSheetId="0" hidden="1">선택문헌!$A$2:$T$67</definedName>
    <definedName name="_xlnm._FilterDatabase" localSheetId="2">안전성!$D$3:$X$382</definedName>
    <definedName name="_xlnm._FilterDatabase" localSheetId="3" hidden="1">효과성!$D$3:$AG$676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 i="1"/>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 i="2"/>
  <c r="X485" i="1" l="1"/>
  <c r="X483" i="1"/>
  <c r="P485" i="1"/>
  <c r="P483" i="1"/>
  <c r="X484" i="1"/>
  <c r="X482" i="1"/>
  <c r="P484" i="1"/>
  <c r="P482" i="1"/>
  <c r="Z235" i="1" l="1"/>
  <c r="Z234" i="1"/>
  <c r="X234" i="1" s="1"/>
  <c r="R235" i="1"/>
  <c r="P235" i="1" s="1"/>
  <c r="R234" i="1"/>
  <c r="P234" i="1" s="1"/>
  <c r="X235" i="1"/>
  <c r="X174" i="1"/>
  <c r="P174" i="1"/>
  <c r="X173" i="1"/>
  <c r="P173" i="1"/>
  <c r="X172" i="1"/>
  <c r="P172" i="1"/>
  <c r="X171" i="1"/>
  <c r="P171" i="1"/>
  <c r="X170" i="1"/>
  <c r="P170" i="1"/>
  <c r="X169" i="1"/>
  <c r="P169" i="1"/>
  <c r="X168" i="1"/>
  <c r="P168" i="1"/>
  <c r="X167" i="1"/>
  <c r="X166" i="1"/>
  <c r="X165" i="1"/>
  <c r="X164" i="1"/>
  <c r="X163" i="1"/>
  <c r="X162" i="1"/>
  <c r="X161" i="1"/>
  <c r="P162" i="1"/>
  <c r="P163" i="1"/>
  <c r="P164" i="1"/>
  <c r="P165" i="1"/>
  <c r="P166" i="1"/>
  <c r="P167" i="1"/>
  <c r="P161" i="1"/>
  <c r="R231" i="1"/>
  <c r="Z231" i="1"/>
  <c r="X231" i="1" s="1"/>
  <c r="Z230" i="1"/>
  <c r="X230" i="1" s="1"/>
  <c r="R230" i="1"/>
  <c r="P230" i="1" s="1"/>
  <c r="P231" i="1"/>
  <c r="Z185" i="1" l="1"/>
  <c r="Z184" i="1"/>
  <c r="R185" i="1"/>
  <c r="R184" i="1"/>
  <c r="X183" i="1"/>
  <c r="P183" i="1"/>
  <c r="Z82" i="1"/>
  <c r="Z81" i="1"/>
  <c r="Y22" i="1"/>
  <c r="Q22" i="1"/>
  <c r="Y21" i="1"/>
  <c r="Q21" i="1"/>
  <c r="T239" i="2"/>
  <c r="P239" i="2"/>
  <c r="T316" i="2" l="1"/>
  <c r="P316" i="2"/>
  <c r="T380" i="2"/>
  <c r="P372" i="2"/>
  <c r="P373" i="2"/>
  <c r="P374" i="2"/>
  <c r="P371" i="2"/>
  <c r="P369" i="2"/>
  <c r="P364" i="2"/>
  <c r="T370" i="2"/>
  <c r="T368" i="2"/>
  <c r="T366" i="2"/>
  <c r="T362" i="2"/>
  <c r="T361" i="2"/>
  <c r="T360" i="2"/>
  <c r="T359" i="2"/>
  <c r="T358" i="2"/>
  <c r="T357" i="2"/>
  <c r="T356" i="2"/>
  <c r="T355" i="2"/>
  <c r="T354" i="2"/>
  <c r="T353" i="2"/>
  <c r="T352" i="2"/>
  <c r="T351" i="2"/>
  <c r="P352" i="2"/>
  <c r="P353" i="2"/>
  <c r="P354" i="2"/>
  <c r="P355" i="2"/>
  <c r="P356" i="2"/>
  <c r="P357" i="2"/>
  <c r="P358" i="2"/>
  <c r="P359" i="2"/>
  <c r="P360" i="2"/>
  <c r="P361" i="2"/>
  <c r="P362" i="2"/>
  <c r="P363" i="2"/>
  <c r="P351" i="2"/>
  <c r="T347" i="2"/>
  <c r="T346" i="2"/>
  <c r="T324" i="2"/>
  <c r="T325" i="2"/>
  <c r="T326" i="2"/>
  <c r="T327" i="2"/>
  <c r="T328" i="2"/>
  <c r="T329" i="2"/>
  <c r="T330" i="2"/>
  <c r="T331" i="2"/>
  <c r="T332" i="2"/>
  <c r="T333" i="2"/>
  <c r="T334" i="2"/>
  <c r="T335" i="2"/>
  <c r="T336" i="2"/>
  <c r="T337" i="2"/>
  <c r="T338" i="2"/>
  <c r="T339" i="2"/>
  <c r="T340" i="2"/>
  <c r="T323" i="2"/>
  <c r="P323" i="2"/>
  <c r="P324" i="2"/>
  <c r="P325" i="2"/>
  <c r="P326" i="2"/>
  <c r="P327" i="2"/>
  <c r="P328" i="2"/>
  <c r="P329" i="2"/>
  <c r="P330" i="2"/>
  <c r="P331" i="2"/>
  <c r="P332" i="2"/>
  <c r="P333" i="2"/>
  <c r="P334" i="2"/>
  <c r="P335" i="2"/>
  <c r="P336" i="2"/>
  <c r="P337" i="2"/>
  <c r="P338" i="2"/>
  <c r="P339" i="2"/>
  <c r="P340" i="2"/>
  <c r="P322" i="2"/>
  <c r="T321" i="2"/>
  <c r="P319" i="2"/>
  <c r="P320" i="2"/>
  <c r="P318" i="2"/>
  <c r="P317" i="2"/>
  <c r="P315" i="2"/>
  <c r="P314" i="2"/>
  <c r="P313" i="2"/>
  <c r="T314" i="2"/>
  <c r="T315" i="2"/>
  <c r="T317" i="2"/>
  <c r="T318" i="2"/>
  <c r="T313" i="2"/>
  <c r="T308" i="2"/>
  <c r="P308" i="2"/>
  <c r="T301" i="2"/>
  <c r="T300" i="2"/>
  <c r="T299" i="2"/>
  <c r="T298" i="2"/>
  <c r="T297" i="2"/>
  <c r="T296" i="2"/>
  <c r="T295" i="2"/>
  <c r="P296" i="2"/>
  <c r="P297" i="2"/>
  <c r="P298" i="2"/>
  <c r="P299" i="2"/>
  <c r="P300" i="2"/>
  <c r="P301" i="2"/>
  <c r="P295" i="2"/>
  <c r="P292" i="2"/>
  <c r="P287" i="2"/>
  <c r="P288" i="2"/>
  <c r="P289" i="2"/>
  <c r="P286" i="2"/>
  <c r="T292" i="2"/>
  <c r="T287" i="2"/>
  <c r="T288" i="2"/>
  <c r="T289" i="2"/>
  <c r="T286" i="2"/>
  <c r="P266" i="2"/>
  <c r="T266" i="2"/>
  <c r="P256" i="2"/>
  <c r="P255" i="2"/>
  <c r="P254" i="2"/>
  <c r="P253" i="2"/>
  <c r="P252" i="2"/>
  <c r="T253" i="2"/>
  <c r="T254" i="2"/>
  <c r="T255" i="2"/>
  <c r="T256" i="2"/>
  <c r="T252" i="2"/>
  <c r="R246" i="2"/>
  <c r="R251" i="2"/>
  <c r="R250" i="2"/>
  <c r="R249" i="2"/>
  <c r="R248" i="2"/>
  <c r="R247" i="2"/>
  <c r="N247" i="2"/>
  <c r="N248" i="2"/>
  <c r="N249" i="2"/>
  <c r="N250" i="2"/>
  <c r="N251" i="2"/>
  <c r="N246" i="2"/>
  <c r="R238" i="2"/>
  <c r="T242" i="2"/>
  <c r="T243" i="2"/>
  <c r="T244" i="2"/>
  <c r="T245" i="2"/>
  <c r="T240" i="2"/>
  <c r="P241" i="2"/>
  <c r="P242" i="2"/>
  <c r="P243" i="2"/>
  <c r="P244" i="2"/>
  <c r="P245" i="2"/>
  <c r="P240" i="2"/>
  <c r="P237" i="2"/>
  <c r="T237" i="2"/>
  <c r="T233" i="2"/>
  <c r="T234" i="2"/>
  <c r="T235" i="2"/>
  <c r="T232" i="2"/>
  <c r="P233" i="2"/>
  <c r="P234" i="2"/>
  <c r="P235" i="2"/>
  <c r="P232" i="2"/>
  <c r="T216" i="2"/>
  <c r="T217" i="2"/>
  <c r="T218" i="2"/>
  <c r="T219" i="2"/>
  <c r="T220" i="2"/>
  <c r="T221" i="2"/>
  <c r="T222" i="2"/>
  <c r="T223" i="2"/>
  <c r="T224" i="2"/>
  <c r="T215" i="2"/>
  <c r="P215" i="2"/>
  <c r="P216" i="2"/>
  <c r="P217" i="2"/>
  <c r="P218" i="2"/>
  <c r="P219" i="2"/>
  <c r="P220" i="2"/>
  <c r="P221" i="2"/>
  <c r="P222" i="2"/>
  <c r="P223" i="2"/>
  <c r="P224" i="2"/>
  <c r="T214" i="2"/>
  <c r="P214" i="2"/>
  <c r="T213" i="2"/>
  <c r="T212" i="2"/>
  <c r="T211" i="2"/>
  <c r="T210" i="2"/>
  <c r="P213" i="2"/>
  <c r="P212" i="2"/>
  <c r="P211" i="2"/>
  <c r="P210" i="2"/>
  <c r="T197" i="2"/>
  <c r="T196" i="2"/>
  <c r="P197" i="2"/>
  <c r="P196" i="2"/>
  <c r="P188" i="2"/>
  <c r="P187" i="2"/>
  <c r="T186" i="2"/>
  <c r="T185" i="2"/>
  <c r="T184" i="2"/>
  <c r="T183" i="2"/>
  <c r="T182" i="2"/>
  <c r="P183" i="2"/>
  <c r="P184" i="2"/>
  <c r="P185" i="2"/>
  <c r="P186" i="2"/>
  <c r="T180" i="2"/>
  <c r="P180" i="2"/>
  <c r="T179" i="2"/>
  <c r="T178" i="2"/>
  <c r="P179" i="2"/>
  <c r="P178" i="2"/>
  <c r="P173" i="2"/>
  <c r="T144" i="2"/>
  <c r="T140" i="2"/>
  <c r="T141" i="2"/>
  <c r="T142" i="2"/>
  <c r="T139" i="2"/>
  <c r="P153" i="2"/>
  <c r="P148" i="2"/>
  <c r="P149" i="2"/>
  <c r="P150" i="2"/>
  <c r="P151" i="2"/>
  <c r="P147" i="2"/>
  <c r="P145" i="2"/>
  <c r="P144" i="2"/>
  <c r="P141" i="2"/>
  <c r="P140" i="2"/>
  <c r="P142" i="2"/>
  <c r="P139" i="2"/>
  <c r="P104" i="2"/>
  <c r="P101" i="2"/>
  <c r="P102" i="2"/>
  <c r="P103" i="2"/>
  <c r="P100" i="2"/>
  <c r="T101" i="2"/>
  <c r="T102" i="2"/>
  <c r="T103" i="2"/>
  <c r="T104" i="2"/>
  <c r="T105" i="2"/>
  <c r="T106" i="2"/>
  <c r="T107" i="2"/>
  <c r="T108" i="2"/>
  <c r="T109" i="2"/>
  <c r="T100" i="2"/>
  <c r="T95" i="2"/>
  <c r="T93" i="2"/>
  <c r="T89" i="2"/>
  <c r="T88" i="2"/>
  <c r="T83" i="2"/>
  <c r="T82" i="2"/>
  <c r="T77" i="2"/>
  <c r="P97" i="2"/>
  <c r="P87" i="2"/>
  <c r="P84" i="2"/>
  <c r="P82" i="2"/>
  <c r="P81" i="2"/>
  <c r="P77" i="2"/>
  <c r="T74" i="2"/>
  <c r="T73" i="2"/>
  <c r="T72" i="2"/>
  <c r="P74" i="2"/>
  <c r="P73" i="2"/>
  <c r="P72" i="2"/>
  <c r="T68" i="2"/>
  <c r="T69" i="2"/>
  <c r="T67" i="2"/>
  <c r="P69" i="2"/>
  <c r="P68" i="2"/>
  <c r="P67" i="2"/>
  <c r="P61" i="2"/>
  <c r="T61" i="2"/>
  <c r="T54" i="2"/>
  <c r="P58" i="2"/>
  <c r="P57" i="2"/>
  <c r="P56" i="2"/>
  <c r="T51" i="2"/>
  <c r="T50" i="2"/>
  <c r="T49" i="2"/>
  <c r="T48" i="2"/>
  <c r="T47" i="2"/>
  <c r="T46" i="2"/>
  <c r="P47" i="2"/>
  <c r="P48" i="2"/>
  <c r="P49" i="2"/>
  <c r="P50" i="2"/>
  <c r="P51" i="2"/>
  <c r="P46" i="2"/>
  <c r="T34" i="2"/>
  <c r="T27" i="2"/>
  <c r="T28" i="2"/>
  <c r="T29" i="2"/>
  <c r="T30" i="2"/>
  <c r="T31" i="2"/>
  <c r="T32" i="2"/>
  <c r="T33" i="2"/>
  <c r="T35" i="2"/>
  <c r="T36" i="2"/>
  <c r="T37" i="2"/>
  <c r="T38" i="2"/>
  <c r="T39" i="2"/>
  <c r="T40" i="2"/>
  <c r="T41" i="2"/>
  <c r="T42" i="2"/>
  <c r="T43" i="2"/>
  <c r="T44" i="2"/>
  <c r="P43" i="2"/>
  <c r="P32" i="2"/>
  <c r="P33" i="2"/>
  <c r="P34" i="2"/>
  <c r="P35" i="2"/>
  <c r="P36" i="2"/>
  <c r="P37" i="2"/>
  <c r="P38" i="2"/>
  <c r="P39" i="2"/>
  <c r="P40" i="2"/>
  <c r="P41" i="2"/>
  <c r="P42" i="2"/>
  <c r="P44" i="2"/>
  <c r="P31" i="2"/>
  <c r="P29" i="2"/>
  <c r="P30" i="2"/>
  <c r="P28" i="2"/>
  <c r="P27" i="2"/>
  <c r="P26" i="2"/>
  <c r="T26" i="2"/>
  <c r="T24" i="2"/>
  <c r="P24" i="2"/>
  <c r="T12" i="2"/>
  <c r="P12" i="2"/>
  <c r="T5" i="2"/>
  <c r="T4" i="2"/>
  <c r="P5" i="2"/>
  <c r="P4" i="2"/>
  <c r="T20" i="2" l="1"/>
  <c r="T241" i="2" l="1"/>
</calcChain>
</file>

<file path=xl/comments1.xml><?xml version="1.0" encoding="utf-8"?>
<comments xmlns="http://schemas.openxmlformats.org/spreadsheetml/2006/main">
  <authors>
    <author>user</author>
  </authors>
  <commentList>
    <comment ref="O2" authorId="0" shapeId="0">
      <text>
        <r>
          <rPr>
            <b/>
            <sz val="9"/>
            <color indexed="81"/>
            <rFont val="Tahoma"/>
            <family val="2"/>
          </rPr>
          <t>user:</t>
        </r>
        <r>
          <rPr>
            <sz val="9"/>
            <color indexed="81"/>
            <rFont val="Tahoma"/>
            <family val="2"/>
          </rPr>
          <t xml:space="preserve">
</t>
        </r>
        <r>
          <rPr>
            <sz val="9"/>
            <color indexed="81"/>
            <rFont val="돋움"/>
            <family val="3"/>
            <charset val="129"/>
          </rPr>
          <t>통증</t>
        </r>
        <r>
          <rPr>
            <sz val="9"/>
            <color indexed="81"/>
            <rFont val="Tahoma"/>
            <family val="2"/>
          </rPr>
          <t xml:space="preserve">, </t>
        </r>
        <r>
          <rPr>
            <sz val="9"/>
            <color indexed="81"/>
            <rFont val="돋움"/>
            <family val="3"/>
            <charset val="129"/>
          </rPr>
          <t>출혈량</t>
        </r>
        <r>
          <rPr>
            <sz val="9"/>
            <color indexed="81"/>
            <rFont val="Tahoma"/>
            <family val="2"/>
          </rPr>
          <t xml:space="preserve"> </t>
        </r>
        <r>
          <rPr>
            <sz val="9"/>
            <color indexed="81"/>
            <rFont val="돋움"/>
            <family val="3"/>
            <charset val="129"/>
          </rPr>
          <t>등</t>
        </r>
        <r>
          <rPr>
            <sz val="9"/>
            <color indexed="81"/>
            <rFont val="Tahoma"/>
            <family val="2"/>
          </rPr>
          <t xml:space="preserve"> </t>
        </r>
        <r>
          <rPr>
            <sz val="9"/>
            <color indexed="81"/>
            <rFont val="돋움"/>
            <family val="3"/>
            <charset val="129"/>
          </rPr>
          <t>효과성</t>
        </r>
        <r>
          <rPr>
            <sz val="9"/>
            <color indexed="81"/>
            <rFont val="Tahoma"/>
            <family val="2"/>
          </rPr>
          <t xml:space="preserve">? </t>
        </r>
        <r>
          <rPr>
            <sz val="9"/>
            <color indexed="81"/>
            <rFont val="돋움"/>
            <family val="3"/>
            <charset val="129"/>
          </rPr>
          <t>안전성인지</t>
        </r>
        <r>
          <rPr>
            <sz val="9"/>
            <color indexed="81"/>
            <rFont val="Tahoma"/>
            <family val="2"/>
          </rPr>
          <t xml:space="preserve"> </t>
        </r>
        <r>
          <rPr>
            <sz val="9"/>
            <color indexed="81"/>
            <rFont val="돋움"/>
            <family val="3"/>
            <charset val="129"/>
          </rPr>
          <t xml:space="preserve">확인
</t>
        </r>
      </text>
    </comment>
  </commentList>
</comments>
</file>

<file path=xl/comments2.xml><?xml version="1.0" encoding="utf-8"?>
<comments xmlns="http://schemas.openxmlformats.org/spreadsheetml/2006/main">
  <authors>
    <author>user</author>
  </authors>
  <commentList>
    <comment ref="F1" authorId="0" shapeId="0">
      <text>
        <r>
          <rPr>
            <b/>
            <sz val="9"/>
            <color indexed="81"/>
            <rFont val="Tahoma"/>
            <family val="2"/>
          </rPr>
          <t>user:</t>
        </r>
        <r>
          <rPr>
            <sz val="9"/>
            <color indexed="81"/>
            <rFont val="Tahoma"/>
            <family val="2"/>
          </rPr>
          <t xml:space="preserve">
1=Ajust
2=TVT-Secur
3=Miniarc
4=Ophira
5=Needless
6=TFS
7=ETC</t>
        </r>
      </text>
    </comment>
    <comment ref="G1" authorId="0" shapeId="0">
      <text>
        <r>
          <rPr>
            <b/>
            <sz val="9"/>
            <color indexed="81"/>
            <rFont val="Tahoma"/>
            <family val="2"/>
          </rPr>
          <t>user:</t>
        </r>
        <r>
          <rPr>
            <sz val="9"/>
            <color indexed="81"/>
            <rFont val="Tahoma"/>
            <family val="2"/>
          </rPr>
          <t xml:space="preserve">
1=TVT
2=TVT-O
3=TOT
4=Monarc
5=SMUS(mixed)</t>
        </r>
      </text>
    </comment>
    <comment ref="H2" authorId="0" shapeId="0">
      <text>
        <r>
          <rPr>
            <b/>
            <sz val="9"/>
            <color indexed="81"/>
            <rFont val="Tahoma"/>
            <family val="2"/>
          </rPr>
          <t>user:</t>
        </r>
        <r>
          <rPr>
            <sz val="9"/>
            <color indexed="81"/>
            <rFont val="Tahoma"/>
            <family val="2"/>
          </rPr>
          <t xml:space="preserve">
1=</t>
        </r>
        <r>
          <rPr>
            <sz val="9"/>
            <color indexed="81"/>
            <rFont val="돋움"/>
            <family val="3"/>
            <charset val="129"/>
          </rPr>
          <t xml:space="preserve">해부학적손상
</t>
        </r>
        <r>
          <rPr>
            <sz val="9"/>
            <color indexed="81"/>
            <rFont val="Tahoma"/>
            <family val="2"/>
          </rPr>
          <t>2=</t>
        </r>
        <r>
          <rPr>
            <sz val="9"/>
            <color indexed="81"/>
            <rFont val="돋움"/>
            <family val="3"/>
            <charset val="129"/>
          </rPr>
          <t>배뇨장애</t>
        </r>
        <r>
          <rPr>
            <sz val="9"/>
            <color indexed="81"/>
            <rFont val="Tahoma"/>
            <family val="2"/>
          </rPr>
          <t xml:space="preserve"> </t>
        </r>
        <r>
          <rPr>
            <sz val="9"/>
            <color indexed="81"/>
            <rFont val="돋움"/>
            <family val="3"/>
            <charset val="129"/>
          </rPr>
          <t xml:space="preserve">관련
</t>
        </r>
        <r>
          <rPr>
            <sz val="9"/>
            <color indexed="81"/>
            <rFont val="Tahoma"/>
            <family val="2"/>
          </rPr>
          <t>3=</t>
        </r>
        <r>
          <rPr>
            <sz val="9"/>
            <color indexed="81"/>
            <rFont val="돋움"/>
            <family val="3"/>
            <charset val="129"/>
          </rPr>
          <t xml:space="preserve">통증관련
</t>
        </r>
        <r>
          <rPr>
            <sz val="9"/>
            <color indexed="81"/>
            <rFont val="Tahoma"/>
            <family val="2"/>
          </rPr>
          <t>4=</t>
        </r>
        <r>
          <rPr>
            <sz val="9"/>
            <color indexed="81"/>
            <rFont val="돋움"/>
            <family val="3"/>
            <charset val="129"/>
          </rPr>
          <t xml:space="preserve">메쉬관련
</t>
        </r>
        <r>
          <rPr>
            <sz val="9"/>
            <color indexed="81"/>
            <rFont val="Tahoma"/>
            <family val="2"/>
          </rPr>
          <t>5=</t>
        </r>
        <r>
          <rPr>
            <sz val="9"/>
            <color indexed="81"/>
            <rFont val="돋움"/>
            <family val="3"/>
            <charset val="129"/>
          </rPr>
          <t xml:space="preserve">감염
</t>
        </r>
        <r>
          <rPr>
            <sz val="9"/>
            <color indexed="81"/>
            <rFont val="Tahoma"/>
            <family val="2"/>
          </rPr>
          <t>6=</t>
        </r>
        <r>
          <rPr>
            <sz val="9"/>
            <color indexed="81"/>
            <rFont val="돋움"/>
            <family val="3"/>
            <charset val="129"/>
          </rPr>
          <t xml:space="preserve">출혈
</t>
        </r>
        <r>
          <rPr>
            <sz val="9"/>
            <color indexed="81"/>
            <rFont val="Tahoma"/>
            <family val="2"/>
          </rPr>
          <t>7=</t>
        </r>
        <r>
          <rPr>
            <sz val="9"/>
            <color indexed="81"/>
            <rFont val="돋움"/>
            <family val="3"/>
            <charset val="129"/>
          </rPr>
          <t xml:space="preserve">그외
</t>
        </r>
        <r>
          <rPr>
            <sz val="9"/>
            <color indexed="81"/>
            <rFont val="Tahoma"/>
            <family val="2"/>
          </rPr>
          <t>8=</t>
        </r>
        <r>
          <rPr>
            <sz val="9"/>
            <color indexed="81"/>
            <rFont val="돋움"/>
            <family val="3"/>
            <charset val="129"/>
          </rPr>
          <t>심각한</t>
        </r>
        <r>
          <rPr>
            <sz val="9"/>
            <color indexed="81"/>
            <rFont val="Tahoma"/>
            <family val="2"/>
          </rPr>
          <t xml:space="preserve"> </t>
        </r>
        <r>
          <rPr>
            <sz val="9"/>
            <color indexed="81"/>
            <rFont val="돋움"/>
            <family val="3"/>
            <charset val="129"/>
          </rPr>
          <t>합병증</t>
        </r>
      </text>
    </comment>
    <comment ref="I9" authorId="0" shapeId="0">
      <text>
        <r>
          <rPr>
            <b/>
            <sz val="9"/>
            <color indexed="81"/>
            <rFont val="Tahoma"/>
            <family val="2"/>
          </rPr>
          <t>user:</t>
        </r>
        <r>
          <rPr>
            <sz val="9"/>
            <color indexed="81"/>
            <rFont val="Tahoma"/>
            <family val="2"/>
          </rPr>
          <t xml:space="preserve">
CISC, clean intermittent self-catheterization;</t>
        </r>
      </text>
    </comment>
    <comment ref="T20" authorId="0" shapeId="0">
      <text>
        <r>
          <rPr>
            <b/>
            <sz val="9"/>
            <color indexed="81"/>
            <rFont val="Tahoma"/>
            <family val="2"/>
          </rPr>
          <t>user:</t>
        </r>
        <r>
          <rPr>
            <sz val="9"/>
            <color indexed="81"/>
            <rFont val="Tahoma"/>
            <family val="2"/>
          </rPr>
          <t xml:space="preserve">
</t>
        </r>
        <r>
          <rPr>
            <sz val="9"/>
            <color indexed="81"/>
            <rFont val="돋움"/>
            <family val="3"/>
            <charset val="129"/>
          </rPr>
          <t>표</t>
        </r>
        <r>
          <rPr>
            <sz val="9"/>
            <color indexed="81"/>
            <rFont val="Tahoma"/>
            <family val="2"/>
          </rPr>
          <t>3</t>
        </r>
        <r>
          <rPr>
            <sz val="9"/>
            <color indexed="81"/>
            <rFont val="돋움"/>
            <family val="3"/>
            <charset val="129"/>
          </rPr>
          <t>에서는</t>
        </r>
        <r>
          <rPr>
            <sz val="9"/>
            <color indexed="81"/>
            <rFont val="Tahoma"/>
            <family val="2"/>
          </rPr>
          <t xml:space="preserve"> 23.9%</t>
        </r>
        <r>
          <rPr>
            <sz val="9"/>
            <color indexed="81"/>
            <rFont val="돋움"/>
            <family val="3"/>
            <charset val="129"/>
          </rPr>
          <t>로</t>
        </r>
        <r>
          <rPr>
            <sz val="9"/>
            <color indexed="81"/>
            <rFont val="Tahoma"/>
            <family val="2"/>
          </rPr>
          <t xml:space="preserve"> </t>
        </r>
        <r>
          <rPr>
            <sz val="9"/>
            <color indexed="81"/>
            <rFont val="돋움"/>
            <family val="3"/>
            <charset val="129"/>
          </rPr>
          <t xml:space="preserve">제시
</t>
        </r>
      </text>
    </comment>
    <comment ref="H72" authorId="0" shapeId="0">
      <text>
        <r>
          <rPr>
            <b/>
            <sz val="9"/>
            <color indexed="81"/>
            <rFont val="Tahoma"/>
            <family val="2"/>
          </rPr>
          <t>user:</t>
        </r>
        <r>
          <rPr>
            <sz val="9"/>
            <color indexed="81"/>
            <rFont val="Tahoma"/>
            <family val="2"/>
          </rPr>
          <t xml:space="preserve">
serious</t>
        </r>
        <r>
          <rPr>
            <sz val="9"/>
            <color indexed="81"/>
            <rFont val="돋움"/>
            <family val="3"/>
            <charset val="129"/>
          </rPr>
          <t>로</t>
        </r>
        <r>
          <rPr>
            <sz val="9"/>
            <color indexed="81"/>
            <rFont val="Tahoma"/>
            <family val="2"/>
          </rPr>
          <t xml:space="preserve"> </t>
        </r>
        <r>
          <rPr>
            <sz val="9"/>
            <color indexed="81"/>
            <rFont val="돋움"/>
            <family val="3"/>
            <charset val="129"/>
          </rPr>
          <t xml:space="preserve">추가분류
</t>
        </r>
      </text>
    </comment>
    <comment ref="D100" authorId="0" shapeId="0">
      <text>
        <r>
          <rPr>
            <b/>
            <sz val="9"/>
            <color indexed="81"/>
            <rFont val="Tahoma"/>
            <family val="2"/>
          </rPr>
          <t>user:</t>
        </r>
        <r>
          <rPr>
            <sz val="9"/>
            <color indexed="81"/>
            <rFont val="Tahoma"/>
            <family val="2"/>
          </rPr>
          <t xml:space="preserve">
</t>
        </r>
        <r>
          <rPr>
            <sz val="9"/>
            <color indexed="81"/>
            <rFont val="돋움"/>
            <family val="3"/>
            <charset val="129"/>
          </rPr>
          <t>대조군이</t>
        </r>
        <r>
          <rPr>
            <sz val="9"/>
            <color indexed="81"/>
            <rFont val="Tahoma"/>
            <family val="2"/>
          </rPr>
          <t xml:space="preserve"> 2</t>
        </r>
        <r>
          <rPr>
            <sz val="9"/>
            <color indexed="81"/>
            <rFont val="돋움"/>
            <family val="3"/>
            <charset val="129"/>
          </rPr>
          <t>개</t>
        </r>
      </text>
    </comment>
    <comment ref="D139" authorId="0" shapeId="0">
      <text>
        <r>
          <rPr>
            <b/>
            <sz val="9"/>
            <color indexed="81"/>
            <rFont val="Tahoma"/>
            <family val="2"/>
          </rPr>
          <t>user:</t>
        </r>
        <r>
          <rPr>
            <sz val="9"/>
            <color indexed="81"/>
            <rFont val="Tahoma"/>
            <family val="2"/>
          </rPr>
          <t xml:space="preserve">
TVT-secur</t>
        </r>
        <r>
          <rPr>
            <sz val="9"/>
            <color indexed="81"/>
            <rFont val="돋움"/>
            <family val="3"/>
            <charset val="129"/>
          </rPr>
          <t>가</t>
        </r>
        <r>
          <rPr>
            <sz val="9"/>
            <color indexed="81"/>
            <rFont val="Tahoma"/>
            <family val="2"/>
          </rPr>
          <t xml:space="preserve"> H, U</t>
        </r>
        <r>
          <rPr>
            <sz val="9"/>
            <color indexed="81"/>
            <rFont val="돋움"/>
            <family val="3"/>
            <charset val="129"/>
          </rPr>
          <t>타입으로</t>
        </r>
        <r>
          <rPr>
            <sz val="9"/>
            <color indexed="81"/>
            <rFont val="Tahoma"/>
            <family val="2"/>
          </rPr>
          <t xml:space="preserve"> </t>
        </r>
        <r>
          <rPr>
            <sz val="9"/>
            <color indexed="81"/>
            <rFont val="돋움"/>
            <family val="3"/>
            <charset val="129"/>
          </rPr>
          <t>구분되어</t>
        </r>
        <r>
          <rPr>
            <sz val="9"/>
            <color indexed="81"/>
            <rFont val="Tahoma"/>
            <family val="2"/>
          </rPr>
          <t xml:space="preserve"> </t>
        </r>
        <r>
          <rPr>
            <sz val="9"/>
            <color indexed="81"/>
            <rFont val="돋움"/>
            <family val="3"/>
            <charset val="129"/>
          </rPr>
          <t xml:space="preserve">있음
</t>
        </r>
      </text>
    </comment>
  </commentList>
</comments>
</file>

<file path=xl/comments3.xml><?xml version="1.0" encoding="utf-8"?>
<comments xmlns="http://schemas.openxmlformats.org/spreadsheetml/2006/main">
  <authors>
    <author>user</author>
  </authors>
  <commentList>
    <comment ref="F1" authorId="0" shapeId="0">
      <text>
        <r>
          <rPr>
            <b/>
            <sz val="9"/>
            <color indexed="81"/>
            <rFont val="Tahoma"/>
            <family val="2"/>
          </rPr>
          <t>user:</t>
        </r>
        <r>
          <rPr>
            <sz val="9"/>
            <color indexed="81"/>
            <rFont val="Tahoma"/>
            <family val="2"/>
          </rPr>
          <t xml:space="preserve">
1=Ajust</t>
        </r>
        <r>
          <rPr>
            <sz val="9"/>
            <color indexed="81"/>
            <rFont val="돋움"/>
            <family val="3"/>
            <charset val="129"/>
          </rPr>
          <t xml:space="preserve">
</t>
        </r>
        <r>
          <rPr>
            <sz val="9"/>
            <color indexed="81"/>
            <rFont val="Tahoma"/>
            <family val="2"/>
          </rPr>
          <t>2=TVT-Secur
3=Miniarc
4=Ophira
5=Needless
6=TFS
7=ETC</t>
        </r>
      </text>
    </comment>
    <comment ref="G1" authorId="0" shapeId="0">
      <text>
        <r>
          <rPr>
            <b/>
            <sz val="9"/>
            <color indexed="81"/>
            <rFont val="Tahoma"/>
            <family val="2"/>
          </rPr>
          <t>user:</t>
        </r>
        <r>
          <rPr>
            <sz val="9"/>
            <color indexed="81"/>
            <rFont val="Tahoma"/>
            <family val="2"/>
          </rPr>
          <t xml:space="preserve">
1=TVT
2=TVT-O
3=TOT
4=Monarc
5=SMUS(mixed)</t>
        </r>
      </text>
    </comment>
    <comment ref="H2" authorId="0" shapeId="0">
      <text>
        <r>
          <rPr>
            <b/>
            <sz val="9"/>
            <color indexed="81"/>
            <rFont val="Tahoma"/>
            <family val="2"/>
          </rPr>
          <t>user:</t>
        </r>
        <r>
          <rPr>
            <sz val="9"/>
            <color indexed="81"/>
            <rFont val="Tahoma"/>
            <family val="2"/>
          </rPr>
          <t xml:space="preserve">
1=</t>
        </r>
        <r>
          <rPr>
            <sz val="9"/>
            <color indexed="81"/>
            <rFont val="돋움"/>
            <family val="3"/>
            <charset val="129"/>
          </rPr>
          <t>객관적</t>
        </r>
        <r>
          <rPr>
            <sz val="9"/>
            <color indexed="81"/>
            <rFont val="Tahoma"/>
            <family val="2"/>
          </rPr>
          <t xml:space="preserve"> </t>
        </r>
        <r>
          <rPr>
            <sz val="9"/>
            <color indexed="81"/>
            <rFont val="돋움"/>
            <family val="3"/>
            <charset val="129"/>
          </rPr>
          <t xml:space="preserve">치료율
</t>
        </r>
        <r>
          <rPr>
            <sz val="9"/>
            <color indexed="81"/>
            <rFont val="Tahoma"/>
            <family val="2"/>
          </rPr>
          <t>2=</t>
        </r>
        <r>
          <rPr>
            <sz val="9"/>
            <color indexed="81"/>
            <rFont val="돋움"/>
            <family val="3"/>
            <charset val="129"/>
          </rPr>
          <t xml:space="preserve">주관적치료율
</t>
        </r>
        <r>
          <rPr>
            <sz val="9"/>
            <color indexed="81"/>
            <rFont val="Tahoma"/>
            <family val="2"/>
          </rPr>
          <t>3=</t>
        </r>
        <r>
          <rPr>
            <sz val="9"/>
            <color indexed="81"/>
            <rFont val="돋움"/>
            <family val="3"/>
            <charset val="129"/>
          </rPr>
          <t>삶의</t>
        </r>
        <r>
          <rPr>
            <sz val="9"/>
            <color indexed="81"/>
            <rFont val="Tahoma"/>
            <family val="2"/>
          </rPr>
          <t xml:space="preserve"> </t>
        </r>
        <r>
          <rPr>
            <sz val="9"/>
            <color indexed="81"/>
            <rFont val="돋움"/>
            <family val="3"/>
            <charset val="129"/>
          </rPr>
          <t xml:space="preserve">질
</t>
        </r>
        <r>
          <rPr>
            <sz val="9"/>
            <color indexed="81"/>
            <rFont val="Tahoma"/>
            <family val="2"/>
          </rPr>
          <t>4=</t>
        </r>
        <r>
          <rPr>
            <sz val="9"/>
            <color indexed="81"/>
            <rFont val="돋움"/>
            <family val="3"/>
            <charset val="129"/>
          </rPr>
          <t xml:space="preserve">통증
</t>
        </r>
        <r>
          <rPr>
            <sz val="9"/>
            <color indexed="81"/>
            <rFont val="Tahoma"/>
            <family val="2"/>
          </rPr>
          <t>5=</t>
        </r>
        <r>
          <rPr>
            <sz val="9"/>
            <color indexed="81"/>
            <rFont val="돋움"/>
            <family val="3"/>
            <charset val="129"/>
          </rPr>
          <t xml:space="preserve">수술관련
</t>
        </r>
        <r>
          <rPr>
            <sz val="9"/>
            <color indexed="81"/>
            <rFont val="Tahoma"/>
            <family val="2"/>
          </rPr>
          <t>6=</t>
        </r>
        <r>
          <rPr>
            <sz val="9"/>
            <color indexed="81"/>
            <rFont val="돋움"/>
            <family val="3"/>
            <charset val="129"/>
          </rPr>
          <t>그</t>
        </r>
        <r>
          <rPr>
            <sz val="9"/>
            <color indexed="81"/>
            <rFont val="Tahoma"/>
            <family val="2"/>
          </rPr>
          <t xml:space="preserve"> </t>
        </r>
        <r>
          <rPr>
            <sz val="9"/>
            <color indexed="81"/>
            <rFont val="돋움"/>
            <family val="3"/>
            <charset val="129"/>
          </rPr>
          <t xml:space="preserve">외
</t>
        </r>
      </text>
    </comment>
    <comment ref="N2" authorId="0" shapeId="0">
      <text>
        <r>
          <rPr>
            <b/>
            <sz val="9"/>
            <color indexed="81"/>
            <rFont val="Tahoma"/>
            <family val="2"/>
          </rPr>
          <t>user:</t>
        </r>
        <r>
          <rPr>
            <sz val="9"/>
            <color indexed="81"/>
            <rFont val="Tahoma"/>
            <family val="2"/>
          </rPr>
          <t xml:space="preserve">
</t>
        </r>
      </text>
    </comment>
    <comment ref="D238" authorId="0" shapeId="0">
      <text>
        <r>
          <rPr>
            <b/>
            <sz val="9"/>
            <color indexed="81"/>
            <rFont val="Tahoma"/>
            <family val="2"/>
          </rPr>
          <t>user:</t>
        </r>
        <r>
          <rPr>
            <sz val="9"/>
            <color indexed="81"/>
            <rFont val="Tahoma"/>
            <family val="2"/>
          </rPr>
          <t xml:space="preserve">
</t>
        </r>
        <r>
          <rPr>
            <sz val="9"/>
            <color indexed="81"/>
            <rFont val="돋움"/>
            <family val="3"/>
            <charset val="129"/>
          </rPr>
          <t>대조군이</t>
        </r>
        <r>
          <rPr>
            <sz val="9"/>
            <color indexed="81"/>
            <rFont val="Tahoma"/>
            <family val="2"/>
          </rPr>
          <t xml:space="preserve"> 2</t>
        </r>
        <r>
          <rPr>
            <sz val="9"/>
            <color indexed="81"/>
            <rFont val="돋움"/>
            <family val="3"/>
            <charset val="129"/>
          </rPr>
          <t>개</t>
        </r>
      </text>
    </comment>
  </commentList>
</comments>
</file>

<file path=xl/sharedStrings.xml><?xml version="1.0" encoding="utf-8"?>
<sst xmlns="http://schemas.openxmlformats.org/spreadsheetml/2006/main" count="9183" uniqueCount="1727">
  <si>
    <t>문헌No.</t>
    <phoneticPr fontId="6" type="noConversion"/>
  </si>
  <si>
    <t>Year</t>
    <phoneticPr fontId="6" type="noConversion"/>
  </si>
  <si>
    <t>제1저자</t>
    <phoneticPr fontId="6" type="noConversion"/>
  </si>
  <si>
    <t>효과성 결과지표</t>
    <phoneticPr fontId="6" type="noConversion"/>
  </si>
  <si>
    <t>중재군 결과</t>
    <phoneticPr fontId="6" type="noConversion"/>
  </si>
  <si>
    <t>대조군 결과</t>
    <phoneticPr fontId="6" type="noConversion"/>
  </si>
  <si>
    <t>P-value</t>
    <phoneticPr fontId="6" type="noConversion"/>
  </si>
  <si>
    <t>비고</t>
    <phoneticPr fontId="6" type="noConversion"/>
  </si>
  <si>
    <t>상세</t>
    <phoneticPr fontId="6" type="noConversion"/>
  </si>
  <si>
    <t>분류</t>
    <phoneticPr fontId="6" type="noConversion"/>
  </si>
  <si>
    <t>측정단위</t>
    <phoneticPr fontId="6" type="noConversion"/>
  </si>
  <si>
    <t>결과측정시점</t>
    <phoneticPr fontId="6" type="noConversion"/>
  </si>
  <si>
    <t>중재군명</t>
    <phoneticPr fontId="6" type="noConversion"/>
  </si>
  <si>
    <t>이분형</t>
    <phoneticPr fontId="6" type="noConversion"/>
  </si>
  <si>
    <t>연속형</t>
    <phoneticPr fontId="6" type="noConversion"/>
  </si>
  <si>
    <t>대조군명</t>
    <phoneticPr fontId="6" type="noConversion"/>
  </si>
  <si>
    <t>자료추출(임시)</t>
    <phoneticPr fontId="6" type="noConversion"/>
  </si>
  <si>
    <t>event</t>
    <phoneticPr fontId="6" type="noConversion"/>
  </si>
  <si>
    <t>Total</t>
    <phoneticPr fontId="6" type="noConversion"/>
  </si>
  <si>
    <t>%</t>
    <phoneticPr fontId="6" type="noConversion"/>
  </si>
  <si>
    <t>95% CI</t>
    <phoneticPr fontId="6" type="noConversion"/>
  </si>
  <si>
    <t>mean</t>
    <phoneticPr fontId="6" type="noConversion"/>
  </si>
  <si>
    <t>n</t>
    <phoneticPr fontId="6" type="noConversion"/>
  </si>
  <si>
    <t>안전성 결과지표</t>
    <phoneticPr fontId="6" type="noConversion"/>
  </si>
  <si>
    <t>Difference
(95% CI)</t>
    <phoneticPr fontId="6" type="noConversion"/>
  </si>
  <si>
    <t>추출여부(임시)</t>
    <phoneticPr fontId="6" type="noConversion"/>
  </si>
  <si>
    <t>효과성</t>
  </si>
  <si>
    <t>안전성</t>
  </si>
  <si>
    <t>중재군</t>
    <phoneticPr fontId="6" type="noConversion"/>
  </si>
  <si>
    <t>비교군</t>
    <phoneticPr fontId="6" type="noConversion"/>
  </si>
  <si>
    <t>Covidence Ref.#</t>
    <phoneticPr fontId="6" type="noConversion"/>
  </si>
  <si>
    <t>#2117</t>
  </si>
  <si>
    <t>Mostafa</t>
  </si>
  <si>
    <t>Mostafa</t>
    <phoneticPr fontId="6" type="noConversion"/>
  </si>
  <si>
    <t>Ajust</t>
  </si>
  <si>
    <t>Ajust</t>
    <phoneticPr fontId="6" type="noConversion"/>
  </si>
  <si>
    <t>TVT-O</t>
  </si>
  <si>
    <t>TVT-O</t>
    <phoneticPr fontId="6" type="noConversion"/>
  </si>
  <si>
    <t>측정도구</t>
    <phoneticPr fontId="6" type="noConversion"/>
  </si>
  <si>
    <t>통증</t>
    <phoneticPr fontId="6" type="noConversion"/>
  </si>
  <si>
    <t>VAS</t>
    <phoneticPr fontId="6" type="noConversion"/>
  </si>
  <si>
    <t>0-10</t>
    <phoneticPr fontId="6" type="noConversion"/>
  </si>
  <si>
    <t>30min</t>
    <phoneticPr fontId="6" type="noConversion"/>
  </si>
  <si>
    <t>3h</t>
    <phoneticPr fontId="6" type="noConversion"/>
  </si>
  <si>
    <t>discharge</t>
    <phoneticPr fontId="6" type="noConversion"/>
  </si>
  <si>
    <t>4days</t>
    <phoneticPr fontId="6" type="noConversion"/>
  </si>
  <si>
    <t>4weeks</t>
    <phoneticPr fontId="6" type="noConversion"/>
  </si>
  <si>
    <t>Total</t>
    <phoneticPr fontId="6" type="noConversion"/>
  </si>
  <si>
    <t>#2118</t>
  </si>
  <si>
    <t>SIMS-Ajust</t>
    <phoneticPr fontId="6" type="noConversion"/>
  </si>
  <si>
    <t>mean
[median]</t>
    <phoneticPr fontId="6" type="noConversion"/>
  </si>
  <si>
    <t>[1]</t>
    <phoneticPr fontId="6" type="noConversion"/>
  </si>
  <si>
    <t>[3]</t>
    <phoneticPr fontId="6" type="noConversion"/>
  </si>
  <si>
    <t>[2]</t>
    <phoneticPr fontId="6" type="noConversion"/>
  </si>
  <si>
    <t>[0]</t>
    <phoneticPr fontId="6" type="noConversion"/>
  </si>
  <si>
    <t>[0.00, 0.00]</t>
  </si>
  <si>
    <t>[0.00, 5.00]</t>
  </si>
  <si>
    <t>[0.00, 1.00]</t>
  </si>
  <si>
    <t>[1.00, 5.00]</t>
  </si>
  <si>
    <t>[1.00, 4.75]</t>
  </si>
  <si>
    <t>[0.00, 2.00]</t>
  </si>
  <si>
    <t>[0.00, 4.00]</t>
  </si>
  <si>
    <t>&lt;0.001</t>
  </si>
  <si>
    <t>수술시간</t>
    <phoneticPr fontId="6" type="noConversion"/>
  </si>
  <si>
    <t>EBL</t>
    <phoneticPr fontId="6" type="noConversion"/>
  </si>
  <si>
    <t>&lt;50ml</t>
    <phoneticPr fontId="6" type="noConversion"/>
  </si>
  <si>
    <t>50-100ml</t>
    <phoneticPr fontId="6" type="noConversion"/>
  </si>
  <si>
    <t>&gt;100ml&gt;</t>
    <phoneticPr fontId="6" type="noConversion"/>
  </si>
  <si>
    <t>Voiding dysfunction</t>
  </si>
  <si>
    <t>Requiring catheterisation</t>
  </si>
  <si>
    <t>CISC at 3 months</t>
  </si>
  <si>
    <t>Vaginal erosion</t>
  </si>
  <si>
    <t>명</t>
    <phoneticPr fontId="6" type="noConversion"/>
  </si>
  <si>
    <t>Time to return to normal activities</t>
  </si>
  <si>
    <t>days</t>
    <phoneticPr fontId="6" type="noConversion"/>
  </si>
  <si>
    <t>h</t>
    <phoneticPr fontId="6" type="noConversion"/>
  </si>
  <si>
    <t>Time to return to work</t>
  </si>
  <si>
    <t>Hospital stay</t>
  </si>
  <si>
    <t>[7]</t>
    <phoneticPr fontId="6" type="noConversion"/>
  </si>
  <si>
    <t>[3, 14]</t>
    <phoneticPr fontId="6" type="noConversion"/>
  </si>
  <si>
    <t>[14]</t>
    <phoneticPr fontId="6" type="noConversion"/>
  </si>
  <si>
    <t>[7, 21]</t>
    <phoneticPr fontId="6" type="noConversion"/>
  </si>
  <si>
    <t>[3.65]</t>
    <phoneticPr fontId="6" type="noConversion"/>
  </si>
  <si>
    <t>[2.49, 4.96]</t>
    <phoneticPr fontId="6" type="noConversion"/>
  </si>
  <si>
    <t>[8]</t>
    <phoneticPr fontId="6" type="noConversion"/>
  </si>
  <si>
    <t>[21]</t>
    <phoneticPr fontId="6" type="noConversion"/>
  </si>
  <si>
    <t>[4.42]</t>
    <phoneticPr fontId="6" type="noConversion"/>
  </si>
  <si>
    <t>[5.25, 14]</t>
  </si>
  <si>
    <t>[11, 28]</t>
  </si>
  <si>
    <t>[3.16, 5.56]</t>
  </si>
  <si>
    <t>CST</t>
    <phoneticPr fontId="6" type="noConversion"/>
  </si>
  <si>
    <t>PGI-I</t>
  </si>
  <si>
    <t>PGI-I</t>
    <phoneticPr fontId="6" type="noConversion"/>
  </si>
  <si>
    <t>defined as ‘‘very much improved’’ or ‘‘much Improved’’</t>
    <phoneticPr fontId="6" type="noConversion"/>
  </si>
  <si>
    <t>defined by negative standing cough stress test with comfortably full bladder</t>
    <phoneticPr fontId="6" type="noConversion"/>
  </si>
  <si>
    <t>객관적치료율</t>
    <phoneticPr fontId="6" type="noConversion"/>
  </si>
  <si>
    <t>주관적치료율</t>
    <phoneticPr fontId="6" type="noConversion"/>
  </si>
  <si>
    <t>분</t>
    <phoneticPr fontId="6" type="noConversion"/>
  </si>
  <si>
    <t>수술관련</t>
    <phoneticPr fontId="6" type="noConversion"/>
  </si>
  <si>
    <t>ICIQ-SF</t>
  </si>
  <si>
    <t>ICIQ-SF</t>
    <phoneticPr fontId="6" type="noConversion"/>
  </si>
  <si>
    <t>ICIQ-FLUTS</t>
  </si>
  <si>
    <t>ICIQ-FLUTS</t>
    <phoneticPr fontId="6" type="noConversion"/>
  </si>
  <si>
    <t>[9.5]</t>
    <phoneticPr fontId="6" type="noConversion"/>
  </si>
  <si>
    <t>[6, 14]</t>
    <phoneticPr fontId="6" type="noConversion"/>
  </si>
  <si>
    <t>[9]</t>
    <phoneticPr fontId="6" type="noConversion"/>
  </si>
  <si>
    <t>[5, 12.5]</t>
    <phoneticPr fontId="6" type="noConversion"/>
  </si>
  <si>
    <t>KHQ</t>
  </si>
  <si>
    <t>KHQ</t>
    <phoneticPr fontId="6" type="noConversion"/>
  </si>
  <si>
    <t>수술 전후 10점이상 개선</t>
    <phoneticPr fontId="6" type="noConversion"/>
  </si>
  <si>
    <t>PISQ-12</t>
  </si>
  <si>
    <t>4-6month</t>
    <phoneticPr fontId="6" type="noConversion"/>
  </si>
  <si>
    <t>성기능</t>
    <phoneticPr fontId="6" type="noConversion"/>
  </si>
  <si>
    <t>Bladder/urethral injuries</t>
    <phoneticPr fontId="6" type="noConversion"/>
  </si>
  <si>
    <t>Difficulties in kit insertion</t>
  </si>
  <si>
    <t>Difficulties in kit insertion</t>
    <phoneticPr fontId="6" type="noConversion"/>
  </si>
  <si>
    <t>Severe post-operative pain (score &gt; 5/10)</t>
    <phoneticPr fontId="6" type="noConversion"/>
  </si>
  <si>
    <t>Worsening of postoperative urgency and/or de novo urgency</t>
    <phoneticPr fontId="6" type="noConversion"/>
  </si>
  <si>
    <t>Voiding dysfunction</t>
    <phoneticPr fontId="6" type="noConversion"/>
  </si>
  <si>
    <t>4–6 months</t>
  </si>
  <si>
    <t>1y</t>
  </si>
  <si>
    <t>1y</t>
    <phoneticPr fontId="6" type="noConversion"/>
  </si>
  <si>
    <t>Bladder/urethral injuries, no. (%)</t>
  </si>
  <si>
    <t>Difficulties in insertion, no. (%)</t>
  </si>
  <si>
    <t>Severe postoperative pain (score &gt;5/10)</t>
  </si>
  <si>
    <t>Requiring catheterization</t>
  </si>
  <si>
    <t>CISC at 4 months</t>
  </si>
  <si>
    <t>2y</t>
  </si>
  <si>
    <t>3y</t>
  </si>
  <si>
    <t>4y</t>
  </si>
  <si>
    <t>5y</t>
  </si>
  <si>
    <t>Objective cure</t>
  </si>
  <si>
    <t>Patient-reported success</t>
  </si>
  <si>
    <t>Mean change</t>
  </si>
  <si>
    <t>pre/postoperative</t>
  </si>
  <si>
    <t>mean change</t>
    <phoneticPr fontId="6" type="noConversion"/>
  </si>
  <si>
    <t>(pre-post)</t>
  </si>
  <si>
    <t>(pre-post);</t>
    <phoneticPr fontId="6" type="noConversion"/>
  </si>
  <si>
    <t>median change(IQR)</t>
    <phoneticPr fontId="6" type="noConversion"/>
  </si>
  <si>
    <t>Median change</t>
  </si>
  <si>
    <t>pre/post</t>
    <phoneticPr fontId="6" type="noConversion"/>
  </si>
  <si>
    <t>day</t>
    <phoneticPr fontId="6" type="noConversion"/>
  </si>
  <si>
    <t>[3-14]</t>
  </si>
  <si>
    <t>[5.25-14]</t>
  </si>
  <si>
    <t>[7-21]</t>
  </si>
  <si>
    <t>[11-28]</t>
  </si>
  <si>
    <t>[5-14]</t>
    <phoneticPr fontId="6" type="noConversion"/>
  </si>
  <si>
    <t>[10]</t>
    <phoneticPr fontId="6" type="noConversion"/>
  </si>
  <si>
    <t>reoperation</t>
    <phoneticPr fontId="6" type="noConversion"/>
  </si>
  <si>
    <t>Median Difference</t>
    <phoneticPr fontId="6" type="noConversion"/>
  </si>
  <si>
    <t>Pre/Post</t>
  </si>
  <si>
    <t>QoL</t>
    <phoneticPr fontId="6" type="noConversion"/>
  </si>
  <si>
    <t>10y</t>
  </si>
  <si>
    <t>improvement</t>
  </si>
  <si>
    <t>[33.33]</t>
    <phoneticPr fontId="6" type="noConversion"/>
  </si>
  <si>
    <t>[4]</t>
    <phoneticPr fontId="6" type="noConversion"/>
  </si>
  <si>
    <t>[36.42]</t>
    <phoneticPr fontId="6" type="noConversion"/>
  </si>
  <si>
    <t>[19.91-51.23]</t>
  </si>
  <si>
    <t>[24.69-51.54]</t>
  </si>
  <si>
    <t>[0.00-6.00]</t>
  </si>
  <si>
    <t>[2.00-9.00]</t>
  </si>
  <si>
    <t>improvement</t>
    <phoneticPr fontId="6" type="noConversion"/>
  </si>
  <si>
    <t>4?</t>
    <phoneticPr fontId="6" type="noConversion"/>
  </si>
  <si>
    <t>#2710</t>
  </si>
  <si>
    <t>Schweitzer</t>
  </si>
  <si>
    <t>네덜란드</t>
  </si>
  <si>
    <t>1h</t>
    <phoneticPr fontId="6" type="noConversion"/>
  </si>
  <si>
    <t>2h</t>
    <phoneticPr fontId="6" type="noConversion"/>
  </si>
  <si>
    <t>day1</t>
    <phoneticPr fontId="6" type="noConversion"/>
  </si>
  <si>
    <t>day2</t>
    <phoneticPr fontId="6" type="noConversion"/>
  </si>
  <si>
    <t>day3</t>
    <phoneticPr fontId="6" type="noConversion"/>
  </si>
  <si>
    <t>wk1</t>
    <phoneticPr fontId="6" type="noConversion"/>
  </si>
  <si>
    <t>wk2</t>
  </si>
  <si>
    <t>wk3</t>
  </si>
  <si>
    <t>wk4</t>
  </si>
  <si>
    <t>wk5</t>
  </si>
  <si>
    <t>wk6</t>
  </si>
  <si>
    <t>Adjustable</t>
  </si>
  <si>
    <t>Transobturator</t>
  </si>
  <si>
    <t>[0.2]</t>
    <phoneticPr fontId="6" type="noConversion"/>
  </si>
  <si>
    <t>[0.5]</t>
    <phoneticPr fontId="6" type="noConversion"/>
  </si>
  <si>
    <t>[0.0]</t>
    <phoneticPr fontId="6" type="noConversion"/>
  </si>
  <si>
    <t>[0-4]</t>
    <phoneticPr fontId="6" type="noConversion"/>
  </si>
  <si>
    <t>[0-7]</t>
    <phoneticPr fontId="6" type="noConversion"/>
  </si>
  <si>
    <t>[0-5.5]</t>
    <phoneticPr fontId="6" type="noConversion"/>
  </si>
  <si>
    <t>[0-5.7]</t>
    <phoneticPr fontId="6" type="noConversion"/>
  </si>
  <si>
    <t>[0-4.6]</t>
    <phoneticPr fontId="6" type="noConversion"/>
  </si>
  <si>
    <t>[0-4.7]</t>
    <phoneticPr fontId="6" type="noConversion"/>
  </si>
  <si>
    <t>[0-7.5]</t>
    <phoneticPr fontId="6" type="noConversion"/>
  </si>
  <si>
    <t>[1.0]</t>
    <phoneticPr fontId="6" type="noConversion"/>
  </si>
  <si>
    <t>[0-8]</t>
    <phoneticPr fontId="6" type="noConversion"/>
  </si>
  <si>
    <t>[1.2]</t>
    <phoneticPr fontId="6" type="noConversion"/>
  </si>
  <si>
    <t>[2.8]</t>
    <phoneticPr fontId="6" type="noConversion"/>
  </si>
  <si>
    <t>[2.0]</t>
    <phoneticPr fontId="6" type="noConversion"/>
  </si>
  <si>
    <t>[0-6]</t>
    <phoneticPr fontId="6" type="noConversion"/>
  </si>
  <si>
    <t>[0-5]</t>
    <phoneticPr fontId="6" type="noConversion"/>
  </si>
  <si>
    <t>[0-1.5]</t>
    <phoneticPr fontId="6" type="noConversion"/>
  </si>
  <si>
    <t>,.001</t>
  </si>
  <si>
    <t>ml</t>
    <phoneticPr fontId="6" type="noConversion"/>
  </si>
  <si>
    <t>Bladder injuries</t>
  </si>
  <si>
    <t>Urinary tract infection</t>
  </si>
  <si>
    <t>Vaginal mesh erosion</t>
  </si>
  <si>
    <t>De novo UUI</t>
  </si>
  <si>
    <t>Reoperation for SUI</t>
  </si>
  <si>
    <t>Intermittent catheterization</t>
    <phoneticPr fontId="6" type="noConversion"/>
  </si>
  <si>
    <t>&gt;.99</t>
    <phoneticPr fontId="6" type="noConversion"/>
  </si>
  <si>
    <t>objective cure</t>
  </si>
  <si>
    <t>Subjective cure</t>
  </si>
  <si>
    <t>Much or very much improvement</t>
  </si>
  <si>
    <t>UDI</t>
    <phoneticPr fontId="6" type="noConversion"/>
  </si>
  <si>
    <t>“Do you experience urine leakage related to physical activity, coughing or sneezing?" negative reponse</t>
    <phoneticPr fontId="6" type="noConversion"/>
  </si>
  <si>
    <t>baseline</t>
    <phoneticPr fontId="6" type="noConversion"/>
  </si>
  <si>
    <t>m12</t>
    <phoneticPr fontId="6" type="noConversion"/>
  </si>
  <si>
    <t>Incontinence Impact Questionnaire</t>
    <phoneticPr fontId="6" type="noConversion"/>
  </si>
  <si>
    <t>Physical functioning</t>
  </si>
  <si>
    <t>Mobility</t>
  </si>
  <si>
    <t>Emotional health</t>
  </si>
  <si>
    <t>Social functioning</t>
  </si>
  <si>
    <t>Embarrassment</t>
  </si>
  <si>
    <t>#3189</t>
  </si>
  <si>
    <t>Xin</t>
  </si>
  <si>
    <t>Fu</t>
  </si>
  <si>
    <t>Fu</t>
    <phoneticPr fontId="6" type="noConversion"/>
  </si>
  <si>
    <t>subjective cure</t>
  </si>
  <si>
    <t>VAS&gt;5</t>
    <phoneticPr fontId="6" type="noConversion"/>
  </si>
  <si>
    <t>24h</t>
    <phoneticPr fontId="6" type="noConversion"/>
  </si>
  <si>
    <t>Time to restore to normal life</t>
  </si>
  <si>
    <t>Average improvement</t>
    <phoneticPr fontId="6" type="noConversion"/>
  </si>
  <si>
    <t>d1</t>
    <phoneticPr fontId="6" type="noConversion"/>
  </si>
  <si>
    <t>wk2</t>
    <phoneticPr fontId="6" type="noConversion"/>
  </si>
  <si>
    <t>Bladder/urethral injuries,</t>
  </si>
  <si>
    <t>#1996</t>
  </si>
  <si>
    <t>Masata</t>
  </si>
  <si>
    <t>Svabik</t>
  </si>
  <si>
    <t>Sabadell</t>
  </si>
  <si>
    <t>Rudnicki</t>
  </si>
  <si>
    <t>Alexandridis</t>
  </si>
  <si>
    <t>NCT01754558</t>
  </si>
  <si>
    <t>Abdelwahab</t>
  </si>
  <si>
    <t>Andrada Hamer</t>
  </si>
  <si>
    <t>Barber</t>
  </si>
  <si>
    <t>Bianchi-Ferraro</t>
  </si>
  <si>
    <t>Ethicon Inc.</t>
  </si>
  <si>
    <t>Hinoul</t>
  </si>
  <si>
    <t>TVT Secur</t>
  </si>
  <si>
    <t>Hota</t>
  </si>
  <si>
    <t>Serdinsek</t>
  </si>
  <si>
    <t>3-arm
#27</t>
    <phoneticPr fontId="6" type="noConversion"/>
  </si>
  <si>
    <t>Maslow</t>
  </si>
  <si>
    <t>Ross</t>
  </si>
  <si>
    <t>Tang</t>
  </si>
  <si>
    <t>Sun</t>
  </si>
  <si>
    <t>Tommaselli</t>
  </si>
  <si>
    <t>Wang</t>
  </si>
  <si>
    <t>Basu</t>
  </si>
  <si>
    <t>Foote</t>
  </si>
  <si>
    <t>Miniarc</t>
  </si>
  <si>
    <t>Lee</t>
  </si>
  <si>
    <t>Schellart</t>
  </si>
  <si>
    <t>NTR3783</t>
  </si>
  <si>
    <t>Tieu</t>
  </si>
  <si>
    <t>Djehdian</t>
  </si>
  <si>
    <t>Pascom</t>
  </si>
  <si>
    <t>Jurakova</t>
  </si>
  <si>
    <t>Huser</t>
  </si>
  <si>
    <t>Maturana</t>
  </si>
  <si>
    <t>Neomedic International</t>
  </si>
  <si>
    <t>Sivaslioglu</t>
  </si>
  <si>
    <t>Palomba</t>
  </si>
  <si>
    <t>Ow</t>
  </si>
  <si>
    <t>Boyers</t>
  </si>
  <si>
    <t>No</t>
  </si>
  <si>
    <t>Covidence Record#</t>
  </si>
  <si>
    <t>1저자</t>
  </si>
  <si>
    <t>연도</t>
  </si>
  <si>
    <t>국가</t>
  </si>
  <si>
    <t>대상자</t>
  </si>
  <si>
    <t>선정/배제기준</t>
  </si>
  <si>
    <t>대상자수
(I:C)</t>
  </si>
  <si>
    <t>연령
[median]</t>
  </si>
  <si>
    <t>중재</t>
  </si>
  <si>
    <t>중재회사</t>
  </si>
  <si>
    <t>비교군</t>
  </si>
  <si>
    <t>비교군회사</t>
  </si>
  <si>
    <t>경제성</t>
  </si>
  <si>
    <t>Funding</t>
  </si>
  <si>
    <t>F/U</t>
  </si>
  <si>
    <t>Trial</t>
  </si>
  <si>
    <t>비고</t>
  </si>
  <si>
    <t>영국</t>
  </si>
  <si>
    <t>복압성 요실금</t>
  </si>
  <si>
    <t>배제: 골반 장기 탈출증, 이전 골반 방사선 치료력, 동시 수술 자, 신경학적 질환자(다발성 경화증 등), 배뇨장애</t>
  </si>
  <si>
    <t>69:68</t>
  </si>
  <si>
    <t>52.6:49.4</t>
  </si>
  <si>
    <t>Bard, Inc., NJ, USA</t>
  </si>
  <si>
    <t>Ethicon Inc., Somerville, USA</t>
  </si>
  <si>
    <t>6m</t>
  </si>
  <si>
    <t>This study was funded by a Henry Smith Charity.</t>
  </si>
  <si>
    <t>#32</t>
  </si>
  <si>
    <t>복압성요실금</t>
  </si>
  <si>
    <t>선정: 35-80세, 중등도에서 심한(moderate to severe), 이전 골반 근육 물리치료로 완화되지 않는 사람
배제: 이전 요실금 수술력, 배뇨후 100ml이상, 골반 장기 탈출증, 임신 계획자 등</t>
  </si>
  <si>
    <t>96:51</t>
  </si>
  <si>
    <t>50.8:48.3</t>
  </si>
  <si>
    <t>Transobturator (inside-out)</t>
  </si>
  <si>
    <t>C.R. Bard Inc., Covington, Georgia</t>
  </si>
  <si>
    <t>NTR: 2558</t>
  </si>
  <si>
    <t>중국</t>
  </si>
  <si>
    <t>선정: 18세 이상, 보존적 치료에 실패한
배제: 골반 장기 탈출증, 이전 SUI 수술력, 골반 방사선 조사력, 혼합성 요실금, 신경계 질환자</t>
  </si>
  <si>
    <t>184:184</t>
  </si>
  <si>
    <t>57.6:56.5</t>
  </si>
  <si>
    <t>Bard</t>
  </si>
  <si>
    <t>Johnson &amp; Johnson</t>
  </si>
  <si>
    <t>체코</t>
  </si>
  <si>
    <t>선정: 18세 이상
배제: 절박성이 요실금이 우세한 환자, 요역동학 배뇨근 불안정, 이전에 요실금 수술이 실패한 환자, 이전 방사선 치료력이 있는 자, 배뇨 후 PVR 100ml초과, 방광용적 &lt;300ml, 골반 장기 탈출증 3기 이상, 계획된 동시 수술이 있는 자</t>
  </si>
  <si>
    <t>50:50</t>
  </si>
  <si>
    <t>55.8:58.9</t>
  </si>
  <si>
    <t>Ethicon Women’s Health, Sommerville, NJ</t>
  </si>
  <si>
    <t>This work was supported by the Grant Agency of the Ministry of Health of the Czech Republic (grant NT 14162-3/2013).</t>
  </si>
  <si>
    <t>#2932</t>
  </si>
  <si>
    <t>Charles University in Prague</t>
  </si>
  <si>
    <t>#28</t>
  </si>
  <si>
    <t>#2642</t>
  </si>
  <si>
    <t>스페인</t>
  </si>
  <si>
    <t>배제: 18세 미만, 이전 요실금 수술력, 혼합 요실금에서 절박성 요실금이 우세한 자, 배뇨근 과활동, 내인성 괄약근 결핍(ISD), 요도의 낮은 운동성, 신경성 방광</t>
  </si>
  <si>
    <t>30:28</t>
  </si>
  <si>
    <t>60.8ㅣ 59.1</t>
  </si>
  <si>
    <t>Bard, Covington, GA</t>
  </si>
  <si>
    <t>Align™ TOT</t>
  </si>
  <si>
    <t>Palex Medical (Sant Cugat del Vallès, Barcelona, Spain)</t>
  </si>
  <si>
    <t>NCT01699425</t>
  </si>
  <si>
    <t>#2627</t>
  </si>
  <si>
    <t>덴마크</t>
  </si>
  <si>
    <t>복압성 또는 혼합성 요실금</t>
  </si>
  <si>
    <t>배제: 60세 이상, 절박성 요실금, 골반 장기 탈출, 이전 요실금 또는 골반 장기 탈출증 수술을 받은 자, 반복되는 요로감염자, 다발성 경화증과 같은 신경병증, 이전 골반 방사선 조사, 임신 또는 계획 임신, 생식기 또는 복부암, 골반 종괴 병력 등</t>
  </si>
  <si>
    <t>155:150</t>
  </si>
  <si>
    <t>44.9:46.1</t>
  </si>
  <si>
    <t>C.R. Bard Inc., Murray Hill, NJ, USA</t>
  </si>
  <si>
    <t>Ethicon Inc, Somerville, NJ, USA
Ethicon Inc
Monarc AMS, MN, USA</t>
  </si>
  <si>
    <t>Nordic Federation of Obstetrics and Gynecology Research Fund</t>
  </si>
  <si>
    <t>#397</t>
  </si>
  <si>
    <t>스웨덴</t>
  </si>
  <si>
    <t>복압성 요실금 또는 복압설 요실금이 우세한 혼합성 요실금</t>
  </si>
  <si>
    <t>#43</t>
  </si>
  <si>
    <t>TVT-Secur</t>
  </si>
  <si>
    <t>이집트</t>
  </si>
  <si>
    <t>배제: 배뇨근 과활동성(detrusor overactivity), low bladder volume, III, IV단계 cystocele, 재발</t>
  </si>
  <si>
    <t>30:30</t>
  </si>
  <si>
    <t>40.2:39.2</t>
  </si>
  <si>
    <t>TVT secur</t>
  </si>
  <si>
    <t>TVT</t>
  </si>
  <si>
    <t>#429</t>
  </si>
  <si>
    <t>배제: 계획된 동시 수술,  골반저 재활 대상자, 임신 또는 계획 임신, 방광용량 300ml미만/잔뇨량 100ml이상,이전 복압성 요실금 수술자, 반복성 방광염 및 신우신염, 신경병증, 약물에 대한 알레르기 등</t>
  </si>
  <si>
    <t>[48:47]</t>
  </si>
  <si>
    <t>Gynecare, Ethicon Inc.</t>
  </si>
  <si>
    <t>Gynecare, Ethicon Inc., Somerville, USA</t>
  </si>
  <si>
    <t>Gynecare Scandinavia</t>
  </si>
  <si>
    <t>2m</t>
  </si>
  <si>
    <t>#428</t>
  </si>
  <si>
    <t xml:space="preserve">선정: 18세 이상
배제: 계획된 동시 수술,  골반저 재활 대상자, 방광용량 300ml미만/잔뇨량 100ml이상,이전 복압성 요실금 수술자, </t>
  </si>
  <si>
    <t>#5</t>
  </si>
  <si>
    <t>#547</t>
  </si>
  <si>
    <t>미국</t>
  </si>
  <si>
    <t>복압성 요실금 여성환자</t>
  </si>
  <si>
    <t>선정: 최소 21세
배제: 요역동학 검사에서 배뇨근 과활성(detrusor overactivity), 100ml초과 잔뇨량, 과거 요실금 수술력, 출산 계획자, 항응고제 사용자 혹은 출혈체질(bleeding diathesis), 하부 요로 요도게실 또는 누공, 수술에 대한 금기 사항</t>
  </si>
  <si>
    <t>136:127</t>
  </si>
  <si>
    <t>54.6:54.6</t>
  </si>
  <si>
    <t>TVT SECUR</t>
  </si>
  <si>
    <t>the Foundation for Female Health Awareness</t>
  </si>
  <si>
    <t>#610</t>
  </si>
  <si>
    <t>브라질</t>
  </si>
  <si>
    <t>선정: 복압성 요실금 증상과 요역동성 복압성 요실금
배제: 배뇨 기능 장애(과활동성, 배뇨후 잔기량 100ml 초과),골반 장기 탈출증 존재, 이전 골반 방사선요법이나 수술, 임상적 금기사항</t>
  </si>
  <si>
    <t>66:56</t>
  </si>
  <si>
    <t>54.05:52.13</t>
  </si>
  <si>
    <t>Ethicon Inc., Somerville, NJ, USA</t>
  </si>
  <si>
    <t>Federal University of São Paulo</t>
  </si>
  <si>
    <t>NCT01095159</t>
  </si>
  <si>
    <t>#611</t>
  </si>
  <si>
    <t>선정: 복압성 요실금 증상과 요역동성 복압성 요실금
배제: 배뇨 기능 장애(과활동성, 배뇨후 잔기량 101ml 초과),골반 장기 탈출증 존재, 이전 골반 방사선요법이나 수술, 임상적 금기사항</t>
  </si>
  <si>
    <t>#10</t>
  </si>
  <si>
    <t>#1349</t>
  </si>
  <si>
    <t>배제: 재발성 SUI, 동반 수술, 2기 이상의 genital prolapse</t>
  </si>
  <si>
    <t>98:97</t>
  </si>
  <si>
    <t>52.3:53.2</t>
  </si>
  <si>
    <t>Ethicon, Somerville, New Jersey.</t>
  </si>
  <si>
    <t>#1376</t>
  </si>
  <si>
    <t>배제: 괄약근결핍(ISD), 이전 슬링 수술, 과민성 방광 증상이 우세한 자, 임신을 계획한 여성, 배뇨 후 잔차 상승, 항응고제 치료를 받는 자, 면역억제자, 신경계 질환자, 전신 감염자</t>
  </si>
  <si>
    <t>42:44</t>
  </si>
  <si>
    <t>52:50.5</t>
  </si>
  <si>
    <t>Ethicon</t>
  </si>
  <si>
    <t>Ethicon; Johnson &amp; Johnson Company</t>
  </si>
  <si>
    <t>효과성과 안전성 지표가 구분되지 않음</t>
  </si>
  <si>
    <t>#1995</t>
  </si>
  <si>
    <t>배제: 절박요실금이 우세, 배뇨근 불안정, 이전에 요실금 수술을 실패한 경우, 바뇨후 잔여 부피&gt;100ml, 방광용적&lt;300ml, 골반장기 탈출증</t>
  </si>
  <si>
    <t>64/65:68</t>
  </si>
  <si>
    <t>55.2/57.7:56.6</t>
  </si>
  <si>
    <t>TVT SECUR
: H and U</t>
  </si>
  <si>
    <t>Ethicon Women’s Health, Sommerville, NJ, USA</t>
  </si>
  <si>
    <t>Ministry of Health of the Czech Republic</t>
  </si>
  <si>
    <t>3-arm</t>
  </si>
  <si>
    <t>#2729</t>
  </si>
  <si>
    <t>배제: 절박요실금이 우세, 배뇨근 불안정, 이전에 요실금 수술을 실패한 경우, 배뇨후 잔여 부피&gt;100ml, 방광용적&lt;300ml, 골반장기 탈출증</t>
  </si>
  <si>
    <t>TVT-S H
TVT-S U</t>
  </si>
  <si>
    <t>tape margin</t>
  </si>
  <si>
    <t>Charles University</t>
  </si>
  <si>
    <t>#1997</t>
  </si>
  <si>
    <t>캐나다</t>
  </si>
  <si>
    <t>배제: 절박요실금이 우세, 배뇨근 불안정, 이전에 요실금 수술을 실패한 경우, 바뇨후 잔여 부피&gt;100cc, 괄약근 결핍증(ISD), 골반장기 탈출증</t>
  </si>
  <si>
    <t>56:50</t>
  </si>
  <si>
    <t>48.75:48.7</t>
  </si>
  <si>
    <t>Funding for the project was through the Department of Obstetrics and Gynecology at the University of Manitoba.</t>
  </si>
  <si>
    <t>NCT00527696</t>
  </si>
  <si>
    <t>#2616</t>
  </si>
  <si>
    <t>배제: 이전 요실금 수술력, 골반장기탈출증, 과민성 방광, 신경계 질환 등</t>
  </si>
  <si>
    <t>40:34</t>
  </si>
  <si>
    <t>52.4:47.2</t>
  </si>
  <si>
    <t>Johnson &amp; Johnson Medical Companies</t>
  </si>
  <si>
    <t>NCT00685217</t>
  </si>
  <si>
    <t>#2949</t>
  </si>
  <si>
    <t>선정: 보존적 치료가 실패한
배제: 임신, 요로감염, 절박성 요실금, 배뇨후 잔여 부피&gt;100ml, 골반장기 탈출증, 혼합성 요실금, 내인성 괄약근 결핍(ISD), 신경계 질환</t>
  </si>
  <si>
    <t>46:48</t>
  </si>
  <si>
    <t>49.8:51.3</t>
  </si>
  <si>
    <t>TVT‐S</t>
  </si>
  <si>
    <t>Gynecare; Ethicon Inc,
Somerville, NJ</t>
  </si>
  <si>
    <t>TVT‐O</t>
  </si>
  <si>
    <t>Ethicon Inc</t>
  </si>
  <si>
    <t>None.</t>
  </si>
  <si>
    <t>#2915</t>
  </si>
  <si>
    <t>55.8:58.7</t>
  </si>
  <si>
    <t>Chinese Academy</t>
  </si>
  <si>
    <t>ChiCTR‐IPR‐15006967</t>
  </si>
  <si>
    <t>#55</t>
  </si>
  <si>
    <t>#3009</t>
  </si>
  <si>
    <t>이탈리아</t>
  </si>
  <si>
    <t>선정: 40세 이상, 2년 이상 복압성 요실금 지속
배제: 이전 요실금 수술력 및 약물복용령, 절박성 요실금이 우세한, Pop-Q 2단계 이상 생식기 탈출증, 수술 금기사항</t>
  </si>
  <si>
    <t>37:38</t>
  </si>
  <si>
    <t>57.8:58.2</t>
  </si>
  <si>
    <t>Gynecare, a div. of Ethicon, Inc., Sommerville, NJ, USA)</t>
  </si>
  <si>
    <t>#3001</t>
  </si>
  <si>
    <t>선정: 30세 이상, 이전 괄약근 운동 실패자
배제: 이전 요실금 수술력 및 약물복용령, 절박성 요실금이 우세한, Pop-Q 2단계 이상 생식기 탈출증, 신경계 질환자, 수술 금기사항</t>
  </si>
  <si>
    <t>77:77</t>
  </si>
  <si>
    <t>56.4:60.5</t>
  </si>
  <si>
    <t>#3003</t>
  </si>
  <si>
    <t>#57</t>
  </si>
  <si>
    <t>#3123</t>
  </si>
  <si>
    <t>배제: 골반저 재건 수술자</t>
  </si>
  <si>
    <t>34:32/36</t>
  </si>
  <si>
    <t>57.3:56.6/56.0</t>
  </si>
  <si>
    <t>TVT
TVT-O</t>
  </si>
  <si>
    <t>#561</t>
  </si>
  <si>
    <t>선정: 복압성 요실금 증상과 요역동성 복압성 요실금
배제: 이전 요실금 수술 병력, 배뇨 기능 장애, 2단계 이상의 anterior 또는 apical prolapse, 재발성 요로감염, 계획 임신 등</t>
  </si>
  <si>
    <t>38:33</t>
  </si>
  <si>
    <t>49.7:48.2</t>
  </si>
  <si>
    <t xml:space="preserve">American Medical Systems, Minnetonka, MI, USA </t>
  </si>
  <si>
    <t>Boston Scientific, Natick, MA, USA</t>
  </si>
  <si>
    <t>American Medical Systems</t>
  </si>
  <si>
    <t>#564</t>
  </si>
  <si>
    <t>#8</t>
  </si>
  <si>
    <t>#1132</t>
  </si>
  <si>
    <t>호주</t>
  </si>
  <si>
    <t>배제: 이전 요실금 수술자, 폴리프로필렌에 대한 알레르기가 없는 자, 현저한 배뇨장애가 없는 자 등</t>
  </si>
  <si>
    <t>25:25</t>
  </si>
  <si>
    <t>49.6:46.2</t>
  </si>
  <si>
    <t>Monarc</t>
  </si>
  <si>
    <t>Voiding difficulty</t>
  </si>
  <si>
    <t>#1770</t>
  </si>
  <si>
    <t>오스트레일리아</t>
  </si>
  <si>
    <t>선정: 보존적 치료에 실패한
배제: 내인성 괄약근결핍(ISD), 배뇨기능 장애</t>
  </si>
  <si>
    <t>112:113</t>
  </si>
  <si>
    <t>52.2:51.0</t>
  </si>
  <si>
    <t>MiniArc</t>
  </si>
  <si>
    <t>American Medical Systems, Minnetonka, MN</t>
  </si>
  <si>
    <t>American Medical System</t>
  </si>
  <si>
    <t>ACTRN12608000624381</t>
  </si>
  <si>
    <t>#2029</t>
  </si>
  <si>
    <t>선정: 30-80세, 보존적 치료에 반응하지 않는 자
배제: 내인성 괄약근 결핍(ISD), 이전에 중부요도 테이프를 실패한 자, 배뇨근 과활동성, 심각한 비뇨 기능장애, 요로 기형, 신경성 방광질환, 골반에 대한 이전 방사선 치료자, 폴리프로필렌 또는 국소마취제 알르기가가 있는 자, 요도 게실 치료자 등</t>
  </si>
  <si>
    <t>90:93</t>
  </si>
  <si>
    <t>51.1:51.1</t>
  </si>
  <si>
    <t>TVT Abbrevo</t>
  </si>
  <si>
    <t>ACTRN12611001151921</t>
  </si>
  <si>
    <t>#2682</t>
  </si>
  <si>
    <t>배제: 골반 장기 탈출증, 이전 요실금 수술력, 동시수술 예정자, 임싱 가능성이 있는 자, BMI 35초과</t>
  </si>
  <si>
    <t>97:96</t>
  </si>
  <si>
    <t>53:53</t>
  </si>
  <si>
    <t>American Medical Systems, Minneapolis, MN, USA.</t>
  </si>
  <si>
    <t>#2685</t>
  </si>
  <si>
    <t>#45</t>
  </si>
  <si>
    <t>#2687</t>
  </si>
  <si>
    <t>#2989</t>
  </si>
  <si>
    <t>배제: 이전 요실금 수술력, 내인성 괄약근 결핍(ISD), 혼합형 요실금에서 배뇨근 과활성이 우세한 환자</t>
  </si>
  <si>
    <t>49:49</t>
  </si>
  <si>
    <t>52.9:48.9</t>
  </si>
  <si>
    <t>Ophira</t>
  </si>
  <si>
    <t>#986</t>
  </si>
  <si>
    <t>선정: 18세 이상
배제: 골반장기 탈출증, 배뇨근 과활동성, 100mL 이상의 배뇨 후 잔기량, 응고 장애, 현재 요로 감염, 이전 골반에 대한 방사선 요법의 후유증, 항응고제 요법, 급성 외음부 질염, 마취 금기 등</t>
  </si>
  <si>
    <t>64:56</t>
  </si>
  <si>
    <t>54.2:51.9</t>
  </si>
  <si>
    <t>transobturator</t>
  </si>
  <si>
    <t>objective (cough stress test, 20-minute pad test) and
subjective cure rate
UDI-SF, IQLQ
수술시간, pain</t>
  </si>
  <si>
    <t>(Intraoperative) Anesthesia complications
(Postoperative) Tape exposure, Urinary retention, Ecchymosis, De novo urgency, Urinary tract infection, Thigh pain
Reoperation rate</t>
  </si>
  <si>
    <t>NCT01094353</t>
  </si>
  <si>
    <t>#2417</t>
  </si>
  <si>
    <t>선정: 18세 이상
배제: 골반 장기 탈출증, 배뇨근 과활동, 배뇨 후 잔기량 &gt;100 mL, 응고 장애, 현재 요로 감염, 이전 골반 방사선 요법, 항응고제 요법, 급성 외음질염(vulvovaginitis), 임신 및 마취 금기 사항</t>
  </si>
  <si>
    <t>69:61</t>
  </si>
  <si>
    <t>53.8:51.3</t>
  </si>
  <si>
    <t>Promedon, Cordoba, Argentina</t>
  </si>
  <si>
    <t>TOT</t>
  </si>
  <si>
    <t>“outside-in” TOT Unitape T Plus (Promedon, Argentina)</t>
  </si>
  <si>
    <t>(primary)objective cure(CST), subjective 
(secondary) QoL (IQOL, UDI-6)</t>
  </si>
  <si>
    <t>complications(tape exposure, de novo urgency) and reoperation rates.</t>
  </si>
  <si>
    <t>#13</t>
  </si>
  <si>
    <t>#1512</t>
  </si>
  <si>
    <t>절박성 요실금, 내인성 괄약근결핍(ISD), 골반탈출증, 이전 SUI 수술, 골반 관련 병리</t>
  </si>
  <si>
    <t>45:48</t>
  </si>
  <si>
    <t>62.3:64.3</t>
  </si>
  <si>
    <t>Promedon,
Cordoba, Argentina</t>
  </si>
  <si>
    <t>inside-out TOT</t>
  </si>
  <si>
    <t>Gynecare TVT Obturator
System, Ethicon</t>
  </si>
  <si>
    <t>(primary) Objective cure
(secondary) subjective cure (PGI-I), PPIUS, ICIQ-SF</t>
  </si>
  <si>
    <t>Major perioperative complications
Major postoperative complications</t>
  </si>
  <si>
    <t>Czech Republic Ministry of Health projects</t>
  </si>
  <si>
    <t>NCT02506309</t>
  </si>
  <si>
    <t>#1413</t>
  </si>
  <si>
    <t>84:84</t>
  </si>
  <si>
    <t>61.3:62.5</t>
  </si>
  <si>
    <t>Promedon</t>
  </si>
  <si>
    <t>(primary) Objective cure
(secondary) subjective cure (PGI-I), ICIQ-SF</t>
  </si>
  <si>
    <t>(Perioperative complications)
Infection, abscess
Postoperative urine retention
Other urinary tract compromise or perforation
Bladder, rectum or bowel perforation
Heavy bleeding, hematoma, systemic patient compromise
Tape exposure/extrusion
(Reintervention)
Urine retention needing tape loosening
Tape exposure requiring reoperation
(Surgery failure needing reoperation)</t>
  </si>
  <si>
    <t>Czech Republic Ministry of Health</t>
  </si>
  <si>
    <t>#23</t>
  </si>
  <si>
    <t>#2004</t>
  </si>
  <si>
    <t>선정: 18세 이상 여성, 신경계 질환이 없는 자, 배뇨근 과활성이 없는 자(absence of detrusor overactivity)
배제: 방광하 폐색(infravesical obstruction), 배뇨근 과활성, 응고병증(coagulopathies), 임신, 이물질 과반응(foreign body sensitivity), 급성 방광염, 외음질병(vulvovaginitis), 이전 요실금 수술력, 골반 방사선 치료력</t>
  </si>
  <si>
    <t>58:47</t>
  </si>
  <si>
    <t>55.6:55.7</t>
  </si>
  <si>
    <t>Unitape T Plus™ or Safyre T Plus™; Promedon, Cordoba, Argentina</t>
  </si>
  <si>
    <t>(primary) objective, subjective cure
(secondary) QoL (UDI-6, IQOL-ALB, IQOL-PSI, IQOL-SE)</t>
  </si>
  <si>
    <t xml:space="preserve">postoperative complication(Urinary tract Infection, Bladder perforation, Tape exposure, Urinary retention ≤ 7 days, Urinary retention &gt; 7 days, De novo urgency, Dyspareunia) </t>
  </si>
  <si>
    <t>NCT02540525</t>
  </si>
  <si>
    <t>#993</t>
  </si>
  <si>
    <t>튀르기예</t>
  </si>
  <si>
    <t>배제: 혼합 요실금이거나 주로 절박성 요실금이나 과민성 방광이 우세한 자,이전 요실금 수술력, 배뇨후 잔기량 100ml 초과, 재발성 요로 감염, 신경병증, 정신과 장애 등</t>
  </si>
  <si>
    <t>90:89</t>
  </si>
  <si>
    <t>49.03:51.92</t>
  </si>
  <si>
    <t>Contasure-Needleles</t>
  </si>
  <si>
    <t>Contasure KIM (trans-obturator in-out technique)</t>
  </si>
  <si>
    <t>#1106</t>
  </si>
  <si>
    <t>배제: 이전 요실금 수술자, 등급 III 요실금(ISD), 내인성 괄약근 결핍, 골반저 재활 대상자, 절박성 요실금 증상이 우세한 혼합형 요실금</t>
  </si>
  <si>
    <t>89:98</t>
  </si>
  <si>
    <t>57.6:57.8</t>
  </si>
  <si>
    <t>Contasure-
Needleless</t>
  </si>
  <si>
    <t>#1160</t>
  </si>
  <si>
    <t>선정: 35~70세
배제: 복압 및 누출압력이 60미만, 절박성 요실금 환자, 요도 괄약근 결핍, 골반 장기 탈출, 과거 요실금 수술력, 골반 장기 질환</t>
  </si>
  <si>
    <t>78:86</t>
  </si>
  <si>
    <t>58.35:52.43</t>
  </si>
  <si>
    <t>Needleless</t>
  </si>
  <si>
    <t>#1165</t>
  </si>
  <si>
    <t>배제: 이전 요실금 수술자, 신경계 질환자 등</t>
  </si>
  <si>
    <t>70/69:70</t>
  </si>
  <si>
    <t>44.1/42.7:44.3</t>
  </si>
  <si>
    <t>Contasure-Needleless
endopelvic free anchorage (EFA)</t>
  </si>
  <si>
    <t>#1988</t>
  </si>
  <si>
    <t>131:108</t>
  </si>
  <si>
    <t>58.99:58.52</t>
  </si>
  <si>
    <t>Contasure-Needleless</t>
  </si>
  <si>
    <t>(Primary) objective (stress test) and subjective, ICI-Q
(Secondary) QoL (ICIQ-SF)</t>
  </si>
  <si>
    <t>De novo urgency
Difficulty urinating
Mesh extrusion
Recurrent urinary tract infections</t>
  </si>
  <si>
    <t>배제: overflow incontinence, 과민성 방광, 이전 요실금 수술력</t>
  </si>
  <si>
    <t>40:40</t>
  </si>
  <si>
    <t>50:52</t>
  </si>
  <si>
    <t>tissue fixation system</t>
  </si>
  <si>
    <t>TFS Surgical, Adelaide, South Australia, Australia</t>
  </si>
  <si>
    <t>#2819</t>
  </si>
  <si>
    <t>#64</t>
  </si>
  <si>
    <t>그 외</t>
  </si>
  <si>
    <t>#322</t>
  </si>
  <si>
    <t>선정: 18세 이상 주요 증상이 복압성 요실금 여성환자 (보존적 치료가 실패하였거나 거부한 자)로 중부요도 슬링 시술을 받을 예정인 자
배제: 2단계 이상의 anterior 또는 apical prolapse, 복압성 요실금에 대한 이전 수술, 과민성 방광의 우세 증상, 계획된 동시 수술, 이전 골반 방사선 조사, 임신 또는 계획 임신 등</t>
  </si>
  <si>
    <t>298:298</t>
  </si>
  <si>
    <t>50.4:50.7</t>
  </si>
  <si>
    <t>Ajust
Altis</t>
  </si>
  <si>
    <t>Midurethral slings(retropubic or obturator)</t>
  </si>
  <si>
    <t>NIHR</t>
  </si>
  <si>
    <t>ISRCTN93264234?</t>
  </si>
  <si>
    <t>#2297</t>
  </si>
  <si>
    <t>포르투갈</t>
  </si>
  <si>
    <t>선정: 요도 과운동성으로 인한, 요역동학적으로 입증된(urodynamically proven)
배제: 이전 요실금 수술력, 생식기 탈출증 2단계(genital prolapse stage 2) 수술자, 절박뇨, 빈뇨, 배뇨근 과활동성자</t>
  </si>
  <si>
    <t>30:30:30</t>
  </si>
  <si>
    <t>52.7/52.6:52.0</t>
  </si>
  <si>
    <t>TVT-Secur
Mini-Arc</t>
  </si>
  <si>
    <t>Gynecare; Ethicon Inc., Somerville, NJ, USA
American Medical Systems, Minnetonka, MN, USA</t>
  </si>
  <si>
    <t>Gynecare; Ethicon Inc., Somerville, NJ, USA</t>
  </si>
  <si>
    <t>#2377</t>
  </si>
  <si>
    <t>복압성 요실금 또는 혼합성 요실금</t>
  </si>
  <si>
    <t>선정: 보존적 관리 후 요실금이 있는, 혼합성 요실금은 antimuscarinic therapy하에 임상적으로 유의한 SUI가 있는 자
배제: 배뇨후 방광부피 100ml 이상,  내인성 괄약근 결핍근(iSD), detrusor instability score, 이전 요실금 수술력, 하부요로 이상, 현재 요로감염자(UTI) 이거나 작년에 3회 이상 에피소드가 있는 자, 골반 장기 탈출증이 있는 자, 신경성 질환자, 임신, 이전 골반 수술 또는 방사선 치료력</t>
  </si>
  <si>
    <t>120:120</t>
  </si>
  <si>
    <t>63.8:64.1</t>
  </si>
  <si>
    <t>Ajust, 
MiniArc, 
TVT Secur System</t>
  </si>
  <si>
    <t>Bard SpA, Rome, Italy
Tegea for AMS, Bologna, Italy
Johnson &amp; Johnson, Rome, Italy</t>
  </si>
  <si>
    <t>r-TVT</t>
  </si>
  <si>
    <t>SPARC system (Tegea for AMS)</t>
  </si>
  <si>
    <t>NCT00751088</t>
  </si>
  <si>
    <t>#1054</t>
  </si>
  <si>
    <t>이란</t>
  </si>
  <si>
    <t>배제:등급 III 요실금(ISD), 과민성 방광, 복압성 요실금 또는 재발성 요실금을 동반한 골반 장기 탈출, 요실금 치료를 받고 있는 자, 신경계 질환자, 다발성 경화증 등</t>
  </si>
  <si>
    <t>51.98:51.15</t>
  </si>
  <si>
    <t>mini-sling groups</t>
  </si>
  <si>
    <t>vaginal perforation</t>
  </si>
  <si>
    <t>no</t>
  </si>
  <si>
    <t>8w</t>
  </si>
  <si>
    <t>#2331</t>
  </si>
  <si>
    <t>선정: 내인성 괄략근 결핍(ISD)과 관련된
배제: 배뇨근 과활동, 상당한 배뇨기능 장애, 하부요로 기형, 신경성 방광장애, 골반에 방사선 치료력, 질과 관련된 누공(fistula), 폴리프로필렌 또는 국소마취제 알르르기가 있는 자</t>
  </si>
  <si>
    <t>mini-sling</t>
  </si>
  <si>
    <t>retropubic sling</t>
  </si>
  <si>
    <t>(Primary) objective cure
(Secondary) subjective (ICIQ UI-SF, ICIA-OAB, IIQ-7), QoL (EQ5D health), PGI-I</t>
  </si>
  <si>
    <t>post operative complication(Mesh erosion)</t>
  </si>
  <si>
    <t>#2418</t>
  </si>
  <si>
    <t>배제: 절박성 요실금, 신경성 방광, 이전 요실금 수술력, 정신질환 및 신경질환자</t>
  </si>
  <si>
    <t>21:21</t>
  </si>
  <si>
    <t>50.2:49.8</t>
  </si>
  <si>
    <t>single-incision mini-sling</t>
  </si>
  <si>
    <t>#649</t>
  </si>
  <si>
    <t>C. R. Bard Inc., New Providence, NJ, USA</t>
  </si>
  <si>
    <t>cost-effectiveness</t>
  </si>
  <si>
    <t>해부학적 손상:방광, 요관 손상, 질침식
메쉬관련: kit 삽입 어려움?
통증관련: 수술 후 심한 통증
배뇨장애: 카테터 삽입, 절박성 and/or 새로운 절박성요실금</t>
    <phoneticPr fontId="6" type="noConversion"/>
  </si>
  <si>
    <t>해부학적 손상: 질 메쉬 침식
감염: 요도관 감염
배뇨장애: 카테터 삽입, 절박성 and/or 새로운 절박성요실금</t>
    <phoneticPr fontId="6" type="noConversion"/>
  </si>
  <si>
    <t>객관적치료율:CST
주관적치료율: UDI, PGI-I
QoL: IIQ, 성기능(PISQ-12)
통증: VAS
수술관련: 수술시간, EBL, 
그외: 재수술</t>
    <phoneticPr fontId="6" type="noConversion"/>
  </si>
  <si>
    <t xml:space="preserve">해부학적 손상:방광, 요관 손상, 질침식
배뇨장애: 카테터 삽입, </t>
    <phoneticPr fontId="6" type="noConversion"/>
  </si>
  <si>
    <t>객관적치료율:CST
주관적치료율: PGI-I, ICIQ-SF,
통증: VAS
수술관련: 수술시간, EBL, 재원기간, 정상활동/직장생활 까지의 기간</t>
    <phoneticPr fontId="6" type="noConversion"/>
  </si>
  <si>
    <t>Length of the tape inside the body 만 추가된 연구</t>
    <phoneticPr fontId="6" type="noConversion"/>
  </si>
  <si>
    <t>Bladder injury</t>
  </si>
  <si>
    <t>Urethral injury</t>
  </si>
  <si>
    <t>Vaginal wall perforation</t>
  </si>
  <si>
    <t>Surgical release of tape</t>
  </si>
  <si>
    <t>Postoperative urine retention (&gt;24 h)</t>
    <phoneticPr fontId="6" type="noConversion"/>
  </si>
  <si>
    <t>NA</t>
  </si>
  <si>
    <t>Estimated blood loss &gt;500 ml</t>
  </si>
  <si>
    <t>Duration of procedure</t>
  </si>
  <si>
    <t>pain</t>
  </si>
  <si>
    <t>100-point</t>
    <phoneticPr fontId="6" type="noConversion"/>
  </si>
  <si>
    <t>d2</t>
  </si>
  <si>
    <t>d3</t>
  </si>
  <si>
    <t>d4</t>
  </si>
  <si>
    <t>d7</t>
    <phoneticPr fontId="6" type="noConversion"/>
  </si>
  <si>
    <t>Mann-Whitney test</t>
    <phoneticPr fontId="6" type="noConversion"/>
  </si>
  <si>
    <t>Fisher’s test</t>
  </si>
  <si>
    <t>ICIQ-UI SF</t>
  </si>
  <si>
    <t>Subjective stress negative</t>
  </si>
  <si>
    <t>iQoL</t>
  </si>
  <si>
    <t>VAS score</t>
  </si>
  <si>
    <t>Sexually active</t>
    <phoneticPr fontId="6" type="noConversion"/>
  </si>
  <si>
    <t>Stress test</t>
    <phoneticPr fontId="6" type="noConversion"/>
  </si>
  <si>
    <t>Objective cure</t>
    <phoneticPr fontId="6" type="noConversion"/>
  </si>
  <si>
    <t>Reoperation</t>
    <phoneticPr fontId="6" type="noConversion"/>
  </si>
  <si>
    <t>Tape erosion</t>
  </si>
  <si>
    <t>Perioperative</t>
  </si>
  <si>
    <t>1year</t>
    <phoneticPr fontId="6" type="noConversion"/>
  </si>
  <si>
    <t>Subjective</t>
  </si>
  <si>
    <t>Fisher's test</t>
    <phoneticPr fontId="6" type="noConversion"/>
  </si>
  <si>
    <t>NA</t>
    <phoneticPr fontId="6" type="noConversion"/>
  </si>
  <si>
    <t>해부학적 손상:방광, 요관 손상, 질침식
메쉬관련: kit 삽입 어려움?테이프 침식,  테이프노출
감염: 요도관 감염
출혈: 500ml이상 출혈</t>
    <phoneticPr fontId="6" type="noConversion"/>
  </si>
  <si>
    <t>객관적치료율:CST
주관적치료율: stress negative test, ICIQ-SF
QoL:iQoL, VAS, 성기능(sexually active)
통증: VAS
수술관련: 수술시간, EBL 
그 외: 재수술</t>
    <phoneticPr fontId="6" type="noConversion"/>
  </si>
  <si>
    <t>Temporary elevated PVR</t>
  </si>
  <si>
    <t>Voiding difficulty requiring ISC</t>
  </si>
  <si>
    <t>Groin/obturator pain</t>
  </si>
  <si>
    <t>Suburethral haematoma</t>
  </si>
  <si>
    <t>Recurrent cystitis</t>
  </si>
  <si>
    <t>De novo urgency</t>
  </si>
  <si>
    <t>Align</t>
  </si>
  <si>
    <t>Groin/hypogastric pain</t>
    <phoneticPr fontId="6" type="noConversion"/>
  </si>
  <si>
    <t>Cystitis</t>
    <phoneticPr fontId="6" type="noConversion"/>
  </si>
  <si>
    <t>1+2</t>
    <phoneticPr fontId="6" type="noConversion"/>
  </si>
  <si>
    <t>mixed objective and subjective</t>
    <phoneticPr fontId="6" type="noConversion"/>
  </si>
  <si>
    <t>cured</t>
    <phoneticPr fontId="6" type="noConversion"/>
  </si>
  <si>
    <t>improved</t>
    <phoneticPr fontId="6" type="noConversion"/>
  </si>
  <si>
    <t>failure</t>
    <phoneticPr fontId="6" type="noConversion"/>
  </si>
  <si>
    <t>CST(+)+satisfaction</t>
    <phoneticPr fontId="6" type="noConversion"/>
  </si>
  <si>
    <t>CST(-)+satisfaction</t>
    <phoneticPr fontId="6" type="noConversion"/>
  </si>
  <si>
    <t>1m</t>
    <phoneticPr fontId="6" type="noConversion"/>
  </si>
  <si>
    <t>6m</t>
    <phoneticPr fontId="6" type="noConversion"/>
  </si>
  <si>
    <t>12m</t>
    <phoneticPr fontId="6" type="noConversion"/>
  </si>
  <si>
    <t>Sandvik</t>
  </si>
  <si>
    <t>incontinence severity index</t>
    <phoneticPr fontId="6" type="noConversion"/>
  </si>
  <si>
    <t>None</t>
  </si>
  <si>
    <t>Slight</t>
  </si>
  <si>
    <t>Moderate</t>
  </si>
  <si>
    <t>Severe</t>
  </si>
  <si>
    <t>Very severe</t>
  </si>
  <si>
    <t>Mean difference</t>
  </si>
  <si>
    <t>[-14]</t>
    <phoneticPr fontId="6" type="noConversion"/>
  </si>
  <si>
    <t>[-18,-8]</t>
    <phoneticPr fontId="6" type="noConversion"/>
  </si>
  <si>
    <t>[-13]</t>
    <phoneticPr fontId="6" type="noConversion"/>
  </si>
  <si>
    <t>[-16, -10]</t>
    <phoneticPr fontId="6" type="noConversion"/>
  </si>
  <si>
    <t>[-7]</t>
    <phoneticPr fontId="6" type="noConversion"/>
  </si>
  <si>
    <t>[-10, -4]</t>
    <phoneticPr fontId="6" type="noConversion"/>
  </si>
  <si>
    <t>[-8]</t>
    <phoneticPr fontId="6" type="noConversion"/>
  </si>
  <si>
    <t xml:space="preserve"> [-10, -5]</t>
    <phoneticPr fontId="6" type="noConversion"/>
  </si>
  <si>
    <t>주관적 치료율: ICIQ-SF</t>
    <phoneticPr fontId="6" type="noConversion"/>
  </si>
  <si>
    <t>1y</t>
    <phoneticPr fontId="6" type="noConversion"/>
  </si>
  <si>
    <t>SMUS</t>
  </si>
  <si>
    <t>SMUS</t>
    <phoneticPr fontId="6" type="noConversion"/>
  </si>
  <si>
    <t>Bladder perforation</t>
  </si>
  <si>
    <t>Urethal lesion</t>
  </si>
  <si>
    <t>Peroperative hematoma</t>
  </si>
  <si>
    <t>Bleeding &gt;200 mL</t>
  </si>
  <si>
    <t>Vaginal perforation</t>
  </si>
  <si>
    <t>n/a</t>
  </si>
  <si>
    <t>Fever</t>
  </si>
  <si>
    <t>Wound infection</t>
  </si>
  <si>
    <t>Vaginal discharge</t>
    <phoneticPr fontId="6" type="noConversion"/>
  </si>
  <si>
    <t>groin or abdominal pain</t>
    <phoneticPr fontId="6" type="noConversion"/>
  </si>
  <si>
    <t>Urgency incontinence(De novo urge incontinence, subjective)</t>
    <phoneticPr fontId="6" type="noConversion"/>
  </si>
  <si>
    <t>Emptying problems(Subjective)</t>
    <phoneticPr fontId="6" type="noConversion"/>
  </si>
  <si>
    <t>3m</t>
    <phoneticPr fontId="6" type="noConversion"/>
  </si>
  <si>
    <t>Duration of surgery</t>
  </si>
  <si>
    <t>min</t>
    <phoneticPr fontId="6" type="noConversion"/>
  </si>
  <si>
    <t>≤4 h</t>
  </si>
  <si>
    <t>≤8 h</t>
  </si>
  <si>
    <t>≤12 h</t>
  </si>
  <si>
    <t>≤24 h</t>
  </si>
  <si>
    <t>[15]</t>
    <phoneticPr fontId="6" type="noConversion"/>
  </si>
  <si>
    <t>[9.0]</t>
    <phoneticPr fontId="6" type="noConversion"/>
  </si>
  <si>
    <t>[17.0]</t>
    <phoneticPr fontId="6" type="noConversion"/>
  </si>
  <si>
    <t>[9.5]</t>
    <phoneticPr fontId="6" type="noConversion"/>
  </si>
  <si>
    <t>SD
[IQR/range]</t>
    <phoneticPr fontId="6" type="noConversion"/>
  </si>
  <si>
    <t>[65]</t>
    <phoneticPr fontId="6" type="noConversion"/>
  </si>
  <si>
    <t>[136]</t>
    <phoneticPr fontId="6" type="noConversion"/>
  </si>
  <si>
    <t>[144]</t>
    <phoneticPr fontId="6" type="noConversion"/>
  </si>
  <si>
    <t>[154]</t>
    <phoneticPr fontId="6" type="noConversion"/>
  </si>
  <si>
    <t>[42]</t>
    <phoneticPr fontId="6" type="noConversion"/>
  </si>
  <si>
    <t>[88]</t>
    <phoneticPr fontId="6" type="noConversion"/>
  </si>
  <si>
    <t>[93]</t>
    <phoneticPr fontId="6" type="noConversion"/>
  </si>
  <si>
    <t>[99]</t>
    <phoneticPr fontId="6" type="noConversion"/>
  </si>
  <si>
    <t>[57]</t>
    <phoneticPr fontId="6" type="noConversion"/>
  </si>
  <si>
    <t>[150]</t>
    <phoneticPr fontId="6" type="noConversion"/>
  </si>
  <si>
    <t>[38]</t>
    <phoneticPr fontId="6" type="noConversion"/>
  </si>
  <si>
    <t>[91]</t>
    <phoneticPr fontId="6" type="noConversion"/>
  </si>
  <si>
    <t>[96]</t>
    <phoneticPr fontId="6" type="noConversion"/>
  </si>
  <si>
    <t>[100]</t>
    <phoneticPr fontId="6" type="noConversion"/>
  </si>
  <si>
    <t>(n/a)</t>
  </si>
  <si>
    <t>pain</t>
    <phoneticPr fontId="6" type="noConversion"/>
  </si>
  <si>
    <t>fig2</t>
    <phoneticPr fontId="6" type="noConversion"/>
  </si>
  <si>
    <t>Subjective cure rate</t>
  </si>
  <si>
    <t>negative ST</t>
    <phoneticPr fontId="6" type="noConversion"/>
  </si>
  <si>
    <t>Never</t>
  </si>
  <si>
    <t>Once daily</t>
  </si>
  <si>
    <t>Several times a day</t>
  </si>
  <si>
    <t>All the time</t>
  </si>
  <si>
    <t>About once a week or less often</t>
  </si>
  <si>
    <t>About once a week or less often</t>
    <phoneticPr fontId="6" type="noConversion"/>
  </si>
  <si>
    <t>Two or three times a week</t>
  </si>
  <si>
    <t>Two or three times a week</t>
    <phoneticPr fontId="6" type="noConversion"/>
  </si>
  <si>
    <t>ICIQ</t>
  </si>
  <si>
    <t>PGI-S</t>
  </si>
  <si>
    <t>Normal</t>
  </si>
  <si>
    <t>Minor</t>
  </si>
  <si>
    <t>Significantly improved</t>
  </si>
  <si>
    <t>Much improved</t>
  </si>
  <si>
    <t>Some improvement</t>
  </si>
  <si>
    <t>Unchanged</t>
  </si>
  <si>
    <t>Slightly worse</t>
  </si>
  <si>
    <t>Worse</t>
  </si>
  <si>
    <t>Much worse</t>
  </si>
  <si>
    <t>m3</t>
    <phoneticPr fontId="6" type="noConversion"/>
  </si>
  <si>
    <t>1=객관적치료율:CST</t>
  </si>
  <si>
    <t>2=주관적치료율: PGI-I, ICIQ-SF, ICIQ-FLUTS</t>
  </si>
  <si>
    <t>4=통증: VAS</t>
  </si>
  <si>
    <t>6=그외: 재수술</t>
  </si>
  <si>
    <t>1=해부학적 손상:방광, 요관 손상, 질침식</t>
  </si>
  <si>
    <t>2=배뇨장애: 카테터 삽입, 절박성 and/or 새로운 절박성요실금</t>
  </si>
  <si>
    <t>4=메쉬관련: kit 삽입 어려움?테이프 침식, 테이프노출</t>
  </si>
  <si>
    <t>5=감염: 요도관 감염</t>
  </si>
  <si>
    <t>6=출혈: &gt;200ml</t>
  </si>
  <si>
    <t>효과성</t>
    <phoneticPr fontId="6" type="noConversion"/>
  </si>
  <si>
    <t>안전성</t>
    <phoneticPr fontId="6" type="noConversion"/>
  </si>
  <si>
    <t>1=Ajust</t>
  </si>
  <si>
    <t>2=TVT-Secur</t>
  </si>
  <si>
    <t>3=Miniarc</t>
  </si>
  <si>
    <t>4=Ophira</t>
  </si>
  <si>
    <t>5=Needless</t>
  </si>
  <si>
    <t>6=TFS</t>
  </si>
  <si>
    <t>7=ETC</t>
  </si>
  <si>
    <t>1=TVT</t>
  </si>
  <si>
    <t>2=TVT-O</t>
  </si>
  <si>
    <t>3=TOT</t>
  </si>
  <si>
    <t>4=Monarc</t>
  </si>
  <si>
    <t>5=SMUS(mixed)</t>
  </si>
  <si>
    <t>해부학적 손상:방광 천공, 질 천공
배뇨장애: 비우기 문제(주관적), 절박성 요실금(De novo), 배뇨 장애
통증관련: 사타구니 또는 복통
출혈: &gt;200ml
감염: 요로감염, 상처 감염, 요로 감염
그 외: 요도 병변, 수술 후 혈종, 발열, 질 분비물</t>
    <phoneticPr fontId="6" type="noConversion"/>
  </si>
  <si>
    <t>3y</t>
    <phoneticPr fontId="6" type="noConversion"/>
  </si>
  <si>
    <t>ICIQ-UI-SF</t>
  </si>
  <si>
    <t>m36</t>
    <phoneticPr fontId="6" type="noConversion"/>
  </si>
  <si>
    <t>Always</t>
  </si>
  <si>
    <t>Usually</t>
  </si>
  <si>
    <t>Sometimes</t>
  </si>
  <si>
    <t>Seldom</t>
  </si>
  <si>
    <t>score sum</t>
  </si>
  <si>
    <t>Very much improved</t>
  </si>
  <si>
    <t>Minimally improved</t>
  </si>
  <si>
    <t>Minimally worse</t>
  </si>
  <si>
    <t>Very much worse</t>
  </si>
  <si>
    <t>객관적치료율:CST
주관적치료율: PGI-I, ICIQ-SF, PGI-S
QoL: 성기능(PISQ-12)
통증: VAS
수술관련: 수술시간, 재원기간</t>
    <phoneticPr fontId="6" type="noConversion"/>
  </si>
  <si>
    <t>cure rate</t>
    <phoneticPr fontId="6" type="noConversion"/>
  </si>
  <si>
    <t xml:space="preserve">Cure means completely dry, while improvement means wetting but less than before surgery. </t>
    <phoneticPr fontId="6" type="noConversion"/>
  </si>
  <si>
    <t>Secure TVT</t>
    <phoneticPr fontId="6" type="noConversion"/>
  </si>
  <si>
    <t>수술시간</t>
    <phoneticPr fontId="6" type="noConversion"/>
  </si>
  <si>
    <t>출혈량</t>
    <phoneticPr fontId="6" type="noConversion"/>
  </si>
  <si>
    <t>재원기간</t>
    <phoneticPr fontId="6" type="noConversion"/>
  </si>
  <si>
    <t>분</t>
    <phoneticPr fontId="6" type="noConversion"/>
  </si>
  <si>
    <t>ml</t>
    <phoneticPr fontId="6" type="noConversion"/>
  </si>
  <si>
    <t>days</t>
    <phoneticPr fontId="6" type="noConversion"/>
  </si>
  <si>
    <t>failed</t>
    <phoneticPr fontId="6" type="noConversion"/>
  </si>
  <si>
    <t>&gt;0.05</t>
  </si>
  <si>
    <t>wound infection</t>
  </si>
  <si>
    <t>urinary tract infection</t>
  </si>
  <si>
    <t>Dyspareunia</t>
  </si>
  <si>
    <t>urinary retention</t>
    <phoneticPr fontId="6" type="noConversion"/>
  </si>
  <si>
    <t>해부학적 손상:요폐
배뇨장애: 새로운 절박성요실금
감염: 상처 감염, 요로 감염
그 외: 성교통</t>
    <phoneticPr fontId="6" type="noConversion"/>
  </si>
  <si>
    <t>주관적치료율: cure/improvement
수술관련: 수술시간, EBL, 재원기간</t>
    <phoneticPr fontId="6" type="noConversion"/>
  </si>
  <si>
    <t>bladder perforations</t>
  </si>
  <si>
    <t>accidental perforations</t>
    <phoneticPr fontId="6" type="noConversion"/>
  </si>
  <si>
    <t>venous bleeding</t>
    <phoneticPr fontId="6" type="noConversion"/>
  </si>
  <si>
    <t>one venous bleeding of about 200 mL with TVT which was solved with compression, and one bleeding between 100 and 200 mL with TVT-Secur.</t>
    <phoneticPr fontId="6" type="noConversion"/>
  </si>
  <si>
    <t xml:space="preserve">Three major complications occurred, all following the TVT-Secur procedure. </t>
    <phoneticPr fontId="6" type="noConversion"/>
  </si>
  <si>
    <t>corona mortis</t>
    <phoneticPr fontId="6" type="noConversion"/>
  </si>
  <si>
    <t>required immediate surgical reintervention</t>
    <phoneticPr fontId="6" type="noConversion"/>
  </si>
  <si>
    <t>tape erosion</t>
  </si>
  <si>
    <t>recurrent bacteriuria and urgency symptoms</t>
    <phoneticPr fontId="6" type="noConversion"/>
  </si>
  <si>
    <t>7= 그 외</t>
    <phoneticPr fontId="6" type="noConversion"/>
  </si>
  <si>
    <t>8=심각한 합병증</t>
    <phoneticPr fontId="6" type="noConversion"/>
  </si>
  <si>
    <t>time for surgery</t>
    <phoneticPr fontId="6" type="noConversion"/>
  </si>
  <si>
    <t>perioperative bleeding</t>
    <phoneticPr fontId="6" type="noConversion"/>
  </si>
  <si>
    <t>discharged&lt;6h</t>
    <phoneticPr fontId="6" type="noConversion"/>
  </si>
  <si>
    <t>discharged≥24h</t>
    <phoneticPr fontId="6" type="noConversion"/>
  </si>
  <si>
    <t>[13]</t>
    <phoneticPr fontId="6" type="noConversion"/>
  </si>
  <si>
    <t>[7-25]</t>
    <phoneticPr fontId="6" type="noConversion"/>
  </si>
  <si>
    <t>[22]</t>
    <phoneticPr fontId="6" type="noConversion"/>
  </si>
  <si>
    <t>[13-36]</t>
    <phoneticPr fontId="6" type="noConversion"/>
  </si>
  <si>
    <t>&lt;0.0001</t>
    <phoneticPr fontId="6" type="noConversion"/>
  </si>
  <si>
    <t>&lt;25ml</t>
    <phoneticPr fontId="6" type="noConversion"/>
  </si>
  <si>
    <t>2m</t>
    <phoneticPr fontId="6" type="noConversion"/>
  </si>
  <si>
    <t>Cured</t>
  </si>
  <si>
    <t>Improved</t>
  </si>
  <si>
    <t>Slightly improved</t>
  </si>
  <si>
    <t>Worsened</t>
  </si>
  <si>
    <t>Pain</t>
  </si>
  <si>
    <t>Abnormal vaginal discharge</t>
    <phoneticPr fontId="6" type="noConversion"/>
  </si>
  <si>
    <t>Mesh exposure</t>
    <phoneticPr fontId="6" type="noConversion"/>
  </si>
  <si>
    <t>cystitis</t>
  </si>
  <si>
    <t>De novo,</t>
  </si>
  <si>
    <t>배뇨장애: 카테터 삽입, 절박성 and/or 새로운 절박성요실금, 방광염
통증관련: 사타구니/하복부 통증
메쉬관련: 테이프 침식
그 외:  요도하 혈종</t>
    <phoneticPr fontId="6" type="noConversion"/>
  </si>
  <si>
    <t>Early recurrence</t>
  </si>
  <si>
    <t>cough synchronous test</t>
    <phoneticPr fontId="6" type="noConversion"/>
  </si>
  <si>
    <t>No leakage</t>
  </si>
  <si>
    <t>standardized pad-test</t>
    <phoneticPr fontId="6" type="noConversion"/>
  </si>
  <si>
    <t>객관적 치료율:cough stress test
주관적치료율:
수술관련: 수술시간, EBL, 재원기간,</t>
    <phoneticPr fontId="6" type="noConversion"/>
  </si>
  <si>
    <t xml:space="preserve">해부학적 손상: 천공
배뇨장애: 방광염, de novo
통증:
메쉬 관련: 메쉬 노출
출혈: 정맥출혈
그 외: 성교통, 질분비물
심각한: corona mortis, tape erosion, recurrent bacteriuria and urgency symptoms </t>
    <phoneticPr fontId="6" type="noConversion"/>
  </si>
  <si>
    <t>61:62</t>
    <phoneticPr fontId="6" type="noConversion"/>
  </si>
  <si>
    <t>Tommaselli</t>
    <phoneticPr fontId="6" type="noConversion"/>
  </si>
  <si>
    <t>operation time</t>
    <phoneticPr fontId="6" type="noConversion"/>
  </si>
  <si>
    <t>EBL</t>
    <phoneticPr fontId="6" type="noConversion"/>
  </si>
  <si>
    <t>mild</t>
    <phoneticPr fontId="6" type="noConversion"/>
  </si>
  <si>
    <t>moderate</t>
    <phoneticPr fontId="6" type="noConversion"/>
  </si>
  <si>
    <t>severe</t>
    <phoneticPr fontId="6" type="noConversion"/>
  </si>
  <si>
    <t>Objective cure</t>
    <phoneticPr fontId="6" type="noConversion"/>
  </si>
  <si>
    <t>cough test</t>
    <phoneticPr fontId="6" type="noConversion"/>
  </si>
  <si>
    <t>Failed</t>
  </si>
  <si>
    <t>d1</t>
    <phoneticPr fontId="6" type="noConversion"/>
  </si>
  <si>
    <t>m1</t>
    <phoneticPr fontId="6" type="noConversion"/>
  </si>
  <si>
    <t>Urinary retention</t>
  </si>
  <si>
    <t>Leg pain</t>
  </si>
  <si>
    <t>ICIQ-SF</t>
    <phoneticPr fontId="6" type="noConversion"/>
  </si>
  <si>
    <t>fig1</t>
    <phoneticPr fontId="6" type="noConversion"/>
  </si>
  <si>
    <t>VAS</t>
    <phoneticPr fontId="6" type="noConversion"/>
  </si>
  <si>
    <t>Pain</t>
    <phoneticPr fontId="6" type="noConversion"/>
  </si>
  <si>
    <t>Satisfaction</t>
    <phoneticPr fontId="6" type="noConversion"/>
  </si>
  <si>
    <t>GHP</t>
  </si>
  <si>
    <t>Incontinence impact</t>
  </si>
  <si>
    <t>Role limitations</t>
  </si>
  <si>
    <t>Physical limitations</t>
  </si>
  <si>
    <t>Social limitations</t>
  </si>
  <si>
    <t>Personal relationships</t>
  </si>
  <si>
    <t>Emotions</t>
  </si>
  <si>
    <t>Sleep/energy</t>
  </si>
  <si>
    <t>Severity measures</t>
  </si>
  <si>
    <r>
      <rPr>
        <sz val="8"/>
        <color theme="1"/>
        <rFont val="맑은 고딕"/>
        <family val="3"/>
        <charset val="129"/>
      </rPr>
      <t xml:space="preserve">〮 객관적치료율:CST
〮 주관적치료율: PGI-I, ICIQ-SF, ICIQ-FLUTS
〮 QoL:KHQ, 성기능(PISQ-12)
〮 </t>
    </r>
    <r>
      <rPr>
        <sz val="8"/>
        <color theme="1"/>
        <rFont val="맑은 고딕"/>
        <family val="3"/>
        <charset val="129"/>
        <scheme val="minor"/>
      </rPr>
      <t>통증: VAS
〮 수술관련: 수술시간, EBL, 정상활동/직장생활 까지의 기간, 재원기간
〮 그외: 재수술</t>
    </r>
    <phoneticPr fontId="6" type="noConversion"/>
  </si>
  <si>
    <t>3=통증관련: 수술 후 심한 통증, 허벅지/사타구니 통증</t>
    <phoneticPr fontId="6" type="noConversion"/>
  </si>
  <si>
    <t>해부학적 손상: 요관 손상, 질침식
배뇨장애: 새로운 절박성요실금
통증관련: 허벅지 통증</t>
    <phoneticPr fontId="6" type="noConversion"/>
  </si>
  <si>
    <t>subjective</t>
    <phoneticPr fontId="6" type="noConversion"/>
  </si>
  <si>
    <t>QoL</t>
    <phoneticPr fontId="6" type="noConversion"/>
  </si>
  <si>
    <t>객관적치료율:CST
주관적치료율: ICIQ-SF
QoL: KHQ, satisfaction
통증: VAS
수술관련: 수술시간, EBL</t>
    <phoneticPr fontId="6" type="noConversion"/>
  </si>
  <si>
    <t>preoperative</t>
    <phoneticPr fontId="6" type="noConversion"/>
  </si>
  <si>
    <t>Bleeding greater than 100 cc</t>
  </si>
  <si>
    <t>Bleeding greater than 500 cc</t>
  </si>
  <si>
    <t>all</t>
    <phoneticPr fontId="6" type="noConversion"/>
  </si>
  <si>
    <t>Hematuria</t>
  </si>
  <si>
    <t>Pyelonephritis</t>
  </si>
  <si>
    <t>Mesh tape exposure</t>
  </si>
  <si>
    <t>Tape takedown</t>
  </si>
  <si>
    <t>Anticholinergics</t>
  </si>
  <si>
    <t>Perioperative</t>
    <phoneticPr fontId="6" type="noConversion"/>
  </si>
  <si>
    <t>postop</t>
    <phoneticPr fontId="6" type="noConversion"/>
  </si>
  <si>
    <t>Cystotomy*</t>
    <phoneticPr fontId="6" type="noConversion"/>
  </si>
  <si>
    <t>Not routinely done.</t>
    <phoneticPr fontId="6" type="noConversion"/>
  </si>
  <si>
    <t>해부학적 손상:요관 손상, 천공
메쉬관련: 메쉬 테이프 노출, 테이프 분리
감염: 요로 감염, 상처감염
출혈:
그 외:방광절개술, 신우신염, 항콜린제, 혈뇨</t>
    <phoneticPr fontId="6" type="noConversion"/>
  </si>
  <si>
    <t>Objective cure</t>
    <phoneticPr fontId="6" type="noConversion"/>
  </si>
  <si>
    <t>CST</t>
  </si>
  <si>
    <t>CST</t>
    <phoneticPr fontId="6" type="noConversion"/>
  </si>
  <si>
    <t>pain</t>
    <phoneticPr fontId="6" type="noConversion"/>
  </si>
  <si>
    <t>VAS</t>
  </si>
  <si>
    <t>VAS</t>
    <phoneticPr fontId="6" type="noConversion"/>
  </si>
  <si>
    <t>response to whether any SUI episodes had occurred during the last month</t>
    <phoneticPr fontId="6" type="noConversion"/>
  </si>
  <si>
    <t>UDI</t>
  </si>
  <si>
    <t>0-100</t>
    <phoneticPr fontId="6" type="noConversion"/>
  </si>
  <si>
    <t xml:space="preserve">QoL </t>
    <phoneticPr fontId="6" type="noConversion"/>
  </si>
  <si>
    <t>SF-36</t>
    <phoneticPr fontId="6" type="noConversion"/>
  </si>
  <si>
    <t>m6</t>
    <phoneticPr fontId="6" type="noConversion"/>
  </si>
  <si>
    <t>m12</t>
    <phoneticPr fontId="6" type="noConversion"/>
  </si>
  <si>
    <t>&lt;0.0001</t>
    <phoneticPr fontId="6" type="noConversion"/>
  </si>
  <si>
    <t>&lt;0.01</t>
    <phoneticPr fontId="6" type="noConversion"/>
  </si>
  <si>
    <t>1y</t>
    <phoneticPr fontId="6" type="noConversion"/>
  </si>
  <si>
    <t>d1</t>
    <phoneticPr fontId="6" type="noConversion"/>
  </si>
  <si>
    <t>there was no significant difference between the groups.</t>
    <phoneticPr fontId="6" type="noConversion"/>
  </si>
  <si>
    <t>본문에만 기술</t>
    <phoneticPr fontId="6" type="noConversion"/>
  </si>
  <si>
    <t>Fig3</t>
    <phoneticPr fontId="6" type="noConversion"/>
  </si>
  <si>
    <t>The VAS score for pain was significantly less during the first 2 weeks after surgery (p  0.01) but not thereafter.</t>
    <phoneticPr fontId="6" type="noConversion"/>
  </si>
  <si>
    <t>객관적치료율:CST
주관적치료율:
QoL: UDI
통증: VAS</t>
    <phoneticPr fontId="6" type="noConversion"/>
  </si>
  <si>
    <t>1,2</t>
    <phoneticPr fontId="6" type="noConversion"/>
  </si>
  <si>
    <t>Urine retention</t>
  </si>
  <si>
    <t>Mild dysuria</t>
  </si>
  <si>
    <t>Pain in the thigh</t>
  </si>
  <si>
    <t>Frequency urgency or UUI</t>
  </si>
  <si>
    <t>TVT</t>
    <phoneticPr fontId="6" type="noConversion"/>
  </si>
  <si>
    <t>Surgical time</t>
  </si>
  <si>
    <t>min</t>
  </si>
  <si>
    <t>Blood loss (&gt;100 mL)</t>
  </si>
  <si>
    <t>Efficacy</t>
  </si>
  <si>
    <t>Cure</t>
  </si>
  <si>
    <t>Improvement</t>
  </si>
  <si>
    <t>Failure</t>
  </si>
  <si>
    <t>(-CST)+subjective sense</t>
    <phoneticPr fontId="6" type="noConversion"/>
  </si>
  <si>
    <t>해부학적 손상: 요관 손상, 천공
배뇨장애: 절박성요실금, 가벼운 배뇨곤란
통증관련: 허벅지통증</t>
    <phoneticPr fontId="6" type="noConversion"/>
  </si>
  <si>
    <t>수술관련: 수술시간, EBL,
객관적+주관적 치료율</t>
    <phoneticPr fontId="6" type="noConversion"/>
  </si>
  <si>
    <t>Operating time for sling</t>
  </si>
  <si>
    <t>Total operating time</t>
  </si>
  <si>
    <t>수술관련</t>
    <phoneticPr fontId="6" type="noConversion"/>
  </si>
  <si>
    <t>Estimated blood loss</t>
  </si>
  <si>
    <t>mL</t>
  </si>
  <si>
    <t>Length of hospital stay</t>
  </si>
  <si>
    <t>d</t>
  </si>
  <si>
    <t>Mini-Sling</t>
  </si>
  <si>
    <t>TVT</t>
    <phoneticPr fontId="6" type="noConversion"/>
  </si>
  <si>
    <t>2y</t>
    <phoneticPr fontId="6" type="noConversion"/>
  </si>
  <si>
    <t>[50]</t>
    <phoneticPr fontId="6" type="noConversion"/>
  </si>
  <si>
    <t>[0-600]</t>
    <phoneticPr fontId="6" type="noConversion"/>
  </si>
  <si>
    <t>[0]</t>
    <phoneticPr fontId="6" type="noConversion"/>
  </si>
  <si>
    <t>[0-3]</t>
    <phoneticPr fontId="6" type="noConversion"/>
  </si>
  <si>
    <t>d2</t>
    <phoneticPr fontId="6" type="noConversion"/>
  </si>
  <si>
    <t>d3</t>
    <phoneticPr fontId="6" type="noConversion"/>
  </si>
  <si>
    <t>[5]</t>
    <phoneticPr fontId="6" type="noConversion"/>
  </si>
  <si>
    <t>[4]</t>
    <phoneticPr fontId="6" type="noConversion"/>
  </si>
  <si>
    <t>[2]</t>
    <phoneticPr fontId="6" type="noConversion"/>
  </si>
  <si>
    <t>[6]</t>
    <phoneticPr fontId="6" type="noConversion"/>
  </si>
  <si>
    <t>no differences in pain scores were noted for days 4 through 14 or at week 6.</t>
    <phoneticPr fontId="6" type="noConversion"/>
  </si>
  <si>
    <t>Subjective cure</t>
    <phoneticPr fontId="6" type="noConversion"/>
  </si>
  <si>
    <t>per protocol</t>
    <phoneticPr fontId="6" type="noConversion"/>
  </si>
  <si>
    <t>ITT</t>
    <phoneticPr fontId="6" type="noConversion"/>
  </si>
  <si>
    <t>absence of any urinary incontinence or retreatment</t>
    <phoneticPr fontId="6" type="noConversion"/>
  </si>
  <si>
    <t>Incontinence Severity Index</t>
    <phoneticPr fontId="6" type="noConversion"/>
  </si>
  <si>
    <t>0-</t>
    <phoneticPr fontId="6" type="noConversion"/>
  </si>
  <si>
    <t>Very much better</t>
  </si>
  <si>
    <t>Much better</t>
  </si>
  <si>
    <t>Somewhat better</t>
  </si>
  <si>
    <t>No different</t>
  </si>
  <si>
    <t>Somewhat worse</t>
  </si>
  <si>
    <t>PGI-Improvement</t>
    <phoneticPr fontId="6" type="noConversion"/>
  </si>
  <si>
    <t>Dry</t>
  </si>
  <si>
    <t>Reoperations</t>
  </si>
  <si>
    <t>Incontinence surgery</t>
  </si>
  <si>
    <t>Sling release or urethrolysis</t>
  </si>
  <si>
    <t>Prolapse surgery</t>
  </si>
  <si>
    <t>Surgical Pain Scales</t>
    <phoneticPr fontId="6" type="noConversion"/>
  </si>
  <si>
    <t>주관적치료율: PGI-I, ISI,
통증:
수술관련: 수술시간, EBL, 재원기간,
그외: 재수술</t>
    <phoneticPr fontId="6" type="noConversion"/>
  </si>
  <si>
    <t>Blood transfusion</t>
  </si>
  <si>
    <t>Ureteral injury</t>
  </si>
  <si>
    <t>Bowel injury</t>
  </si>
  <si>
    <t>Infection requiring antibiotics†</t>
  </si>
  <si>
    <t>Urinary tract infections</t>
  </si>
  <si>
    <t>Cardiac or myocardial infarction</t>
  </si>
  <si>
    <t>Neurologic</t>
  </si>
  <si>
    <t>Pulmonary</t>
  </si>
  <si>
    <t>Ileus or small bowel obstruction</t>
  </si>
  <si>
    <t>Pelvic abscess</t>
  </si>
  <si>
    <t>Venous thromboembolism</t>
  </si>
  <si>
    <t>Return to operating room</t>
  </si>
  <si>
    <t>Hospital readmissions</t>
  </si>
  <si>
    <t>Emergency room evaluations</t>
  </si>
  <si>
    <t>Unplanned clinic visit‡</t>
  </si>
  <si>
    <t>Mesh exposure</t>
  </si>
  <si>
    <t>Leg pain or difficulty ambulating</t>
  </si>
  <si>
    <t>Fistula</t>
  </si>
  <si>
    <t>Intraoperative</t>
    <phoneticPr fontId="6" type="noConversion"/>
  </si>
  <si>
    <t>Postoperative 6 wk</t>
    <phoneticPr fontId="6" type="noConversion"/>
  </si>
  <si>
    <t>Long-term&gt;6주</t>
    <phoneticPr fontId="6" type="noConversion"/>
  </si>
  <si>
    <t>해부학적 손상:방광, 요관 손상, 질침식, 천공
통증관련: 허벅지
메쉬관련: 메쉬 노출
감염: 항생제가 필요한 감염, 요로 감염
출혈: 수혈
그 외: 심근경색, 신경학, 폐, 장폐색 또는 소장 폐색, 골반 농양, Venous thromboembolism, 재입원, 응급실 등</t>
    <phoneticPr fontId="6" type="noConversion"/>
  </si>
  <si>
    <t>procedure time</t>
    <phoneticPr fontId="6" type="noConversion"/>
  </si>
  <si>
    <t>EBL</t>
  </si>
  <si>
    <t>min</t>
    <phoneticPr fontId="6" type="noConversion"/>
  </si>
  <si>
    <t>ml</t>
    <phoneticPr fontId="6" type="noConversion"/>
  </si>
  <si>
    <t>TVT-S</t>
  </si>
  <si>
    <t>[20]</t>
    <phoneticPr fontId="6" type="noConversion"/>
  </si>
  <si>
    <t>[20-30]</t>
    <phoneticPr fontId="6" type="noConversion"/>
  </si>
  <si>
    <t>[10]</t>
    <phoneticPr fontId="6" type="noConversion"/>
  </si>
  <si>
    <t>[8-12]</t>
    <phoneticPr fontId="6" type="noConversion"/>
  </si>
  <si>
    <t>[13]</t>
    <phoneticPr fontId="6" type="noConversion"/>
  </si>
  <si>
    <t>[12-17]</t>
    <phoneticPr fontId="6" type="noConversion"/>
  </si>
  <si>
    <t>[10-30]</t>
    <phoneticPr fontId="6" type="noConversion"/>
  </si>
  <si>
    <t>d7</t>
    <phoneticPr fontId="6" type="noConversion"/>
  </si>
  <si>
    <t>Sling revision</t>
  </si>
  <si>
    <t>[3]</t>
    <phoneticPr fontId="6" type="noConversion"/>
  </si>
  <si>
    <t>[1-3.5]</t>
    <phoneticPr fontId="6" type="noConversion"/>
  </si>
  <si>
    <t>[0-1]</t>
    <phoneticPr fontId="6" type="noConversion"/>
  </si>
  <si>
    <t>[1-5]</t>
    <phoneticPr fontId="6" type="noConversion"/>
  </si>
  <si>
    <t>[1]</t>
    <phoneticPr fontId="6" type="noConversion"/>
  </si>
  <si>
    <t>Subsequent operation</t>
  </si>
  <si>
    <t>Positive</t>
  </si>
  <si>
    <t>Negative</t>
  </si>
  <si>
    <t>PP at 12wk</t>
    <phoneticPr fontId="6" type="noConversion"/>
  </si>
  <si>
    <t>PFID-20</t>
    <phoneticPr fontId="6" type="noConversion"/>
  </si>
  <si>
    <t>reduction</t>
    <phoneticPr fontId="6" type="noConversion"/>
  </si>
  <si>
    <t>12wk</t>
  </si>
  <si>
    <t>PFIQ-7</t>
    <phoneticPr fontId="6" type="noConversion"/>
  </si>
  <si>
    <t>[47.9]</t>
    <phoneticPr fontId="6" type="noConversion"/>
  </si>
  <si>
    <t>[20.8-82.3]</t>
    <phoneticPr fontId="6" type="noConversion"/>
  </si>
  <si>
    <t>[28.7]</t>
    <phoneticPr fontId="6" type="noConversion"/>
  </si>
  <si>
    <t>[9.5-47.6]</t>
    <phoneticPr fontId="6" type="noConversion"/>
  </si>
  <si>
    <t>[37]</t>
    <phoneticPr fontId="6" type="noConversion"/>
  </si>
  <si>
    <t>[21.5-73.4]</t>
    <phoneticPr fontId="6" type="noConversion"/>
  </si>
  <si>
    <t>[33.3]</t>
    <phoneticPr fontId="6" type="noConversion"/>
  </si>
  <si>
    <t>[7.6-42.9]</t>
    <phoneticPr fontId="6" type="noConversion"/>
  </si>
  <si>
    <t>[39.6]</t>
    <phoneticPr fontId="6" type="noConversion"/>
  </si>
  <si>
    <t>[21.9-66.7]</t>
    <phoneticPr fontId="6" type="noConversion"/>
  </si>
  <si>
    <t>[23.8]</t>
    <phoneticPr fontId="6" type="noConversion"/>
  </si>
  <si>
    <t>[9.5-42.8]</t>
    <phoneticPr fontId="6" type="noConversion"/>
  </si>
  <si>
    <t>[48.4]</t>
    <phoneticPr fontId="6" type="noConversion"/>
  </si>
  <si>
    <t>[28.7-60.4]</t>
    <phoneticPr fontId="6" type="noConversion"/>
  </si>
  <si>
    <t>[14.3-42.8]</t>
    <phoneticPr fontId="6" type="noConversion"/>
  </si>
  <si>
    <t>1y</t>
    <phoneticPr fontId="6" type="noConversion"/>
  </si>
  <si>
    <t>메쉬관련: 메쉬 노출</t>
  </si>
  <si>
    <t>객관적치료율:CST
QoL: PFID-20, PFIQ-7
통증:
수술관련: 수술시간, EBL, 
그외: 재수술</t>
    <phoneticPr fontId="6" type="noConversion"/>
  </si>
  <si>
    <t>Postoperative urine retention (&gt;24 h)</t>
  </si>
  <si>
    <t>Early tape release</t>
  </si>
  <si>
    <t>Tape cut</t>
  </si>
  <si>
    <t>Chronic UTI</t>
  </si>
  <si>
    <t>TVT-S H</t>
  </si>
  <si>
    <t>TVT-S U</t>
  </si>
  <si>
    <t>해부학적 손상:방광, 요관 손상, 질침식, 천공
배뇨장애:urine retention
통증관련: 허벅지
메쉬관련: 메쉬 노출, ㅅ멛 쳣
감염: 만성UTI</t>
    <phoneticPr fontId="6" type="noConversion"/>
  </si>
  <si>
    <t>Estimated blood loss</t>
    <phoneticPr fontId="6" type="noConversion"/>
  </si>
  <si>
    <t>Estimated blood loss &gt;100 ml</t>
  </si>
  <si>
    <t>TVT-S H</t>
    <phoneticPr fontId="6" type="noConversion"/>
  </si>
  <si>
    <t>Subjective cure rates</t>
  </si>
  <si>
    <t>Cured (5)</t>
  </si>
  <si>
    <t>Improved (4)</t>
  </si>
  <si>
    <t>No change (3)</t>
  </si>
  <si>
    <t>Worsened (1+2)</t>
  </si>
  <si>
    <t>Subjective stress positive</t>
  </si>
  <si>
    <t>I-QoL</t>
  </si>
  <si>
    <t>VAS ≥90</t>
  </si>
  <si>
    <t>Stress test negative</t>
  </si>
  <si>
    <t>Stress test positive</t>
  </si>
  <si>
    <t>Reoperation for SUI</t>
    <phoneticPr fontId="6" type="noConversion"/>
  </si>
  <si>
    <t>객관적 치료: CST
주관적 치료: ICIQ-UI-SH
QoL: VAS, I-QoL
수술관련: 수술시간, EBL, 
그외: 재수술</t>
    <phoneticPr fontId="6" type="noConversion"/>
  </si>
  <si>
    <t xml:space="preserve"> to assess the position and tape descent following </t>
  </si>
  <si>
    <t>배제?</t>
    <phoneticPr fontId="6" type="noConversion"/>
  </si>
  <si>
    <t>2y? 3y?</t>
    <phoneticPr fontId="6" type="noConversion"/>
  </si>
  <si>
    <t>Vaginal mucosa transfixation</t>
  </si>
  <si>
    <t>Blood loss &gt;200 ml</t>
  </si>
  <si>
    <t>Urinary infection</t>
  </si>
  <si>
    <t>Thigh pain</t>
  </si>
  <si>
    <t>Tape exposure</t>
  </si>
  <si>
    <t>&lt;0.001</t>
    <phoneticPr fontId="6" type="noConversion"/>
  </si>
  <si>
    <t>해부학적 손상:요폐
배뇨장애: 새로운 절박성요실금
통증관련: 허벅지 통증
메쉬관련:  테이프노출
감염: 요도관 감염
출혈: &gt;200ml
그 외: 질점막 고정술</t>
    <phoneticPr fontId="6" type="noConversion"/>
  </si>
  <si>
    <t>absence of reports of urinary leakage indicated by the KHQ symptom scale score of 0. When cure criteria were not achieved, the procedure was considered a failure.</t>
    <phoneticPr fontId="6" type="noConversion"/>
  </si>
  <si>
    <t>ITT</t>
    <phoneticPr fontId="6" type="noConversion"/>
  </si>
  <si>
    <t>PP</t>
    <phoneticPr fontId="6" type="noConversion"/>
  </si>
  <si>
    <t>m12</t>
    <phoneticPr fontId="6" type="noConversion"/>
  </si>
  <si>
    <t>subjective cure</t>
    <phoneticPr fontId="6" type="noConversion"/>
  </si>
  <si>
    <t>1y</t>
    <phoneticPr fontId="6" type="noConversion"/>
  </si>
  <si>
    <t>CST</t>
    <phoneticPr fontId="6" type="noConversion"/>
  </si>
  <si>
    <t>surgical reintervention</t>
    <phoneticPr fontId="6" type="noConversion"/>
  </si>
  <si>
    <t>Pain</t>
    <phoneticPr fontId="6" type="noConversion"/>
  </si>
  <si>
    <t>VAS</t>
    <phoneticPr fontId="6" type="noConversion"/>
  </si>
  <si>
    <t>(0–5)</t>
  </si>
  <si>
    <t>(0–6)</t>
  </si>
  <si>
    <t>Vaginal mucosa perforation</t>
  </si>
  <si>
    <t>Blood loss&gt;200 ml</t>
  </si>
  <si>
    <t>Late thigh pain</t>
  </si>
  <si>
    <t>Urgency</t>
  </si>
  <si>
    <t>SUI surgical revision</t>
  </si>
  <si>
    <t>m24</t>
    <phoneticPr fontId="6" type="noConversion"/>
  </si>
  <si>
    <t>2y</t>
    <phoneticPr fontId="6" type="noConversion"/>
  </si>
  <si>
    <t>QoL</t>
    <phoneticPr fontId="6" type="noConversion"/>
  </si>
  <si>
    <t>KHQ</t>
    <phoneticPr fontId="6" type="noConversion"/>
  </si>
  <si>
    <t>Role limitation</t>
  </si>
  <si>
    <t>Physical limitation</t>
  </si>
  <si>
    <t>Social limitation</t>
  </si>
  <si>
    <t>Preop</t>
  </si>
  <si>
    <t>Postop</t>
  </si>
  <si>
    <t>객관적치료율:CST
주관적치료율: 
QoL:KHQ, 
통증: VAS
그외: 재수술</t>
    <phoneticPr fontId="6" type="noConversion"/>
  </si>
  <si>
    <t>Leg/thigh pain</t>
  </si>
  <si>
    <t>Total</t>
  </si>
  <si>
    <t>해부학적 손상:요폐
배뇨장애: 새로운 절박성요실금
통증관련: 허벅지 통증
메쉬관련:  메쉬 노출</t>
    <phoneticPr fontId="6" type="noConversion"/>
  </si>
  <si>
    <t>Operation time</t>
  </si>
  <si>
    <t>Mild</t>
  </si>
  <si>
    <t>&lt;0.05</t>
    <phoneticPr fontId="6" type="noConversion"/>
  </si>
  <si>
    <t>1.6)</t>
  </si>
  <si>
    <t>Objective cure rate</t>
  </si>
  <si>
    <t>Objective cure rate</t>
    <phoneticPr fontId="6" type="noConversion"/>
  </si>
  <si>
    <t>3y</t>
    <phoneticPr fontId="6" type="noConversion"/>
  </si>
  <si>
    <t>subjective evaluation</t>
    <phoneticPr fontId="6" type="noConversion"/>
  </si>
  <si>
    <t>no leakages</t>
    <phoneticPr fontId="6" type="noConversion"/>
  </si>
  <si>
    <t>p=.5; RR 1.1 95% CI 0.877–1.292</t>
    <phoneticPr fontId="6" type="noConversion"/>
  </si>
  <si>
    <t>pain</t>
    <phoneticPr fontId="6" type="noConversion"/>
  </si>
  <si>
    <t>12h</t>
    <phoneticPr fontId="6" type="noConversion"/>
  </si>
  <si>
    <t>24h</t>
    <phoneticPr fontId="6" type="noConversion"/>
  </si>
  <si>
    <t>&gt;6m</t>
    <phoneticPr fontId="6" type="noConversion"/>
  </si>
  <si>
    <t>I-QOL</t>
    <phoneticPr fontId="6" type="noConversion"/>
  </si>
  <si>
    <t>No differences were observed at the beginning and at the end of the study between groups.</t>
    <phoneticPr fontId="6" type="noConversion"/>
  </si>
  <si>
    <t>baseline, 12m, 24m, 36m</t>
    <phoneticPr fontId="6" type="noConversion"/>
  </si>
  <si>
    <t>fig2</t>
    <phoneticPr fontId="6" type="noConversion"/>
  </si>
  <si>
    <t>5y</t>
    <phoneticPr fontId="6" type="noConversion"/>
  </si>
  <si>
    <t>second anti-incontinence procedure</t>
    <phoneticPr fontId="6" type="noConversion"/>
  </si>
  <si>
    <t>recurrent UTI</t>
    <phoneticPr fontId="6" type="noConversion"/>
  </si>
  <si>
    <t>subjective</t>
    <phoneticPr fontId="6" type="noConversion"/>
  </si>
  <si>
    <t>1.239 (0.965–1.561)</t>
    <phoneticPr fontId="6" type="noConversion"/>
  </si>
  <si>
    <t>objective</t>
    <phoneticPr fontId="6" type="noConversion"/>
  </si>
  <si>
    <t>‘‘very much improved/much improved’’ on the PGI-I. Other responses were considered as failures.</t>
    <phoneticPr fontId="6" type="noConversion"/>
  </si>
  <si>
    <t>patient satisfaction</t>
    <phoneticPr fontId="6" type="noConversion"/>
  </si>
  <si>
    <t>defined as a score  4 on the Likert scale</t>
    <phoneticPr fontId="6" type="noConversion"/>
  </si>
  <si>
    <t>defined as a  20 point increase on the total I-QOL score</t>
    <phoneticPr fontId="6" type="noConversion"/>
  </si>
  <si>
    <t>객관적치료율:CST
주관적치료율: 
QoL: I-QoL, PGI-S PISQ-12, 
통증: VAS
수술관련: 수술시간, EBL, 
그외: 재수술</t>
    <phoneticPr fontId="6" type="noConversion"/>
  </si>
  <si>
    <t>Objective</t>
    <phoneticPr fontId="6" type="noConversion"/>
  </si>
  <si>
    <t>Negative</t>
    <phoneticPr fontId="6" type="noConversion"/>
  </si>
  <si>
    <t>subjective SUI</t>
    <phoneticPr fontId="6" type="noConversion"/>
  </si>
  <si>
    <t>obtained by asking the patient “do you leak urine with straining, cough, sneeze, laugh?”</t>
    <phoneticPr fontId="6" type="noConversion"/>
  </si>
  <si>
    <t>IIQ7</t>
  </si>
  <si>
    <t>UDI6</t>
  </si>
  <si>
    <t>OR time</t>
    <phoneticPr fontId="6" type="noConversion"/>
  </si>
  <si>
    <t>min</t>
    <phoneticPr fontId="6" type="noConversion"/>
  </si>
  <si>
    <t>Blood loss</t>
    <phoneticPr fontId="6" type="noConversion"/>
  </si>
  <si>
    <t>GHP</t>
    <phoneticPr fontId="6" type="noConversion"/>
  </si>
  <si>
    <t>groin pain</t>
    <phoneticPr fontId="6" type="noConversion"/>
  </si>
  <si>
    <t>명</t>
    <phoneticPr fontId="6" type="noConversion"/>
  </si>
  <si>
    <t>통증관련: 허벅지 통증</t>
    <phoneticPr fontId="6" type="noConversion"/>
  </si>
  <si>
    <t>객관적치료율:CST
주관적치료율: 
QoL: IIQ7, UDI6
통증: VAS
수술관련: 수술시간, EBL</t>
    <phoneticPr fontId="6" type="noConversion"/>
  </si>
  <si>
    <t>TVT</t>
    <phoneticPr fontId="6" type="noConversion"/>
  </si>
  <si>
    <t>[18]</t>
    <phoneticPr fontId="6" type="noConversion"/>
  </si>
  <si>
    <t>[11]</t>
    <phoneticPr fontId="6" type="noConversion"/>
  </si>
  <si>
    <t>[21]</t>
    <phoneticPr fontId="6" type="noConversion"/>
  </si>
  <si>
    <t>[12]</t>
    <phoneticPr fontId="6" type="noConversion"/>
  </si>
  <si>
    <t>pad test</t>
    <phoneticPr fontId="6" type="noConversion"/>
  </si>
  <si>
    <t>Women were considered “cured” if the pad weight gain was less than 1 g over the test period,</t>
    <phoneticPr fontId="6" type="noConversion"/>
  </si>
  <si>
    <t>&lt;1 g</t>
  </si>
  <si>
    <t>≥1 g</t>
  </si>
  <si>
    <t>Pad test not done</t>
  </si>
  <si>
    <t>Additional pelvic procedures</t>
    <phoneticPr fontId="6" type="noConversion"/>
  </si>
  <si>
    <t>worsening of nocturia</t>
  </si>
  <si>
    <t>pain in the groin</t>
    <phoneticPr fontId="6" type="noConversion"/>
  </si>
  <si>
    <t>following the tape excision for an erosion</t>
    <phoneticPr fontId="6" type="noConversion"/>
  </si>
  <si>
    <t>occasional burning sensation under the urethra</t>
    <phoneticPr fontId="6" type="noConversion"/>
  </si>
  <si>
    <t>no experience of “lost or leaked urine when you coughed, laughed, sneezed, lifted, exercised, etc.”,</t>
    <phoneticPr fontId="6" type="noConversion"/>
  </si>
  <si>
    <t>No, or Yes but no problem or small problem</t>
  </si>
  <si>
    <t>Yes, a big problem</t>
  </si>
  <si>
    <t>UDI-6</t>
    <phoneticPr fontId="6" type="noConversion"/>
  </si>
  <si>
    <t>IIQ-7</t>
    <phoneticPr fontId="6" type="noConversion"/>
  </si>
  <si>
    <t>[17]</t>
    <phoneticPr fontId="6" type="noConversion"/>
  </si>
  <si>
    <t>[0]</t>
    <phoneticPr fontId="6" type="noConversion"/>
  </si>
  <si>
    <t>[14]</t>
    <phoneticPr fontId="6" type="noConversion"/>
  </si>
  <si>
    <t>PISQ-12</t>
    <phoneticPr fontId="6" type="noConversion"/>
  </si>
  <si>
    <t>PISQ-12 scores improved by median 4 points in both groups (t-test p = 0.77).</t>
    <phoneticPr fontId="6" type="noConversion"/>
  </si>
  <si>
    <t xml:space="preserve">배뇨장애: 야간뇨 악화
통증관련: 사타구니 통증, 요도 아래 가끔 작열감
메쉬관련:  테이프노출
그 외: 추가 골반 시술, 메쉬 압출 수술, 침식에 대한 테이프 절제 후
</t>
    <phoneticPr fontId="6" type="noConversion"/>
  </si>
  <si>
    <t xml:space="preserve">객관적치료율:pad test
주관적치료율: 
QoL: IIQ7, UDI6, PISQ-12
수술관련: 수술시간, </t>
    <phoneticPr fontId="6" type="noConversion"/>
  </si>
  <si>
    <t>5=수술관련: 수술시간, EBL, 재원기간</t>
    <phoneticPr fontId="6" type="noConversion"/>
  </si>
  <si>
    <t>Reoperation rate</t>
  </si>
  <si>
    <t>3=QoL:KHQ, UDI, IIQ-7, 성기능(PISQ-12)</t>
    <phoneticPr fontId="6" type="noConversion"/>
  </si>
  <si>
    <t>Hematoma</t>
  </si>
  <si>
    <t>Groin/thigh pain</t>
  </si>
  <si>
    <t>De novo urinary urgency</t>
    <phoneticPr fontId="6" type="noConversion"/>
  </si>
  <si>
    <t>not determined</t>
    <phoneticPr fontId="6" type="noConversion"/>
  </si>
  <si>
    <t>operative time</t>
    <phoneticPr fontId="6" type="noConversion"/>
  </si>
  <si>
    <t>blood loss</t>
    <phoneticPr fontId="6" type="noConversion"/>
  </si>
  <si>
    <t>ml</t>
    <phoneticPr fontId="6" type="noConversion"/>
  </si>
  <si>
    <t>All hematomas disappeared within 3 months.</t>
    <phoneticPr fontId="6" type="noConversion"/>
  </si>
  <si>
    <t>cure</t>
    <phoneticPr fontId="6" type="noConversion"/>
  </si>
  <si>
    <t>negative</t>
    <phoneticPr fontId="6" type="noConversion"/>
  </si>
  <si>
    <t>an improvement when the frequency of the involuntary passage of urine and the urine weight by the 1-hour pad test decreased by more than 50%.</t>
    <phoneticPr fontId="6" type="noConversion"/>
  </si>
  <si>
    <t>Cure rate</t>
  </si>
  <si>
    <t>Improvement rate</t>
  </si>
  <si>
    <t>Failure rate</t>
  </si>
  <si>
    <t>CST(negative)</t>
    <phoneticPr fontId="6" type="noConversion"/>
  </si>
  <si>
    <t>6m</t>
    <phoneticPr fontId="6" type="noConversion"/>
  </si>
  <si>
    <t>12m</t>
    <phoneticPr fontId="6" type="noConversion"/>
  </si>
  <si>
    <t>24m</t>
    <phoneticPr fontId="6" type="noConversion"/>
  </si>
  <si>
    <t>Subjective satisfactory rate</t>
  </si>
  <si>
    <t>CST+1-h pad</t>
    <phoneticPr fontId="6" type="noConversion"/>
  </si>
  <si>
    <t>10y</t>
    <phoneticPr fontId="6" type="noConversion"/>
  </si>
  <si>
    <t>6y</t>
    <phoneticPr fontId="6" type="noConversion"/>
  </si>
  <si>
    <t>OAB</t>
  </si>
  <si>
    <t>Persistent pain</t>
  </si>
  <si>
    <t>ND</t>
  </si>
  <si>
    <t>객관적치료율:pad test
주관적치료율: PGI-I
QoL: IIQ7, PISQ-12
그 외: 재수술</t>
    <phoneticPr fontId="6" type="noConversion"/>
  </si>
  <si>
    <t>해부학적 손상:요폐
배뇨장애: De novo 절박성요실금, OAB
통증관련: 사타구니/허벅지 통증, 지속적인 통증
메쉬관련: 테이프 침식, 테이프 노출
감염: 상처 감염, 요로감염
그 외: 혈종, 성교통</t>
    <phoneticPr fontId="6" type="noConversion"/>
  </si>
  <si>
    <t>bladder/urethral perforations</t>
    <phoneticPr fontId="6" type="noConversion"/>
  </si>
  <si>
    <t>required a catheter for more than 7 days because of voiding dysfunction:</t>
    <phoneticPr fontId="6" type="noConversion"/>
  </si>
  <si>
    <t>new onset detrusor overactivity</t>
    <phoneticPr fontId="6" type="noConversion"/>
  </si>
  <si>
    <t>vaginal erosions</t>
    <phoneticPr fontId="6" type="noConversion"/>
  </si>
  <si>
    <t>repeat continence procedure</t>
    <phoneticPr fontId="6" type="noConversion"/>
  </si>
  <si>
    <t>Miniarc</t>
    <phoneticPr fontId="6" type="noConversion"/>
  </si>
  <si>
    <t>해부학적 손상:천공, 질 침식
배뇨장애: De novo OAB, 카테터 요구</t>
    <phoneticPr fontId="6" type="noConversion"/>
  </si>
  <si>
    <t>Persistent SUI</t>
    <phoneticPr fontId="6" type="noConversion"/>
  </si>
  <si>
    <t>6주</t>
    <phoneticPr fontId="6" type="noConversion"/>
  </si>
  <si>
    <t>determined by direct questioning and the relevant symptom domain of the King’s Health Questionnaire.</t>
    <phoneticPr fontId="6" type="noConversion"/>
  </si>
  <si>
    <t>subjective failures</t>
    <phoneticPr fontId="6" type="noConversion"/>
  </si>
  <si>
    <t>with the need for repeat continence surgery gives</t>
    <phoneticPr fontId="6" type="noConversion"/>
  </si>
  <si>
    <t>주관적치료율: KHQ
그 외: 재수술</t>
    <phoneticPr fontId="6" type="noConversion"/>
  </si>
  <si>
    <t>Unintentional perforation of the lateral fornix</t>
  </si>
  <si>
    <t>Blood loss &gt;500 ml</t>
  </si>
  <si>
    <t>Hemorrhage in right groin</t>
  </si>
  <si>
    <t>Complaints of postoperative vomiting</t>
  </si>
  <si>
    <t>Monarc</t>
    <phoneticPr fontId="6" type="noConversion"/>
  </si>
  <si>
    <t>1y</t>
    <phoneticPr fontId="6" type="noConversion"/>
  </si>
  <si>
    <t>CST</t>
    <phoneticPr fontId="6" type="noConversion"/>
  </si>
  <si>
    <t>negative</t>
    <phoneticPr fontId="6" type="noConversion"/>
  </si>
  <si>
    <t>PGI-I</t>
    <phoneticPr fontId="6" type="noConversion"/>
  </si>
  <si>
    <t>very much improved or much improved</t>
    <phoneticPr fontId="6" type="noConversion"/>
  </si>
  <si>
    <t>d1</t>
    <phoneticPr fontId="6" type="noConversion"/>
  </si>
  <si>
    <t>d2</t>
    <phoneticPr fontId="6" type="noConversion"/>
  </si>
  <si>
    <t>d3</t>
    <phoneticPr fontId="6" type="noConversion"/>
  </si>
  <si>
    <t>w1</t>
    <phoneticPr fontId="6" type="noConversion"/>
  </si>
  <si>
    <t>w4</t>
    <phoneticPr fontId="6" type="noConversion"/>
  </si>
  <si>
    <t>&lt;0.01</t>
  </si>
  <si>
    <t>&lt;0.01</t>
    <phoneticPr fontId="6" type="noConversion"/>
  </si>
  <si>
    <t>Reoperation</t>
  </si>
  <si>
    <t>Bladder retention</t>
  </si>
  <si>
    <t>0-4w</t>
    <phoneticPr fontId="6" type="noConversion"/>
  </si>
  <si>
    <t>&gt;4w-12m</t>
    <phoneticPr fontId="6" type="noConversion"/>
  </si>
  <si>
    <t>2y</t>
    <phoneticPr fontId="6" type="noConversion"/>
  </si>
  <si>
    <t>Blood loss &gt;500 mL</t>
  </si>
  <si>
    <t>Haemorrhage right groin</t>
  </si>
  <si>
    <t>Exposure requiring re-operation</t>
  </si>
  <si>
    <t>Failure needing re-operation</t>
  </si>
  <si>
    <t>Overactive bladder symptoms</t>
  </si>
  <si>
    <t>Pain limiting normal mobility</t>
  </si>
  <si>
    <t>all</t>
    <phoneticPr fontId="6" type="noConversion"/>
  </si>
  <si>
    <t>Urinary tract infection</t>
    <phoneticPr fontId="6" type="noConversion"/>
  </si>
  <si>
    <t>Peroperative complications</t>
    <phoneticPr fontId="6" type="noConversion"/>
  </si>
  <si>
    <t>3y</t>
    <phoneticPr fontId="6" type="noConversion"/>
  </si>
  <si>
    <t>Blood loss,</t>
  </si>
  <si>
    <t>min</t>
    <phoneticPr fontId="6" type="noConversion"/>
  </si>
  <si>
    <t>ml</t>
    <phoneticPr fontId="6" type="noConversion"/>
  </si>
  <si>
    <t>[10]</t>
    <phoneticPr fontId="6" type="noConversion"/>
  </si>
  <si>
    <t>[7-15]</t>
    <phoneticPr fontId="6" type="noConversion"/>
  </si>
  <si>
    <t>[20]</t>
    <phoneticPr fontId="6" type="noConversion"/>
  </si>
  <si>
    <t>[5-50]</t>
    <phoneticPr fontId="6" type="noConversion"/>
  </si>
  <si>
    <t>[15]</t>
    <phoneticPr fontId="6" type="noConversion"/>
  </si>
  <si>
    <t>[11-20]</t>
    <phoneticPr fontId="6" type="noConversion"/>
  </si>
  <si>
    <t>[50]</t>
    <phoneticPr fontId="6" type="noConversion"/>
  </si>
  <si>
    <t>[10-78]</t>
    <phoneticPr fontId="6" type="noConversion"/>
  </si>
  <si>
    <t>Reintervention</t>
  </si>
  <si>
    <t>Exposure requiring reoperation</t>
  </si>
  <si>
    <t>Failure needing reoperation</t>
  </si>
  <si>
    <t>Other serious adverse events</t>
  </si>
  <si>
    <t>Post voiding residual</t>
  </si>
  <si>
    <t>해부학적 손상: 천공, 요폐
배뇨장애: OAB,
통증관련: 일상활동에 제한이 있는
감염: 요도관 감염
출혈: &gt;200ml, Hemorrhage 
그 외: 구토, 신우신염</t>
    <phoneticPr fontId="6" type="noConversion"/>
  </si>
  <si>
    <t>객관적치료율:CST
주관적치료율:
통증: VAS
수술관련: 수술시간, EBL, 
그외: 재수술</t>
    <phoneticPr fontId="6" type="noConversion"/>
  </si>
  <si>
    <t>NS</t>
    <phoneticPr fontId="6" type="noConversion"/>
  </si>
  <si>
    <t>sugery time</t>
    <phoneticPr fontId="6" type="noConversion"/>
  </si>
  <si>
    <t>EBL</t>
    <phoneticPr fontId="6" type="noConversion"/>
  </si>
  <si>
    <t>1h</t>
    <phoneticPr fontId="6" type="noConversion"/>
  </si>
  <si>
    <t>6w</t>
    <phoneticPr fontId="6" type="noConversion"/>
  </si>
  <si>
    <t>6m</t>
    <phoneticPr fontId="6" type="noConversion"/>
  </si>
  <si>
    <t>mean change</t>
    <phoneticPr fontId="6" type="noConversion"/>
  </si>
  <si>
    <t>1-h pad test weighing 1 g or less</t>
    <phoneticPr fontId="6" type="noConversion"/>
  </si>
  <si>
    <t>success</t>
    <phoneticPr fontId="6" type="noConversion"/>
  </si>
  <si>
    <t>QoL</t>
    <phoneticPr fontId="6" type="noConversion"/>
  </si>
  <si>
    <t>IIQ</t>
    <phoneticPr fontId="6" type="noConversion"/>
  </si>
  <si>
    <t xml:space="preserve">배뇨장애: </t>
    <phoneticPr fontId="6" type="noConversion"/>
  </si>
  <si>
    <t xml:space="preserve">객관적치료율:pad test
QoL: IIQ
통증: VAS
수술관련: 수술시간, EBL, </t>
    <phoneticPr fontId="6" type="noConversion"/>
  </si>
  <si>
    <t>repeat surgery</t>
    <phoneticPr fontId="6" type="noConversion"/>
  </si>
  <si>
    <t>groin pain</t>
    <phoneticPr fontId="6" type="noConversion"/>
  </si>
  <si>
    <t>voiding dysfunction</t>
    <phoneticPr fontId="6" type="noConversion"/>
  </si>
  <si>
    <t>Paraurethral prominence</t>
    <phoneticPr fontId="6" type="noConversion"/>
  </si>
  <si>
    <t>mesh exposure</t>
    <phoneticPr fontId="6" type="noConversion"/>
  </si>
  <si>
    <t>[8.0]</t>
    <phoneticPr fontId="6" type="noConversion"/>
  </si>
  <si>
    <t>[6.0-10.0]</t>
    <phoneticPr fontId="6" type="noConversion"/>
  </si>
  <si>
    <t>[8.5]</t>
    <phoneticPr fontId="6" type="noConversion"/>
  </si>
  <si>
    <t>[8.0-12.0]</t>
    <phoneticPr fontId="6" type="noConversion"/>
  </si>
  <si>
    <t>subjectie</t>
    <phoneticPr fontId="6" type="noConversion"/>
  </si>
  <si>
    <t>objective</t>
    <phoneticPr fontId="6" type="noConversion"/>
  </si>
  <si>
    <t>ICQU-UI-SF</t>
    <phoneticPr fontId="6" type="noConversion"/>
  </si>
  <si>
    <t>PISQ-12</t>
    <phoneticPr fontId="6" type="noConversion"/>
  </si>
  <si>
    <t>IIQ7</t>
    <phoneticPr fontId="6" type="noConversion"/>
  </si>
  <si>
    <t>[4]</t>
    <phoneticPr fontId="6" type="noConversion"/>
  </si>
  <si>
    <t>[0-7]</t>
    <phoneticPr fontId="6" type="noConversion"/>
  </si>
  <si>
    <t>[0-6]</t>
    <phoneticPr fontId="6" type="noConversion"/>
  </si>
  <si>
    <t>[36]</t>
    <phoneticPr fontId="6" type="noConversion"/>
  </si>
  <si>
    <t>[33-40]</t>
    <phoneticPr fontId="6" type="noConversion"/>
  </si>
  <si>
    <t>[37]</t>
    <phoneticPr fontId="6" type="noConversion"/>
  </si>
  <si>
    <t>[34-41]</t>
    <phoneticPr fontId="6" type="noConversion"/>
  </si>
  <si>
    <t>[0]</t>
    <phoneticPr fontId="6" type="noConversion"/>
  </si>
  <si>
    <t>[0-4]</t>
    <phoneticPr fontId="6" type="noConversion"/>
  </si>
  <si>
    <t>[0-3]</t>
    <phoneticPr fontId="6" type="noConversion"/>
  </si>
  <si>
    <t>[1]</t>
    <phoneticPr fontId="6" type="noConversion"/>
  </si>
  <si>
    <t>[1-2]</t>
    <phoneticPr fontId="6" type="noConversion"/>
  </si>
  <si>
    <t>[3]</t>
    <phoneticPr fontId="6" type="noConversion"/>
  </si>
  <si>
    <t>[39]</t>
    <phoneticPr fontId="6" type="noConversion"/>
  </si>
  <si>
    <t>[33-41]</t>
    <phoneticPr fontId="6" type="noConversion"/>
  </si>
  <si>
    <t>[38]</t>
    <phoneticPr fontId="6" type="noConversion"/>
  </si>
  <si>
    <t>배뇨장애: 배뇨장애
통증관련: 허벅지 통증
메쉬관련: 메쉬 노출
그 외; 요도주변 돌기</t>
    <phoneticPr fontId="6" type="noConversion"/>
  </si>
  <si>
    <t>객관적치료율: CST
주관적치료율: PGI-I, ICIQ-SF,
QoL: IIQ7, PISQ-12
수술관련: 수술시간
그 외: 재수술</t>
    <phoneticPr fontId="6" type="noConversion"/>
  </si>
  <si>
    <t>bladder outlet obstruction</t>
    <phoneticPr fontId="6" type="noConversion"/>
  </si>
  <si>
    <t>vaginal mesh exposure</t>
    <phoneticPr fontId="6" type="noConversion"/>
  </si>
  <si>
    <t>de novo dyspareunia with pain</t>
    <phoneticPr fontId="6" type="noConversion"/>
  </si>
  <si>
    <t>Objective</t>
  </si>
  <si>
    <t>Objective</t>
    <phoneticPr fontId="6" type="noConversion"/>
  </si>
  <si>
    <t>positive</t>
    <phoneticPr fontId="6" type="noConversion"/>
  </si>
  <si>
    <t>Self-report</t>
    <phoneticPr fontId="6" type="noConversion"/>
  </si>
  <si>
    <t>cured</t>
    <phoneticPr fontId="6" type="noConversion"/>
  </si>
  <si>
    <t>IIQ-7</t>
    <phoneticPr fontId="6" type="noConversion"/>
  </si>
  <si>
    <t>UDI-6</t>
    <phoneticPr fontId="6" type="noConversion"/>
  </si>
  <si>
    <t>Yes</t>
    <phoneticPr fontId="6" type="noConversion"/>
  </si>
  <si>
    <t>해부학적 손상: 방광출구 막힘
통증관련: 사타구니 통증
메쉬관련: 메쉬 노출
그 외: 성교통</t>
    <phoneticPr fontId="6" type="noConversion"/>
  </si>
  <si>
    <t>객관적치료율: CST
주관적치료율: Self-report, ICIQ,
QoL: IIQ7, UDI-6</t>
    <phoneticPr fontId="6" type="noConversion"/>
  </si>
  <si>
    <t>Melendez-Munoz</t>
    <phoneticPr fontId="6" type="noConversion"/>
  </si>
  <si>
    <t>2 ( TVT-abbrevo)</t>
    <phoneticPr fontId="6" type="noConversion"/>
  </si>
  <si>
    <t>TVT Abbrevo</t>
    <phoneticPr fontId="6" type="noConversion"/>
  </si>
  <si>
    <t>Groin pain</t>
    <phoneticPr fontId="6" type="noConversion"/>
  </si>
  <si>
    <t>up to 1week</t>
  </si>
  <si>
    <t>&gt; 1 week</t>
  </si>
  <si>
    <t>Vaginal bleeding</t>
  </si>
  <si>
    <t>Mesh excision</t>
  </si>
  <si>
    <t>Slings removed/divided</t>
  </si>
  <si>
    <t>Slings loosened</t>
  </si>
  <si>
    <t>Unsuccessful primary surgery.</t>
  </si>
  <si>
    <t>Repeat slings</t>
  </si>
  <si>
    <t>&gt;0.99</t>
    <phoneticPr fontId="6" type="noConversion"/>
  </si>
  <si>
    <t>Subjective Cure</t>
  </si>
  <si>
    <t>Objective Cure</t>
    <phoneticPr fontId="6" type="noConversion"/>
  </si>
  <si>
    <t>ICIQ_UI</t>
    <phoneticPr fontId="6" type="noConversion"/>
  </si>
  <si>
    <t>Q3~5 no report of leakage with physical exertion</t>
    <phoneticPr fontId="6" type="noConversion"/>
  </si>
  <si>
    <t>ICIQ UI SF</t>
    <phoneticPr fontId="6" type="noConversion"/>
  </si>
  <si>
    <t>EQ5D</t>
    <phoneticPr fontId="6" type="noConversion"/>
  </si>
  <si>
    <t>PISQ12</t>
    <phoneticPr fontId="6" type="noConversion"/>
  </si>
  <si>
    <t>통증관련: 사타구니 통증
메쉬관련: 메쉬 노출
출혈: 질출혈, 슬링 풀림
그 외: 실패한 1차 수술</t>
    <phoneticPr fontId="6" type="noConversion"/>
  </si>
  <si>
    <t>operation time</t>
    <phoneticPr fontId="6" type="noConversion"/>
  </si>
  <si>
    <t>Inpatient nights</t>
    <phoneticPr fontId="6" type="noConversion"/>
  </si>
  <si>
    <t>d</t>
    <phoneticPr fontId="6" type="noConversion"/>
  </si>
  <si>
    <t>[7.0]</t>
    <phoneticPr fontId="6" type="noConversion"/>
  </si>
  <si>
    <t>[6.0-8.0]</t>
    <phoneticPr fontId="6" type="noConversion"/>
  </si>
  <si>
    <t>[7.0-10.]</t>
    <phoneticPr fontId="6" type="noConversion"/>
  </si>
  <si>
    <t>[50-50]</t>
    <phoneticPr fontId="6" type="noConversion"/>
  </si>
  <si>
    <t>[30-50]</t>
    <phoneticPr fontId="6" type="noConversion"/>
  </si>
  <si>
    <t>[0-1]</t>
    <phoneticPr fontId="6" type="noConversion"/>
  </si>
  <si>
    <t>객관적치료율: CST
주관적치료율: PGI-I, ICIQ-SF
QoL: IIQ7, PISQ-12, EQ5D
수술관련: 수술시간, EBL</t>
    <phoneticPr fontId="6" type="noConversion"/>
  </si>
  <si>
    <t>Needless</t>
    <phoneticPr fontId="6" type="noConversion"/>
  </si>
  <si>
    <t>Tissue Fixation system</t>
    <phoneticPr fontId="6" type="noConversion"/>
  </si>
  <si>
    <t>Martinez</t>
    <phoneticPr fontId="6" type="noConversion"/>
  </si>
  <si>
    <t>quasi-RCT로 배제</t>
    <phoneticPr fontId="6" type="noConversion"/>
  </si>
  <si>
    <t>Gaber</t>
    <phoneticPr fontId="6" type="noConversion"/>
  </si>
  <si>
    <t>3군중 1-arm은 endopelvic free anchorage (EFA)</t>
    <phoneticPr fontId="6" type="noConversion"/>
  </si>
  <si>
    <t>De novo urge incontinence</t>
  </si>
  <si>
    <t>De novo voiding difficulty</t>
  </si>
  <si>
    <t>1m</t>
    <phoneticPr fontId="6" type="noConversion"/>
  </si>
  <si>
    <t>Wound site infection</t>
  </si>
  <si>
    <t>Significant UTI</t>
  </si>
  <si>
    <t>72h</t>
    <phoneticPr fontId="6" type="noConversion"/>
  </si>
  <si>
    <t>C-NDL</t>
  </si>
  <si>
    <t>Estimated blood loss</t>
    <phoneticPr fontId="6" type="noConversion"/>
  </si>
  <si>
    <t>Operative time</t>
    <phoneticPr fontId="6" type="noConversion"/>
  </si>
  <si>
    <t>[4-6]</t>
    <phoneticPr fontId="6" type="noConversion"/>
  </si>
  <si>
    <t>[5]</t>
    <phoneticPr fontId="6" type="noConversion"/>
  </si>
  <si>
    <t>[5-6]</t>
    <phoneticPr fontId="6" type="noConversion"/>
  </si>
  <si>
    <t>Reduction in ICIQ</t>
  </si>
  <si>
    <t>[9]</t>
    <phoneticPr fontId="6" type="noConversion"/>
  </si>
  <si>
    <t>[8-10]</t>
    <phoneticPr fontId="6" type="noConversion"/>
  </si>
  <si>
    <t>[7-10]</t>
    <phoneticPr fontId="6" type="noConversion"/>
  </si>
  <si>
    <t>Objective success</t>
    <phoneticPr fontId="6" type="noConversion"/>
  </si>
  <si>
    <t>Subjective improvement</t>
    <phoneticPr fontId="6" type="noConversion"/>
  </si>
  <si>
    <t>Patient satisfaction</t>
  </si>
  <si>
    <t>‘very much improved’ or ‘much improved’</t>
    <phoneticPr fontId="6" type="noConversion"/>
  </si>
  <si>
    <t>해부학적 손상: 요폐
배뇨장애: de novo 배뇨장애
감염: 상처감염, 요도관 감염</t>
    <phoneticPr fontId="6" type="noConversion"/>
  </si>
  <si>
    <t>객관적치료율: CST
주관적치료율:PGI-I, ICIQ-UI-SF
통증: VAS
수술관련: 수술시간, EBL</t>
    <phoneticPr fontId="6" type="noConversion"/>
  </si>
  <si>
    <t>Fernandez-Gonzalez</t>
    <phoneticPr fontId="6" type="noConversion"/>
  </si>
  <si>
    <t>Intraoperative bleeding</t>
  </si>
  <si>
    <t>Intraoperative bladder injury</t>
  </si>
  <si>
    <t>Persistent urgency</t>
  </si>
  <si>
    <t>Difficulty urinating</t>
  </si>
  <si>
    <t>Mesh extrusion</t>
  </si>
  <si>
    <t>postop</t>
    <phoneticPr fontId="6" type="noConversion"/>
  </si>
  <si>
    <t>&gt; 5 on the VAS</t>
    <phoneticPr fontId="6" type="noConversion"/>
  </si>
  <si>
    <t>pain</t>
    <phoneticPr fontId="6" type="noConversion"/>
  </si>
  <si>
    <t>Sandvik Severity Index</t>
    <phoneticPr fontId="6" type="noConversion"/>
  </si>
  <si>
    <t>Satisfaction</t>
    <phoneticPr fontId="6" type="noConversion"/>
  </si>
  <si>
    <t>subjective</t>
    <phoneticPr fontId="6" type="noConversion"/>
  </si>
  <si>
    <t>Very satisfied</t>
  </si>
  <si>
    <t>Satisfied</t>
  </si>
  <si>
    <t>Dissatisfied</t>
  </si>
  <si>
    <t>해부학적 손상: 방광손상, 요폐
배뇨장애: de novo urgency, 배뇨곤란
감염: 상처감염, 요도관 감염
메쉬관련: 메쉬 압출
출혈: 
감염: 요로감염</t>
    <phoneticPr fontId="6" type="noConversion"/>
  </si>
  <si>
    <t>객관적치료율: CST
주관적치료율: Sandvik , Satisfaction
QoL: ICIQ-SF
통증: VAS</t>
    <phoneticPr fontId="6" type="noConversion"/>
  </si>
  <si>
    <t>Operating time</t>
  </si>
  <si>
    <t>Intraoperativehemorrhage volume</t>
    <phoneticPr fontId="6" type="noConversion"/>
  </si>
  <si>
    <t>Length of stay</t>
  </si>
  <si>
    <t>urinary frequency and urgency</t>
    <phoneticPr fontId="6" type="noConversion"/>
  </si>
  <si>
    <t>infection.</t>
  </si>
  <si>
    <t>Needleless</t>
    <phoneticPr fontId="6" type="noConversion"/>
  </si>
  <si>
    <t>TOT</t>
    <phoneticPr fontId="6" type="noConversion"/>
  </si>
  <si>
    <t>There was no difference in intraoperative complications above of two groups</t>
    <phoneticPr fontId="6" type="noConversion"/>
  </si>
  <si>
    <t>2w</t>
    <phoneticPr fontId="6" type="noConversion"/>
  </si>
  <si>
    <t>All the patients had no symptoms of hematuria or fever.</t>
    <phoneticPr fontId="6" type="noConversion"/>
  </si>
  <si>
    <t>12m</t>
    <phoneticPr fontId="6" type="noConversion"/>
  </si>
  <si>
    <t>All the patients of two groups had no symptoms of infection and sling exposed.</t>
    <phoneticPr fontId="6" type="noConversion"/>
  </si>
  <si>
    <t>fever</t>
  </si>
  <si>
    <t>sling exposed</t>
    <phoneticPr fontId="6" type="noConversion"/>
  </si>
  <si>
    <t>&lt;0.001</t>
    <phoneticPr fontId="6" type="noConversion"/>
  </si>
  <si>
    <t>recovered)</t>
  </si>
  <si>
    <t>improved)</t>
  </si>
  <si>
    <t>not improved)</t>
  </si>
  <si>
    <t>2w</t>
    <phoneticPr fontId="6" type="noConversion"/>
  </si>
  <si>
    <t>P&lt;0.001</t>
  </si>
  <si>
    <t>6m</t>
    <phoneticPr fontId="6" type="noConversion"/>
  </si>
  <si>
    <t>1y</t>
    <phoneticPr fontId="6" type="noConversion"/>
  </si>
  <si>
    <t>해부학적 손상: 요폐
배뇨장애: 빈뇨 및 절박뇨
메쉬관련: 슬링 노출
감염:
출혈: 혈노
그 외: 열</t>
    <phoneticPr fontId="6" type="noConversion"/>
  </si>
  <si>
    <t>주관적치료율: PGI-I, ICIQ-SF
통증: VAS
수술관련: 수술시간, EBL, 재원기간</t>
    <phoneticPr fontId="6" type="noConversion"/>
  </si>
  <si>
    <t>Dogan</t>
    <phoneticPr fontId="6" type="noConversion"/>
  </si>
  <si>
    <t>Vaginal: no epithelial separation</t>
  </si>
  <si>
    <t>Vaginal: smaller ≤ 1 cm exposure</t>
  </si>
  <si>
    <t>Vaginal: larger &gt; 1 cm exposure, or any extrusion</t>
  </si>
  <si>
    <t>Patient: compromise including hematoma or systemic compromise</t>
  </si>
  <si>
    <t>Rectal or bowel: compromise or perforation including prosthesis (graft) perforation and fistula</t>
    <phoneticPr fontId="6" type="noConversion"/>
  </si>
  <si>
    <t>Skin or musculoskeletal: complications including discharge, pain, lump or sinus tract formation</t>
    <phoneticPr fontId="6" type="noConversion"/>
  </si>
  <si>
    <t>Minisling</t>
  </si>
  <si>
    <t>N.A.</t>
  </si>
  <si>
    <t>infection/abscess</t>
    <phoneticPr fontId="6" type="noConversion"/>
  </si>
  <si>
    <t>Provoked pain only</t>
  </si>
  <si>
    <t>Pain during sexual intercourse</t>
  </si>
  <si>
    <t>Pain during physical activities</t>
  </si>
  <si>
    <t>Spontaneous pain</t>
  </si>
  <si>
    <t>Objective cure rates</t>
  </si>
  <si>
    <t>ICIQ-SF score</t>
  </si>
  <si>
    <t>Hospital stay</t>
    <phoneticPr fontId="6" type="noConversion"/>
  </si>
  <si>
    <t>Operation time</t>
    <phoneticPr fontId="6" type="noConversion"/>
  </si>
  <si>
    <t>Re-operation for SUI</t>
    <phoneticPr fontId="6" type="noConversion"/>
  </si>
  <si>
    <t>Hematoma at incision line</t>
  </si>
  <si>
    <t>Resolved at 10th day</t>
    <phoneticPr fontId="6" type="noConversion"/>
  </si>
  <si>
    <t>12m</t>
    <phoneticPr fontId="6" type="noConversion"/>
  </si>
  <si>
    <t>24m</t>
    <phoneticPr fontId="6" type="noConversion"/>
  </si>
  <si>
    <t>2y</t>
    <phoneticPr fontId="6" type="noConversion"/>
  </si>
  <si>
    <t>87.64)</t>
  </si>
  <si>
    <t>[0]</t>
    <phoneticPr fontId="6" type="noConversion"/>
  </si>
  <si>
    <t>[0–16]</t>
    <phoneticPr fontId="6" type="noConversion"/>
  </si>
  <si>
    <t>[0–20]</t>
    <phoneticPr fontId="6" type="noConversion"/>
  </si>
  <si>
    <t>[1]</t>
    <phoneticPr fontId="6" type="noConversion"/>
  </si>
  <si>
    <t>[3]</t>
    <phoneticPr fontId="6" type="noConversion"/>
  </si>
  <si>
    <t>Mesh revision</t>
    <phoneticPr fontId="6" type="noConversion"/>
  </si>
  <si>
    <t>Mesh loosened/tightened</t>
    <phoneticPr fontId="6" type="noConversion"/>
  </si>
  <si>
    <t>해부학적 손상: 요폐, 천공
통증: 성교통, 신체활동 등
메쉬관련:메쉬 revision
감염:
그 외:혈종, 분비물 등</t>
    <phoneticPr fontId="6" type="noConversion"/>
  </si>
  <si>
    <t>CST</t>
    <phoneticPr fontId="6" type="noConversion"/>
  </si>
  <si>
    <t>ICIQ-SF</t>
    <phoneticPr fontId="6" type="noConversion"/>
  </si>
  <si>
    <t>question 6 BWhen does urine leak?^</t>
    <phoneticPr fontId="6" type="noConversion"/>
  </si>
  <si>
    <t>객관적 치료율: CST
주관적치료율: ICIQ-SF
수술관련: 수술시간, EBL, 재원기간
그 외: 재수술</t>
    <phoneticPr fontId="6" type="noConversion"/>
  </si>
  <si>
    <t>Sivaslioglu</t>
    <phoneticPr fontId="6" type="noConversion"/>
  </si>
  <si>
    <t>TFS</t>
  </si>
  <si>
    <t>Bleeding exceeding 100 ml.</t>
  </si>
  <si>
    <t>Postop groin pain</t>
  </si>
  <si>
    <t>Anchor displacement</t>
  </si>
  <si>
    <t>NA</t>
    <phoneticPr fontId="6" type="noConversion"/>
  </si>
  <si>
    <t>duration of procedure</t>
    <phoneticPr fontId="6" type="noConversion"/>
  </si>
  <si>
    <t>min</t>
    <phoneticPr fontId="6" type="noConversion"/>
  </si>
  <si>
    <t>no change in the incontinence complaint after the operation</t>
    <phoneticPr fontId="6" type="noConversion"/>
  </si>
  <si>
    <t>patient reported the restoration of urinary incontinence but the supine cough stress test was positive,</t>
    <phoneticPr fontId="6" type="noConversion"/>
  </si>
  <si>
    <t>QoL</t>
    <phoneticPr fontId="6" type="noConversion"/>
  </si>
  <si>
    <t>preop</t>
    <phoneticPr fontId="6" type="noConversion"/>
  </si>
  <si>
    <t>Postop</t>
    <phoneticPr fontId="6" type="noConversion"/>
  </si>
  <si>
    <t>mesh extrusion</t>
  </si>
  <si>
    <t>5y</t>
    <phoneticPr fontId="6" type="noConversion"/>
  </si>
  <si>
    <t>5y</t>
    <phoneticPr fontId="6" type="noConversion"/>
  </si>
  <si>
    <t>객관적 치료율: CST
주관적치료율: 
QoL
수술관련: 수술시간</t>
    <phoneticPr fontId="6" type="noConversion"/>
  </si>
  <si>
    <t>해부학적 손상: 방광 손상, 요폐
통증: 사타구니 통증
메쉬관련:메쉬 압출
출혈: 100ml초과 출혈</t>
    <phoneticPr fontId="6" type="noConversion"/>
  </si>
  <si>
    <t>Oliveira</t>
    <phoneticPr fontId="6" type="noConversion"/>
  </si>
  <si>
    <t>bleeding,</t>
    <phoneticPr fontId="6" type="noConversion"/>
  </si>
  <si>
    <t>haematuria,</t>
  </si>
  <si>
    <t>urethral injury</t>
  </si>
  <si>
    <t>de novo urgency</t>
  </si>
  <si>
    <t>requiring surgical interventions</t>
    <phoneticPr fontId="6" type="noConversion"/>
  </si>
  <si>
    <t>thigh pain</t>
  </si>
  <si>
    <t>urinary retention</t>
  </si>
  <si>
    <t>urinary tract infection</t>
    <phoneticPr fontId="6" type="noConversion"/>
  </si>
  <si>
    <t>Mini-Arc</t>
  </si>
  <si>
    <t>TVT-Secur, Mini-arc, TVT-O로 구성됨</t>
    <phoneticPr fontId="6" type="noConversion"/>
  </si>
  <si>
    <t>cure</t>
    <phoneticPr fontId="6" type="noConversion"/>
  </si>
  <si>
    <t>improvement</t>
    <phoneticPr fontId="6" type="noConversion"/>
  </si>
  <si>
    <t>failure</t>
    <phoneticPr fontId="6" type="noConversion"/>
  </si>
  <si>
    <t>Fig2</t>
    <phoneticPr fontId="6" type="noConversion"/>
  </si>
  <si>
    <t xml:space="preserve">if they did not report any episodes of urine leakage, ceased to wear any incontinence protection, and had a negative cough test. </t>
    <phoneticPr fontId="6" type="noConversion"/>
  </si>
  <si>
    <t>If a patient reported maintenance of SUI or a positive cough test, but the number of incontinence protections necessary decreased by &gt;50% and she answered afﬁrmatively to the question ‘‘Are you satisﬁed with the result of the surgery?’</t>
    <phoneticPr fontId="6" type="noConversion"/>
  </si>
  <si>
    <t>1+2</t>
    <phoneticPr fontId="6" type="noConversion"/>
  </si>
  <si>
    <t>해부학적 손상: 요도손상, 요폐, 질천공
배뇨장애: de novo urgency
통증: 사타구니 통증
메쉬관련:메쉬 압출
감염: 요로감염
출혈: 출혈
그 외: 혈뇨, 외과적 개입이 필요한</t>
    <phoneticPr fontId="6" type="noConversion"/>
  </si>
  <si>
    <t>pain</t>
    <phoneticPr fontId="6" type="noConversion"/>
  </si>
  <si>
    <t>VAS</t>
    <phoneticPr fontId="6" type="noConversion"/>
  </si>
  <si>
    <t>0-10</t>
    <phoneticPr fontId="6" type="noConversion"/>
  </si>
  <si>
    <t>객관적+주관적 치료율
QoL: KHQ
통증: VAS</t>
    <phoneticPr fontId="6" type="noConversion"/>
  </si>
  <si>
    <t>Hb drop</t>
  </si>
  <si>
    <t>UTIs</t>
  </si>
  <si>
    <t>Voiding dysfunctions</t>
  </si>
  <si>
    <t>Surgical revisions</t>
  </si>
  <si>
    <t>De novo or worsen UUI</t>
  </si>
  <si>
    <t xml:space="preserve">Total complications </t>
  </si>
  <si>
    <t xml:space="preserve">Intraoperative complications </t>
  </si>
  <si>
    <t xml:space="preserve">Bladder perforations </t>
  </si>
  <si>
    <t xml:space="preserve">Intraoperative hemorrhages </t>
  </si>
  <si>
    <t xml:space="preserve">Postoperative complications </t>
  </si>
  <si>
    <t>all</t>
    <phoneticPr fontId="6" type="noConversion"/>
  </si>
  <si>
    <t>SIMS</t>
  </si>
  <si>
    <t>SIMS: Ajust, MiniArc, TVT secur</t>
    <phoneticPr fontId="6" type="noConversion"/>
  </si>
  <si>
    <t>Operative time</t>
    <phoneticPr fontId="6" type="noConversion"/>
  </si>
  <si>
    <t>Intraoperative blood loss</t>
  </si>
  <si>
    <t>Postoperative pain</t>
  </si>
  <si>
    <t>ml</t>
    <phoneticPr fontId="6" type="noConversion"/>
  </si>
  <si>
    <t>baseline</t>
    <phoneticPr fontId="6" type="noConversion"/>
  </si>
  <si>
    <t>m6</t>
    <phoneticPr fontId="6" type="noConversion"/>
  </si>
  <si>
    <t>m12</t>
    <phoneticPr fontId="6" type="noConversion"/>
  </si>
  <si>
    <t>m18</t>
    <phoneticPr fontId="6" type="noConversion"/>
  </si>
  <si>
    <t>m24</t>
    <phoneticPr fontId="6" type="noConversion"/>
  </si>
  <si>
    <t>FSFI</t>
  </si>
  <si>
    <t>Female Sexual Function Index</t>
    <phoneticPr fontId="6" type="noConversion"/>
  </si>
  <si>
    <t>SF-36</t>
  </si>
  <si>
    <t>either ‘‘dry’’ or ‘‘improved,’</t>
    <phoneticPr fontId="6" type="noConversion"/>
  </si>
  <si>
    <t>Stress test</t>
    <phoneticPr fontId="6" type="noConversion"/>
  </si>
  <si>
    <t>no leakage</t>
    <phoneticPr fontId="6" type="noConversion"/>
  </si>
  <si>
    <t>해부학적 손상: 천공
배뇨장애: de novo UUI, 배뇨장애
통증
감염: 요로감염
출혈:  헤모글로빈 감소, 출혈</t>
    <phoneticPr fontId="6" type="noConversion"/>
  </si>
  <si>
    <t>PGI-I</t>
    <phoneticPr fontId="6" type="noConversion"/>
  </si>
  <si>
    <t>객관적 치료율: stress test
주관적 치료율: PGI-I, 
QoL: KHQ, FSFI, SF-36
통증: VAS
수술관련: 수술시간, EBL
그 외: 재수술</t>
    <phoneticPr fontId="6" type="noConversion"/>
  </si>
  <si>
    <t>Pastore</t>
    <phoneticPr fontId="6" type="noConversion"/>
  </si>
  <si>
    <t>operative time</t>
  </si>
  <si>
    <t>bladder lesions</t>
    <phoneticPr fontId="6" type="noConversion"/>
  </si>
  <si>
    <t>neural injuries</t>
    <phoneticPr fontId="6" type="noConversion"/>
  </si>
  <si>
    <t>bowel injuries</t>
    <phoneticPr fontId="6" type="noConversion"/>
  </si>
  <si>
    <t>significant blood loss</t>
    <phoneticPr fontId="6" type="noConversion"/>
  </si>
  <si>
    <t>tape releasing</t>
    <phoneticPr fontId="6" type="noConversion"/>
  </si>
  <si>
    <t>vaginal wall erosion</t>
  </si>
  <si>
    <t>de novo outlet obstruction</t>
  </si>
  <si>
    <t>de novo urgency incontinence and/or overactive bladder</t>
    <phoneticPr fontId="6" type="noConversion"/>
  </si>
  <si>
    <t>SIS</t>
  </si>
  <si>
    <t>[13-26]</t>
    <phoneticPr fontId="6" type="noConversion"/>
  </si>
  <si>
    <t>[12.8-25]</t>
    <phoneticPr fontId="6" type="noConversion"/>
  </si>
  <si>
    <t>&gt;0.05</t>
    <phoneticPr fontId="6" type="noConversion"/>
  </si>
  <si>
    <t>complete recovery</t>
    <phoneticPr fontId="6" type="noConversion"/>
  </si>
  <si>
    <t>vaginal wall erosion</t>
    <phoneticPr fontId="6" type="noConversion"/>
  </si>
  <si>
    <t>acute retention of urine</t>
    <phoneticPr fontId="6" type="noConversion"/>
  </si>
  <si>
    <t>해부학적 손상: 천공, 손상, 질침식, 요폐
배뇨장애: de novo UUI/OAB
메쉬관련: 테이프 노출
출혈</t>
    <phoneticPr fontId="6" type="noConversion"/>
  </si>
  <si>
    <t>주관적 치료율: ICIQ-SF
QoL: FSFI
수술관련: 수술시간</t>
    <phoneticPr fontId="6" type="noConversion"/>
  </si>
  <si>
    <t>배제-abstract나 brief report형태</t>
    <phoneticPr fontId="6" type="noConversion"/>
  </si>
  <si>
    <t>Emami</t>
    <phoneticPr fontId="6" type="noConversion"/>
  </si>
  <si>
    <t>surgical time</t>
    <phoneticPr fontId="6" type="noConversion"/>
  </si>
  <si>
    <t>bleeding</t>
    <phoneticPr fontId="6" type="noConversion"/>
  </si>
  <si>
    <t>cc</t>
    <phoneticPr fontId="6" type="noConversion"/>
  </si>
  <si>
    <t>vaginal perforation</t>
    <phoneticPr fontId="6" type="noConversion"/>
  </si>
  <si>
    <t>duration of hospitalization</t>
    <phoneticPr fontId="6" type="noConversion"/>
  </si>
  <si>
    <t>min?</t>
    <phoneticPr fontId="6" type="noConversion"/>
  </si>
  <si>
    <t>결과기술에는 min이나 day로 추정됨</t>
    <phoneticPr fontId="6" type="noConversion"/>
  </si>
  <si>
    <t>[1-6]</t>
    <phoneticPr fontId="6" type="noConversion"/>
  </si>
  <si>
    <t>[1-10]</t>
    <phoneticPr fontId="6" type="noConversion"/>
  </si>
  <si>
    <t>before</t>
    <phoneticPr fontId="6" type="noConversion"/>
  </si>
  <si>
    <t>after</t>
    <phoneticPr fontId="6" type="noConversion"/>
  </si>
  <si>
    <t>Mini-sling</t>
  </si>
  <si>
    <t>8w</t>
    <phoneticPr fontId="6" type="noConversion"/>
  </si>
  <si>
    <t>해부학적 손상: 천공
그 외: 열</t>
    <phoneticPr fontId="6" type="noConversion"/>
  </si>
  <si>
    <t>ICIQ</t>
    <phoneticPr fontId="6" type="noConversion"/>
  </si>
  <si>
    <t>주관적 치료율: ICIQI, 
QoL: FSFI
통증: VAS
수술관련: 수술시간, EBL, 재원기간</t>
    <phoneticPr fontId="6" type="noConversion"/>
  </si>
  <si>
    <t>Abdel-Fattah</t>
    <phoneticPr fontId="6" type="noConversion"/>
  </si>
  <si>
    <t>The two main types of mini-slings used were Ajust (C.R. Bard) and Altis (Coloplast).; Midurethral slings were either retropubic or obturator (inside-out or outside-in) tapes.</t>
    <phoneticPr fontId="6" type="noConversion"/>
  </si>
  <si>
    <t>Complications of general anesthesia</t>
  </si>
  <si>
    <t>Vaginal button hole‡</t>
  </si>
  <si>
    <t>Anaphylactic reaction to antibiotics</t>
  </si>
  <si>
    <t>Skin reaction in the area of surgery§</t>
  </si>
  <si>
    <t>Intraoperative tonic–clonic seizure§</t>
  </si>
  <si>
    <t>Postoperative serious adverse events</t>
  </si>
  <si>
    <t>Death</t>
  </si>
  <si>
    <t>Transient ischemic attack</t>
  </si>
  <si>
    <t>Overdose of acetaminophen</t>
  </si>
  <si>
    <t>Lung cancer</t>
  </si>
  <si>
    <t>Any degree of groin or thigh pain</t>
  </si>
  <si>
    <t>At 15 mo</t>
  </si>
  <si>
    <t>At 36 mo</t>
  </si>
  <si>
    <t>Use of any type of painkiller</t>
  </si>
  <si>
    <t>Tape or mesh exposure**</t>
  </si>
  <si>
    <t>Dyspareunia††</t>
  </si>
  <si>
    <t>Additional surgical treatments‡‡</t>
  </si>
  <si>
    <t>These events were intraoperative serious adverse events.</t>
  </si>
  <si>
    <t>Death at home was attributed to drug overdose 3 years after surgery; details and death certificate were not available.</t>
    <phoneticPr fontId="6" type="noConversion"/>
  </si>
  <si>
    <t>The event occurred 10 days after the surgical procedure.</t>
    <phoneticPr fontId="6" type="noConversion"/>
  </si>
  <si>
    <t>Tape or mesh exposure indicates exposure of tape or mesh through the vaginal wall.</t>
    <phoneticPr fontId="6" type="noConversion"/>
  </si>
  <si>
    <t>SMUS</t>
    <phoneticPr fontId="6" type="noConversion"/>
  </si>
  <si>
    <t>Vaginal button hole is a surgical injury to the lateral vaginal sulcus.</t>
    <phoneticPr fontId="6" type="noConversion"/>
  </si>
  <si>
    <t>Procedure time</t>
  </si>
  <si>
    <t>Blood loss</t>
  </si>
  <si>
    <t>&lt;50 ml</t>
  </si>
  <si>
    <t>50–100 ml</t>
  </si>
  <si>
    <t>≥100 ml</t>
  </si>
  <si>
    <t>hospital stay</t>
  </si>
  <si>
    <t>hr</t>
    <phoneticPr fontId="6" type="noConversion"/>
  </si>
  <si>
    <t>3y</t>
    <phoneticPr fontId="6" type="noConversion"/>
  </si>
  <si>
    <t>subjective</t>
    <phoneticPr fontId="6" type="noConversion"/>
  </si>
  <si>
    <t>m15</t>
    <phoneticPr fontId="6" type="noConversion"/>
  </si>
  <si>
    <t>m36</t>
    <phoneticPr fontId="6" type="noConversion"/>
  </si>
  <si>
    <t>d14</t>
    <phoneticPr fontId="6" type="noConversion"/>
  </si>
  <si>
    <t>ICIQ-UI</t>
    <phoneticPr fontId="6" type="noConversion"/>
  </si>
  <si>
    <t>Objective cure</t>
    <phoneticPr fontId="6" type="noConversion"/>
  </si>
  <si>
    <t>24-hr pad test</t>
    <phoneticPr fontId="6" type="noConversion"/>
  </si>
  <si>
    <t>PISQ-IR</t>
  </si>
  <si>
    <t>very much improved or much improved</t>
    <phoneticPr fontId="6" type="noConversion"/>
  </si>
  <si>
    <t>weight of &lt;8 g</t>
    <phoneticPr fontId="6" type="noConversion"/>
  </si>
  <si>
    <t>1~5</t>
    <phoneticPr fontId="6" type="noConversion"/>
  </si>
  <si>
    <t>4.6 (−2.7 to 11.8)</t>
  </si>
  <si>
    <t>5.7 (−1.3 to 12.8)</t>
  </si>
  <si>
    <t>6.4 (−1.2 to 13.9)</t>
  </si>
  <si>
    <t>4.1 (−4.0 to 12.2)</t>
  </si>
  <si>
    <t>5.2 (−5.9 to 16.2)</t>
  </si>
  <si>
    <t>3.7 (−5.0 to 12.4)</t>
  </si>
  <si>
    <t>ICIQ-UI-SF</t>
    <phoneticPr fontId="6" type="noConversion"/>
  </si>
  <si>
    <t>EQ-5D-3L</t>
  </si>
  <si>
    <t>0.0 (−0.2 to 0.1)</t>
  </si>
  <si>
    <t>0.0 (−0.1 to 0.1)</t>
  </si>
  <si>
    <t>0.022 (−0.018 to 0.062)</t>
  </si>
  <si>
    <t>0.013 (−0.030 to 0.056)</t>
  </si>
  <si>
    <t>−0.4 (−1.2 to 0.5)</t>
  </si>
  <si>
    <t>−0.5 (−1.4 to 0.4)</t>
  </si>
  <si>
    <t>해부학적 손상: 방광, 요도 손상
통증관련: 사타구니/허벅지 통증, 진통제 사용, 성교통
메쉬관련: 테이프/메쉬 노출
출혈: 200ml 이상
그 외: 전신 마취의 합병증, 
심각한 합병증</t>
    <phoneticPr fontId="6" type="noConversion"/>
  </si>
  <si>
    <t>객관적 치료율: pad test
주관적 치료율: PGI-I, ICIQ-UI, ICIQ-UI-SF
QoL: EQ-5D-3L, PISQ-IR
통증: VAS
수술관련: 수술시간, EBL, 재원기간
그 외: 재수술</t>
    <phoneticPr fontId="6" type="noConversion"/>
  </si>
  <si>
    <t>Anesthesia complications</t>
    <phoneticPr fontId="6" type="noConversion"/>
  </si>
  <si>
    <t>Mini-Sling</t>
    <phoneticPr fontId="6" type="noConversion"/>
  </si>
  <si>
    <t>A toxicity reaction with lidocaine and a post-dural puncture headache in the mini-sling group and transobturator group, respectively.</t>
  </si>
  <si>
    <t>postoperative</t>
    <phoneticPr fontId="6" type="noConversion"/>
  </si>
  <si>
    <t>postoperative d1</t>
    <phoneticPr fontId="6" type="noConversion"/>
  </si>
  <si>
    <t>Ecchymosis</t>
    <phoneticPr fontId="6" type="noConversion"/>
  </si>
  <si>
    <t>tape exposure</t>
  </si>
  <si>
    <t>#1512</t>
    <phoneticPr fontId="6" type="noConversion"/>
  </si>
  <si>
    <t>Jurakova</t>
    <phoneticPr fontId="6" type="noConversion"/>
  </si>
  <si>
    <t>vaginal tape erosion</t>
    <phoneticPr fontId="6" type="noConversion"/>
  </si>
  <si>
    <t>major periop/postoperative complications</t>
    <phoneticPr fontId="6" type="noConversion"/>
  </si>
  <si>
    <t>tape prominence or exposure, rectum or bowel perforation, skin or musculoskeletal damage, and heavy bleeding including hematoma or systemic compromise</t>
    <phoneticPr fontId="6" type="noConversion"/>
  </si>
  <si>
    <t>#1413</t>
    <phoneticPr fontId="6" type="noConversion"/>
  </si>
  <si>
    <t>Huser</t>
    <phoneticPr fontId="6" type="noConversion"/>
  </si>
  <si>
    <t>Infection, abscess</t>
  </si>
  <si>
    <t>early postop</t>
    <phoneticPr fontId="6" type="noConversion"/>
  </si>
  <si>
    <t>Other urinary tract compromise or perforation</t>
  </si>
  <si>
    <t>Bladder, rectum or bowel perforation</t>
  </si>
  <si>
    <t>Heavy bleeding, hematoma, systemic patient compromise</t>
  </si>
  <si>
    <t>Tape exposure/extrusion</t>
  </si>
  <si>
    <t>#2004</t>
    <phoneticPr fontId="6" type="noConversion"/>
  </si>
  <si>
    <t>Maturana</t>
    <phoneticPr fontId="6" type="noConversion"/>
  </si>
  <si>
    <t>Urinary retention ≤ 7 days</t>
    <phoneticPr fontId="6" type="noConversion"/>
  </si>
  <si>
    <t>Urinary retention&gt; 7 days</t>
    <phoneticPr fontId="6" type="noConversion"/>
  </si>
  <si>
    <t>objective cure rate</t>
    <phoneticPr fontId="6" type="noConversion"/>
  </si>
  <si>
    <t>CST(-)+20m pad(≤2 g)</t>
    <phoneticPr fontId="6" type="noConversion"/>
  </si>
  <si>
    <t>subjective cure rate</t>
    <phoneticPr fontId="6" type="noConversion"/>
  </si>
  <si>
    <t>how the patient felt about her incontinence problem after treatment("satisfied" and "dissatisfied")</t>
  </si>
  <si>
    <t>QoL</t>
  </si>
  <si>
    <t>IQLQ</t>
  </si>
  <si>
    <t>Avoidance and limiting behavior</t>
  </si>
  <si>
    <t>Psychosocial affect</t>
  </si>
  <si>
    <t>Social embarrassment</t>
  </si>
  <si>
    <t>UDI-SF</t>
  </si>
  <si>
    <t>Reoperation rate</t>
    <phoneticPr fontId="6" type="noConversion"/>
  </si>
  <si>
    <t>Persistent SUI</t>
  </si>
  <si>
    <t>?</t>
    <phoneticPr fontId="6" type="noConversion"/>
  </si>
  <si>
    <t>objective cure</t>
    <phoneticPr fontId="6" type="noConversion"/>
  </si>
  <si>
    <t>36m</t>
    <phoneticPr fontId="6" type="noConversion"/>
  </si>
  <si>
    <t>ITT(considering missing data as failures)</t>
    <phoneticPr fontId="6" type="noConversion"/>
  </si>
  <si>
    <t>ITT(considering missing data as successes)</t>
    <phoneticPr fontId="6" type="noConversion"/>
  </si>
  <si>
    <t>recurrent SUI</t>
    <phoneticPr fontId="6" type="noConversion"/>
  </si>
  <si>
    <t>Groin pain</t>
  </si>
  <si>
    <t>postop 3h</t>
    <phoneticPr fontId="6" type="noConversion"/>
  </si>
  <si>
    <t>postop 12h</t>
    <phoneticPr fontId="6" type="noConversion"/>
  </si>
  <si>
    <t>patient-reported success</t>
    <phoneticPr fontId="6" type="noConversion"/>
  </si>
  <si>
    <t>score</t>
    <phoneticPr fontId="6" type="noConversion"/>
  </si>
  <si>
    <t>4y</t>
    <phoneticPr fontId="6" type="noConversion"/>
  </si>
  <si>
    <t>Urine retention needing tape loosening</t>
    <phoneticPr fontId="6" type="noConversion"/>
  </si>
  <si>
    <t>Tape exposure requiring reoperation</t>
    <phoneticPr fontId="6" type="noConversion"/>
  </si>
  <si>
    <t>Surgery failure needing repoeration</t>
    <phoneticPr fontId="6" type="noConversion"/>
  </si>
  <si>
    <t>pad test(≥2 g)</t>
    <phoneticPr fontId="6" type="noConversion"/>
  </si>
  <si>
    <t>clinical complaints</t>
  </si>
  <si>
    <t>major operative or perioperative complications</t>
    <phoneticPr fontId="6" type="noConversion"/>
  </si>
  <si>
    <t>Major intraoperative complication</t>
    <phoneticPr fontId="6" type="noConversion"/>
  </si>
  <si>
    <t>major adverse events</t>
    <phoneticPr fontId="6" type="noConversion"/>
  </si>
  <si>
    <t>intraoperative complication</t>
    <phoneticPr fontId="6" type="noConversion"/>
  </si>
  <si>
    <t>vaginal extrusion or urethral/bladder erosion</t>
    <phoneticPr fontId="6" type="noConversion"/>
  </si>
  <si>
    <t>urethral or bladder erosion</t>
    <phoneticPr fontId="6" type="noConversion"/>
  </si>
  <si>
    <t>late adverse events</t>
    <phoneticPr fontId="6" type="noConversion"/>
  </si>
  <si>
    <t>no</t>
    <phoneticPr fontId="6" type="noConversion"/>
  </si>
  <si>
    <t>no/minimal</t>
    <phoneticPr fontId="6" type="noConversion"/>
  </si>
  <si>
    <t>intraoperative complications</t>
    <phoneticPr fontId="6" type="noConversion"/>
  </si>
  <si>
    <t>PGI-S</t>
    <phoneticPr fontId="6" type="noConversion"/>
  </si>
  <si>
    <t>Three ureteral injuries occurred in the mini-sling group that were unrelated to the sling procedure;</t>
    <phoneticPr fontId="6" type="noConversion"/>
  </si>
  <si>
    <t>#3003</t>
    <phoneticPr fontId="6" type="noConversion"/>
  </si>
  <si>
    <t>Voiding difficulties</t>
    <phoneticPr fontId="6" type="noConversion"/>
  </si>
  <si>
    <t>#2118</t>
    <phoneticPr fontId="6" type="noConversion"/>
  </si>
  <si>
    <t>수술후6개월</t>
    <phoneticPr fontId="6" type="noConversion"/>
  </si>
  <si>
    <t>수술후 24시간 이내</t>
    <phoneticPr fontId="6" type="noConversion"/>
  </si>
  <si>
    <t>thigh pain</t>
    <phoneticPr fontId="6" type="noConversion"/>
  </si>
  <si>
    <t>Any degree of groin or thigh pain</t>
    <phoneticPr fontId="6" type="noConversion"/>
  </si>
  <si>
    <r>
      <t>the frequency of the involuntary leakage and the 1</t>
    </r>
    <r>
      <rPr>
        <sz val="10"/>
        <color theme="1"/>
        <rFont val="맑은 고딕"/>
        <family val="3"/>
        <charset val="128"/>
        <scheme val="minor"/>
      </rPr>
      <t>‐</t>
    </r>
    <r>
      <rPr>
        <sz val="10"/>
        <color theme="1"/>
        <rFont val="맑은 고딕"/>
        <family val="3"/>
        <charset val="129"/>
        <scheme val="minor"/>
      </rPr>
      <t>hour pad test were decreased by less than 50% or when the results were worse than before the surgery.</t>
    </r>
    <phoneticPr fontId="6" type="noConversion"/>
  </si>
  <si>
    <r>
      <t>PGI</t>
    </r>
    <r>
      <rPr>
        <sz val="10"/>
        <color theme="1"/>
        <rFont val="맑은 고딕"/>
        <family val="3"/>
        <charset val="128"/>
        <scheme val="minor"/>
      </rPr>
      <t>‐</t>
    </r>
    <r>
      <rPr>
        <sz val="10"/>
        <color theme="1"/>
        <rFont val="맑은 고딕"/>
        <family val="3"/>
        <charset val="129"/>
        <scheme val="minor"/>
      </rPr>
      <t>I</t>
    </r>
    <phoneticPr fontId="6" type="noConversion"/>
  </si>
  <si>
    <r>
      <t>“very much better” or “much better” based on the PGI</t>
    </r>
    <r>
      <rPr>
        <sz val="10"/>
        <color theme="1"/>
        <rFont val="맑은 고딕"/>
        <family val="3"/>
        <charset val="128"/>
        <scheme val="minor"/>
      </rPr>
      <t>‐</t>
    </r>
    <r>
      <rPr>
        <sz val="10"/>
        <color theme="1"/>
        <rFont val="맑은 고딕"/>
        <family val="3"/>
        <charset val="129"/>
        <scheme val="minor"/>
      </rPr>
      <t>I</t>
    </r>
    <phoneticPr fontId="6" type="noConversion"/>
  </si>
  <si>
    <r>
      <t>IIQ</t>
    </r>
    <r>
      <rPr>
        <sz val="10"/>
        <color theme="1"/>
        <rFont val="맑은 고딕"/>
        <family val="3"/>
        <charset val="128"/>
        <scheme val="minor"/>
      </rPr>
      <t>‐</t>
    </r>
    <r>
      <rPr>
        <sz val="10"/>
        <color theme="1"/>
        <rFont val="맑은 고딕"/>
        <family val="3"/>
        <charset val="129"/>
        <scheme val="minor"/>
      </rPr>
      <t>7 Score</t>
    </r>
  </si>
  <si>
    <t>&gt;500ml</t>
    <phoneticPr fontId="6" type="noConversion"/>
  </si>
  <si>
    <t>&gt;100ml</t>
    <phoneticPr fontId="6" type="noConversion"/>
  </si>
  <si>
    <t>NA</t>
    <phoneticPr fontId="6" type="noConversion"/>
  </si>
  <si>
    <t>200ml</t>
    <phoneticPr fontId="6" type="noConversion"/>
  </si>
  <si>
    <t>100-200ml</t>
    <phoneticPr fontId="6" type="noConversion"/>
  </si>
  <si>
    <t>blood loss</t>
    <phoneticPr fontId="6" type="noConversion"/>
  </si>
  <si>
    <r>
      <rPr>
        <sz val="10"/>
        <color theme="1"/>
        <rFont val="맑은 고딕"/>
        <family val="3"/>
        <charset val="129"/>
      </rPr>
      <t>≥</t>
    </r>
    <r>
      <rPr>
        <sz val="10"/>
        <color theme="1"/>
        <rFont val="맑은 고딕"/>
        <family val="3"/>
        <charset val="129"/>
        <scheme val="minor"/>
      </rPr>
      <t>18 points improvement</t>
    </r>
    <phoneticPr fontId="6" type="noConversion"/>
  </si>
  <si>
    <t>Blood transfusion</t>
    <phoneticPr fontId="6" type="noConversion"/>
  </si>
  <si>
    <t>Estimated blood loss</t>
    <phoneticPr fontId="6" type="noConversion"/>
  </si>
  <si>
    <t xml:space="preserve">hematuria </t>
    <phoneticPr fontId="6" type="noConversion"/>
  </si>
  <si>
    <t>PGI-I</t>
    <phoneticPr fontId="6" type="noConversion"/>
  </si>
  <si>
    <t>#3003</t>
    <phoneticPr fontId="6" type="noConversion"/>
  </si>
  <si>
    <t>Hospital stay</t>
    <phoneticPr fontId="6" type="noConversion"/>
  </si>
  <si>
    <t>Postoperative length of stay</t>
    <phoneticPr fontId="6" type="noConversion"/>
  </si>
  <si>
    <t>연번</t>
    <phoneticPr fontId="6" type="noConversion"/>
  </si>
  <si>
    <t>연번</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</si>
</sst>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_);\(0.0\)"/>
    <numFmt numFmtId="178" formatCode="mm&quot;월&quot;\ dd&quot;일&quot;"/>
  </numFmts>
  <fonts count="38" x14ac:knownFonts="1">
    <font>
      <sz val="11"/>
      <color theme="1"/>
      <name val="맑은 고딕"/>
      <family val="2"/>
      <charset val="129"/>
      <scheme val="minor"/>
    </font>
    <font>
      <sz val="11"/>
      <color theme="1"/>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b/>
      <sz val="10"/>
      <color theme="1"/>
      <name val="맑은 고딕"/>
      <family val="3"/>
      <charset val="129"/>
      <scheme val="minor"/>
    </font>
    <font>
      <sz val="8"/>
      <name val="맑은 고딕"/>
      <family val="2"/>
      <charset val="129"/>
      <scheme val="minor"/>
    </font>
    <font>
      <b/>
      <sz val="10"/>
      <color rgb="FF006100"/>
      <name val="맑은 고딕"/>
      <family val="3"/>
      <charset val="129"/>
      <scheme val="minor"/>
    </font>
    <font>
      <b/>
      <sz val="10"/>
      <color rgb="FF9C6500"/>
      <name val="맑은 고딕"/>
      <family val="3"/>
      <charset val="129"/>
      <scheme val="minor"/>
    </font>
    <font>
      <sz val="10"/>
      <color theme="1"/>
      <name val="맑은 고딕"/>
      <family val="3"/>
      <charset val="129"/>
      <scheme val="minor"/>
    </font>
    <font>
      <b/>
      <sz val="9"/>
      <color indexed="81"/>
      <name val="Tahoma"/>
      <family val="2"/>
    </font>
    <font>
      <sz val="9"/>
      <color indexed="81"/>
      <name val="Tahoma"/>
      <family val="2"/>
    </font>
    <font>
      <sz val="9"/>
      <color indexed="81"/>
      <name val="돋움"/>
      <family val="3"/>
      <charset val="129"/>
    </font>
    <font>
      <b/>
      <sz val="10"/>
      <color rgb="FF9C0006"/>
      <name val="맑은 고딕"/>
      <family val="3"/>
      <charset val="129"/>
      <scheme val="minor"/>
    </font>
    <font>
      <b/>
      <sz val="11"/>
      <color rgb="FFFA7D00"/>
      <name val="맑은 고딕"/>
      <family val="2"/>
      <charset val="129"/>
      <scheme val="minor"/>
    </font>
    <font>
      <sz val="11"/>
      <color theme="0"/>
      <name val="맑은 고딕"/>
      <family val="2"/>
      <charset val="129"/>
      <scheme val="minor"/>
    </font>
    <font>
      <sz val="9"/>
      <color theme="1"/>
      <name val="맑은 고딕"/>
      <family val="3"/>
      <charset val="129"/>
      <scheme val="minor"/>
    </font>
    <font>
      <b/>
      <sz val="9"/>
      <color rgb="FF006100"/>
      <name val="맑은 고딕"/>
      <family val="3"/>
      <charset val="129"/>
      <scheme val="minor"/>
    </font>
    <font>
      <b/>
      <sz val="9"/>
      <color rgb="FF9C6500"/>
      <name val="맑은 고딕"/>
      <family val="3"/>
      <charset val="129"/>
      <scheme val="minor"/>
    </font>
    <font>
      <b/>
      <sz val="9"/>
      <color theme="1"/>
      <name val="맑은 고딕"/>
      <family val="3"/>
      <charset val="129"/>
      <scheme val="minor"/>
    </font>
    <font>
      <sz val="10"/>
      <color rgb="FFFF0000"/>
      <name val="맑은 고딕"/>
      <family val="3"/>
      <charset val="129"/>
      <scheme val="minor"/>
    </font>
    <font>
      <b/>
      <sz val="9"/>
      <color theme="0"/>
      <name val="맑은 고딕"/>
      <family val="3"/>
      <charset val="129"/>
      <scheme val="minor"/>
    </font>
    <font>
      <sz val="9"/>
      <name val="맑은 고딕"/>
      <family val="3"/>
      <charset val="129"/>
      <scheme val="minor"/>
    </font>
    <font>
      <b/>
      <sz val="9"/>
      <color rgb="FFFF0000"/>
      <name val="맑은 고딕"/>
      <family val="3"/>
      <charset val="129"/>
      <scheme val="minor"/>
    </font>
    <font>
      <sz val="9"/>
      <color rgb="FFFF0000"/>
      <name val="맑은 고딕"/>
      <family val="3"/>
      <charset val="129"/>
      <scheme val="minor"/>
    </font>
    <font>
      <sz val="10"/>
      <name val="맑은 고딕"/>
      <family val="3"/>
      <charset val="129"/>
      <scheme val="minor"/>
    </font>
    <font>
      <sz val="10"/>
      <color theme="1"/>
      <name val="맑은 고딕"/>
      <family val="2"/>
      <charset val="129"/>
      <scheme val="minor"/>
    </font>
    <font>
      <b/>
      <sz val="11"/>
      <color theme="1"/>
      <name val="맑은 고딕"/>
      <family val="3"/>
      <charset val="129"/>
      <scheme val="minor"/>
    </font>
    <font>
      <sz val="10"/>
      <color rgb="FF006100"/>
      <name val="맑은 고딕"/>
      <family val="2"/>
      <charset val="129"/>
      <scheme val="minor"/>
    </font>
    <font>
      <sz val="10"/>
      <color rgb="FF9C0006"/>
      <name val="맑은 고딕"/>
      <family val="2"/>
      <charset val="129"/>
      <scheme val="minor"/>
    </font>
    <font>
      <sz val="8"/>
      <color theme="1"/>
      <name val="맑은 고딕"/>
      <family val="3"/>
      <charset val="129"/>
      <scheme val="minor"/>
    </font>
    <font>
      <sz val="8"/>
      <color theme="1"/>
      <name val="맑은 고딕"/>
      <family val="3"/>
      <charset val="129"/>
    </font>
    <font>
      <sz val="8"/>
      <color rgb="FFFF0000"/>
      <name val="맑은 고딕"/>
      <family val="3"/>
      <charset val="129"/>
      <scheme val="minor"/>
    </font>
    <font>
      <b/>
      <sz val="10"/>
      <color rgb="FFFF0000"/>
      <name val="맑은 고딕"/>
      <family val="3"/>
      <charset val="129"/>
      <scheme val="minor"/>
    </font>
    <font>
      <sz val="10"/>
      <color theme="1"/>
      <name val="맑은 고딕"/>
      <family val="3"/>
      <charset val="128"/>
      <scheme val="minor"/>
    </font>
    <font>
      <b/>
      <sz val="10"/>
      <name val="맑은 고딕"/>
      <family val="3"/>
      <charset val="129"/>
      <scheme val="minor"/>
    </font>
    <font>
      <sz val="10"/>
      <color theme="1"/>
      <name val="맑은 고딕"/>
      <family val="3"/>
      <charset val="129"/>
    </font>
    <font>
      <b/>
      <sz val="10"/>
      <color theme="0"/>
      <name val="맑은 고딕"/>
      <family val="3"/>
      <charset val="129"/>
      <scheme val="minor"/>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8" tint="0.79998168889431442"/>
        <bgColor indexed="65"/>
      </patternFill>
    </fill>
    <fill>
      <patternFill patternType="solid">
        <fgColor rgb="FFF2F2F2"/>
      </patternFill>
    </fill>
    <fill>
      <patternFill patternType="solid">
        <fgColor rgb="FFFFFFCC"/>
      </patternFill>
    </fill>
    <fill>
      <patternFill patternType="solid">
        <fgColor theme="8"/>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B2B2B2"/>
      </right>
      <top style="medium">
        <color indexed="64"/>
      </top>
      <bottom style="thin">
        <color rgb="FFB2B2B2"/>
      </bottom>
      <diagonal/>
    </border>
    <border>
      <left style="thin">
        <color rgb="FFB2B2B2"/>
      </left>
      <right style="thin">
        <color rgb="FFB2B2B2"/>
      </right>
      <top style="medium">
        <color indexed="64"/>
      </top>
      <bottom style="thin">
        <color rgb="FFB2B2B2"/>
      </bottom>
      <diagonal/>
    </border>
    <border>
      <left style="thin">
        <color rgb="FFB2B2B2"/>
      </left>
      <right style="medium">
        <color indexed="64"/>
      </right>
      <top style="medium">
        <color indexed="64"/>
      </top>
      <bottom style="thin">
        <color rgb="FFB2B2B2"/>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
      <left style="medium">
        <color indexed="64"/>
      </left>
      <right style="thin">
        <color rgb="FFB2B2B2"/>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style="thin">
        <color rgb="FFB2B2B2"/>
      </left>
      <right style="medium">
        <color indexed="64"/>
      </right>
      <top style="thin">
        <color rgb="FFB2B2B2"/>
      </top>
      <bottom style="medium">
        <color indexed="64"/>
      </bottom>
      <diagonal/>
    </border>
  </borders>
  <cellStyleXfs count="8">
    <xf numFmtId="0" fontId="0" fillId="0" borderId="0">
      <alignment vertical="center"/>
    </xf>
    <xf numFmtId="0" fontId="2" fillId="2" borderId="0" applyNumberFormat="0" applyBorder="0" applyAlignment="0" applyProtection="0">
      <alignment vertical="center"/>
    </xf>
    <xf numFmtId="0" fontId="3" fillId="3" borderId="0" applyNumberFormat="0" applyBorder="0" applyAlignment="0" applyProtection="0">
      <alignment vertical="center"/>
    </xf>
    <xf numFmtId="0" fontId="4" fillId="4" borderId="0" applyNumberFormat="0" applyBorder="0" applyAlignment="0" applyProtection="0">
      <alignment vertical="center"/>
    </xf>
    <xf numFmtId="0" fontId="1" fillId="5" borderId="0" applyNumberFormat="0" applyBorder="0" applyAlignment="0" applyProtection="0">
      <alignment vertical="center"/>
    </xf>
    <xf numFmtId="0" fontId="14" fillId="6" borderId="9" applyNumberFormat="0" applyAlignment="0" applyProtection="0">
      <alignment vertical="center"/>
    </xf>
    <xf numFmtId="0" fontId="1" fillId="7" borderId="10" applyNumberFormat="0" applyFont="0" applyAlignment="0" applyProtection="0">
      <alignment vertical="center"/>
    </xf>
    <xf numFmtId="0" fontId="15" fillId="8" borderId="0" applyNumberFormat="0" applyBorder="0" applyAlignment="0" applyProtection="0">
      <alignment vertical="center"/>
    </xf>
  </cellStyleXfs>
  <cellXfs count="203">
    <xf numFmtId="0" fontId="0" fillId="0" borderId="0" xfId="0">
      <alignment vertical="center"/>
    </xf>
    <xf numFmtId="0" fontId="9" fillId="0" borderId="0" xfId="0" applyFont="1">
      <alignment vertical="center"/>
    </xf>
    <xf numFmtId="0" fontId="9" fillId="0" borderId="0" xfId="0" applyFont="1" applyAlignment="1">
      <alignment horizontal="center" vertical="center"/>
    </xf>
    <xf numFmtId="0" fontId="16" fillId="0" borderId="0" xfId="0" applyFont="1">
      <alignment vertical="center"/>
    </xf>
    <xf numFmtId="0" fontId="9" fillId="0" borderId="0" xfId="0" applyNumberFormat="1" applyFont="1">
      <alignment vertical="center"/>
    </xf>
    <xf numFmtId="177" fontId="9" fillId="0" borderId="0" xfId="0" applyNumberFormat="1" applyFont="1">
      <alignment vertical="center"/>
    </xf>
    <xf numFmtId="176" fontId="20" fillId="0" borderId="0" xfId="0" applyNumberFormat="1" applyFont="1">
      <alignment vertical="center"/>
    </xf>
    <xf numFmtId="0" fontId="17" fillId="2" borderId="1" xfId="1" applyFont="1" applyBorder="1" applyAlignment="1">
      <alignment horizontal="center" vertical="center" wrapText="1"/>
    </xf>
    <xf numFmtId="0" fontId="21" fillId="8" borderId="1" xfId="7" applyFont="1" applyBorder="1" applyAlignment="1">
      <alignment horizontal="center" vertical="center" wrapText="1"/>
    </xf>
    <xf numFmtId="49" fontId="21" fillId="8" borderId="1" xfId="7" applyNumberFormat="1" applyFont="1" applyBorder="1" applyAlignment="1">
      <alignment horizontal="center" vertical="center" wrapText="1"/>
    </xf>
    <xf numFmtId="0" fontId="21" fillId="8" borderId="1" xfId="7" applyFont="1" applyBorder="1" applyAlignment="1">
      <alignment horizontal="center" vertical="center"/>
    </xf>
    <xf numFmtId="0" fontId="19"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49" fontId="16" fillId="0" borderId="1" xfId="0" applyNumberFormat="1" applyFont="1" applyBorder="1" applyAlignment="1">
      <alignment vertical="center" wrapText="1"/>
    </xf>
    <xf numFmtId="0" fontId="16" fillId="0" borderId="1" xfId="0" applyFont="1" applyBorder="1" applyAlignment="1">
      <alignment vertical="center"/>
    </xf>
    <xf numFmtId="0" fontId="23" fillId="0" borderId="1" xfId="0" applyFont="1" applyBorder="1" applyAlignment="1">
      <alignment vertical="center" wrapText="1"/>
    </xf>
    <xf numFmtId="0" fontId="24" fillId="0" borderId="1" xfId="0" applyFont="1" applyBorder="1" applyAlignment="1">
      <alignment vertical="center" wrapText="1"/>
    </xf>
    <xf numFmtId="49" fontId="16" fillId="0" borderId="1" xfId="0" applyNumberFormat="1" applyFont="1" applyBorder="1" applyAlignment="1">
      <alignment vertical="center"/>
    </xf>
    <xf numFmtId="0" fontId="16" fillId="0" borderId="0" xfId="0" applyFont="1" applyBorder="1" applyAlignment="1">
      <alignment vertical="center" wrapText="1"/>
    </xf>
    <xf numFmtId="0" fontId="16" fillId="0" borderId="0" xfId="0" applyFont="1" applyBorder="1" applyAlignment="1">
      <alignment horizontal="center" vertical="center" wrapText="1"/>
    </xf>
    <xf numFmtId="0" fontId="9" fillId="0" borderId="0" xfId="0" applyFont="1" applyBorder="1">
      <alignment vertical="center"/>
    </xf>
    <xf numFmtId="0" fontId="25" fillId="0" borderId="0" xfId="0" applyFont="1">
      <alignment vertical="center"/>
    </xf>
    <xf numFmtId="0" fontId="26" fillId="0" borderId="0" xfId="0" applyFont="1">
      <alignment vertical="center"/>
    </xf>
    <xf numFmtId="0" fontId="28" fillId="0" borderId="0" xfId="1" applyFont="1" applyFill="1">
      <alignment vertical="center"/>
    </xf>
    <xf numFmtId="0" fontId="7" fillId="2" borderId="16" xfId="1" applyFont="1" applyBorder="1">
      <alignment vertical="center"/>
    </xf>
    <xf numFmtId="0" fontId="28" fillId="2" borderId="17" xfId="1" applyFont="1" applyBorder="1">
      <alignment vertical="center"/>
    </xf>
    <xf numFmtId="0" fontId="28" fillId="2" borderId="18" xfId="1" applyFont="1" applyBorder="1">
      <alignment vertical="center"/>
    </xf>
    <xf numFmtId="0" fontId="28" fillId="2" borderId="19" xfId="1" applyFont="1" applyBorder="1">
      <alignment vertical="center"/>
    </xf>
    <xf numFmtId="0" fontId="28" fillId="2" borderId="0" xfId="1" applyFont="1" applyBorder="1">
      <alignment vertical="center"/>
    </xf>
    <xf numFmtId="0" fontId="28" fillId="2" borderId="20" xfId="1" applyFont="1" applyBorder="1">
      <alignment vertical="center"/>
    </xf>
    <xf numFmtId="0" fontId="28" fillId="2" borderId="21" xfId="1" applyFont="1" applyBorder="1">
      <alignment vertical="center"/>
    </xf>
    <xf numFmtId="0" fontId="28" fillId="2" borderId="22" xfId="1" applyFont="1" applyBorder="1">
      <alignment vertical="center"/>
    </xf>
    <xf numFmtId="0" fontId="28" fillId="2" borderId="23" xfId="1" applyFont="1" applyBorder="1">
      <alignment vertical="center"/>
    </xf>
    <xf numFmtId="0" fontId="13" fillId="3" borderId="16" xfId="2" applyFont="1" applyBorder="1">
      <alignment vertical="center"/>
    </xf>
    <xf numFmtId="0" fontId="29" fillId="3" borderId="17" xfId="2" applyFont="1" applyBorder="1">
      <alignment vertical="center"/>
    </xf>
    <xf numFmtId="0" fontId="29" fillId="3" borderId="18" xfId="2" applyFont="1" applyBorder="1">
      <alignment vertical="center"/>
    </xf>
    <xf numFmtId="0" fontId="29" fillId="3" borderId="19" xfId="2" applyFont="1" applyBorder="1">
      <alignment vertical="center"/>
    </xf>
    <xf numFmtId="0" fontId="29" fillId="3" borderId="0" xfId="2" applyFont="1" applyBorder="1">
      <alignment vertical="center"/>
    </xf>
    <xf numFmtId="0" fontId="29" fillId="3" borderId="20" xfId="2" applyFont="1" applyBorder="1">
      <alignment vertical="center"/>
    </xf>
    <xf numFmtId="0" fontId="29" fillId="3" borderId="21" xfId="2" applyFont="1" applyBorder="1">
      <alignment vertical="center"/>
    </xf>
    <xf numFmtId="0" fontId="29" fillId="3" borderId="22" xfId="2" applyFont="1" applyBorder="1">
      <alignment vertical="center"/>
    </xf>
    <xf numFmtId="0" fontId="29" fillId="3" borderId="23" xfId="2" applyFont="1" applyBorder="1">
      <alignment vertical="center"/>
    </xf>
    <xf numFmtId="0" fontId="5" fillId="7" borderId="24" xfId="6" applyFont="1" applyBorder="1" applyAlignment="1">
      <alignment horizontal="center" vertical="center"/>
    </xf>
    <xf numFmtId="0" fontId="27" fillId="7" borderId="25" xfId="6" applyFont="1" applyBorder="1" applyAlignment="1">
      <alignment horizontal="center" vertical="center"/>
    </xf>
    <xf numFmtId="0" fontId="5" fillId="7" borderId="25" xfId="6" applyFont="1" applyBorder="1" applyAlignment="1">
      <alignment horizontal="center" vertical="center"/>
    </xf>
    <xf numFmtId="0" fontId="0" fillId="7" borderId="26" xfId="6" applyFont="1" applyBorder="1">
      <alignment vertical="center"/>
    </xf>
    <xf numFmtId="0" fontId="26" fillId="7" borderId="27" xfId="6" applyFont="1" applyBorder="1">
      <alignment vertical="center"/>
    </xf>
    <xf numFmtId="0" fontId="0" fillId="7" borderId="10" xfId="6" applyFont="1" applyBorder="1">
      <alignment vertical="center"/>
    </xf>
    <xf numFmtId="0" fontId="26" fillId="7" borderId="10" xfId="6" applyFont="1" applyBorder="1">
      <alignment vertical="center"/>
    </xf>
    <xf numFmtId="0" fontId="0" fillId="7" borderId="28" xfId="6" applyFont="1" applyBorder="1">
      <alignment vertical="center"/>
    </xf>
    <xf numFmtId="0" fontId="26" fillId="7" borderId="29" xfId="6" applyFont="1" applyBorder="1">
      <alignment vertical="center"/>
    </xf>
    <xf numFmtId="0" fontId="0" fillId="7" borderId="30" xfId="6" applyFont="1" applyBorder="1">
      <alignment vertical="center"/>
    </xf>
    <xf numFmtId="0" fontId="0" fillId="7" borderId="31" xfId="6" applyFont="1" applyBorder="1">
      <alignment vertical="center"/>
    </xf>
    <xf numFmtId="0" fontId="25" fillId="0" borderId="0" xfId="0" applyFont="1" applyBorder="1">
      <alignment vertical="center"/>
    </xf>
    <xf numFmtId="0" fontId="22" fillId="9" borderId="1" xfId="5" applyFont="1" applyFill="1" applyBorder="1" applyAlignment="1">
      <alignment vertical="center" wrapText="1"/>
    </xf>
    <xf numFmtId="0" fontId="22" fillId="9" borderId="1" xfId="5" applyFont="1" applyFill="1" applyBorder="1" applyAlignment="1">
      <alignment horizontal="center" vertical="center" wrapText="1"/>
    </xf>
    <xf numFmtId="49" fontId="22" fillId="9" borderId="1" xfId="5" applyNumberFormat="1" applyFont="1" applyFill="1" applyBorder="1" applyAlignment="1">
      <alignment vertical="center" wrapText="1"/>
    </xf>
    <xf numFmtId="0" fontId="22" fillId="9" borderId="1" xfId="5" applyFont="1" applyFill="1" applyBorder="1" applyAlignment="1">
      <alignment vertical="center"/>
    </xf>
    <xf numFmtId="0" fontId="8" fillId="4" borderId="1" xfId="3" applyFont="1" applyBorder="1" applyAlignment="1">
      <alignment horizontal="center" vertical="center"/>
    </xf>
    <xf numFmtId="0" fontId="7" fillId="2" borderId="1" xfId="1" applyFont="1" applyBorder="1" applyAlignment="1">
      <alignment horizontal="center" vertical="center"/>
    </xf>
    <xf numFmtId="0" fontId="30" fillId="0" borderId="1" xfId="0" applyFont="1" applyBorder="1" applyAlignment="1">
      <alignment vertical="center" wrapText="1"/>
    </xf>
    <xf numFmtId="0" fontId="9" fillId="0" borderId="0" xfId="0" applyFont="1" applyAlignment="1">
      <alignment vertical="center"/>
    </xf>
    <xf numFmtId="0" fontId="16" fillId="0" borderId="0" xfId="0" applyFont="1" applyAlignment="1">
      <alignment vertical="center"/>
    </xf>
    <xf numFmtId="0" fontId="24" fillId="0" borderId="1" xfId="0" applyFont="1" applyBorder="1" applyAlignment="1">
      <alignment vertical="center"/>
    </xf>
    <xf numFmtId="0" fontId="24" fillId="0" borderId="1" xfId="0" applyFont="1" applyBorder="1" applyAlignment="1">
      <alignment horizontal="center" vertical="center"/>
    </xf>
    <xf numFmtId="49" fontId="24" fillId="0" borderId="1" xfId="0" applyNumberFormat="1" applyFont="1" applyBorder="1" applyAlignment="1">
      <alignment vertical="center"/>
    </xf>
    <xf numFmtId="0" fontId="24" fillId="0" borderId="0" xfId="0" applyFont="1" applyAlignment="1">
      <alignment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wrapText="1"/>
    </xf>
    <xf numFmtId="0" fontId="25" fillId="0" borderId="0" xfId="0" applyFont="1" applyBorder="1" applyAlignment="1">
      <alignment vertical="center" wrapText="1"/>
    </xf>
    <xf numFmtId="0" fontId="25" fillId="0" borderId="0" xfId="0" applyFont="1" applyBorder="1" applyAlignment="1">
      <alignment horizontal="center" vertical="center" wrapText="1"/>
    </xf>
    <xf numFmtId="0" fontId="25" fillId="0" borderId="0" xfId="0" applyFont="1" applyBorder="1" applyAlignment="1">
      <alignment vertical="center"/>
    </xf>
    <xf numFmtId="0" fontId="32" fillId="0" borderId="1"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33" fillId="0" borderId="0" xfId="0" applyFont="1" applyBorder="1" applyAlignment="1">
      <alignment vertical="center"/>
    </xf>
    <xf numFmtId="0" fontId="20" fillId="0" borderId="0" xfId="0" applyFont="1" applyBorder="1" applyAlignment="1">
      <alignment vertical="center"/>
    </xf>
    <xf numFmtId="0" fontId="16" fillId="10" borderId="0" xfId="0" applyFont="1" applyFill="1" applyBorder="1" applyAlignment="1">
      <alignment vertical="center" wrapText="1"/>
    </xf>
    <xf numFmtId="0" fontId="16" fillId="10" borderId="0" xfId="0" applyFont="1" applyFill="1" applyBorder="1" applyAlignment="1">
      <alignment horizontal="center" vertical="center" wrapText="1"/>
    </xf>
    <xf numFmtId="0" fontId="9" fillId="10" borderId="0" xfId="0" applyFont="1" applyFill="1">
      <alignment vertical="center"/>
    </xf>
    <xf numFmtId="0" fontId="9" fillId="0" borderId="0" xfId="0" applyFont="1" applyFill="1">
      <alignment vertical="center"/>
    </xf>
    <xf numFmtId="0" fontId="9" fillId="10" borderId="0" xfId="0" applyFont="1" applyFill="1" applyAlignment="1">
      <alignment vertical="center"/>
    </xf>
    <xf numFmtId="0" fontId="9" fillId="10" borderId="0" xfId="0" applyFont="1" applyFill="1" applyAlignment="1">
      <alignment horizontal="center" vertical="center"/>
    </xf>
    <xf numFmtId="0" fontId="9" fillId="11" borderId="0" xfId="0" applyFont="1" applyFill="1">
      <alignment vertical="center"/>
    </xf>
    <xf numFmtId="0" fontId="9" fillId="11" borderId="0" xfId="0" applyFont="1" applyFill="1" applyAlignment="1">
      <alignment vertical="center"/>
    </xf>
    <xf numFmtId="0" fontId="9" fillId="11" borderId="0" xfId="0" applyFont="1" applyFill="1" applyAlignment="1">
      <alignment horizontal="center" vertical="center"/>
    </xf>
    <xf numFmtId="0" fontId="20" fillId="0" borderId="0" xfId="0" applyFont="1">
      <alignment vertical="center"/>
    </xf>
    <xf numFmtId="0" fontId="9" fillId="12" borderId="0" xfId="0" applyFont="1" applyFill="1">
      <alignment vertical="center"/>
    </xf>
    <xf numFmtId="0" fontId="9" fillId="13" borderId="0" xfId="0" applyFont="1" applyFill="1">
      <alignment vertical="center"/>
    </xf>
    <xf numFmtId="0" fontId="9" fillId="13" borderId="0" xfId="0" applyFont="1" applyFill="1" applyAlignment="1">
      <alignment vertical="center"/>
    </xf>
    <xf numFmtId="0" fontId="9" fillId="13" borderId="0" xfId="0" applyFont="1" applyFill="1" applyAlignment="1">
      <alignment horizontal="center" vertical="center"/>
    </xf>
    <xf numFmtId="176" fontId="9" fillId="0" borderId="0" xfId="0" applyNumberFormat="1" applyFont="1">
      <alignment vertical="center"/>
    </xf>
    <xf numFmtId="1" fontId="9" fillId="0" borderId="0" xfId="0" applyNumberFormat="1" applyFont="1">
      <alignment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0" fillId="0" borderId="0" xfId="0" applyNumberFormat="1" applyFont="1">
      <alignment vertical="center"/>
    </xf>
    <xf numFmtId="1" fontId="20" fillId="0" borderId="0" xfId="0" applyNumberFormat="1" applyFont="1">
      <alignment vertical="center"/>
    </xf>
    <xf numFmtId="0" fontId="22" fillId="0" borderId="0" xfId="0" applyFont="1" applyBorder="1" applyAlignment="1">
      <alignment vertical="center"/>
    </xf>
    <xf numFmtId="0" fontId="22" fillId="0" borderId="0" xfId="0" applyFont="1" applyBorder="1" applyAlignment="1">
      <alignment horizontal="center" vertical="center"/>
    </xf>
    <xf numFmtId="1" fontId="25" fillId="0" borderId="0" xfId="0" applyNumberFormat="1" applyFont="1">
      <alignment vertical="center"/>
    </xf>
    <xf numFmtId="0" fontId="25" fillId="0" borderId="0" xfId="0" applyNumberFormat="1" applyFont="1">
      <alignment vertical="center"/>
    </xf>
    <xf numFmtId="0" fontId="20" fillId="0" borderId="0" xfId="0" applyFont="1" applyBorder="1" applyAlignment="1">
      <alignment vertical="center" wrapText="1"/>
    </xf>
    <xf numFmtId="0" fontId="20" fillId="0" borderId="0" xfId="0" applyFont="1" applyBorder="1" applyAlignment="1">
      <alignment horizontal="center" vertical="center" wrapText="1"/>
    </xf>
    <xf numFmtId="0" fontId="20" fillId="0" borderId="0" xfId="0" applyFont="1" applyAlignment="1">
      <alignment vertical="center"/>
    </xf>
    <xf numFmtId="0" fontId="8" fillId="4" borderId="1" xfId="3" applyFont="1" applyBorder="1" applyAlignment="1">
      <alignment horizontal="center" vertical="center"/>
    </xf>
    <xf numFmtId="0" fontId="7" fillId="2" borderId="1" xfId="1" applyFont="1" applyBorder="1" applyAlignment="1">
      <alignment horizontal="center" vertical="center"/>
    </xf>
    <xf numFmtId="10" fontId="9" fillId="0" borderId="0" xfId="0" applyNumberFormat="1" applyFont="1">
      <alignment vertical="center"/>
    </xf>
    <xf numFmtId="9" fontId="9" fillId="0" borderId="0" xfId="0" applyNumberFormat="1" applyFont="1">
      <alignment vertical="center"/>
    </xf>
    <xf numFmtId="0" fontId="35" fillId="0" borderId="0" xfId="0" applyFont="1" applyBorder="1" applyAlignment="1">
      <alignment vertical="center"/>
    </xf>
    <xf numFmtId="0" fontId="25" fillId="0" borderId="0" xfId="0" applyFont="1" applyBorder="1" applyAlignment="1">
      <alignment horizontal="center" vertical="center"/>
    </xf>
    <xf numFmtId="0" fontId="25" fillId="0" borderId="0" xfId="0" applyFont="1" applyAlignment="1">
      <alignment vertical="center"/>
    </xf>
    <xf numFmtId="0" fontId="20" fillId="10" borderId="0" xfId="0" applyFont="1" applyFill="1">
      <alignment vertical="center"/>
    </xf>
    <xf numFmtId="0" fontId="7" fillId="2" borderId="1" xfId="1" applyFont="1" applyBorder="1" applyAlignment="1">
      <alignment horizontal="center" vertical="center" wrapText="1"/>
    </xf>
    <xf numFmtId="0" fontId="8" fillId="4" borderId="1" xfId="3" applyFont="1" applyBorder="1" applyAlignment="1">
      <alignment horizontal="center" vertical="center" wrapText="1"/>
    </xf>
    <xf numFmtId="1" fontId="9" fillId="0" borderId="0" xfId="0" applyNumberFormat="1" applyFont="1" applyAlignment="1">
      <alignment vertical="center"/>
    </xf>
    <xf numFmtId="176" fontId="9" fillId="0" borderId="0" xfId="0" applyNumberFormat="1" applyFont="1" applyAlignment="1">
      <alignment vertical="center"/>
    </xf>
    <xf numFmtId="178" fontId="9" fillId="0" borderId="0" xfId="0" applyNumberFormat="1" applyFont="1">
      <alignment vertical="center"/>
    </xf>
    <xf numFmtId="0" fontId="20" fillId="0" borderId="0" xfId="0" applyFont="1" applyBorder="1" applyAlignment="1">
      <alignment horizontal="center" vertical="center"/>
    </xf>
    <xf numFmtId="0" fontId="16" fillId="7" borderId="2" xfId="6" applyFont="1" applyBorder="1" applyAlignment="1">
      <alignment vertical="center" wrapText="1"/>
    </xf>
    <xf numFmtId="0" fontId="16" fillId="7" borderId="7" xfId="6" applyFont="1" applyBorder="1" applyAlignment="1">
      <alignment vertical="center" wrapText="1"/>
    </xf>
    <xf numFmtId="0" fontId="30" fillId="0" borderId="2" xfId="0" applyFont="1" applyBorder="1" applyAlignment="1">
      <alignment vertical="center" wrapText="1"/>
    </xf>
    <xf numFmtId="0" fontId="30" fillId="0" borderId="7" xfId="0" applyFont="1" applyBorder="1" applyAlignment="1">
      <alignment vertical="center" wrapText="1"/>
    </xf>
    <xf numFmtId="0" fontId="16" fillId="0" borderId="2" xfId="0" applyFont="1" applyBorder="1" applyAlignment="1">
      <alignment horizontal="center" vertical="center" wrapText="1"/>
    </xf>
    <xf numFmtId="0" fontId="16" fillId="0" borderId="7" xfId="0" applyFont="1" applyBorder="1" applyAlignment="1">
      <alignment horizontal="center" vertical="center" wrapText="1"/>
    </xf>
    <xf numFmtId="0" fontId="30" fillId="0" borderId="2" xfId="0" applyFont="1" applyBorder="1" applyAlignment="1">
      <alignment horizontal="left" vertical="center" wrapText="1"/>
    </xf>
    <xf numFmtId="0" fontId="30" fillId="0" borderId="7" xfId="0" applyFont="1" applyBorder="1" applyAlignment="1">
      <alignment horizontal="left" vertical="center" wrapText="1"/>
    </xf>
    <xf numFmtId="0" fontId="16" fillId="0" borderId="2"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center" vertical="center" wrapText="1"/>
    </xf>
    <xf numFmtId="0" fontId="16" fillId="0" borderId="6" xfId="0" applyFont="1" applyBorder="1" applyAlignment="1">
      <alignment horizontal="left" vertical="center" wrapText="1"/>
    </xf>
    <xf numFmtId="0" fontId="18" fillId="4" borderId="3" xfId="3" applyFont="1" applyBorder="1" applyAlignment="1">
      <alignment horizontal="left" vertical="center" wrapText="1"/>
    </xf>
    <xf numFmtId="0" fontId="18" fillId="4" borderId="4" xfId="3" applyFont="1" applyBorder="1" applyAlignment="1">
      <alignment horizontal="left" vertical="center" wrapText="1"/>
    </xf>
    <xf numFmtId="0" fontId="18" fillId="4" borderId="5" xfId="3" applyFont="1" applyBorder="1" applyAlignment="1">
      <alignment horizontal="left" vertical="center" wrapText="1"/>
    </xf>
    <xf numFmtId="49" fontId="16" fillId="0" borderId="2"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0" fontId="16" fillId="0" borderId="2" xfId="0" applyFont="1" applyBorder="1" applyAlignment="1">
      <alignment horizontal="center" vertical="center"/>
    </xf>
    <xf numFmtId="0" fontId="16" fillId="0" borderId="7" xfId="0" applyFont="1" applyBorder="1" applyAlignment="1">
      <alignment horizontal="center" vertical="center"/>
    </xf>
    <xf numFmtId="0" fontId="18" fillId="4" borderId="3" xfId="3" applyFont="1" applyBorder="1" applyAlignment="1">
      <alignment horizontal="left" vertical="center"/>
    </xf>
    <xf numFmtId="0" fontId="18" fillId="4" borderId="4" xfId="3" applyFont="1" applyBorder="1" applyAlignment="1">
      <alignment horizontal="left" vertical="center"/>
    </xf>
    <xf numFmtId="0" fontId="18" fillId="4" borderId="5" xfId="3" applyFont="1" applyBorder="1" applyAlignment="1">
      <alignment horizontal="left" vertical="center"/>
    </xf>
    <xf numFmtId="49" fontId="16" fillId="0" borderId="2" xfId="0" applyNumberFormat="1" applyFont="1" applyBorder="1" applyAlignment="1">
      <alignment horizontal="center" vertical="center"/>
    </xf>
    <xf numFmtId="49" fontId="16" fillId="0" borderId="7" xfId="0" applyNumberFormat="1" applyFont="1" applyBorder="1" applyAlignment="1">
      <alignment horizontal="center" vertical="center"/>
    </xf>
    <xf numFmtId="49" fontId="16" fillId="0" borderId="6" xfId="0" applyNumberFormat="1" applyFont="1" applyBorder="1" applyAlignment="1">
      <alignment horizontal="center" vertical="center" wrapText="1"/>
    </xf>
    <xf numFmtId="0" fontId="13" fillId="3" borderId="2" xfId="2" applyFont="1" applyBorder="1" applyAlignment="1">
      <alignment horizontal="center" vertical="center"/>
    </xf>
    <xf numFmtId="0" fontId="13" fillId="3" borderId="6" xfId="2" applyFont="1" applyBorder="1" applyAlignment="1">
      <alignment horizontal="center" vertical="center"/>
    </xf>
    <xf numFmtId="0" fontId="13" fillId="3" borderId="7" xfId="2" applyFont="1" applyBorder="1" applyAlignment="1">
      <alignment horizontal="center" vertical="center"/>
    </xf>
    <xf numFmtId="0" fontId="13" fillId="3" borderId="1" xfId="2" applyFont="1" applyBorder="1" applyAlignment="1">
      <alignment horizontal="center" vertical="center"/>
    </xf>
    <xf numFmtId="0" fontId="7" fillId="2" borderId="1" xfId="1" applyFont="1" applyBorder="1" applyAlignment="1">
      <alignment horizontal="center" vertical="center"/>
    </xf>
    <xf numFmtId="0" fontId="7" fillId="2" borderId="2" xfId="1" applyFont="1" applyBorder="1" applyAlignment="1">
      <alignment horizontal="center" vertical="center"/>
    </xf>
    <xf numFmtId="0" fontId="7" fillId="2" borderId="7" xfId="1" applyFont="1" applyBorder="1" applyAlignment="1">
      <alignment horizontal="center" vertical="center"/>
    </xf>
    <xf numFmtId="0" fontId="13" fillId="3" borderId="2" xfId="2" applyFont="1" applyBorder="1" applyAlignment="1">
      <alignment horizontal="center" vertical="center" wrapText="1"/>
    </xf>
    <xf numFmtId="0" fontId="13" fillId="3" borderId="6" xfId="2" applyFont="1" applyBorder="1" applyAlignment="1">
      <alignment horizontal="center" vertical="center" wrapText="1"/>
    </xf>
    <xf numFmtId="0" fontId="13" fillId="3" borderId="7" xfId="2"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9" fillId="0" borderId="8" xfId="0" applyFont="1" applyBorder="1" applyAlignment="1">
      <alignment horizontal="center" vertical="center"/>
    </xf>
    <xf numFmtId="0" fontId="8" fillId="4" borderId="1" xfId="3" applyFont="1" applyBorder="1" applyAlignment="1">
      <alignment horizontal="center" vertical="center"/>
    </xf>
    <xf numFmtId="0" fontId="8" fillId="4" borderId="2" xfId="3" applyFont="1" applyBorder="1" applyAlignment="1">
      <alignment horizontal="center" vertical="center"/>
    </xf>
    <xf numFmtId="0" fontId="8" fillId="4" borderId="7" xfId="3" applyFont="1" applyBorder="1" applyAlignment="1">
      <alignment horizontal="center" vertical="center"/>
    </xf>
    <xf numFmtId="0" fontId="5" fillId="0" borderId="1" xfId="0" applyFont="1" applyBorder="1" applyAlignment="1">
      <alignment horizontal="center" vertical="center" wrapText="1"/>
    </xf>
    <xf numFmtId="0" fontId="5" fillId="5" borderId="1" xfId="4" applyFont="1" applyBorder="1" applyAlignment="1">
      <alignment horizontal="center" vertical="center"/>
    </xf>
    <xf numFmtId="0" fontId="7" fillId="2" borderId="3" xfId="1" applyFont="1" applyBorder="1" applyAlignment="1">
      <alignment horizontal="center" vertical="center"/>
    </xf>
    <xf numFmtId="0" fontId="7" fillId="2" borderId="4" xfId="1" applyFont="1" applyBorder="1" applyAlignment="1">
      <alignment horizontal="center" vertical="center"/>
    </xf>
    <xf numFmtId="0" fontId="7" fillId="2" borderId="5" xfId="1" applyFont="1" applyBorder="1" applyAlignment="1">
      <alignment horizontal="center" vertical="center"/>
    </xf>
    <xf numFmtId="0" fontId="5" fillId="5" borderId="2" xfId="4" applyFont="1" applyBorder="1" applyAlignment="1">
      <alignment horizontal="center" vertical="center"/>
    </xf>
    <xf numFmtId="0" fontId="5" fillId="5" borderId="7" xfId="4" applyFont="1" applyBorder="1" applyAlignment="1">
      <alignment horizontal="center" vertical="center"/>
    </xf>
    <xf numFmtId="0" fontId="5" fillId="5" borderId="11" xfId="4" applyFont="1" applyBorder="1" applyAlignment="1">
      <alignment horizontal="center" vertical="center"/>
    </xf>
    <xf numFmtId="0" fontId="5" fillId="5" borderId="8" xfId="4" applyFont="1" applyBorder="1" applyAlignment="1">
      <alignment horizontal="center" vertical="center"/>
    </xf>
    <xf numFmtId="0" fontId="5" fillId="5" borderId="12" xfId="4" applyFont="1" applyBorder="1" applyAlignment="1">
      <alignment horizontal="center" vertical="center"/>
    </xf>
    <xf numFmtId="0" fontId="5" fillId="5" borderId="13" xfId="4" applyFont="1" applyBorder="1" applyAlignment="1">
      <alignment horizontal="center" vertical="center"/>
    </xf>
    <xf numFmtId="0" fontId="5" fillId="5" borderId="15" xfId="4" applyFont="1" applyBorder="1" applyAlignment="1">
      <alignment horizontal="center" vertical="center"/>
    </xf>
    <xf numFmtId="0" fontId="5" fillId="5" borderId="14" xfId="4" applyFont="1" applyBorder="1" applyAlignment="1">
      <alignment horizontal="center" vertical="center"/>
    </xf>
    <xf numFmtId="0" fontId="5" fillId="5" borderId="1" xfId="4" applyFont="1" applyBorder="1" applyAlignment="1">
      <alignment horizontal="center" vertical="center" wrapText="1"/>
    </xf>
    <xf numFmtId="0" fontId="8" fillId="4" borderId="3" xfId="3" applyFont="1" applyBorder="1" applyAlignment="1">
      <alignment horizontal="center" vertical="center"/>
    </xf>
    <xf numFmtId="0" fontId="8" fillId="4" borderId="4" xfId="3" applyFont="1" applyBorder="1" applyAlignment="1">
      <alignment horizontal="center" vertical="center"/>
    </xf>
    <xf numFmtId="0" fontId="8" fillId="4" borderId="5" xfId="3" applyFont="1" applyBorder="1" applyAlignment="1">
      <alignment horizontal="center" vertical="center"/>
    </xf>
    <xf numFmtId="0" fontId="5" fillId="5" borderId="2" xfId="4" applyFont="1" applyBorder="1" applyAlignment="1">
      <alignment horizontal="center" vertical="center" wrapText="1"/>
    </xf>
    <xf numFmtId="0" fontId="5" fillId="5" borderId="7" xfId="4" applyFont="1" applyBorder="1" applyAlignment="1">
      <alignment horizontal="center" vertical="center" wrapText="1"/>
    </xf>
    <xf numFmtId="0" fontId="18" fillId="4" borderId="4" xfId="3" applyFont="1" applyBorder="1" applyAlignment="1">
      <alignment vertical="center"/>
    </xf>
    <xf numFmtId="0" fontId="18" fillId="4" borderId="4" xfId="3" applyFont="1" applyBorder="1" applyAlignment="1">
      <alignment vertical="center" wrapText="1"/>
    </xf>
    <xf numFmtId="0" fontId="16" fillId="0" borderId="3" xfId="0" applyFont="1" applyBorder="1" applyAlignment="1">
      <alignment vertical="center" wrapText="1"/>
    </xf>
    <xf numFmtId="0" fontId="24" fillId="0" borderId="3" xfId="0" applyFont="1" applyBorder="1" applyAlignment="1">
      <alignment vertical="center" wrapText="1"/>
    </xf>
    <xf numFmtId="0" fontId="24" fillId="0" borderId="3" xfId="0" applyFont="1" applyBorder="1" applyAlignment="1">
      <alignment vertical="center"/>
    </xf>
    <xf numFmtId="0" fontId="22" fillId="9" borderId="3" xfId="0" applyFont="1" applyFill="1" applyBorder="1" applyAlignment="1">
      <alignment vertical="center" wrapText="1"/>
    </xf>
    <xf numFmtId="0" fontId="16" fillId="0" borderId="5" xfId="0" applyFont="1" applyBorder="1" applyAlignment="1">
      <alignment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24" fillId="0" borderId="5" xfId="0" applyFont="1" applyBorder="1" applyAlignment="1">
      <alignment vertical="center"/>
    </xf>
    <xf numFmtId="0" fontId="22" fillId="9" borderId="5" xfId="5" applyFont="1" applyFill="1" applyBorder="1" applyAlignment="1">
      <alignment vertical="center" wrapText="1"/>
    </xf>
    <xf numFmtId="0" fontId="19" fillId="0" borderId="1" xfId="0" applyFont="1" applyBorder="1" applyAlignment="1">
      <alignment vertical="center"/>
    </xf>
    <xf numFmtId="0" fontId="16" fillId="0" borderId="1" xfId="0" applyFont="1" applyBorder="1">
      <alignment vertical="center"/>
    </xf>
    <xf numFmtId="0" fontId="27" fillId="5" borderId="6" xfId="4" applyFont="1" applyBorder="1" applyAlignment="1">
      <alignment horizontal="center" vertical="center"/>
    </xf>
    <xf numFmtId="0" fontId="37" fillId="8" borderId="0" xfId="7" applyFont="1">
      <alignment vertical="center"/>
    </xf>
  </cellXfs>
  <cellStyles count="8">
    <cellStyle name="20% - 강조색5" xfId="4" builtinId="46"/>
    <cellStyle name="강조색5" xfId="7" builtinId="45"/>
    <cellStyle name="계산" xfId="5" builtinId="22"/>
    <cellStyle name="나쁨" xfId="2" builtinId="27"/>
    <cellStyle name="메모" xfId="6" builtinId="10"/>
    <cellStyle name="보통" xfId="3" builtinId="28"/>
    <cellStyle name="좋음" xfId="1" builtinId="26"/>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67"/>
  <sheetViews>
    <sheetView zoomScaleNormal="100" workbookViewId="0">
      <pane ySplit="2" topLeftCell="A3" activePane="bottomLeft" state="frozen"/>
      <selection pane="bottomLeft" activeCell="C1" sqref="C1"/>
    </sheetView>
  </sheetViews>
  <sheetFormatPr defaultRowHeight="12" x14ac:dyDescent="0.3"/>
  <cols>
    <col min="1" max="1" width="6.5" style="3" hidden="1" customWidth="1"/>
    <col min="2" max="2" width="0" style="3" hidden="1" customWidth="1"/>
    <col min="3" max="3" width="4.5" style="3" bestFit="1" customWidth="1"/>
    <col min="4" max="7" width="9" style="3"/>
    <col min="8" max="8" width="0" style="3" hidden="1" customWidth="1"/>
    <col min="9" max="9" width="8" style="3" bestFit="1" customWidth="1"/>
    <col min="10" max="14" width="9" style="3"/>
    <col min="15" max="15" width="31.375" style="3" customWidth="1"/>
    <col min="16" max="16" width="36.625" style="3" customWidth="1"/>
    <col min="17" max="18" width="9" style="3"/>
    <col min="19" max="19" width="11.625" style="3" customWidth="1"/>
    <col min="20" max="16384" width="9" style="3"/>
  </cols>
  <sheetData>
    <row r="2" spans="1:21" ht="24" x14ac:dyDescent="0.3">
      <c r="A2" s="7" t="s">
        <v>271</v>
      </c>
      <c r="B2" s="7" t="s">
        <v>272</v>
      </c>
      <c r="C2" s="202" t="s">
        <v>1725</v>
      </c>
      <c r="D2" s="8" t="s">
        <v>273</v>
      </c>
      <c r="E2" s="8" t="s">
        <v>274</v>
      </c>
      <c r="F2" s="8" t="s">
        <v>275</v>
      </c>
      <c r="G2" s="8" t="s">
        <v>276</v>
      </c>
      <c r="H2" s="8" t="s">
        <v>277</v>
      </c>
      <c r="I2" s="9" t="s">
        <v>278</v>
      </c>
      <c r="J2" s="9" t="s">
        <v>279</v>
      </c>
      <c r="K2" s="8" t="s">
        <v>280</v>
      </c>
      <c r="L2" s="10" t="s">
        <v>281</v>
      </c>
      <c r="M2" s="8" t="s">
        <v>282</v>
      </c>
      <c r="N2" s="10" t="s">
        <v>283</v>
      </c>
      <c r="O2" s="8" t="s">
        <v>26</v>
      </c>
      <c r="P2" s="8" t="s">
        <v>27</v>
      </c>
      <c r="Q2" s="8" t="s">
        <v>285</v>
      </c>
      <c r="R2" s="8" t="s">
        <v>286</v>
      </c>
      <c r="S2" s="8" t="s">
        <v>287</v>
      </c>
      <c r="T2" s="11" t="s">
        <v>288</v>
      </c>
    </row>
    <row r="3" spans="1:21" x14ac:dyDescent="0.3">
      <c r="B3" s="188"/>
      <c r="C3" s="142" t="s">
        <v>34</v>
      </c>
      <c r="D3" s="143"/>
      <c r="E3" s="143"/>
      <c r="F3" s="143"/>
      <c r="G3" s="143"/>
      <c r="H3" s="143"/>
      <c r="I3" s="143"/>
      <c r="J3" s="143"/>
      <c r="K3" s="143"/>
      <c r="L3" s="143"/>
      <c r="M3" s="143"/>
      <c r="N3" s="143"/>
      <c r="O3" s="143"/>
      <c r="P3" s="143"/>
      <c r="Q3" s="143"/>
      <c r="R3" s="143"/>
      <c r="S3" s="143"/>
      <c r="T3" s="144"/>
    </row>
    <row r="4" spans="1:21" ht="52.5" customHeight="1" x14ac:dyDescent="0.3">
      <c r="A4" s="12">
        <v>32</v>
      </c>
      <c r="B4" s="190" t="s">
        <v>31</v>
      </c>
      <c r="C4" s="199">
        <v>1</v>
      </c>
      <c r="D4" s="194" t="s">
        <v>32</v>
      </c>
      <c r="E4" s="13">
        <v>2012</v>
      </c>
      <c r="F4" s="127" t="s">
        <v>289</v>
      </c>
      <c r="G4" s="127" t="s">
        <v>290</v>
      </c>
      <c r="H4" s="12" t="s">
        <v>291</v>
      </c>
      <c r="I4" s="138" t="s">
        <v>292</v>
      </c>
      <c r="J4" s="138" t="s">
        <v>293</v>
      </c>
      <c r="K4" s="127" t="s">
        <v>34</v>
      </c>
      <c r="L4" s="140" t="s">
        <v>294</v>
      </c>
      <c r="M4" s="127" t="s">
        <v>36</v>
      </c>
      <c r="N4" s="127" t="s">
        <v>295</v>
      </c>
      <c r="O4" s="129" t="s">
        <v>881</v>
      </c>
      <c r="P4" s="129" t="s">
        <v>621</v>
      </c>
      <c r="Q4" s="127" t="s">
        <v>297</v>
      </c>
      <c r="R4" s="12" t="s">
        <v>296</v>
      </c>
      <c r="S4" s="12"/>
      <c r="T4" s="127" t="s">
        <v>298</v>
      </c>
    </row>
    <row r="5" spans="1:21" ht="29.25" customHeight="1" x14ac:dyDescent="0.3">
      <c r="A5" s="12">
        <v>33</v>
      </c>
      <c r="B5" s="190" t="s">
        <v>48</v>
      </c>
      <c r="C5" s="199">
        <v>2</v>
      </c>
      <c r="D5" s="194" t="s">
        <v>32</v>
      </c>
      <c r="E5" s="13">
        <v>2013</v>
      </c>
      <c r="F5" s="128"/>
      <c r="G5" s="128"/>
      <c r="H5" s="12"/>
      <c r="I5" s="139"/>
      <c r="J5" s="139"/>
      <c r="K5" s="128"/>
      <c r="L5" s="141"/>
      <c r="M5" s="128"/>
      <c r="N5" s="128"/>
      <c r="O5" s="130"/>
      <c r="P5" s="130"/>
      <c r="Q5" s="128"/>
      <c r="R5" s="12" t="s">
        <v>120</v>
      </c>
      <c r="S5" s="12"/>
      <c r="T5" s="128"/>
    </row>
    <row r="6" spans="1:21" ht="64.5" customHeight="1" x14ac:dyDescent="0.3">
      <c r="A6" s="12">
        <v>49</v>
      </c>
      <c r="B6" s="190" t="s">
        <v>163</v>
      </c>
      <c r="C6" s="199">
        <v>3</v>
      </c>
      <c r="D6" s="194" t="s">
        <v>164</v>
      </c>
      <c r="E6" s="13">
        <v>2015</v>
      </c>
      <c r="F6" s="13" t="s">
        <v>165</v>
      </c>
      <c r="G6" s="12" t="s">
        <v>299</v>
      </c>
      <c r="H6" s="12" t="s">
        <v>300</v>
      </c>
      <c r="I6" s="14" t="s">
        <v>301</v>
      </c>
      <c r="J6" s="14" t="s">
        <v>302</v>
      </c>
      <c r="K6" s="12" t="s">
        <v>34</v>
      </c>
      <c r="L6" s="15"/>
      <c r="M6" s="12" t="s">
        <v>303</v>
      </c>
      <c r="N6" s="15"/>
      <c r="O6" s="61" t="s">
        <v>623</v>
      </c>
      <c r="P6" s="61" t="s">
        <v>622</v>
      </c>
      <c r="Q6" s="12" t="s">
        <v>304</v>
      </c>
      <c r="R6" s="12" t="s">
        <v>120</v>
      </c>
      <c r="S6" s="12" t="s">
        <v>305</v>
      </c>
      <c r="T6" s="12"/>
    </row>
    <row r="7" spans="1:21" ht="42" customHeight="1" x14ac:dyDescent="0.3">
      <c r="A7" s="12">
        <v>28</v>
      </c>
      <c r="B7" s="190" t="s">
        <v>231</v>
      </c>
      <c r="C7" s="199">
        <v>4</v>
      </c>
      <c r="D7" s="194" t="s">
        <v>232</v>
      </c>
      <c r="E7" s="13">
        <v>2016</v>
      </c>
      <c r="F7" s="127" t="s">
        <v>312</v>
      </c>
      <c r="G7" s="127" t="s">
        <v>290</v>
      </c>
      <c r="H7" s="12" t="s">
        <v>313</v>
      </c>
      <c r="I7" s="138" t="s">
        <v>314</v>
      </c>
      <c r="J7" s="138" t="s">
        <v>315</v>
      </c>
      <c r="K7" s="127" t="s">
        <v>34</v>
      </c>
      <c r="L7" s="140"/>
      <c r="M7" s="127" t="s">
        <v>36</v>
      </c>
      <c r="N7" s="127" t="s">
        <v>316</v>
      </c>
      <c r="O7" s="129" t="s">
        <v>658</v>
      </c>
      <c r="P7" s="129" t="s">
        <v>657</v>
      </c>
      <c r="Q7" s="12" t="s">
        <v>317</v>
      </c>
      <c r="R7" s="12" t="s">
        <v>120</v>
      </c>
      <c r="S7" s="12"/>
      <c r="T7" s="127" t="s">
        <v>320</v>
      </c>
    </row>
    <row r="8" spans="1:21" ht="25.5" customHeight="1" x14ac:dyDescent="0.3">
      <c r="A8" s="12">
        <v>54</v>
      </c>
      <c r="B8" s="190" t="s">
        <v>318</v>
      </c>
      <c r="C8" s="199">
        <v>5</v>
      </c>
      <c r="D8" s="194" t="s">
        <v>233</v>
      </c>
      <c r="E8" s="13">
        <v>2019</v>
      </c>
      <c r="F8" s="128"/>
      <c r="G8" s="128"/>
      <c r="H8" s="12"/>
      <c r="I8" s="139"/>
      <c r="J8" s="139"/>
      <c r="K8" s="128"/>
      <c r="L8" s="141"/>
      <c r="M8" s="128"/>
      <c r="N8" s="128"/>
      <c r="O8" s="130"/>
      <c r="P8" s="130"/>
      <c r="Q8" s="12" t="s">
        <v>319</v>
      </c>
      <c r="R8" s="12" t="s">
        <v>120</v>
      </c>
      <c r="S8" s="12"/>
      <c r="T8" s="128"/>
      <c r="U8" s="3" t="s">
        <v>626</v>
      </c>
    </row>
    <row r="9" spans="1:21" ht="54.75" customHeight="1" x14ac:dyDescent="0.3">
      <c r="A9" s="12">
        <v>61</v>
      </c>
      <c r="B9" s="190" t="s">
        <v>219</v>
      </c>
      <c r="C9" s="199">
        <v>6</v>
      </c>
      <c r="D9" s="194" t="s">
        <v>220</v>
      </c>
      <c r="E9" s="13">
        <v>2016</v>
      </c>
      <c r="F9" s="13" t="s">
        <v>306</v>
      </c>
      <c r="G9" s="12" t="s">
        <v>290</v>
      </c>
      <c r="H9" s="12" t="s">
        <v>307</v>
      </c>
      <c r="I9" s="14" t="s">
        <v>308</v>
      </c>
      <c r="J9" s="14" t="s">
        <v>309</v>
      </c>
      <c r="K9" s="12" t="s">
        <v>34</v>
      </c>
      <c r="L9" s="15" t="s">
        <v>310</v>
      </c>
      <c r="M9" s="12" t="s">
        <v>36</v>
      </c>
      <c r="N9" s="15" t="s">
        <v>311</v>
      </c>
      <c r="O9" s="61" t="s">
        <v>625</v>
      </c>
      <c r="P9" s="61" t="s">
        <v>624</v>
      </c>
      <c r="Q9" s="12"/>
      <c r="R9" s="12" t="s">
        <v>120</v>
      </c>
      <c r="S9" s="12"/>
      <c r="T9" s="12"/>
    </row>
    <row r="10" spans="1:21" ht="42" customHeight="1" x14ac:dyDescent="0.3">
      <c r="A10" s="12">
        <v>43</v>
      </c>
      <c r="B10" s="190" t="s">
        <v>330</v>
      </c>
      <c r="C10" s="199">
        <v>7</v>
      </c>
      <c r="D10" s="194" t="s">
        <v>235</v>
      </c>
      <c r="E10" s="13">
        <v>2017</v>
      </c>
      <c r="F10" s="13" t="s">
        <v>331</v>
      </c>
      <c r="G10" s="12" t="s">
        <v>332</v>
      </c>
      <c r="H10" s="12" t="s">
        <v>333</v>
      </c>
      <c r="I10" s="138" t="s">
        <v>334</v>
      </c>
      <c r="J10" s="138" t="s">
        <v>335</v>
      </c>
      <c r="K10" s="127" t="s">
        <v>34</v>
      </c>
      <c r="L10" s="127" t="s">
        <v>336</v>
      </c>
      <c r="M10" s="127" t="s">
        <v>697</v>
      </c>
      <c r="N10" s="127" t="s">
        <v>337</v>
      </c>
      <c r="O10" s="129" t="s">
        <v>797</v>
      </c>
      <c r="P10" s="129" t="s">
        <v>784</v>
      </c>
      <c r="Q10" s="131" t="s">
        <v>338</v>
      </c>
      <c r="R10" s="12" t="s">
        <v>120</v>
      </c>
      <c r="S10" s="127" t="s">
        <v>237</v>
      </c>
      <c r="T10" s="127" t="s">
        <v>342</v>
      </c>
    </row>
    <row r="11" spans="1:21" ht="39" customHeight="1" x14ac:dyDescent="0.3">
      <c r="A11" s="12">
        <v>3</v>
      </c>
      <c r="B11" s="190" t="s">
        <v>339</v>
      </c>
      <c r="C11" s="199">
        <v>8</v>
      </c>
      <c r="D11" s="194" t="s">
        <v>236</v>
      </c>
      <c r="E11" s="13">
        <v>2019</v>
      </c>
      <c r="F11" s="13" t="s">
        <v>340</v>
      </c>
      <c r="G11" s="12" t="s">
        <v>341</v>
      </c>
      <c r="H11" s="12" t="s">
        <v>333</v>
      </c>
      <c r="I11" s="139"/>
      <c r="J11" s="139"/>
      <c r="K11" s="128"/>
      <c r="L11" s="128"/>
      <c r="M11" s="128"/>
      <c r="N11" s="128"/>
      <c r="O11" s="130"/>
      <c r="P11" s="130"/>
      <c r="Q11" s="132"/>
      <c r="R11" s="12" t="s">
        <v>128</v>
      </c>
      <c r="S11" s="128"/>
      <c r="T11" s="128"/>
    </row>
    <row r="12" spans="1:21" ht="53.25" customHeight="1" x14ac:dyDescent="0.3">
      <c r="A12" s="12">
        <v>44</v>
      </c>
      <c r="B12" s="190" t="s">
        <v>321</v>
      </c>
      <c r="C12" s="199">
        <v>9</v>
      </c>
      <c r="D12" s="194" t="s">
        <v>234</v>
      </c>
      <c r="E12" s="13">
        <v>2017</v>
      </c>
      <c r="F12" s="13" t="s">
        <v>322</v>
      </c>
      <c r="G12" s="12" t="s">
        <v>299</v>
      </c>
      <c r="H12" s="12" t="s">
        <v>323</v>
      </c>
      <c r="I12" s="14" t="s">
        <v>324</v>
      </c>
      <c r="J12" s="14" t="s">
        <v>325</v>
      </c>
      <c r="K12" s="12" t="s">
        <v>34</v>
      </c>
      <c r="L12" s="15" t="s">
        <v>326</v>
      </c>
      <c r="M12" s="12" t="s">
        <v>327</v>
      </c>
      <c r="N12" s="15" t="s">
        <v>326</v>
      </c>
      <c r="O12" s="61" t="s">
        <v>694</v>
      </c>
      <c r="P12" s="61" t="s">
        <v>846</v>
      </c>
      <c r="Q12" s="12" t="s">
        <v>328</v>
      </c>
      <c r="R12" s="12" t="s">
        <v>120</v>
      </c>
      <c r="S12" s="12" t="s">
        <v>329</v>
      </c>
      <c r="T12" s="12"/>
    </row>
    <row r="13" spans="1:21" x14ac:dyDescent="0.3">
      <c r="B13" s="188"/>
      <c r="C13" s="142" t="s">
        <v>343</v>
      </c>
      <c r="D13" s="143"/>
      <c r="E13" s="143"/>
      <c r="F13" s="143"/>
      <c r="G13" s="143"/>
      <c r="H13" s="143"/>
      <c r="I13" s="143"/>
      <c r="J13" s="143"/>
      <c r="K13" s="143"/>
      <c r="L13" s="143"/>
      <c r="M13" s="143"/>
      <c r="N13" s="143"/>
      <c r="O13" s="143"/>
      <c r="P13" s="143"/>
      <c r="Q13" s="143"/>
      <c r="R13" s="143"/>
      <c r="S13" s="143"/>
      <c r="T13" s="144"/>
    </row>
    <row r="14" spans="1:21" ht="42" customHeight="1" x14ac:dyDescent="0.3">
      <c r="A14" s="16">
        <v>62</v>
      </c>
      <c r="B14" s="191" t="e">
        <v>#N/A</v>
      </c>
      <c r="C14" s="200">
        <v>10</v>
      </c>
      <c r="D14" s="194" t="s">
        <v>238</v>
      </c>
      <c r="E14" s="13">
        <v>2010</v>
      </c>
      <c r="F14" s="13" t="s">
        <v>344</v>
      </c>
      <c r="G14" s="12" t="s">
        <v>290</v>
      </c>
      <c r="H14" s="12" t="s">
        <v>345</v>
      </c>
      <c r="I14" s="14" t="s">
        <v>346</v>
      </c>
      <c r="J14" s="14" t="s">
        <v>347</v>
      </c>
      <c r="K14" s="12" t="s">
        <v>348</v>
      </c>
      <c r="L14" s="15"/>
      <c r="M14" s="12" t="s">
        <v>349</v>
      </c>
      <c r="N14" s="15"/>
      <c r="O14" s="61" t="s">
        <v>814</v>
      </c>
      <c r="P14" s="61" t="s">
        <v>813</v>
      </c>
      <c r="Q14" s="12"/>
      <c r="R14" s="12" t="s">
        <v>296</v>
      </c>
      <c r="S14" s="12"/>
      <c r="T14" s="12"/>
    </row>
    <row r="15" spans="1:21" ht="57.75" customHeight="1" x14ac:dyDescent="0.3">
      <c r="A15" s="12">
        <v>59</v>
      </c>
      <c r="B15" s="190" t="s">
        <v>431</v>
      </c>
      <c r="C15" s="200">
        <v>11</v>
      </c>
      <c r="D15" s="194" t="s">
        <v>854</v>
      </c>
      <c r="E15" s="13">
        <v>2010</v>
      </c>
      <c r="F15" s="13" t="s">
        <v>432</v>
      </c>
      <c r="G15" s="12" t="s">
        <v>290</v>
      </c>
      <c r="H15" s="12" t="s">
        <v>433</v>
      </c>
      <c r="I15" s="14" t="s">
        <v>434</v>
      </c>
      <c r="J15" s="14" t="s">
        <v>435</v>
      </c>
      <c r="K15" s="12" t="s">
        <v>343</v>
      </c>
      <c r="L15" s="15" t="s">
        <v>388</v>
      </c>
      <c r="M15" s="12" t="s">
        <v>36</v>
      </c>
      <c r="N15" s="15" t="s">
        <v>436</v>
      </c>
      <c r="O15" s="61" t="s">
        <v>886</v>
      </c>
      <c r="P15" s="61" t="s">
        <v>883</v>
      </c>
      <c r="Q15" s="12"/>
      <c r="R15" s="12" t="s">
        <v>120</v>
      </c>
      <c r="S15" s="12"/>
      <c r="T15" s="12"/>
    </row>
    <row r="16" spans="1:21" ht="42" customHeight="1" x14ac:dyDescent="0.3">
      <c r="A16" s="12">
        <v>5</v>
      </c>
      <c r="B16" s="190" t="s">
        <v>350</v>
      </c>
      <c r="C16" s="200">
        <v>12</v>
      </c>
      <c r="D16" s="195" t="s">
        <v>239</v>
      </c>
      <c r="E16" s="13">
        <v>2011</v>
      </c>
      <c r="F16" s="127" t="s">
        <v>340</v>
      </c>
      <c r="G16" s="12" t="s">
        <v>341</v>
      </c>
      <c r="H16" s="12" t="s">
        <v>351</v>
      </c>
      <c r="I16" s="138" t="s">
        <v>853</v>
      </c>
      <c r="J16" s="138" t="s">
        <v>352</v>
      </c>
      <c r="K16" s="127" t="s">
        <v>343</v>
      </c>
      <c r="L16" s="140" t="s">
        <v>353</v>
      </c>
      <c r="M16" s="127" t="s">
        <v>349</v>
      </c>
      <c r="N16" s="140" t="s">
        <v>354</v>
      </c>
      <c r="O16" s="129" t="s">
        <v>851</v>
      </c>
      <c r="P16" s="129" t="s">
        <v>852</v>
      </c>
      <c r="Q16" s="127" t="s">
        <v>355</v>
      </c>
      <c r="R16" s="12" t="s">
        <v>356</v>
      </c>
      <c r="S16" s="12"/>
      <c r="T16" s="127" t="s">
        <v>359</v>
      </c>
    </row>
    <row r="17" spans="1:20" ht="48.75" customHeight="1" x14ac:dyDescent="0.3">
      <c r="A17" s="12">
        <v>6</v>
      </c>
      <c r="B17" s="190" t="s">
        <v>357</v>
      </c>
      <c r="C17" s="200">
        <v>13</v>
      </c>
      <c r="D17" s="196"/>
      <c r="E17" s="13">
        <v>2013</v>
      </c>
      <c r="F17" s="128"/>
      <c r="G17" s="12" t="s">
        <v>341</v>
      </c>
      <c r="H17" s="12" t="s">
        <v>358</v>
      </c>
      <c r="I17" s="139"/>
      <c r="J17" s="139"/>
      <c r="K17" s="128"/>
      <c r="L17" s="141"/>
      <c r="M17" s="128"/>
      <c r="N17" s="141"/>
      <c r="O17" s="130"/>
      <c r="P17" s="130"/>
      <c r="Q17" s="128"/>
      <c r="R17" s="12" t="s">
        <v>120</v>
      </c>
      <c r="S17" s="12"/>
      <c r="T17" s="128"/>
    </row>
    <row r="18" spans="1:20" ht="62.25" customHeight="1" x14ac:dyDescent="0.3">
      <c r="A18" s="12">
        <v>20</v>
      </c>
      <c r="B18" s="190" t="s">
        <v>379</v>
      </c>
      <c r="C18" s="200">
        <v>14</v>
      </c>
      <c r="D18" s="194" t="s">
        <v>243</v>
      </c>
      <c r="E18" s="13">
        <v>2011</v>
      </c>
      <c r="F18" s="13" t="s">
        <v>165</v>
      </c>
      <c r="G18" s="12" t="s">
        <v>290</v>
      </c>
      <c r="H18" s="12" t="s">
        <v>380</v>
      </c>
      <c r="I18" s="14" t="s">
        <v>381</v>
      </c>
      <c r="J18" s="14" t="s">
        <v>382</v>
      </c>
      <c r="K18" s="12" t="s">
        <v>244</v>
      </c>
      <c r="L18" s="15"/>
      <c r="M18" s="12" t="s">
        <v>36</v>
      </c>
      <c r="N18" s="15"/>
      <c r="O18" s="61" t="s">
        <v>922</v>
      </c>
      <c r="P18" s="61" t="s">
        <v>900</v>
      </c>
      <c r="Q18" s="12" t="s">
        <v>383</v>
      </c>
      <c r="R18" s="12" t="s">
        <v>120</v>
      </c>
      <c r="S18" s="12"/>
      <c r="T18" s="12"/>
    </row>
    <row r="19" spans="1:20" ht="42" customHeight="1" x14ac:dyDescent="0.3">
      <c r="A19" s="12">
        <v>60</v>
      </c>
      <c r="B19" s="190" t="s">
        <v>443</v>
      </c>
      <c r="C19" s="200">
        <v>15</v>
      </c>
      <c r="D19" s="194" t="s">
        <v>253</v>
      </c>
      <c r="E19" s="13">
        <v>2011</v>
      </c>
      <c r="F19" s="13" t="s">
        <v>306</v>
      </c>
      <c r="G19" s="12" t="s">
        <v>290</v>
      </c>
      <c r="H19" s="12" t="s">
        <v>444</v>
      </c>
      <c r="I19" s="14" t="s">
        <v>445</v>
      </c>
      <c r="J19" s="14" t="s">
        <v>446</v>
      </c>
      <c r="K19" s="12" t="s">
        <v>343</v>
      </c>
      <c r="L19" s="15"/>
      <c r="M19" s="12" t="s">
        <v>447</v>
      </c>
      <c r="N19" s="15"/>
      <c r="O19" s="61" t="s">
        <v>938</v>
      </c>
      <c r="P19" s="61" t="s">
        <v>937</v>
      </c>
      <c r="Q19" s="12"/>
      <c r="R19" s="12" t="s">
        <v>120</v>
      </c>
      <c r="S19" s="12"/>
      <c r="T19" s="12" t="s">
        <v>398</v>
      </c>
    </row>
    <row r="20" spans="1:20" ht="79.5" customHeight="1" x14ac:dyDescent="0.3">
      <c r="A20" s="12">
        <v>7</v>
      </c>
      <c r="B20" s="190" t="s">
        <v>360</v>
      </c>
      <c r="C20" s="200">
        <v>16</v>
      </c>
      <c r="D20" s="194" t="s">
        <v>240</v>
      </c>
      <c r="E20" s="13">
        <v>2012</v>
      </c>
      <c r="F20" s="13" t="s">
        <v>361</v>
      </c>
      <c r="G20" s="12" t="s">
        <v>362</v>
      </c>
      <c r="H20" s="12" t="s">
        <v>363</v>
      </c>
      <c r="I20" s="14" t="s">
        <v>364</v>
      </c>
      <c r="J20" s="14" t="s">
        <v>365</v>
      </c>
      <c r="K20" s="12" t="s">
        <v>366</v>
      </c>
      <c r="L20" s="15"/>
      <c r="M20" s="12" t="s">
        <v>349</v>
      </c>
      <c r="N20" s="15"/>
      <c r="O20" s="61" t="s">
        <v>978</v>
      </c>
      <c r="P20" s="61" t="s">
        <v>1000</v>
      </c>
      <c r="Q20" s="12" t="s">
        <v>367</v>
      </c>
      <c r="R20" s="12" t="s">
        <v>127</v>
      </c>
      <c r="S20" s="12"/>
      <c r="T20" s="12"/>
    </row>
    <row r="21" spans="1:20" ht="59.25" customHeight="1" x14ac:dyDescent="0.3">
      <c r="A21" s="12">
        <v>21</v>
      </c>
      <c r="B21" s="190" t="s">
        <v>384</v>
      </c>
      <c r="C21" s="200">
        <v>17</v>
      </c>
      <c r="D21" s="194" t="s">
        <v>245</v>
      </c>
      <c r="E21" s="13">
        <v>2012</v>
      </c>
      <c r="F21" s="13" t="s">
        <v>361</v>
      </c>
      <c r="G21" s="12" t="s">
        <v>290</v>
      </c>
      <c r="H21" s="12" t="s">
        <v>385</v>
      </c>
      <c r="I21" s="14" t="s">
        <v>386</v>
      </c>
      <c r="J21" s="14" t="s">
        <v>387</v>
      </c>
      <c r="K21" s="12" t="s">
        <v>244</v>
      </c>
      <c r="L21" s="15" t="s">
        <v>388</v>
      </c>
      <c r="M21" s="12" t="s">
        <v>36</v>
      </c>
      <c r="N21" s="15" t="s">
        <v>388</v>
      </c>
      <c r="O21" s="61" t="s">
        <v>1045</v>
      </c>
      <c r="P21" s="61" t="s">
        <v>1044</v>
      </c>
      <c r="Q21" s="12" t="s">
        <v>389</v>
      </c>
      <c r="R21" s="12" t="s">
        <v>120</v>
      </c>
      <c r="S21" s="12"/>
      <c r="T21" s="12" t="s">
        <v>390</v>
      </c>
    </row>
    <row r="22" spans="1:20" ht="55.5" customHeight="1" x14ac:dyDescent="0.3">
      <c r="A22" s="12">
        <v>27</v>
      </c>
      <c r="B22" s="190" t="s">
        <v>391</v>
      </c>
      <c r="C22" s="200">
        <v>18</v>
      </c>
      <c r="D22" s="194" t="s">
        <v>232</v>
      </c>
      <c r="E22" s="13">
        <v>2012</v>
      </c>
      <c r="F22" s="13" t="s">
        <v>312</v>
      </c>
      <c r="G22" s="12" t="s">
        <v>290</v>
      </c>
      <c r="H22" s="12" t="s">
        <v>392</v>
      </c>
      <c r="I22" s="14" t="s">
        <v>393</v>
      </c>
      <c r="J22" s="14" t="s">
        <v>394</v>
      </c>
      <c r="K22" s="12" t="s">
        <v>395</v>
      </c>
      <c r="L22" s="15"/>
      <c r="M22" s="12" t="s">
        <v>36</v>
      </c>
      <c r="N22" s="15" t="s">
        <v>396</v>
      </c>
      <c r="O22" s="61" t="s">
        <v>1067</v>
      </c>
      <c r="P22" s="125" t="s">
        <v>1052</v>
      </c>
      <c r="Q22" s="12" t="s">
        <v>397</v>
      </c>
      <c r="R22" s="17" t="s">
        <v>1070</v>
      </c>
      <c r="S22" s="12"/>
      <c r="T22" s="123" t="s">
        <v>247</v>
      </c>
    </row>
    <row r="23" spans="1:20" ht="42" customHeight="1" x14ac:dyDescent="0.3">
      <c r="A23" s="12">
        <v>10</v>
      </c>
      <c r="B23" s="190" t="s">
        <v>368</v>
      </c>
      <c r="C23" s="200">
        <v>19</v>
      </c>
      <c r="D23" s="194" t="s">
        <v>241</v>
      </c>
      <c r="E23" s="13">
        <v>2013</v>
      </c>
      <c r="F23" s="127" t="s">
        <v>369</v>
      </c>
      <c r="G23" s="127" t="s">
        <v>290</v>
      </c>
      <c r="H23" s="12" t="s">
        <v>370</v>
      </c>
      <c r="I23" s="145" t="s">
        <v>371</v>
      </c>
      <c r="J23" s="138" t="s">
        <v>372</v>
      </c>
      <c r="K23" s="127" t="s">
        <v>343</v>
      </c>
      <c r="L23" s="140" t="s">
        <v>242</v>
      </c>
      <c r="M23" s="127" t="s">
        <v>36</v>
      </c>
      <c r="N23" s="140" t="s">
        <v>373</v>
      </c>
      <c r="O23" s="129" t="s">
        <v>1104</v>
      </c>
      <c r="P23" s="129" t="s">
        <v>1077</v>
      </c>
      <c r="Q23" s="12" t="s">
        <v>374</v>
      </c>
      <c r="R23" s="12" t="s">
        <v>120</v>
      </c>
      <c r="S23" s="12" t="s">
        <v>375</v>
      </c>
      <c r="T23" s="127" t="s">
        <v>378</v>
      </c>
    </row>
    <row r="24" spans="1:20" ht="37.5" customHeight="1" x14ac:dyDescent="0.3">
      <c r="A24" s="12">
        <v>11</v>
      </c>
      <c r="B24" s="190" t="s">
        <v>376</v>
      </c>
      <c r="C24" s="200">
        <v>20</v>
      </c>
      <c r="D24" s="194" t="s">
        <v>241</v>
      </c>
      <c r="E24" s="13">
        <v>2014</v>
      </c>
      <c r="F24" s="128"/>
      <c r="G24" s="128"/>
      <c r="H24" s="12" t="s">
        <v>377</v>
      </c>
      <c r="I24" s="146"/>
      <c r="J24" s="139"/>
      <c r="K24" s="128"/>
      <c r="L24" s="141"/>
      <c r="M24" s="128"/>
      <c r="N24" s="141"/>
      <c r="O24" s="130"/>
      <c r="P24" s="130"/>
      <c r="Q24" s="12"/>
      <c r="R24" s="12" t="s">
        <v>127</v>
      </c>
      <c r="S24" s="12" t="s">
        <v>375</v>
      </c>
      <c r="T24" s="128"/>
    </row>
    <row r="25" spans="1:20" ht="35.25" customHeight="1" x14ac:dyDescent="0.3">
      <c r="A25" s="12">
        <v>57</v>
      </c>
      <c r="B25" s="190" t="s">
        <v>437</v>
      </c>
      <c r="C25" s="200">
        <v>21</v>
      </c>
      <c r="D25" s="194" t="s">
        <v>252</v>
      </c>
      <c r="E25" s="13">
        <v>2013</v>
      </c>
      <c r="F25" s="127" t="s">
        <v>432</v>
      </c>
      <c r="G25" s="127" t="s">
        <v>290</v>
      </c>
      <c r="H25" s="12" t="s">
        <v>438</v>
      </c>
      <c r="I25" s="138" t="s">
        <v>439</v>
      </c>
      <c r="J25" s="138" t="s">
        <v>440</v>
      </c>
      <c r="K25" s="127" t="s">
        <v>343</v>
      </c>
      <c r="L25" s="140" t="s">
        <v>388</v>
      </c>
      <c r="M25" s="127" t="s">
        <v>36</v>
      </c>
      <c r="N25" s="140" t="s">
        <v>388</v>
      </c>
      <c r="O25" s="129" t="s">
        <v>1136</v>
      </c>
      <c r="P25" s="129" t="s">
        <v>1107</v>
      </c>
      <c r="Q25" s="12"/>
      <c r="R25" s="12" t="s">
        <v>128</v>
      </c>
      <c r="S25" s="12"/>
      <c r="T25" s="127" t="s">
        <v>442</v>
      </c>
    </row>
    <row r="26" spans="1:20" ht="30.75" customHeight="1" x14ac:dyDescent="0.3">
      <c r="A26" s="12">
        <v>58</v>
      </c>
      <c r="B26" s="190" t="s">
        <v>441</v>
      </c>
      <c r="C26" s="200">
        <v>22</v>
      </c>
      <c r="D26" s="194" t="s">
        <v>252</v>
      </c>
      <c r="E26" s="13">
        <v>2015</v>
      </c>
      <c r="F26" s="128"/>
      <c r="G26" s="128"/>
      <c r="H26" s="12"/>
      <c r="I26" s="139"/>
      <c r="J26" s="139"/>
      <c r="K26" s="128"/>
      <c r="L26" s="141"/>
      <c r="M26" s="128"/>
      <c r="N26" s="141"/>
      <c r="O26" s="130"/>
      <c r="P26" s="130"/>
      <c r="Q26" s="12"/>
      <c r="R26" s="12" t="s">
        <v>130</v>
      </c>
      <c r="S26" s="12"/>
      <c r="T26" s="128"/>
    </row>
    <row r="27" spans="1:20" ht="61.5" customHeight="1" x14ac:dyDescent="0.3">
      <c r="A27" s="12">
        <v>29</v>
      </c>
      <c r="B27" s="190" t="s">
        <v>404</v>
      </c>
      <c r="C27" s="200">
        <v>23</v>
      </c>
      <c r="D27" s="194" t="s">
        <v>248</v>
      </c>
      <c r="E27" s="13">
        <v>2014</v>
      </c>
      <c r="F27" s="13" t="s">
        <v>405</v>
      </c>
      <c r="G27" s="12" t="s">
        <v>290</v>
      </c>
      <c r="H27" s="12" t="s">
        <v>406</v>
      </c>
      <c r="I27" s="14" t="s">
        <v>407</v>
      </c>
      <c r="J27" s="14" t="s">
        <v>408</v>
      </c>
      <c r="K27" s="12" t="s">
        <v>244</v>
      </c>
      <c r="L27" s="15"/>
      <c r="M27" s="12" t="s">
        <v>36</v>
      </c>
      <c r="N27" s="15"/>
      <c r="O27" s="61" t="s">
        <v>1150</v>
      </c>
      <c r="P27" s="61" t="s">
        <v>1149</v>
      </c>
      <c r="Q27" s="12" t="s">
        <v>409</v>
      </c>
      <c r="R27" s="12" t="s">
        <v>120</v>
      </c>
      <c r="S27" s="12" t="s">
        <v>410</v>
      </c>
      <c r="T27" s="12"/>
    </row>
    <row r="28" spans="1:20" ht="51" customHeight="1" x14ac:dyDescent="0.3">
      <c r="A28" s="12">
        <v>41</v>
      </c>
      <c r="B28" s="190" t="s">
        <v>411</v>
      </c>
      <c r="C28" s="200">
        <v>24</v>
      </c>
      <c r="D28" s="194" t="s">
        <v>249</v>
      </c>
      <c r="E28" s="13">
        <v>2014</v>
      </c>
      <c r="F28" s="13" t="s">
        <v>405</v>
      </c>
      <c r="G28" s="12" t="s">
        <v>290</v>
      </c>
      <c r="H28" s="12" t="s">
        <v>412</v>
      </c>
      <c r="I28" s="14" t="s">
        <v>413</v>
      </c>
      <c r="J28" s="14" t="s">
        <v>414</v>
      </c>
      <c r="K28" s="12" t="s">
        <v>244</v>
      </c>
      <c r="L28" s="15"/>
      <c r="M28" s="12" t="s">
        <v>349</v>
      </c>
      <c r="N28" s="15"/>
      <c r="O28" s="61" t="s">
        <v>1177</v>
      </c>
      <c r="P28" s="61" t="s">
        <v>1176</v>
      </c>
      <c r="Q28" s="12" t="s">
        <v>415</v>
      </c>
      <c r="R28" s="12" t="s">
        <v>120</v>
      </c>
      <c r="S28" s="12" t="s">
        <v>416</v>
      </c>
      <c r="T28" s="12"/>
    </row>
    <row r="29" spans="1:20" ht="42" customHeight="1" x14ac:dyDescent="0.3">
      <c r="A29" s="12">
        <v>55</v>
      </c>
      <c r="B29" s="190" t="s">
        <v>417</v>
      </c>
      <c r="C29" s="200">
        <v>25</v>
      </c>
      <c r="D29" s="194" t="s">
        <v>250</v>
      </c>
      <c r="E29" s="13">
        <v>2014</v>
      </c>
      <c r="F29" s="13" t="s">
        <v>306</v>
      </c>
      <c r="G29" s="12" t="s">
        <v>290</v>
      </c>
      <c r="H29" s="12" t="s">
        <v>418</v>
      </c>
      <c r="I29" s="14" t="s">
        <v>419</v>
      </c>
      <c r="J29" s="14" t="s">
        <v>420</v>
      </c>
      <c r="K29" s="12" t="s">
        <v>421</v>
      </c>
      <c r="L29" s="12" t="s">
        <v>422</v>
      </c>
      <c r="M29" s="12" t="s">
        <v>423</v>
      </c>
      <c r="N29" s="15" t="s">
        <v>424</v>
      </c>
      <c r="O29" s="131" t="s">
        <v>1206</v>
      </c>
      <c r="P29" s="131" t="s">
        <v>1207</v>
      </c>
      <c r="Q29" s="12" t="s">
        <v>425</v>
      </c>
      <c r="R29" s="12" t="s">
        <v>127</v>
      </c>
      <c r="S29" s="12"/>
      <c r="T29" s="127" t="s">
        <v>430</v>
      </c>
    </row>
    <row r="30" spans="1:20" ht="30" customHeight="1" x14ac:dyDescent="0.3">
      <c r="A30" s="12">
        <v>53</v>
      </c>
      <c r="B30" s="190" t="s">
        <v>426</v>
      </c>
      <c r="C30" s="200">
        <v>26</v>
      </c>
      <c r="D30" s="194" t="s">
        <v>251</v>
      </c>
      <c r="E30" s="13">
        <v>2019</v>
      </c>
      <c r="F30" s="13" t="s">
        <v>306</v>
      </c>
      <c r="G30" s="12" t="s">
        <v>290</v>
      </c>
      <c r="H30" s="12" t="s">
        <v>418</v>
      </c>
      <c r="I30" s="14" t="s">
        <v>419</v>
      </c>
      <c r="J30" s="14" t="s">
        <v>427</v>
      </c>
      <c r="K30" s="12" t="s">
        <v>421</v>
      </c>
      <c r="L30" s="12" t="s">
        <v>422</v>
      </c>
      <c r="M30" s="12" t="s">
        <v>423</v>
      </c>
      <c r="N30" s="15" t="s">
        <v>424</v>
      </c>
      <c r="O30" s="132"/>
      <c r="P30" s="132"/>
      <c r="Q30" s="12" t="s">
        <v>428</v>
      </c>
      <c r="R30" s="12" t="s">
        <v>152</v>
      </c>
      <c r="S30" s="12" t="s">
        <v>429</v>
      </c>
      <c r="T30" s="128"/>
    </row>
    <row r="31" spans="1:20" x14ac:dyDescent="0.3">
      <c r="B31" s="189"/>
      <c r="C31" s="142" t="s">
        <v>256</v>
      </c>
      <c r="D31" s="143"/>
      <c r="E31" s="143"/>
      <c r="F31" s="143"/>
      <c r="G31" s="143"/>
      <c r="H31" s="143"/>
      <c r="I31" s="143"/>
      <c r="J31" s="143"/>
      <c r="K31" s="143"/>
      <c r="L31" s="143"/>
      <c r="M31" s="143"/>
      <c r="N31" s="143"/>
      <c r="O31" s="143"/>
      <c r="P31" s="143"/>
      <c r="Q31" s="143"/>
      <c r="R31" s="143"/>
      <c r="S31" s="143"/>
      <c r="T31" s="144"/>
    </row>
    <row r="32" spans="1:20" ht="21.75" customHeight="1" x14ac:dyDescent="0.3">
      <c r="A32" s="12">
        <v>8</v>
      </c>
      <c r="B32" s="190" t="s">
        <v>448</v>
      </c>
      <c r="C32" s="200">
        <v>27</v>
      </c>
      <c r="D32" s="194" t="s">
        <v>254</v>
      </c>
      <c r="E32" s="13">
        <v>2010</v>
      </c>
      <c r="F32" s="127" t="s">
        <v>289</v>
      </c>
      <c r="G32" s="127" t="s">
        <v>290</v>
      </c>
      <c r="H32" s="12" t="s">
        <v>449</v>
      </c>
      <c r="I32" s="138" t="s">
        <v>450</v>
      </c>
      <c r="J32" s="138" t="s">
        <v>451</v>
      </c>
      <c r="K32" s="127" t="s">
        <v>256</v>
      </c>
      <c r="L32" s="127" t="s">
        <v>452</v>
      </c>
      <c r="M32" s="127" t="s">
        <v>349</v>
      </c>
      <c r="N32" s="140" t="s">
        <v>453</v>
      </c>
      <c r="O32" s="131" t="s">
        <v>1220</v>
      </c>
      <c r="P32" s="131" t="s">
        <v>1214</v>
      </c>
      <c r="Q32" s="127" t="s">
        <v>454</v>
      </c>
      <c r="R32" s="12" t="s">
        <v>296</v>
      </c>
      <c r="S32" s="12"/>
      <c r="T32" s="127" t="s">
        <v>456</v>
      </c>
    </row>
    <row r="33" spans="1:20" ht="15" customHeight="1" x14ac:dyDescent="0.3">
      <c r="A33" s="12">
        <v>9</v>
      </c>
      <c r="B33" s="190" t="s">
        <v>455</v>
      </c>
      <c r="C33" s="200">
        <v>28</v>
      </c>
      <c r="D33" s="194" t="s">
        <v>254</v>
      </c>
      <c r="E33" s="13">
        <v>2013</v>
      </c>
      <c r="F33" s="128"/>
      <c r="G33" s="128"/>
      <c r="H33" s="12"/>
      <c r="I33" s="139"/>
      <c r="J33" s="139"/>
      <c r="K33" s="128"/>
      <c r="L33" s="128"/>
      <c r="M33" s="128"/>
      <c r="N33" s="141"/>
      <c r="O33" s="132"/>
      <c r="P33" s="132"/>
      <c r="Q33" s="128"/>
      <c r="R33" s="12" t="s">
        <v>128</v>
      </c>
      <c r="S33" s="12"/>
      <c r="T33" s="128"/>
    </row>
    <row r="34" spans="1:20" ht="27" customHeight="1" x14ac:dyDescent="0.3">
      <c r="A34" s="12">
        <v>45</v>
      </c>
      <c r="B34" s="190" t="s">
        <v>479</v>
      </c>
      <c r="C34" s="200">
        <v>29</v>
      </c>
      <c r="D34" s="194" t="s">
        <v>258</v>
      </c>
      <c r="E34" s="13">
        <v>2014</v>
      </c>
      <c r="F34" s="127" t="s">
        <v>165</v>
      </c>
      <c r="G34" s="127" t="s">
        <v>299</v>
      </c>
      <c r="H34" s="12" t="s">
        <v>480</v>
      </c>
      <c r="I34" s="138" t="s">
        <v>481</v>
      </c>
      <c r="J34" s="138" t="s">
        <v>482</v>
      </c>
      <c r="K34" s="127" t="s">
        <v>469</v>
      </c>
      <c r="L34" s="15"/>
      <c r="M34" s="127" t="s">
        <v>462</v>
      </c>
      <c r="N34" s="15"/>
      <c r="O34" s="131" t="s">
        <v>1270</v>
      </c>
      <c r="P34" s="131" t="s">
        <v>1269</v>
      </c>
      <c r="Q34" s="127" t="s">
        <v>483</v>
      </c>
      <c r="R34" s="12" t="s">
        <v>120</v>
      </c>
      <c r="S34" s="12" t="s">
        <v>259</v>
      </c>
      <c r="T34" s="127" t="s">
        <v>485</v>
      </c>
    </row>
    <row r="35" spans="1:20" ht="23.25" customHeight="1" x14ac:dyDescent="0.3">
      <c r="A35" s="12">
        <v>46</v>
      </c>
      <c r="B35" s="190" t="s">
        <v>484</v>
      </c>
      <c r="C35" s="200">
        <v>30</v>
      </c>
      <c r="D35" s="194" t="s">
        <v>258</v>
      </c>
      <c r="E35" s="13">
        <v>2016</v>
      </c>
      <c r="F35" s="133"/>
      <c r="G35" s="133"/>
      <c r="H35" s="12"/>
      <c r="I35" s="147"/>
      <c r="J35" s="147"/>
      <c r="K35" s="133"/>
      <c r="L35" s="15"/>
      <c r="M35" s="133"/>
      <c r="N35" s="15"/>
      <c r="O35" s="134"/>
      <c r="P35" s="134"/>
      <c r="Q35" s="133"/>
      <c r="R35" s="12" t="s">
        <v>127</v>
      </c>
      <c r="S35" s="12" t="s">
        <v>259</v>
      </c>
      <c r="T35" s="133"/>
    </row>
    <row r="36" spans="1:20" ht="22.5" customHeight="1" x14ac:dyDescent="0.3">
      <c r="A36" s="12">
        <v>47</v>
      </c>
      <c r="B36" s="190" t="s">
        <v>486</v>
      </c>
      <c r="C36" s="200">
        <v>31</v>
      </c>
      <c r="D36" s="194" t="s">
        <v>258</v>
      </c>
      <c r="E36" s="13">
        <v>2018</v>
      </c>
      <c r="F36" s="128"/>
      <c r="G36" s="128"/>
      <c r="H36" s="12"/>
      <c r="I36" s="139"/>
      <c r="J36" s="139"/>
      <c r="K36" s="128"/>
      <c r="L36" s="15"/>
      <c r="M36" s="128"/>
      <c r="N36" s="15"/>
      <c r="O36" s="132"/>
      <c r="P36" s="132"/>
      <c r="Q36" s="128"/>
      <c r="R36" s="12" t="s">
        <v>128</v>
      </c>
      <c r="S36" s="12" t="s">
        <v>259</v>
      </c>
      <c r="T36" s="128"/>
    </row>
    <row r="37" spans="1:20" ht="49.5" customHeight="1" x14ac:dyDescent="0.3">
      <c r="A37" s="12">
        <v>17</v>
      </c>
      <c r="B37" s="190" t="s">
        <v>457</v>
      </c>
      <c r="C37" s="200">
        <v>32</v>
      </c>
      <c r="D37" s="194" t="s">
        <v>255</v>
      </c>
      <c r="E37" s="13">
        <v>2015</v>
      </c>
      <c r="F37" s="13" t="s">
        <v>458</v>
      </c>
      <c r="G37" s="12" t="s">
        <v>290</v>
      </c>
      <c r="H37" s="12" t="s">
        <v>459</v>
      </c>
      <c r="I37" s="14" t="s">
        <v>460</v>
      </c>
      <c r="J37" s="14" t="s">
        <v>461</v>
      </c>
      <c r="K37" s="12" t="s">
        <v>256</v>
      </c>
      <c r="L37" s="15"/>
      <c r="M37" s="12" t="s">
        <v>462</v>
      </c>
      <c r="N37" s="15"/>
      <c r="O37" s="12" t="s">
        <v>1283</v>
      </c>
      <c r="P37" s="12" t="s">
        <v>1282</v>
      </c>
      <c r="Q37" s="12"/>
      <c r="R37" s="12" t="s">
        <v>296</v>
      </c>
      <c r="S37" s="12"/>
      <c r="T37" s="12"/>
    </row>
    <row r="38" spans="1:20" ht="61.5" customHeight="1" x14ac:dyDescent="0.3">
      <c r="A38" s="12">
        <v>24</v>
      </c>
      <c r="B38" s="190" t="s">
        <v>464</v>
      </c>
      <c r="C38" s="200">
        <v>33</v>
      </c>
      <c r="D38" s="194" t="s">
        <v>257</v>
      </c>
      <c r="E38" s="13">
        <v>2015</v>
      </c>
      <c r="F38" s="13" t="s">
        <v>465</v>
      </c>
      <c r="G38" s="12" t="s">
        <v>290</v>
      </c>
      <c r="H38" s="12" t="s">
        <v>466</v>
      </c>
      <c r="I38" s="14" t="s">
        <v>467</v>
      </c>
      <c r="J38" s="14" t="s">
        <v>468</v>
      </c>
      <c r="K38" s="12" t="s">
        <v>469</v>
      </c>
      <c r="L38" s="15" t="s">
        <v>470</v>
      </c>
      <c r="M38" s="12" t="s">
        <v>462</v>
      </c>
      <c r="N38" s="15" t="s">
        <v>471</v>
      </c>
      <c r="O38" s="12" t="s">
        <v>1315</v>
      </c>
      <c r="P38" s="12" t="s">
        <v>1314</v>
      </c>
      <c r="Q38" s="12" t="s">
        <v>470</v>
      </c>
      <c r="R38" s="12" t="s">
        <v>120</v>
      </c>
      <c r="S38" s="12" t="s">
        <v>472</v>
      </c>
      <c r="T38" s="12"/>
    </row>
    <row r="39" spans="1:20" ht="48.75" customHeight="1" x14ac:dyDescent="0.3">
      <c r="A39" s="12">
        <v>56</v>
      </c>
      <c r="B39" s="190" t="s">
        <v>487</v>
      </c>
      <c r="C39" s="200">
        <v>34</v>
      </c>
      <c r="D39" s="194" t="s">
        <v>260</v>
      </c>
      <c r="E39" s="13">
        <v>2017</v>
      </c>
      <c r="F39" s="13" t="s">
        <v>361</v>
      </c>
      <c r="G39" s="12" t="s">
        <v>290</v>
      </c>
      <c r="H39" s="12" t="s">
        <v>488</v>
      </c>
      <c r="I39" s="14" t="s">
        <v>489</v>
      </c>
      <c r="J39" s="14" t="s">
        <v>490</v>
      </c>
      <c r="K39" s="12" t="s">
        <v>469</v>
      </c>
      <c r="L39" s="15" t="s">
        <v>454</v>
      </c>
      <c r="M39" s="12" t="s">
        <v>462</v>
      </c>
      <c r="N39" s="15" t="s">
        <v>470</v>
      </c>
      <c r="O39" s="12" t="s">
        <v>1328</v>
      </c>
      <c r="P39" s="12" t="s">
        <v>1327</v>
      </c>
      <c r="Q39" s="12"/>
      <c r="R39" s="12" t="s">
        <v>120</v>
      </c>
      <c r="S39" s="12"/>
      <c r="T39" s="12"/>
    </row>
    <row r="40" spans="1:20" ht="49.5" customHeight="1" x14ac:dyDescent="0.3">
      <c r="A40" s="12">
        <v>31</v>
      </c>
      <c r="B40" s="190" t="s">
        <v>473</v>
      </c>
      <c r="C40" s="200">
        <v>35</v>
      </c>
      <c r="D40" s="194" t="s">
        <v>1329</v>
      </c>
      <c r="E40" s="13">
        <v>2018</v>
      </c>
      <c r="F40" s="13" t="s">
        <v>458</v>
      </c>
      <c r="G40" s="12" t="s">
        <v>290</v>
      </c>
      <c r="H40" s="12" t="s">
        <v>474</v>
      </c>
      <c r="I40" s="14" t="s">
        <v>475</v>
      </c>
      <c r="J40" s="14" t="s">
        <v>476</v>
      </c>
      <c r="K40" s="12" t="s">
        <v>469</v>
      </c>
      <c r="L40" s="15"/>
      <c r="M40" s="12" t="s">
        <v>477</v>
      </c>
      <c r="N40" s="15"/>
      <c r="O40" s="12" t="s">
        <v>1359</v>
      </c>
      <c r="P40" s="12" t="s">
        <v>1349</v>
      </c>
      <c r="Q40" s="12"/>
      <c r="R40" s="12" t="s">
        <v>120</v>
      </c>
      <c r="S40" s="12" t="s">
        <v>478</v>
      </c>
      <c r="T40" s="12"/>
    </row>
    <row r="41" spans="1:20" x14ac:dyDescent="0.3">
      <c r="B41" s="189"/>
      <c r="C41" s="142" t="s">
        <v>491</v>
      </c>
      <c r="D41" s="143"/>
      <c r="E41" s="143"/>
      <c r="F41" s="143"/>
      <c r="G41" s="143"/>
      <c r="H41" s="143"/>
      <c r="I41" s="143"/>
      <c r="J41" s="143"/>
      <c r="K41" s="143"/>
      <c r="L41" s="143"/>
      <c r="M41" s="143"/>
      <c r="N41" s="143"/>
      <c r="O41" s="143"/>
      <c r="P41" s="143"/>
      <c r="Q41" s="143"/>
      <c r="R41" s="143"/>
      <c r="S41" s="143"/>
      <c r="T41" s="144"/>
    </row>
    <row r="42" spans="1:20" ht="42" customHeight="1" x14ac:dyDescent="0.3">
      <c r="A42" s="12">
        <v>13</v>
      </c>
      <c r="B42" s="190" t="s">
        <v>492</v>
      </c>
      <c r="C42" s="200">
        <v>36</v>
      </c>
      <c r="D42" s="194" t="s">
        <v>261</v>
      </c>
      <c r="E42" s="13">
        <v>2014</v>
      </c>
      <c r="F42" s="13" t="s">
        <v>369</v>
      </c>
      <c r="G42" s="12" t="s">
        <v>290</v>
      </c>
      <c r="H42" s="12" t="s">
        <v>493</v>
      </c>
      <c r="I42" s="18" t="s">
        <v>494</v>
      </c>
      <c r="J42" s="14" t="s">
        <v>495</v>
      </c>
      <c r="K42" s="12" t="s">
        <v>491</v>
      </c>
      <c r="L42" s="15"/>
      <c r="M42" s="12" t="s">
        <v>496</v>
      </c>
      <c r="N42" s="15"/>
      <c r="O42" s="12" t="s">
        <v>497</v>
      </c>
      <c r="P42" s="12" t="s">
        <v>498</v>
      </c>
      <c r="Q42" s="12" t="s">
        <v>374</v>
      </c>
      <c r="R42" s="12" t="s">
        <v>120</v>
      </c>
      <c r="S42" s="12" t="s">
        <v>499</v>
      </c>
      <c r="T42" s="127" t="s">
        <v>509</v>
      </c>
    </row>
    <row r="43" spans="1:20" ht="42" customHeight="1" x14ac:dyDescent="0.3">
      <c r="A43" s="12">
        <v>38</v>
      </c>
      <c r="B43" s="190" t="s">
        <v>500</v>
      </c>
      <c r="C43" s="200">
        <v>37</v>
      </c>
      <c r="D43" s="194" t="s">
        <v>262</v>
      </c>
      <c r="E43" s="13">
        <v>2018</v>
      </c>
      <c r="F43" s="13" t="s">
        <v>369</v>
      </c>
      <c r="G43" s="12" t="s">
        <v>290</v>
      </c>
      <c r="H43" s="12" t="s">
        <v>501</v>
      </c>
      <c r="I43" s="14" t="s">
        <v>502</v>
      </c>
      <c r="J43" s="14" t="s">
        <v>503</v>
      </c>
      <c r="K43" s="12" t="s">
        <v>491</v>
      </c>
      <c r="L43" s="15" t="s">
        <v>504</v>
      </c>
      <c r="M43" s="12" t="s">
        <v>505</v>
      </c>
      <c r="N43" s="15" t="s">
        <v>506</v>
      </c>
      <c r="O43" s="12" t="s">
        <v>507</v>
      </c>
      <c r="P43" s="12" t="s">
        <v>508</v>
      </c>
      <c r="Q43" s="12"/>
      <c r="R43" s="12" t="s">
        <v>128</v>
      </c>
      <c r="S43" s="12" t="s">
        <v>499</v>
      </c>
      <c r="T43" s="128"/>
    </row>
    <row r="44" spans="1:20" ht="42" customHeight="1" x14ac:dyDescent="0.3">
      <c r="A44" s="12">
        <v>23</v>
      </c>
      <c r="B44" s="190" t="s">
        <v>510</v>
      </c>
      <c r="C44" s="200">
        <v>38</v>
      </c>
      <c r="D44" s="194" t="s">
        <v>263</v>
      </c>
      <c r="E44" s="13">
        <v>2016</v>
      </c>
      <c r="F44" s="13" t="s">
        <v>312</v>
      </c>
      <c r="G44" s="12" t="s">
        <v>290</v>
      </c>
      <c r="H44" s="12" t="s">
        <v>511</v>
      </c>
      <c r="I44" s="14" t="s">
        <v>512</v>
      </c>
      <c r="J44" s="14" t="s">
        <v>513</v>
      </c>
      <c r="K44" s="12" t="s">
        <v>491</v>
      </c>
      <c r="L44" s="15" t="s">
        <v>514</v>
      </c>
      <c r="M44" s="12" t="s">
        <v>515</v>
      </c>
      <c r="N44" s="15" t="s">
        <v>516</v>
      </c>
      <c r="O44" s="12" t="s">
        <v>517</v>
      </c>
      <c r="P44" s="12" t="s">
        <v>518</v>
      </c>
      <c r="Q44" s="12" t="s">
        <v>519</v>
      </c>
      <c r="R44" s="12" t="s">
        <v>127</v>
      </c>
      <c r="S44" s="12" t="s">
        <v>520</v>
      </c>
      <c r="T44" s="127" t="s">
        <v>528</v>
      </c>
    </row>
    <row r="45" spans="1:20" ht="42" customHeight="1" x14ac:dyDescent="0.3">
      <c r="A45" s="12">
        <v>22</v>
      </c>
      <c r="B45" s="190" t="s">
        <v>521</v>
      </c>
      <c r="C45" s="200">
        <v>39</v>
      </c>
      <c r="D45" s="194" t="s">
        <v>264</v>
      </c>
      <c r="E45" s="13">
        <v>2023</v>
      </c>
      <c r="F45" s="13" t="s">
        <v>312</v>
      </c>
      <c r="G45" s="12" t="s">
        <v>290</v>
      </c>
      <c r="H45" s="12" t="s">
        <v>511</v>
      </c>
      <c r="I45" s="14" t="s">
        <v>522</v>
      </c>
      <c r="J45" s="14" t="s">
        <v>523</v>
      </c>
      <c r="K45" s="12" t="s">
        <v>491</v>
      </c>
      <c r="L45" s="15" t="s">
        <v>524</v>
      </c>
      <c r="M45" s="12" t="s">
        <v>515</v>
      </c>
      <c r="N45" s="15" t="s">
        <v>516</v>
      </c>
      <c r="O45" s="12" t="s">
        <v>525</v>
      </c>
      <c r="P45" s="12" t="s">
        <v>526</v>
      </c>
      <c r="Q45" s="12" t="s">
        <v>527</v>
      </c>
      <c r="R45" s="12" t="s">
        <v>129</v>
      </c>
      <c r="S45" s="12" t="s">
        <v>520</v>
      </c>
      <c r="T45" s="128"/>
    </row>
    <row r="46" spans="1:20" ht="42" customHeight="1" x14ac:dyDescent="0.3">
      <c r="A46" s="12">
        <v>30</v>
      </c>
      <c r="B46" s="190" t="s">
        <v>529</v>
      </c>
      <c r="C46" s="200">
        <v>40</v>
      </c>
      <c r="D46" s="194" t="s">
        <v>265</v>
      </c>
      <c r="E46" s="13">
        <v>2020</v>
      </c>
      <c r="F46" s="13" t="s">
        <v>369</v>
      </c>
      <c r="G46" s="12" t="s">
        <v>290</v>
      </c>
      <c r="H46" s="12" t="s">
        <v>530</v>
      </c>
      <c r="I46" s="14" t="s">
        <v>531</v>
      </c>
      <c r="J46" s="14" t="s">
        <v>532</v>
      </c>
      <c r="K46" s="12" t="s">
        <v>491</v>
      </c>
      <c r="L46" s="15" t="s">
        <v>504</v>
      </c>
      <c r="M46" s="12" t="s">
        <v>505</v>
      </c>
      <c r="N46" s="15" t="s">
        <v>533</v>
      </c>
      <c r="O46" s="12" t="s">
        <v>534</v>
      </c>
      <c r="P46" s="12" t="s">
        <v>535</v>
      </c>
      <c r="Q46" s="12"/>
      <c r="R46" s="12" t="s">
        <v>120</v>
      </c>
      <c r="S46" s="12" t="s">
        <v>536</v>
      </c>
      <c r="T46" s="12"/>
    </row>
    <row r="47" spans="1:20" ht="12" customHeight="1" x14ac:dyDescent="0.3">
      <c r="B47" s="189"/>
      <c r="C47" s="135" t="s">
        <v>1360</v>
      </c>
      <c r="D47" s="136"/>
      <c r="E47" s="136"/>
      <c r="F47" s="136"/>
      <c r="G47" s="136"/>
      <c r="H47" s="136"/>
      <c r="I47" s="136"/>
      <c r="J47" s="136"/>
      <c r="K47" s="136"/>
      <c r="L47" s="136"/>
      <c r="M47" s="136"/>
      <c r="N47" s="136"/>
      <c r="O47" s="136"/>
      <c r="P47" s="136"/>
      <c r="Q47" s="136"/>
      <c r="R47" s="136"/>
      <c r="S47" s="136"/>
      <c r="T47" s="137"/>
    </row>
    <row r="48" spans="1:20" ht="51.75" customHeight="1" x14ac:dyDescent="0.3">
      <c r="A48" s="12">
        <v>19</v>
      </c>
      <c r="B48" s="190" t="s">
        <v>554</v>
      </c>
      <c r="C48" s="200">
        <v>41</v>
      </c>
      <c r="D48" s="194" t="s">
        <v>1364</v>
      </c>
      <c r="E48" s="13">
        <v>2016</v>
      </c>
      <c r="F48" s="13" t="s">
        <v>289</v>
      </c>
      <c r="G48" s="12" t="s">
        <v>290</v>
      </c>
      <c r="H48" s="12" t="s">
        <v>555</v>
      </c>
      <c r="I48" s="14" t="s">
        <v>556</v>
      </c>
      <c r="J48" s="14" t="s">
        <v>557</v>
      </c>
      <c r="K48" s="12" t="s">
        <v>558</v>
      </c>
      <c r="L48" s="15"/>
      <c r="M48" s="12" t="s">
        <v>36</v>
      </c>
      <c r="N48" s="15"/>
      <c r="O48" s="12" t="s">
        <v>1387</v>
      </c>
      <c r="P48" s="12" t="s">
        <v>1386</v>
      </c>
      <c r="Q48" s="12"/>
      <c r="R48" s="12" t="s">
        <v>120</v>
      </c>
      <c r="S48" s="12"/>
      <c r="T48" s="61" t="s">
        <v>1365</v>
      </c>
    </row>
    <row r="49" spans="1:22" ht="74.25" customHeight="1" x14ac:dyDescent="0.3">
      <c r="A49" s="12">
        <v>16</v>
      </c>
      <c r="B49" s="190" t="s">
        <v>544</v>
      </c>
      <c r="C49" s="200">
        <v>42</v>
      </c>
      <c r="D49" s="194" t="s">
        <v>1388</v>
      </c>
      <c r="E49" s="13">
        <v>2017</v>
      </c>
      <c r="F49" s="13" t="s">
        <v>322</v>
      </c>
      <c r="G49" s="12" t="s">
        <v>290</v>
      </c>
      <c r="H49" s="12" t="s">
        <v>545</v>
      </c>
      <c r="I49" s="14" t="s">
        <v>546</v>
      </c>
      <c r="J49" s="14" t="s">
        <v>547</v>
      </c>
      <c r="K49" s="12" t="s">
        <v>548</v>
      </c>
      <c r="L49" s="15"/>
      <c r="M49" s="12" t="s">
        <v>462</v>
      </c>
      <c r="N49" s="15"/>
      <c r="O49" s="12" t="s">
        <v>1404</v>
      </c>
      <c r="P49" s="12" t="s">
        <v>1403</v>
      </c>
      <c r="Q49" s="12"/>
      <c r="R49" s="12" t="s">
        <v>120</v>
      </c>
      <c r="S49" s="12"/>
      <c r="T49" s="12"/>
    </row>
    <row r="50" spans="1:22" ht="72.75" customHeight="1" x14ac:dyDescent="0.3">
      <c r="A50" s="12">
        <v>18</v>
      </c>
      <c r="B50" s="190" t="s">
        <v>549</v>
      </c>
      <c r="C50" s="200">
        <v>43</v>
      </c>
      <c r="D50" s="194" t="s">
        <v>221</v>
      </c>
      <c r="E50" s="13">
        <v>2017</v>
      </c>
      <c r="F50" s="13" t="s">
        <v>306</v>
      </c>
      <c r="G50" s="12" t="s">
        <v>290</v>
      </c>
      <c r="H50" s="12" t="s">
        <v>550</v>
      </c>
      <c r="I50" s="14" t="s">
        <v>551</v>
      </c>
      <c r="J50" s="14" t="s">
        <v>552</v>
      </c>
      <c r="K50" s="12" t="s">
        <v>553</v>
      </c>
      <c r="L50" s="15"/>
      <c r="M50" s="12" t="s">
        <v>505</v>
      </c>
      <c r="N50" s="15"/>
      <c r="O50" s="12" t="s">
        <v>1428</v>
      </c>
      <c r="P50" s="12" t="s">
        <v>1427</v>
      </c>
      <c r="Q50" s="12"/>
      <c r="R50" s="12" t="s">
        <v>120</v>
      </c>
      <c r="S50" s="12"/>
      <c r="T50" s="12"/>
    </row>
    <row r="51" spans="1:22" ht="59.25" customHeight="1" x14ac:dyDescent="0.3">
      <c r="A51" s="12">
        <v>14</v>
      </c>
      <c r="B51" s="190" t="s">
        <v>537</v>
      </c>
      <c r="C51" s="200">
        <v>44</v>
      </c>
      <c r="D51" s="194" t="s">
        <v>1429</v>
      </c>
      <c r="E51" s="13">
        <v>2018</v>
      </c>
      <c r="F51" s="13" t="s">
        <v>538</v>
      </c>
      <c r="G51" s="12" t="s">
        <v>290</v>
      </c>
      <c r="H51" s="12" t="s">
        <v>539</v>
      </c>
      <c r="I51" s="18" t="s">
        <v>540</v>
      </c>
      <c r="J51" s="14" t="s">
        <v>541</v>
      </c>
      <c r="K51" s="12" t="s">
        <v>542</v>
      </c>
      <c r="L51" s="15" t="s">
        <v>266</v>
      </c>
      <c r="M51" s="12" t="s">
        <v>543</v>
      </c>
      <c r="N51" s="15" t="s">
        <v>266</v>
      </c>
      <c r="O51" s="12" t="s">
        <v>1465</v>
      </c>
      <c r="P51" s="12" t="s">
        <v>1461</v>
      </c>
      <c r="Q51" s="12"/>
      <c r="R51" s="12" t="s">
        <v>127</v>
      </c>
      <c r="S51" s="12"/>
      <c r="T51" s="12"/>
    </row>
    <row r="52" spans="1:22" ht="12" customHeight="1" x14ac:dyDescent="0.3">
      <c r="B52" s="189"/>
      <c r="C52" s="135" t="s">
        <v>1361</v>
      </c>
      <c r="D52" s="136"/>
      <c r="E52" s="136"/>
      <c r="F52" s="136"/>
      <c r="G52" s="136"/>
      <c r="H52" s="136"/>
      <c r="I52" s="136"/>
      <c r="J52" s="136"/>
      <c r="K52" s="136"/>
      <c r="L52" s="136"/>
      <c r="M52" s="136"/>
      <c r="N52" s="136"/>
      <c r="O52" s="136"/>
      <c r="P52" s="136"/>
      <c r="Q52" s="136"/>
      <c r="R52" s="136"/>
      <c r="S52" s="136"/>
      <c r="T52" s="137"/>
    </row>
    <row r="53" spans="1:22" ht="27.75" customHeight="1" x14ac:dyDescent="0.3">
      <c r="A53" s="16">
        <v>64</v>
      </c>
      <c r="B53" s="191" t="e">
        <v>#N/A</v>
      </c>
      <c r="C53" s="200">
        <v>45</v>
      </c>
      <c r="D53" s="194" t="s">
        <v>1466</v>
      </c>
      <c r="E53" s="13">
        <v>2010</v>
      </c>
      <c r="F53" s="127" t="s">
        <v>538</v>
      </c>
      <c r="G53" s="127" t="s">
        <v>290</v>
      </c>
      <c r="H53" s="12" t="s">
        <v>565</v>
      </c>
      <c r="I53" s="138" t="s">
        <v>566</v>
      </c>
      <c r="J53" s="138" t="s">
        <v>567</v>
      </c>
      <c r="K53" s="127" t="s">
        <v>568</v>
      </c>
      <c r="L53" s="127" t="s">
        <v>569</v>
      </c>
      <c r="M53" s="127" t="s">
        <v>505</v>
      </c>
      <c r="N53" s="15"/>
      <c r="O53" s="131" t="s">
        <v>1482</v>
      </c>
      <c r="P53" s="131" t="s">
        <v>1483</v>
      </c>
      <c r="Q53" s="12"/>
      <c r="R53" s="12" t="s">
        <v>128</v>
      </c>
      <c r="S53" s="12"/>
      <c r="T53" s="127" t="s">
        <v>571</v>
      </c>
    </row>
    <row r="54" spans="1:22" ht="28.5" customHeight="1" x14ac:dyDescent="0.3">
      <c r="A54" s="12">
        <v>52</v>
      </c>
      <c r="B54" s="190" t="s">
        <v>570</v>
      </c>
      <c r="C54" s="200">
        <v>46</v>
      </c>
      <c r="D54" s="194" t="s">
        <v>267</v>
      </c>
      <c r="E54" s="13">
        <v>2012</v>
      </c>
      <c r="F54" s="128"/>
      <c r="G54" s="128"/>
      <c r="H54" s="12"/>
      <c r="I54" s="139"/>
      <c r="J54" s="139"/>
      <c r="K54" s="128"/>
      <c r="L54" s="128"/>
      <c r="M54" s="128"/>
      <c r="N54" s="15"/>
      <c r="O54" s="132"/>
      <c r="P54" s="132"/>
      <c r="Q54" s="12"/>
      <c r="R54" s="12" t="s">
        <v>130</v>
      </c>
      <c r="S54" s="12"/>
      <c r="T54" s="128"/>
    </row>
    <row r="55" spans="1:22" x14ac:dyDescent="0.3">
      <c r="B55" s="189"/>
      <c r="C55" s="135" t="s">
        <v>572</v>
      </c>
      <c r="D55" s="136"/>
      <c r="E55" s="136"/>
      <c r="F55" s="136"/>
      <c r="G55" s="136"/>
      <c r="H55" s="136"/>
      <c r="I55" s="136"/>
      <c r="J55" s="136"/>
      <c r="K55" s="136"/>
      <c r="L55" s="136"/>
      <c r="M55" s="136"/>
      <c r="N55" s="136"/>
      <c r="O55" s="136"/>
      <c r="P55" s="136"/>
      <c r="Q55" s="136"/>
      <c r="R55" s="136"/>
      <c r="S55" s="136"/>
      <c r="T55" s="137"/>
    </row>
    <row r="56" spans="1:22" ht="88.5" customHeight="1" x14ac:dyDescent="0.3">
      <c r="A56" s="12">
        <v>34</v>
      </c>
      <c r="B56" s="190" t="s">
        <v>581</v>
      </c>
      <c r="C56" s="200">
        <v>47</v>
      </c>
      <c r="D56" s="194" t="s">
        <v>1484</v>
      </c>
      <c r="E56" s="13">
        <v>2011</v>
      </c>
      <c r="F56" s="13" t="s">
        <v>582</v>
      </c>
      <c r="G56" s="12" t="s">
        <v>290</v>
      </c>
      <c r="H56" s="12" t="s">
        <v>583</v>
      </c>
      <c r="I56" s="14" t="s">
        <v>584</v>
      </c>
      <c r="J56" s="14" t="s">
        <v>585</v>
      </c>
      <c r="K56" s="12" t="s">
        <v>586</v>
      </c>
      <c r="L56" s="15" t="s">
        <v>587</v>
      </c>
      <c r="M56" s="12" t="s">
        <v>36</v>
      </c>
      <c r="N56" s="15" t="s">
        <v>588</v>
      </c>
      <c r="O56" s="12" t="s">
        <v>1506</v>
      </c>
      <c r="P56" s="12" t="s">
        <v>1502</v>
      </c>
      <c r="Q56" s="12" t="s">
        <v>425</v>
      </c>
      <c r="R56" s="12" t="s">
        <v>120</v>
      </c>
      <c r="S56" s="12"/>
      <c r="T56" s="12"/>
    </row>
    <row r="57" spans="1:22" ht="71.25" customHeight="1" x14ac:dyDescent="0.3">
      <c r="A57" s="12">
        <v>37</v>
      </c>
      <c r="B57" s="190" t="s">
        <v>589</v>
      </c>
      <c r="C57" s="200">
        <v>48</v>
      </c>
      <c r="D57" s="194" t="s">
        <v>268</v>
      </c>
      <c r="E57" s="13">
        <v>2014</v>
      </c>
      <c r="F57" s="13" t="s">
        <v>432</v>
      </c>
      <c r="G57" s="12" t="s">
        <v>590</v>
      </c>
      <c r="H57" s="12" t="s">
        <v>591</v>
      </c>
      <c r="I57" s="14" t="s">
        <v>592</v>
      </c>
      <c r="J57" s="14" t="s">
        <v>593</v>
      </c>
      <c r="K57" s="12" t="s">
        <v>594</v>
      </c>
      <c r="L57" s="12" t="s">
        <v>595</v>
      </c>
      <c r="M57" s="12" t="s">
        <v>596</v>
      </c>
      <c r="N57" s="15" t="s">
        <v>597</v>
      </c>
      <c r="O57" s="12" t="s">
        <v>1537</v>
      </c>
      <c r="P57" s="12" t="s">
        <v>1535</v>
      </c>
      <c r="Q57" s="12"/>
      <c r="R57" s="12" t="s">
        <v>127</v>
      </c>
      <c r="S57" s="12" t="s">
        <v>598</v>
      </c>
      <c r="T57" s="12"/>
    </row>
    <row r="58" spans="1:22" ht="46.5" customHeight="1" x14ac:dyDescent="0.3">
      <c r="A58" s="12">
        <v>39</v>
      </c>
      <c r="B58" s="190" t="s">
        <v>613</v>
      </c>
      <c r="C58" s="200">
        <v>49</v>
      </c>
      <c r="D58" s="194" t="s">
        <v>1538</v>
      </c>
      <c r="E58" s="13">
        <v>2016</v>
      </c>
      <c r="F58" s="13" t="s">
        <v>432</v>
      </c>
      <c r="G58" s="12" t="s">
        <v>290</v>
      </c>
      <c r="H58" s="12" t="s">
        <v>614</v>
      </c>
      <c r="I58" s="14" t="s">
        <v>615</v>
      </c>
      <c r="J58" s="14" t="s">
        <v>616</v>
      </c>
      <c r="K58" s="12" t="s">
        <v>617</v>
      </c>
      <c r="L58" s="15"/>
      <c r="M58" s="12" t="s">
        <v>36</v>
      </c>
      <c r="N58" s="15"/>
      <c r="O58" s="12" t="s">
        <v>1556</v>
      </c>
      <c r="P58" s="12" t="s">
        <v>1555</v>
      </c>
      <c r="Q58" s="12" t="s">
        <v>271</v>
      </c>
      <c r="R58" s="12" t="s">
        <v>120</v>
      </c>
      <c r="S58" s="12"/>
      <c r="T58" s="12"/>
    </row>
    <row r="59" spans="1:22" ht="53.25" customHeight="1" x14ac:dyDescent="0.3">
      <c r="A59" s="12">
        <v>15</v>
      </c>
      <c r="B59" s="190" t="s">
        <v>599</v>
      </c>
      <c r="C59" s="200">
        <v>50</v>
      </c>
      <c r="D59" s="194" t="s">
        <v>1558</v>
      </c>
      <c r="E59" s="13">
        <v>2019</v>
      </c>
      <c r="F59" s="13" t="s">
        <v>600</v>
      </c>
      <c r="G59" s="12" t="s">
        <v>290</v>
      </c>
      <c r="H59" s="12" t="s">
        <v>601</v>
      </c>
      <c r="I59" s="14" t="s">
        <v>566</v>
      </c>
      <c r="J59" s="14" t="s">
        <v>602</v>
      </c>
      <c r="K59" s="12" t="s">
        <v>603</v>
      </c>
      <c r="L59" s="15"/>
      <c r="M59" s="12" t="s">
        <v>505</v>
      </c>
      <c r="N59" s="15"/>
      <c r="O59" s="12" t="s">
        <v>1574</v>
      </c>
      <c r="P59" s="12" t="s">
        <v>1572</v>
      </c>
      <c r="Q59" s="12" t="s">
        <v>605</v>
      </c>
      <c r="R59" s="12" t="s">
        <v>606</v>
      </c>
      <c r="S59" s="12"/>
      <c r="T59" s="12"/>
    </row>
    <row r="60" spans="1:22" ht="75.75" customHeight="1" x14ac:dyDescent="0.3">
      <c r="A60" s="12">
        <v>1</v>
      </c>
      <c r="B60" s="190" t="s">
        <v>573</v>
      </c>
      <c r="C60" s="200">
        <v>51</v>
      </c>
      <c r="D60" s="194" t="s">
        <v>1575</v>
      </c>
      <c r="E60" s="13">
        <v>2022</v>
      </c>
      <c r="F60" s="13" t="s">
        <v>289</v>
      </c>
      <c r="G60" s="12" t="s">
        <v>362</v>
      </c>
      <c r="H60" s="12" t="s">
        <v>574</v>
      </c>
      <c r="I60" s="14" t="s">
        <v>575</v>
      </c>
      <c r="J60" s="14" t="s">
        <v>576</v>
      </c>
      <c r="K60" s="12" t="s">
        <v>577</v>
      </c>
      <c r="L60" s="15"/>
      <c r="M60" s="12" t="s">
        <v>578</v>
      </c>
      <c r="N60" s="15"/>
      <c r="O60" s="12" t="s">
        <v>1634</v>
      </c>
      <c r="P60" s="12" t="s">
        <v>1633</v>
      </c>
      <c r="Q60" s="12" t="s">
        <v>579</v>
      </c>
      <c r="R60" s="12" t="s">
        <v>128</v>
      </c>
      <c r="S60" s="12" t="s">
        <v>580</v>
      </c>
      <c r="T60" s="12"/>
    </row>
    <row r="61" spans="1:22" hidden="1" x14ac:dyDescent="0.3">
      <c r="C61" s="200"/>
    </row>
    <row r="62" spans="1:22" hidden="1" x14ac:dyDescent="0.3">
      <c r="C62" s="200"/>
    </row>
    <row r="63" spans="1:22" hidden="1" x14ac:dyDescent="0.3">
      <c r="C63" s="200"/>
    </row>
    <row r="64" spans="1:22" s="63" customFormat="1" hidden="1" x14ac:dyDescent="0.3">
      <c r="A64" s="64">
        <v>50</v>
      </c>
      <c r="B64" s="192" t="s">
        <v>399</v>
      </c>
      <c r="C64" s="15"/>
      <c r="D64" s="197" t="s">
        <v>246</v>
      </c>
      <c r="E64" s="65">
        <v>2021</v>
      </c>
      <c r="F64" s="65" t="s">
        <v>312</v>
      </c>
      <c r="G64" s="64" t="s">
        <v>290</v>
      </c>
      <c r="H64" s="64" t="s">
        <v>400</v>
      </c>
      <c r="I64" s="66" t="s">
        <v>393</v>
      </c>
      <c r="J64" s="66" t="s">
        <v>394</v>
      </c>
      <c r="K64" s="64" t="s">
        <v>401</v>
      </c>
      <c r="L64" s="64"/>
      <c r="M64" s="64" t="s">
        <v>36</v>
      </c>
      <c r="N64" s="64" t="s">
        <v>396</v>
      </c>
      <c r="O64" s="77" t="s">
        <v>402</v>
      </c>
      <c r="P64" s="126"/>
      <c r="Q64" s="15" t="s">
        <v>403</v>
      </c>
      <c r="R64" s="15" t="s">
        <v>128</v>
      </c>
      <c r="S64" s="15"/>
      <c r="T64" s="124"/>
      <c r="U64" s="67" t="s">
        <v>1068</v>
      </c>
      <c r="V64" s="67" t="s">
        <v>1069</v>
      </c>
    </row>
    <row r="65" spans="1:20" s="63" customFormat="1" hidden="1" x14ac:dyDescent="0.3">
      <c r="A65" s="64">
        <v>26</v>
      </c>
      <c r="B65" s="192" t="s">
        <v>559</v>
      </c>
      <c r="C65" s="15"/>
      <c r="D65" s="197" t="s">
        <v>1362</v>
      </c>
      <c r="E65" s="65">
        <v>2015</v>
      </c>
      <c r="F65" s="65" t="s">
        <v>322</v>
      </c>
      <c r="G65" s="64" t="s">
        <v>290</v>
      </c>
      <c r="H65" s="64"/>
      <c r="I65" s="66" t="s">
        <v>560</v>
      </c>
      <c r="J65" s="66" t="s">
        <v>561</v>
      </c>
      <c r="K65" s="64" t="s">
        <v>562</v>
      </c>
      <c r="L65" s="64"/>
      <c r="M65" s="64" t="s">
        <v>36</v>
      </c>
      <c r="N65" s="64"/>
      <c r="O65" s="64" t="s">
        <v>563</v>
      </c>
      <c r="P65" s="64" t="s">
        <v>564</v>
      </c>
      <c r="Q65" s="64"/>
      <c r="R65" s="64" t="s">
        <v>128</v>
      </c>
      <c r="S65" s="64"/>
      <c r="T65" s="64" t="s">
        <v>1363</v>
      </c>
    </row>
    <row r="66" spans="1:20" s="67" customFormat="1" hidden="1" x14ac:dyDescent="0.3">
      <c r="A66" s="64">
        <v>36</v>
      </c>
      <c r="B66" s="192" t="s">
        <v>607</v>
      </c>
      <c r="C66" s="64"/>
      <c r="D66" s="197" t="s">
        <v>269</v>
      </c>
      <c r="E66" s="65">
        <v>2018</v>
      </c>
      <c r="F66" s="65" t="s">
        <v>458</v>
      </c>
      <c r="G66" s="64" t="s">
        <v>290</v>
      </c>
      <c r="H66" s="64" t="s">
        <v>608</v>
      </c>
      <c r="I66" s="66"/>
      <c r="J66" s="66"/>
      <c r="K66" s="64" t="s">
        <v>609</v>
      </c>
      <c r="L66" s="64"/>
      <c r="M66" s="64" t="s">
        <v>610</v>
      </c>
      <c r="N66" s="64"/>
      <c r="O66" s="64" t="s">
        <v>611</v>
      </c>
      <c r="P66" s="64" t="s">
        <v>612</v>
      </c>
      <c r="Q66" s="64"/>
      <c r="R66" s="64" t="s">
        <v>296</v>
      </c>
      <c r="S66" s="64"/>
      <c r="T66" s="64" t="s">
        <v>1557</v>
      </c>
    </row>
    <row r="67" spans="1:20" ht="24" x14ac:dyDescent="0.3">
      <c r="A67" s="55">
        <v>12</v>
      </c>
      <c r="B67" s="193" t="s">
        <v>618</v>
      </c>
      <c r="C67" s="200">
        <v>52</v>
      </c>
      <c r="D67" s="198" t="s">
        <v>270</v>
      </c>
      <c r="E67" s="56">
        <v>2013</v>
      </c>
      <c r="F67" s="56" t="s">
        <v>289</v>
      </c>
      <c r="G67" s="55" t="s">
        <v>290</v>
      </c>
      <c r="H67" s="55"/>
      <c r="I67" s="57"/>
      <c r="J67" s="57"/>
      <c r="K67" s="55" t="s">
        <v>34</v>
      </c>
      <c r="L67" s="58" t="s">
        <v>619</v>
      </c>
      <c r="M67" s="55" t="s">
        <v>36</v>
      </c>
      <c r="N67" s="58" t="s">
        <v>373</v>
      </c>
      <c r="O67" s="55" t="s">
        <v>620</v>
      </c>
      <c r="P67" s="55"/>
      <c r="Q67" s="55"/>
      <c r="R67" s="55"/>
      <c r="S67" s="55"/>
      <c r="T67" s="55" t="s">
        <v>284</v>
      </c>
    </row>
  </sheetData>
  <sheetProtection algorithmName="SHA-512" hashValue="SGSBvTrxkeVQPNGyMb4QU3Y6K9Gm0m7jZAAePzGZBWd+p/nBmx//1TCGonSEajCBRXIFpd36AiAK8jjD7Lb0IA==" saltValue="wS2km5g56OxNciEnixf8fg==" spinCount="100000" sheet="1" objects="1" scenarios="1" selectLockedCells="1" selectUnlockedCells="1"/>
  <mergeCells count="112">
    <mergeCell ref="C3:T3"/>
    <mergeCell ref="C13:T13"/>
    <mergeCell ref="C31:T31"/>
    <mergeCell ref="C41:T41"/>
    <mergeCell ref="C47:T47"/>
    <mergeCell ref="C52:T52"/>
    <mergeCell ref="C55:T55"/>
    <mergeCell ref="M32:M33"/>
    <mergeCell ref="L32:L33"/>
    <mergeCell ref="N32:N33"/>
    <mergeCell ref="F32:F33"/>
    <mergeCell ref="G32:G33"/>
    <mergeCell ref="I32:I33"/>
    <mergeCell ref="J32:J33"/>
    <mergeCell ref="K32:K33"/>
    <mergeCell ref="O53:O54"/>
    <mergeCell ref="F53:F54"/>
    <mergeCell ref="G53:G54"/>
    <mergeCell ref="I53:I54"/>
    <mergeCell ref="J53:J54"/>
    <mergeCell ref="K53:K54"/>
    <mergeCell ref="L53:L54"/>
    <mergeCell ref="M53:M54"/>
    <mergeCell ref="F34:F36"/>
    <mergeCell ref="G34:G36"/>
    <mergeCell ref="I34:I36"/>
    <mergeCell ref="J34:J36"/>
    <mergeCell ref="K34:K36"/>
    <mergeCell ref="M34:M36"/>
    <mergeCell ref="N23:N24"/>
    <mergeCell ref="P23:P24"/>
    <mergeCell ref="F25:F26"/>
    <mergeCell ref="G25:G26"/>
    <mergeCell ref="I25:I26"/>
    <mergeCell ref="J25:J26"/>
    <mergeCell ref="K25:K26"/>
    <mergeCell ref="L25:L26"/>
    <mergeCell ref="M25:M26"/>
    <mergeCell ref="N25:N26"/>
    <mergeCell ref="O25:O26"/>
    <mergeCell ref="P25:P26"/>
    <mergeCell ref="F23:F24"/>
    <mergeCell ref="G23:G24"/>
    <mergeCell ref="J16:J17"/>
    <mergeCell ref="I23:I24"/>
    <mergeCell ref="J23:J24"/>
    <mergeCell ref="K23:K24"/>
    <mergeCell ref="D16:D17"/>
    <mergeCell ref="K16:K17"/>
    <mergeCell ref="F16:F17"/>
    <mergeCell ref="L23:L24"/>
    <mergeCell ref="M23:M24"/>
    <mergeCell ref="T34:T36"/>
    <mergeCell ref="T42:T43"/>
    <mergeCell ref="T44:T45"/>
    <mergeCell ref="F7:F8"/>
    <mergeCell ref="G7:G8"/>
    <mergeCell ref="I7:I8"/>
    <mergeCell ref="J7:J8"/>
    <mergeCell ref="K7:K8"/>
    <mergeCell ref="M7:M8"/>
    <mergeCell ref="L7:L8"/>
    <mergeCell ref="N7:N8"/>
    <mergeCell ref="L4:L5"/>
    <mergeCell ref="M4:M5"/>
    <mergeCell ref="N4:N5"/>
    <mergeCell ref="M10:M11"/>
    <mergeCell ref="K10:K11"/>
    <mergeCell ref="I10:I11"/>
    <mergeCell ref="J10:J11"/>
    <mergeCell ref="L10:L11"/>
    <mergeCell ref="T4:T5"/>
    <mergeCell ref="T7:T8"/>
    <mergeCell ref="T10:T11"/>
    <mergeCell ref="T16:T17"/>
    <mergeCell ref="T23:T24"/>
    <mergeCell ref="T29:T30"/>
    <mergeCell ref="T25:T26"/>
    <mergeCell ref="T32:T33"/>
    <mergeCell ref="F4:F5"/>
    <mergeCell ref="G4:G5"/>
    <mergeCell ref="I4:I5"/>
    <mergeCell ref="J4:J5"/>
    <mergeCell ref="K4:K5"/>
    <mergeCell ref="N10:N11"/>
    <mergeCell ref="S10:S11"/>
    <mergeCell ref="P10:P11"/>
    <mergeCell ref="O10:O11"/>
    <mergeCell ref="Q10:Q11"/>
    <mergeCell ref="L16:L17"/>
    <mergeCell ref="M16:M17"/>
    <mergeCell ref="N16:N17"/>
    <mergeCell ref="I16:I17"/>
    <mergeCell ref="T53:T54"/>
    <mergeCell ref="O4:O5"/>
    <mergeCell ref="Q4:Q5"/>
    <mergeCell ref="P4:P5"/>
    <mergeCell ref="P7:P8"/>
    <mergeCell ref="O7:O8"/>
    <mergeCell ref="Q16:Q17"/>
    <mergeCell ref="P16:P17"/>
    <mergeCell ref="O16:O17"/>
    <mergeCell ref="O23:O24"/>
    <mergeCell ref="O29:O30"/>
    <mergeCell ref="P29:P30"/>
    <mergeCell ref="O32:O33"/>
    <mergeCell ref="P32:P33"/>
    <mergeCell ref="Q32:Q33"/>
    <mergeCell ref="P53:P54"/>
    <mergeCell ref="Q34:Q36"/>
    <mergeCell ref="P34:P36"/>
    <mergeCell ref="O34:O36"/>
  </mergeCells>
  <phoneticPr fontId="6" type="noConversion"/>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
  <sheetViews>
    <sheetView workbookViewId="0">
      <selection activeCell="D20" sqref="D20"/>
    </sheetView>
  </sheetViews>
  <sheetFormatPr defaultRowHeight="16.5" x14ac:dyDescent="0.3"/>
  <cols>
    <col min="7" max="7" width="9" style="23"/>
  </cols>
  <sheetData>
    <row r="1" spans="2:13" ht="17.25" thickBot="1" x14ac:dyDescent="0.35"/>
    <row r="2" spans="2:13" x14ac:dyDescent="0.3">
      <c r="G2" s="25" t="s">
        <v>770</v>
      </c>
      <c r="H2" s="26"/>
      <c r="I2" s="26"/>
      <c r="J2" s="26"/>
      <c r="K2" s="26"/>
      <c r="L2" s="27"/>
      <c r="M2" s="24"/>
    </row>
    <row r="3" spans="2:13" ht="17.25" thickBot="1" x14ac:dyDescent="0.35">
      <c r="G3" s="28" t="s">
        <v>761</v>
      </c>
      <c r="H3" s="29"/>
      <c r="I3" s="29"/>
      <c r="J3" s="29"/>
      <c r="K3" s="29"/>
      <c r="L3" s="30"/>
      <c r="M3" s="24"/>
    </row>
    <row r="4" spans="2:13" x14ac:dyDescent="0.3">
      <c r="B4" s="43" t="s">
        <v>28</v>
      </c>
      <c r="C4" s="44"/>
      <c r="D4" s="45" t="s">
        <v>29</v>
      </c>
      <c r="E4" s="46"/>
      <c r="G4" s="28" t="s">
        <v>762</v>
      </c>
      <c r="H4" s="29"/>
      <c r="I4" s="29"/>
      <c r="J4" s="29"/>
      <c r="K4" s="29"/>
      <c r="L4" s="30"/>
      <c r="M4" s="24"/>
    </row>
    <row r="5" spans="2:13" x14ac:dyDescent="0.3">
      <c r="B5" s="47" t="s">
        <v>772</v>
      </c>
      <c r="C5" s="48"/>
      <c r="D5" s="49" t="s">
        <v>779</v>
      </c>
      <c r="E5" s="50"/>
      <c r="G5" s="28" t="s">
        <v>1180</v>
      </c>
      <c r="H5" s="29"/>
      <c r="I5" s="29"/>
      <c r="J5" s="29"/>
      <c r="K5" s="29"/>
      <c r="L5" s="30"/>
      <c r="M5" s="24"/>
    </row>
    <row r="6" spans="2:13" x14ac:dyDescent="0.3">
      <c r="B6" s="47" t="s">
        <v>773</v>
      </c>
      <c r="C6" s="48"/>
      <c r="D6" s="49" t="s">
        <v>780</v>
      </c>
      <c r="E6" s="50"/>
      <c r="G6" s="28" t="s">
        <v>763</v>
      </c>
      <c r="H6" s="29"/>
      <c r="I6" s="29"/>
      <c r="J6" s="29"/>
      <c r="K6" s="29"/>
      <c r="L6" s="30"/>
      <c r="M6" s="24"/>
    </row>
    <row r="7" spans="2:13" x14ac:dyDescent="0.3">
      <c r="B7" s="47" t="s">
        <v>774</v>
      </c>
      <c r="C7" s="48"/>
      <c r="D7" s="49" t="s">
        <v>781</v>
      </c>
      <c r="E7" s="50"/>
      <c r="G7" s="28" t="s">
        <v>1178</v>
      </c>
      <c r="H7" s="29"/>
      <c r="I7" s="29"/>
      <c r="J7" s="29"/>
      <c r="K7" s="29"/>
      <c r="L7" s="30"/>
      <c r="M7" s="24"/>
    </row>
    <row r="8" spans="2:13" ht="17.25" thickBot="1" x14ac:dyDescent="0.35">
      <c r="B8" s="47" t="s">
        <v>775</v>
      </c>
      <c r="C8" s="48"/>
      <c r="D8" s="49" t="s">
        <v>782</v>
      </c>
      <c r="E8" s="50"/>
      <c r="G8" s="31" t="s">
        <v>764</v>
      </c>
      <c r="H8" s="32"/>
      <c r="I8" s="32"/>
      <c r="J8" s="32"/>
      <c r="K8" s="32"/>
      <c r="L8" s="33"/>
      <c r="M8" s="24"/>
    </row>
    <row r="9" spans="2:13" ht="17.25" thickBot="1" x14ac:dyDescent="0.35">
      <c r="B9" s="47" t="s">
        <v>776</v>
      </c>
      <c r="C9" s="48"/>
      <c r="D9" s="49" t="s">
        <v>783</v>
      </c>
      <c r="E9" s="50"/>
    </row>
    <row r="10" spans="2:13" x14ac:dyDescent="0.3">
      <c r="B10" s="47" t="s">
        <v>777</v>
      </c>
      <c r="C10" s="48"/>
      <c r="D10" s="48"/>
      <c r="E10" s="50"/>
      <c r="G10" s="34" t="s">
        <v>771</v>
      </c>
      <c r="H10" s="35"/>
      <c r="I10" s="35"/>
      <c r="J10" s="35"/>
      <c r="K10" s="35"/>
      <c r="L10" s="36"/>
    </row>
    <row r="11" spans="2:13" ht="17.25" thickBot="1" x14ac:dyDescent="0.35">
      <c r="B11" s="51" t="s">
        <v>778</v>
      </c>
      <c r="C11" s="52"/>
      <c r="D11" s="52"/>
      <c r="E11" s="53"/>
      <c r="G11" s="37" t="s">
        <v>765</v>
      </c>
      <c r="H11" s="38"/>
      <c r="I11" s="38"/>
      <c r="J11" s="38"/>
      <c r="K11" s="38"/>
      <c r="L11" s="39"/>
    </row>
    <row r="12" spans="2:13" x14ac:dyDescent="0.3">
      <c r="G12" s="37" t="s">
        <v>766</v>
      </c>
      <c r="H12" s="38"/>
      <c r="I12" s="38"/>
      <c r="J12" s="38"/>
      <c r="K12" s="38"/>
      <c r="L12" s="39"/>
    </row>
    <row r="13" spans="2:13" x14ac:dyDescent="0.3">
      <c r="G13" s="37" t="s">
        <v>882</v>
      </c>
      <c r="H13" s="38"/>
      <c r="I13" s="38"/>
      <c r="J13" s="38"/>
      <c r="K13" s="38"/>
      <c r="L13" s="39"/>
    </row>
    <row r="14" spans="2:13" x14ac:dyDescent="0.3">
      <c r="G14" s="37" t="s">
        <v>767</v>
      </c>
      <c r="H14" s="38"/>
      <c r="I14" s="38"/>
      <c r="J14" s="38"/>
      <c r="K14" s="38"/>
      <c r="L14" s="39"/>
    </row>
    <row r="15" spans="2:13" x14ac:dyDescent="0.3">
      <c r="G15" s="37" t="s">
        <v>768</v>
      </c>
      <c r="H15" s="38"/>
      <c r="I15" s="38"/>
      <c r="J15" s="38"/>
      <c r="K15" s="38"/>
      <c r="L15" s="39"/>
    </row>
    <row r="16" spans="2:13" x14ac:dyDescent="0.3">
      <c r="G16" s="37" t="s">
        <v>769</v>
      </c>
      <c r="H16" s="38"/>
      <c r="I16" s="38"/>
      <c r="J16" s="38"/>
      <c r="K16" s="38"/>
      <c r="L16" s="39"/>
    </row>
    <row r="17" spans="7:12" x14ac:dyDescent="0.3">
      <c r="G17" s="37" t="s">
        <v>824</v>
      </c>
      <c r="H17" s="38"/>
      <c r="I17" s="38"/>
      <c r="J17" s="38"/>
      <c r="K17" s="38"/>
      <c r="L17" s="39"/>
    </row>
    <row r="18" spans="7:12" ht="17.25" thickBot="1" x14ac:dyDescent="0.35">
      <c r="G18" s="40" t="s">
        <v>825</v>
      </c>
      <c r="H18" s="41"/>
      <c r="I18" s="41"/>
      <c r="J18" s="41"/>
      <c r="K18" s="41"/>
      <c r="L18" s="42"/>
    </row>
  </sheetData>
  <sheetProtection algorithmName="SHA-512" hashValue="n9w6mP9uPjHs5+Zs2nilus6Lf4Q9Ut6ZMyAz5QSQjBJ/bZy6HahrNpCF6lslIlySnsqYFJ4uJgPYJqkB8sIvpg==" saltValue="DWe8qvs4iNc5URf03MxDGA==" spinCount="100000" sheet="1" objects="1" scenarios="1" selectLockedCells="1" selectUnlockedCells="1"/>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82"/>
  <sheetViews>
    <sheetView topLeftCell="C1" zoomScaleNormal="100" workbookViewId="0">
      <pane ySplit="3" topLeftCell="A4" activePane="bottomLeft" state="frozen"/>
      <selection activeCell="C49" sqref="C49"/>
      <selection pane="bottomLeft" activeCell="K127" sqref="K127"/>
    </sheetView>
  </sheetViews>
  <sheetFormatPr defaultRowHeight="13.5" x14ac:dyDescent="0.3"/>
  <cols>
    <col min="1" max="2" width="9.125" style="1" hidden="1" customWidth="1"/>
    <col min="3" max="3" width="4.75" style="1" bestFit="1" customWidth="1"/>
    <col min="4" max="4" width="9" style="62"/>
    <col min="5" max="5" width="5.5" style="2" bestFit="1" customWidth="1"/>
    <col min="6" max="7" width="6.625" style="1" bestFit="1" customWidth="1"/>
    <col min="8" max="8" width="5" style="1" bestFit="1" customWidth="1"/>
    <col min="9" max="9" width="11.375" style="1" customWidth="1"/>
    <col min="10" max="10" width="11.625" style="1" bestFit="1" customWidth="1"/>
    <col min="11" max="12" width="9" style="1"/>
    <col min="13" max="13" width="10.875" style="1" bestFit="1" customWidth="1"/>
    <col min="14" max="16" width="9" style="1"/>
    <col min="17" max="17" width="8.25" style="1" bestFit="1" customWidth="1"/>
    <col min="18" max="16384" width="9" style="1"/>
  </cols>
  <sheetData>
    <row r="1" spans="1:24" ht="16.5" customHeight="1" x14ac:dyDescent="0.3">
      <c r="A1" s="148" t="s">
        <v>0</v>
      </c>
      <c r="B1" s="155" t="s">
        <v>30</v>
      </c>
      <c r="C1" s="149" t="s">
        <v>1726</v>
      </c>
      <c r="D1" s="148" t="s">
        <v>2</v>
      </c>
      <c r="E1" s="148" t="s">
        <v>1</v>
      </c>
      <c r="F1" s="148" t="s">
        <v>28</v>
      </c>
      <c r="G1" s="148" t="s">
        <v>29</v>
      </c>
      <c r="H1" s="151" t="s">
        <v>23</v>
      </c>
      <c r="I1" s="151"/>
      <c r="J1" s="151"/>
      <c r="K1" s="151"/>
      <c r="L1" s="151"/>
      <c r="M1" s="152" t="s">
        <v>4</v>
      </c>
      <c r="N1" s="152"/>
      <c r="O1" s="152"/>
      <c r="P1" s="152"/>
      <c r="Q1" s="166" t="s">
        <v>5</v>
      </c>
      <c r="R1" s="166"/>
      <c r="S1" s="166"/>
      <c r="T1" s="166"/>
      <c r="U1" s="158" t="s">
        <v>6</v>
      </c>
      <c r="V1" s="159" t="s">
        <v>24</v>
      </c>
      <c r="W1" s="162" t="s">
        <v>7</v>
      </c>
      <c r="X1" s="165" t="s">
        <v>25</v>
      </c>
    </row>
    <row r="2" spans="1:24" ht="14.25" customHeight="1" x14ac:dyDescent="0.3">
      <c r="A2" s="149"/>
      <c r="B2" s="156"/>
      <c r="C2" s="149"/>
      <c r="D2" s="149"/>
      <c r="E2" s="149"/>
      <c r="F2" s="149"/>
      <c r="G2" s="149"/>
      <c r="H2" s="148" t="s">
        <v>9</v>
      </c>
      <c r="I2" s="148" t="s">
        <v>8</v>
      </c>
      <c r="J2" s="148" t="s">
        <v>11</v>
      </c>
      <c r="K2" s="148" t="s">
        <v>10</v>
      </c>
      <c r="L2" s="148" t="s">
        <v>7</v>
      </c>
      <c r="M2" s="153" t="s">
        <v>12</v>
      </c>
      <c r="N2" s="152" t="s">
        <v>13</v>
      </c>
      <c r="O2" s="152"/>
      <c r="P2" s="152"/>
      <c r="Q2" s="167" t="s">
        <v>15</v>
      </c>
      <c r="R2" s="166" t="s">
        <v>13</v>
      </c>
      <c r="S2" s="166"/>
      <c r="T2" s="166"/>
      <c r="U2" s="158"/>
      <c r="V2" s="160"/>
      <c r="W2" s="163"/>
      <c r="X2" s="165"/>
    </row>
    <row r="3" spans="1:24" ht="15.75" customHeight="1" x14ac:dyDescent="0.3">
      <c r="A3" s="150"/>
      <c r="B3" s="157"/>
      <c r="C3" s="149"/>
      <c r="D3" s="150"/>
      <c r="E3" s="150"/>
      <c r="F3" s="150"/>
      <c r="G3" s="150"/>
      <c r="H3" s="150"/>
      <c r="I3" s="150"/>
      <c r="J3" s="150"/>
      <c r="K3" s="150"/>
      <c r="L3" s="150"/>
      <c r="M3" s="154"/>
      <c r="N3" s="60" t="s">
        <v>22</v>
      </c>
      <c r="O3" s="60" t="s">
        <v>18</v>
      </c>
      <c r="P3" s="60" t="s">
        <v>19</v>
      </c>
      <c r="Q3" s="168"/>
      <c r="R3" s="59" t="s">
        <v>22</v>
      </c>
      <c r="S3" s="59" t="s">
        <v>18</v>
      </c>
      <c r="T3" s="59" t="s">
        <v>19</v>
      </c>
      <c r="U3" s="158"/>
      <c r="V3" s="161"/>
      <c r="W3" s="164"/>
      <c r="X3" s="165"/>
    </row>
    <row r="4" spans="1:24" x14ac:dyDescent="0.3">
      <c r="A4" s="1">
        <v>32</v>
      </c>
      <c r="B4" s="1" t="s">
        <v>31</v>
      </c>
      <c r="C4" s="1">
        <f>VLOOKUP(A4, 선택문헌!$A$3:$C$67, 3, FALSE)</f>
        <v>1</v>
      </c>
      <c r="D4" s="62" t="s">
        <v>33</v>
      </c>
      <c r="E4" s="2">
        <v>2012</v>
      </c>
      <c r="F4" s="1">
        <v>1</v>
      </c>
      <c r="G4" s="1">
        <v>2</v>
      </c>
      <c r="H4" s="1">
        <v>1</v>
      </c>
      <c r="I4" s="1" t="s">
        <v>113</v>
      </c>
      <c r="J4" s="1" t="s">
        <v>119</v>
      </c>
      <c r="K4" s="1" t="s">
        <v>72</v>
      </c>
      <c r="M4" s="1" t="s">
        <v>49</v>
      </c>
      <c r="N4" s="1">
        <v>0</v>
      </c>
      <c r="O4" s="1">
        <v>69</v>
      </c>
      <c r="P4" s="1">
        <f>N4/O4*100</f>
        <v>0</v>
      </c>
      <c r="Q4" s="1" t="s">
        <v>37</v>
      </c>
      <c r="R4" s="1">
        <v>0</v>
      </c>
      <c r="S4" s="1">
        <v>68</v>
      </c>
      <c r="T4" s="1">
        <f>R4/S4*100</f>
        <v>0</v>
      </c>
      <c r="U4" s="1">
        <v>0</v>
      </c>
    </row>
    <row r="5" spans="1:24" x14ac:dyDescent="0.3">
      <c r="A5" s="1">
        <v>32</v>
      </c>
      <c r="B5" s="1" t="s">
        <v>31</v>
      </c>
      <c r="C5" s="1">
        <f>VLOOKUP(A5, 선택문헌!$A$3:$C$67, 3, FALSE)</f>
        <v>1</v>
      </c>
      <c r="D5" s="62" t="s">
        <v>33</v>
      </c>
      <c r="E5" s="2">
        <v>2012</v>
      </c>
      <c r="F5" s="1">
        <v>1</v>
      </c>
      <c r="G5" s="1">
        <v>2</v>
      </c>
      <c r="I5" s="1" t="s">
        <v>1688</v>
      </c>
      <c r="M5" s="1" t="s">
        <v>49</v>
      </c>
      <c r="N5" s="1">
        <v>0</v>
      </c>
      <c r="O5" s="1">
        <v>69</v>
      </c>
      <c r="P5" s="1">
        <f>N5/O5*100</f>
        <v>0</v>
      </c>
      <c r="Q5" s="1" t="s">
        <v>37</v>
      </c>
      <c r="R5" s="1">
        <v>0</v>
      </c>
      <c r="S5" s="1">
        <v>68</v>
      </c>
      <c r="T5" s="1">
        <f>R5/S5*100</f>
        <v>0</v>
      </c>
    </row>
    <row r="6" spans="1:24" x14ac:dyDescent="0.3">
      <c r="A6" s="1">
        <v>32</v>
      </c>
      <c r="B6" s="1" t="s">
        <v>31</v>
      </c>
      <c r="C6" s="1">
        <f>VLOOKUP(A6, 선택문헌!$A$3:$C$67, 3, FALSE)</f>
        <v>1</v>
      </c>
      <c r="D6" s="62" t="s">
        <v>33</v>
      </c>
      <c r="E6" s="2">
        <v>2012</v>
      </c>
      <c r="F6" s="1">
        <v>1</v>
      </c>
      <c r="G6" s="1">
        <v>2</v>
      </c>
      <c r="H6" s="1" t="s">
        <v>162</v>
      </c>
      <c r="I6" s="1" t="s">
        <v>115</v>
      </c>
      <c r="J6" s="1" t="s">
        <v>119</v>
      </c>
      <c r="K6" s="1" t="s">
        <v>72</v>
      </c>
      <c r="M6" s="1" t="s">
        <v>49</v>
      </c>
      <c r="N6" s="1">
        <v>4</v>
      </c>
      <c r="O6" s="1">
        <v>69</v>
      </c>
      <c r="P6" s="1">
        <v>5.8</v>
      </c>
      <c r="Q6" s="1" t="s">
        <v>37</v>
      </c>
      <c r="R6" s="1">
        <v>2</v>
      </c>
      <c r="S6" s="1">
        <v>68</v>
      </c>
      <c r="T6" s="4">
        <v>3</v>
      </c>
      <c r="U6" s="1">
        <v>0.68100000000000005</v>
      </c>
    </row>
    <row r="7" spans="1:24" x14ac:dyDescent="0.3">
      <c r="A7" s="1">
        <v>32</v>
      </c>
      <c r="B7" s="1" t="s">
        <v>31</v>
      </c>
      <c r="C7" s="1">
        <f>VLOOKUP(A7, 선택문헌!$A$3:$C$67, 3, FALSE)</f>
        <v>1</v>
      </c>
      <c r="D7" s="62" t="s">
        <v>33</v>
      </c>
      <c r="E7" s="2">
        <v>2012</v>
      </c>
      <c r="F7" s="1">
        <v>1</v>
      </c>
      <c r="G7" s="1">
        <v>2</v>
      </c>
      <c r="H7" s="1">
        <v>3</v>
      </c>
      <c r="I7" s="1" t="s">
        <v>116</v>
      </c>
      <c r="J7" s="1" t="s">
        <v>119</v>
      </c>
      <c r="K7" s="1" t="s">
        <v>72</v>
      </c>
      <c r="M7" s="1" t="s">
        <v>49</v>
      </c>
      <c r="N7" s="1">
        <v>2</v>
      </c>
      <c r="O7" s="1">
        <v>69</v>
      </c>
      <c r="P7" s="1">
        <v>2.9</v>
      </c>
      <c r="Q7" s="1" t="s">
        <v>37</v>
      </c>
      <c r="R7" s="1">
        <v>5</v>
      </c>
      <c r="S7" s="1">
        <v>68</v>
      </c>
      <c r="T7" s="4">
        <v>7.5</v>
      </c>
      <c r="U7" s="1">
        <v>0.27100000000000002</v>
      </c>
    </row>
    <row r="8" spans="1:24" x14ac:dyDescent="0.3">
      <c r="A8" s="1">
        <v>32</v>
      </c>
      <c r="B8" s="1" t="s">
        <v>31</v>
      </c>
      <c r="C8" s="1">
        <f>VLOOKUP(A8, 선택문헌!$A$3:$C$67, 3, FALSE)</f>
        <v>1</v>
      </c>
      <c r="D8" s="62" t="s">
        <v>33</v>
      </c>
      <c r="E8" s="2">
        <v>2012</v>
      </c>
      <c r="F8" s="1">
        <v>1</v>
      </c>
      <c r="G8" s="1">
        <v>2</v>
      </c>
      <c r="H8" s="1">
        <v>2</v>
      </c>
      <c r="I8" s="1" t="s">
        <v>69</v>
      </c>
      <c r="J8" s="1" t="s">
        <v>119</v>
      </c>
      <c r="K8" s="1" t="s">
        <v>72</v>
      </c>
      <c r="M8" s="1" t="s">
        <v>49</v>
      </c>
      <c r="N8" s="1">
        <v>3</v>
      </c>
      <c r="O8" s="1">
        <v>69</v>
      </c>
      <c r="P8" s="1">
        <v>4.3</v>
      </c>
      <c r="Q8" s="1" t="s">
        <v>37</v>
      </c>
      <c r="R8" s="1">
        <v>8</v>
      </c>
      <c r="S8" s="1">
        <v>68</v>
      </c>
      <c r="T8" s="4">
        <v>11.8</v>
      </c>
      <c r="U8" s="1">
        <v>0.2</v>
      </c>
      <c r="W8" s="1" t="s">
        <v>118</v>
      </c>
    </row>
    <row r="9" spans="1:24" x14ac:dyDescent="0.3">
      <c r="A9" s="1">
        <v>32</v>
      </c>
      <c r="B9" s="1" t="s">
        <v>31</v>
      </c>
      <c r="C9" s="1">
        <f>VLOOKUP(A9, 선택문헌!$A$3:$C$67, 3, FALSE)</f>
        <v>1</v>
      </c>
      <c r="D9" s="62" t="s">
        <v>33</v>
      </c>
      <c r="E9" s="2">
        <v>2012</v>
      </c>
      <c r="F9" s="1">
        <v>1</v>
      </c>
      <c r="G9" s="1">
        <v>2</v>
      </c>
      <c r="H9" s="1">
        <v>2</v>
      </c>
      <c r="I9" s="1" t="s">
        <v>70</v>
      </c>
      <c r="J9" s="1" t="s">
        <v>119</v>
      </c>
      <c r="K9" s="1" t="s">
        <v>72</v>
      </c>
      <c r="M9" s="1" t="s">
        <v>49</v>
      </c>
      <c r="N9" s="1">
        <v>1</v>
      </c>
      <c r="O9" s="1">
        <v>69</v>
      </c>
      <c r="P9" s="1">
        <v>1.4</v>
      </c>
      <c r="Q9" s="1" t="s">
        <v>37</v>
      </c>
      <c r="R9" s="1">
        <v>2</v>
      </c>
      <c r="S9" s="1">
        <v>68</v>
      </c>
      <c r="T9" s="4">
        <v>2.9</v>
      </c>
      <c r="U9" s="1">
        <v>0.61899999999999999</v>
      </c>
      <c r="W9" s="1" t="s">
        <v>68</v>
      </c>
    </row>
    <row r="10" spans="1:24" x14ac:dyDescent="0.3">
      <c r="A10" s="1">
        <v>32</v>
      </c>
      <c r="B10" s="1" t="s">
        <v>31</v>
      </c>
      <c r="C10" s="1">
        <f>VLOOKUP(A10, 선택문헌!$A$3:$C$67, 3, FALSE)</f>
        <v>1</v>
      </c>
      <c r="D10" s="62" t="s">
        <v>33</v>
      </c>
      <c r="E10" s="2">
        <v>2012</v>
      </c>
      <c r="F10" s="1">
        <v>1</v>
      </c>
      <c r="G10" s="1">
        <v>2</v>
      </c>
      <c r="H10" s="1">
        <v>1</v>
      </c>
      <c r="I10" s="1" t="s">
        <v>71</v>
      </c>
      <c r="J10" s="1" t="s">
        <v>119</v>
      </c>
      <c r="K10" s="1" t="s">
        <v>72</v>
      </c>
      <c r="M10" s="1" t="s">
        <v>49</v>
      </c>
      <c r="N10" s="1">
        <v>1</v>
      </c>
      <c r="O10" s="1">
        <v>69</v>
      </c>
      <c r="P10" s="1">
        <v>1.4</v>
      </c>
      <c r="Q10" s="1" t="s">
        <v>37</v>
      </c>
      <c r="R10" s="1">
        <v>2</v>
      </c>
      <c r="S10" s="1">
        <v>68</v>
      </c>
      <c r="T10" s="4">
        <v>2.9</v>
      </c>
      <c r="U10" s="1">
        <v>0.61899999999999999</v>
      </c>
    </row>
    <row r="11" spans="1:24" x14ac:dyDescent="0.3">
      <c r="A11" s="1">
        <v>32</v>
      </c>
      <c r="B11" s="1" t="s">
        <v>31</v>
      </c>
      <c r="C11" s="1">
        <f>VLOOKUP(A11, 선택문헌!$A$3:$C$67, 3, FALSE)</f>
        <v>1</v>
      </c>
      <c r="D11" s="62" t="s">
        <v>33</v>
      </c>
      <c r="E11" s="2">
        <v>2012</v>
      </c>
      <c r="F11" s="1">
        <v>1</v>
      </c>
      <c r="G11" s="1">
        <v>2</v>
      </c>
      <c r="H11" s="1">
        <v>2</v>
      </c>
      <c r="I11" s="1" t="s">
        <v>117</v>
      </c>
      <c r="J11" s="1" t="s">
        <v>119</v>
      </c>
      <c r="K11" s="1" t="s">
        <v>72</v>
      </c>
      <c r="M11" s="1" t="s">
        <v>49</v>
      </c>
      <c r="N11" s="1">
        <v>15</v>
      </c>
      <c r="O11" s="1">
        <v>69</v>
      </c>
      <c r="P11" s="1">
        <v>21.7</v>
      </c>
      <c r="Q11" s="1" t="s">
        <v>37</v>
      </c>
      <c r="R11" s="1">
        <v>6</v>
      </c>
      <c r="S11" s="1">
        <v>68</v>
      </c>
      <c r="T11" s="4">
        <v>8.8000000000000007</v>
      </c>
      <c r="U11" s="1">
        <v>6.3E-2</v>
      </c>
    </row>
    <row r="12" spans="1:24" x14ac:dyDescent="0.3">
      <c r="A12" s="1">
        <v>33</v>
      </c>
      <c r="B12" s="1" t="s">
        <v>1702</v>
      </c>
      <c r="C12" s="1">
        <f>VLOOKUP(A12, 선택문헌!$A$3:$C$67, 3, FALSE)</f>
        <v>2</v>
      </c>
      <c r="D12" s="62" t="s">
        <v>33</v>
      </c>
      <c r="E12" s="2">
        <v>2013</v>
      </c>
      <c r="F12" s="1">
        <v>1</v>
      </c>
      <c r="G12" s="1">
        <v>2</v>
      </c>
      <c r="H12" s="1">
        <v>1</v>
      </c>
      <c r="I12" s="1" t="s">
        <v>122</v>
      </c>
      <c r="J12" s="1" t="s">
        <v>121</v>
      </c>
      <c r="K12" s="1" t="s">
        <v>72</v>
      </c>
      <c r="M12" s="1" t="s">
        <v>49</v>
      </c>
      <c r="N12" s="1">
        <v>0</v>
      </c>
      <c r="O12" s="1">
        <v>69</v>
      </c>
      <c r="P12" s="1">
        <f>N12/O12*100</f>
        <v>0</v>
      </c>
      <c r="Q12" s="1" t="s">
        <v>37</v>
      </c>
      <c r="R12" s="1">
        <v>0</v>
      </c>
      <c r="S12" s="1">
        <v>62</v>
      </c>
      <c r="T12" s="1">
        <f>R12/S12*100</f>
        <v>0</v>
      </c>
      <c r="U12" s="1">
        <v>0</v>
      </c>
    </row>
    <row r="13" spans="1:24" x14ac:dyDescent="0.3">
      <c r="A13" s="1">
        <v>33</v>
      </c>
      <c r="B13" s="1" t="s">
        <v>1702</v>
      </c>
      <c r="C13" s="1">
        <f>VLOOKUP(A13, 선택문헌!$A$3:$C$67, 3, FALSE)</f>
        <v>2</v>
      </c>
      <c r="D13" s="62" t="s">
        <v>33</v>
      </c>
      <c r="E13" s="2">
        <v>2013</v>
      </c>
      <c r="F13" s="1">
        <v>1</v>
      </c>
      <c r="G13" s="1">
        <v>2</v>
      </c>
      <c r="H13" s="1" t="s">
        <v>162</v>
      </c>
      <c r="I13" s="1" t="s">
        <v>123</v>
      </c>
      <c r="J13" s="1" t="s">
        <v>121</v>
      </c>
      <c r="K13" s="1" t="s">
        <v>72</v>
      </c>
      <c r="M13" s="1" t="s">
        <v>49</v>
      </c>
      <c r="N13" s="1">
        <v>4</v>
      </c>
      <c r="O13" s="1">
        <v>69</v>
      </c>
      <c r="P13" s="1">
        <v>5.8</v>
      </c>
      <c r="Q13" s="1" t="s">
        <v>37</v>
      </c>
      <c r="R13" s="1">
        <v>2</v>
      </c>
      <c r="S13" s="1">
        <v>62</v>
      </c>
      <c r="T13" s="1">
        <v>3</v>
      </c>
      <c r="U13" s="1">
        <v>0.68100000000000005</v>
      </c>
    </row>
    <row r="14" spans="1:24" x14ac:dyDescent="0.3">
      <c r="A14" s="1">
        <v>33</v>
      </c>
      <c r="B14" s="1" t="s">
        <v>1702</v>
      </c>
      <c r="C14" s="1">
        <f>VLOOKUP(A14, 선택문헌!$A$3:$C$67, 3, FALSE)</f>
        <v>2</v>
      </c>
      <c r="D14" s="62" t="s">
        <v>33</v>
      </c>
      <c r="E14" s="2">
        <v>2013</v>
      </c>
      <c r="F14" s="1">
        <v>1</v>
      </c>
      <c r="G14" s="1">
        <v>2</v>
      </c>
      <c r="H14" s="1">
        <v>3</v>
      </c>
      <c r="I14" s="1" t="s">
        <v>124</v>
      </c>
      <c r="J14" s="1" t="s">
        <v>121</v>
      </c>
      <c r="K14" s="1" t="s">
        <v>72</v>
      </c>
      <c r="M14" s="1" t="s">
        <v>49</v>
      </c>
      <c r="N14" s="1">
        <v>2</v>
      </c>
      <c r="O14" s="1">
        <v>69</v>
      </c>
      <c r="P14" s="1">
        <v>2.9</v>
      </c>
      <c r="Q14" s="1" t="s">
        <v>37</v>
      </c>
      <c r="R14" s="1">
        <v>5</v>
      </c>
      <c r="S14" s="1">
        <v>62</v>
      </c>
      <c r="T14" s="1">
        <v>7.5</v>
      </c>
      <c r="U14" s="1">
        <v>0.27100000000000002</v>
      </c>
    </row>
    <row r="15" spans="1:24" x14ac:dyDescent="0.3">
      <c r="A15" s="1">
        <v>33</v>
      </c>
      <c r="B15" s="1" t="s">
        <v>1702</v>
      </c>
      <c r="C15" s="1">
        <f>VLOOKUP(A15, 선택문헌!$A$3:$C$67, 3, FALSE)</f>
        <v>2</v>
      </c>
      <c r="D15" s="62" t="s">
        <v>33</v>
      </c>
      <c r="E15" s="2">
        <v>2013</v>
      </c>
      <c r="F15" s="1">
        <v>1</v>
      </c>
      <c r="G15" s="1">
        <v>2</v>
      </c>
      <c r="H15" s="1">
        <v>2</v>
      </c>
      <c r="I15" s="1" t="s">
        <v>125</v>
      </c>
      <c r="J15" s="1" t="s">
        <v>121</v>
      </c>
      <c r="K15" s="1" t="s">
        <v>72</v>
      </c>
      <c r="M15" s="1" t="s">
        <v>49</v>
      </c>
      <c r="N15" s="1">
        <v>3</v>
      </c>
      <c r="O15" s="1">
        <v>69</v>
      </c>
      <c r="P15" s="1">
        <v>4.3</v>
      </c>
      <c r="Q15" s="1" t="s">
        <v>37</v>
      </c>
      <c r="R15" s="1">
        <v>8</v>
      </c>
      <c r="S15" s="1">
        <v>62</v>
      </c>
      <c r="T15" s="1">
        <v>11.8</v>
      </c>
      <c r="U15" s="1">
        <v>0.2</v>
      </c>
      <c r="W15" s="1" t="s">
        <v>68</v>
      </c>
    </row>
    <row r="16" spans="1:24" x14ac:dyDescent="0.3">
      <c r="A16" s="1">
        <v>33</v>
      </c>
      <c r="B16" s="1" t="s">
        <v>1702</v>
      </c>
      <c r="C16" s="1">
        <f>VLOOKUP(A16, 선택문헌!$A$3:$C$67, 3, FALSE)</f>
        <v>2</v>
      </c>
      <c r="D16" s="62" t="s">
        <v>33</v>
      </c>
      <c r="E16" s="2">
        <v>2013</v>
      </c>
      <c r="F16" s="1">
        <v>1</v>
      </c>
      <c r="G16" s="1">
        <v>2</v>
      </c>
      <c r="H16" s="1">
        <v>2</v>
      </c>
      <c r="I16" s="1" t="s">
        <v>126</v>
      </c>
      <c r="J16" s="1" t="s">
        <v>121</v>
      </c>
      <c r="K16" s="1" t="s">
        <v>72</v>
      </c>
      <c r="M16" s="1" t="s">
        <v>49</v>
      </c>
      <c r="N16" s="1">
        <v>1</v>
      </c>
      <c r="O16" s="1">
        <v>69</v>
      </c>
      <c r="P16" s="1">
        <v>1.4</v>
      </c>
      <c r="Q16" s="1" t="s">
        <v>37</v>
      </c>
      <c r="R16" s="1">
        <v>2</v>
      </c>
      <c r="S16" s="1">
        <v>62</v>
      </c>
      <c r="T16" s="1">
        <v>2.9</v>
      </c>
      <c r="U16" s="1">
        <v>0.61899999999999999</v>
      </c>
      <c r="W16" s="1" t="s">
        <v>68</v>
      </c>
    </row>
    <row r="17" spans="1:21" x14ac:dyDescent="0.3">
      <c r="A17" s="1">
        <v>33</v>
      </c>
      <c r="B17" s="1" t="s">
        <v>1702</v>
      </c>
      <c r="C17" s="1">
        <f>VLOOKUP(A17, 선택문헌!$A$3:$C$67, 3, FALSE)</f>
        <v>2</v>
      </c>
      <c r="D17" s="62" t="s">
        <v>33</v>
      </c>
      <c r="E17" s="2">
        <v>2013</v>
      </c>
      <c r="F17" s="1">
        <v>1</v>
      </c>
      <c r="G17" s="1">
        <v>2</v>
      </c>
      <c r="H17" s="1">
        <v>1</v>
      </c>
      <c r="I17" s="1" t="s">
        <v>71</v>
      </c>
      <c r="J17" s="1" t="s">
        <v>121</v>
      </c>
      <c r="K17" s="1" t="s">
        <v>72</v>
      </c>
      <c r="M17" s="1" t="s">
        <v>49</v>
      </c>
      <c r="N17" s="1">
        <v>1</v>
      </c>
      <c r="O17" s="1">
        <v>69</v>
      </c>
      <c r="P17" s="1">
        <v>1.4</v>
      </c>
      <c r="Q17" s="1" t="s">
        <v>37</v>
      </c>
      <c r="R17" s="1">
        <v>2</v>
      </c>
      <c r="S17" s="1">
        <v>62</v>
      </c>
      <c r="T17" s="1">
        <v>2.9</v>
      </c>
      <c r="U17" s="1">
        <v>0.61899999999999999</v>
      </c>
    </row>
    <row r="18" spans="1:21" x14ac:dyDescent="0.3">
      <c r="A18" s="1">
        <v>49</v>
      </c>
      <c r="B18" s="1" t="s">
        <v>163</v>
      </c>
      <c r="C18" s="1">
        <f>VLOOKUP(A18, 선택문헌!$A$3:$C$67, 3, FALSE)</f>
        <v>3</v>
      </c>
      <c r="D18" s="62" t="s">
        <v>164</v>
      </c>
      <c r="E18" s="2">
        <v>2015</v>
      </c>
      <c r="F18" s="1">
        <v>1</v>
      </c>
      <c r="G18" s="1">
        <v>2</v>
      </c>
      <c r="H18" s="1">
        <v>1</v>
      </c>
      <c r="I18" s="1" t="s">
        <v>199</v>
      </c>
      <c r="J18" s="1" t="s">
        <v>121</v>
      </c>
      <c r="K18" s="1" t="s">
        <v>72</v>
      </c>
      <c r="M18" s="1" t="s">
        <v>177</v>
      </c>
      <c r="N18" s="1">
        <v>0</v>
      </c>
      <c r="O18" s="1">
        <v>92</v>
      </c>
      <c r="P18" s="1">
        <v>0</v>
      </c>
      <c r="Q18" s="1" t="s">
        <v>178</v>
      </c>
      <c r="R18" s="1">
        <v>0</v>
      </c>
      <c r="S18" s="1">
        <v>48</v>
      </c>
      <c r="T18" s="1">
        <v>0</v>
      </c>
    </row>
    <row r="19" spans="1:21" x14ac:dyDescent="0.3">
      <c r="A19" s="1">
        <v>49</v>
      </c>
      <c r="B19" s="1" t="s">
        <v>163</v>
      </c>
      <c r="C19" s="1">
        <f>VLOOKUP(A19, 선택문헌!$A$3:$C$67, 3, FALSE)</f>
        <v>3</v>
      </c>
      <c r="D19" s="62" t="s">
        <v>164</v>
      </c>
      <c r="E19" s="2">
        <v>2015</v>
      </c>
      <c r="F19" s="1">
        <v>1</v>
      </c>
      <c r="G19" s="1">
        <v>2</v>
      </c>
      <c r="I19" s="1" t="s">
        <v>1689</v>
      </c>
      <c r="M19" s="1" t="s">
        <v>177</v>
      </c>
      <c r="N19" s="1">
        <v>0</v>
      </c>
      <c r="O19" s="1">
        <v>92</v>
      </c>
      <c r="P19" s="1">
        <v>0</v>
      </c>
      <c r="Q19" s="1" t="s">
        <v>178</v>
      </c>
      <c r="R19" s="1">
        <v>0</v>
      </c>
      <c r="S19" s="1">
        <v>48</v>
      </c>
      <c r="T19" s="1">
        <v>0</v>
      </c>
    </row>
    <row r="20" spans="1:21" x14ac:dyDescent="0.3">
      <c r="A20" s="1">
        <v>49</v>
      </c>
      <c r="B20" s="1" t="s">
        <v>163</v>
      </c>
      <c r="C20" s="1">
        <f>VLOOKUP(A20, 선택문헌!$A$3:$C$67, 3, FALSE)</f>
        <v>3</v>
      </c>
      <c r="D20" s="62" t="s">
        <v>164</v>
      </c>
      <c r="E20" s="2">
        <v>2015</v>
      </c>
      <c r="F20" s="1">
        <v>1</v>
      </c>
      <c r="G20" s="1">
        <v>2</v>
      </c>
      <c r="H20" s="1">
        <v>5</v>
      </c>
      <c r="I20" s="1" t="s">
        <v>200</v>
      </c>
      <c r="J20" s="1" t="s">
        <v>121</v>
      </c>
      <c r="K20" s="1" t="s">
        <v>72</v>
      </c>
      <c r="M20" s="1" t="s">
        <v>177</v>
      </c>
      <c r="N20" s="1">
        <v>8</v>
      </c>
      <c r="O20" s="1">
        <v>96</v>
      </c>
      <c r="P20" s="5">
        <v>8.3000000000000007</v>
      </c>
      <c r="Q20" s="1" t="s">
        <v>178</v>
      </c>
      <c r="R20" s="1">
        <v>2</v>
      </c>
      <c r="S20" s="1">
        <v>51</v>
      </c>
      <c r="T20" s="6">
        <f>R20/S20*100</f>
        <v>3.9215686274509802</v>
      </c>
      <c r="U20" s="1">
        <v>0.18</v>
      </c>
    </row>
    <row r="21" spans="1:21" x14ac:dyDescent="0.3">
      <c r="A21" s="1">
        <v>49</v>
      </c>
      <c r="B21" s="1" t="s">
        <v>163</v>
      </c>
      <c r="C21" s="1">
        <f>VLOOKUP(A21, 선택문헌!$A$3:$C$67, 3, FALSE)</f>
        <v>3</v>
      </c>
      <c r="D21" s="62" t="s">
        <v>164</v>
      </c>
      <c r="E21" s="2">
        <v>2015</v>
      </c>
      <c r="F21" s="1">
        <v>1</v>
      </c>
      <c r="G21" s="1">
        <v>2</v>
      </c>
      <c r="H21" s="1">
        <v>1</v>
      </c>
      <c r="I21" s="1" t="s">
        <v>201</v>
      </c>
      <c r="J21" s="1" t="s">
        <v>121</v>
      </c>
      <c r="K21" s="1" t="s">
        <v>72</v>
      </c>
      <c r="M21" s="1" t="s">
        <v>177</v>
      </c>
      <c r="N21" s="1">
        <v>4</v>
      </c>
      <c r="O21" s="1">
        <v>93</v>
      </c>
      <c r="P21" s="5">
        <v>4.3</v>
      </c>
      <c r="Q21" s="1" t="s">
        <v>178</v>
      </c>
      <c r="R21" s="1">
        <v>0</v>
      </c>
      <c r="S21" s="1">
        <v>51</v>
      </c>
      <c r="T21" s="1">
        <v>0</v>
      </c>
      <c r="U21" s="1">
        <v>0.3</v>
      </c>
    </row>
    <row r="22" spans="1:21" x14ac:dyDescent="0.3">
      <c r="A22" s="1">
        <v>49</v>
      </c>
      <c r="B22" s="1" t="s">
        <v>163</v>
      </c>
      <c r="C22" s="1">
        <f>VLOOKUP(A22, 선택문헌!$A$3:$C$67, 3, FALSE)</f>
        <v>3</v>
      </c>
      <c r="D22" s="62" t="s">
        <v>164</v>
      </c>
      <c r="E22" s="2">
        <v>2015</v>
      </c>
      <c r="F22" s="1">
        <v>1</v>
      </c>
      <c r="G22" s="1">
        <v>2</v>
      </c>
      <c r="H22" s="1">
        <v>2</v>
      </c>
      <c r="I22" s="1" t="s">
        <v>204</v>
      </c>
      <c r="J22" s="1" t="s">
        <v>121</v>
      </c>
      <c r="K22" s="1" t="s">
        <v>72</v>
      </c>
      <c r="M22" s="1" t="s">
        <v>177</v>
      </c>
      <c r="N22" s="1">
        <v>8</v>
      </c>
      <c r="O22" s="1">
        <v>96</v>
      </c>
      <c r="P22" s="5">
        <v>8.3000000000000007</v>
      </c>
      <c r="Q22" s="1" t="s">
        <v>178</v>
      </c>
      <c r="R22" s="1">
        <v>5</v>
      </c>
      <c r="S22" s="1">
        <v>51</v>
      </c>
      <c r="T22" s="1">
        <v>9.8000000000000007</v>
      </c>
      <c r="U22" s="1">
        <v>0.77</v>
      </c>
    </row>
    <row r="23" spans="1:21" x14ac:dyDescent="0.3">
      <c r="A23" s="1">
        <v>49</v>
      </c>
      <c r="B23" s="1" t="s">
        <v>163</v>
      </c>
      <c r="C23" s="1">
        <f>VLOOKUP(A23, 선택문헌!$A$3:$C$67, 3, FALSE)</f>
        <v>3</v>
      </c>
      <c r="D23" s="62" t="s">
        <v>164</v>
      </c>
      <c r="E23" s="2">
        <v>2015</v>
      </c>
      <c r="F23" s="1">
        <v>1</v>
      </c>
      <c r="G23" s="1">
        <v>2</v>
      </c>
      <c r="H23" s="1">
        <v>2</v>
      </c>
      <c r="I23" s="1" t="s">
        <v>202</v>
      </c>
      <c r="J23" s="1" t="s">
        <v>121</v>
      </c>
      <c r="K23" s="1" t="s">
        <v>72</v>
      </c>
      <c r="M23" s="1" t="s">
        <v>177</v>
      </c>
      <c r="N23" s="1">
        <v>7</v>
      </c>
      <c r="O23" s="1">
        <v>28</v>
      </c>
      <c r="P23" s="5">
        <v>25</v>
      </c>
      <c r="Q23" s="1" t="s">
        <v>178</v>
      </c>
      <c r="R23" s="1">
        <v>4</v>
      </c>
      <c r="S23" s="1">
        <v>19</v>
      </c>
      <c r="T23" s="1">
        <v>25</v>
      </c>
      <c r="U23" s="1">
        <v>0.75</v>
      </c>
    </row>
    <row r="24" spans="1:21" x14ac:dyDescent="0.3">
      <c r="A24" s="1">
        <v>61</v>
      </c>
      <c r="B24" s="1" t="s">
        <v>219</v>
      </c>
      <c r="C24" s="1">
        <f>VLOOKUP(A24, 선택문헌!$A$3:$C$67, 3, FALSE)</f>
        <v>6</v>
      </c>
      <c r="D24" s="62" t="s">
        <v>220</v>
      </c>
      <c r="E24" s="2">
        <v>2016</v>
      </c>
      <c r="F24" s="1">
        <v>1</v>
      </c>
      <c r="G24" s="1">
        <v>2</v>
      </c>
      <c r="H24" s="1">
        <v>1</v>
      </c>
      <c r="I24" s="1" t="s">
        <v>230</v>
      </c>
      <c r="J24" s="1" t="s">
        <v>121</v>
      </c>
      <c r="K24" s="1" t="s">
        <v>72</v>
      </c>
      <c r="M24" s="1" t="s">
        <v>35</v>
      </c>
      <c r="N24" s="1">
        <v>0</v>
      </c>
      <c r="O24" s="1">
        <v>184</v>
      </c>
      <c r="P24" s="1">
        <f>N24/O24*100</f>
        <v>0</v>
      </c>
      <c r="Q24" s="1" t="s">
        <v>37</v>
      </c>
      <c r="R24" s="1">
        <v>0</v>
      </c>
      <c r="S24" s="1">
        <v>184</v>
      </c>
      <c r="T24" s="1">
        <f>R24/S24*100</f>
        <v>0</v>
      </c>
      <c r="U24" s="1">
        <v>0</v>
      </c>
    </row>
    <row r="25" spans="1:21" x14ac:dyDescent="0.3">
      <c r="A25" s="1">
        <v>61</v>
      </c>
      <c r="B25" s="1" t="s">
        <v>219</v>
      </c>
      <c r="C25" s="1">
        <f>VLOOKUP(A25, 선택문헌!$A$3:$C$67, 3, FALSE)</f>
        <v>6</v>
      </c>
      <c r="D25" s="62" t="s">
        <v>220</v>
      </c>
      <c r="E25" s="2">
        <v>2016</v>
      </c>
      <c r="F25" s="1">
        <v>1</v>
      </c>
      <c r="G25" s="1">
        <v>2</v>
      </c>
      <c r="H25" s="1">
        <v>2</v>
      </c>
      <c r="I25" s="1" t="s">
        <v>125</v>
      </c>
      <c r="J25" s="1" t="s">
        <v>121</v>
      </c>
      <c r="K25" s="1" t="s">
        <v>72</v>
      </c>
      <c r="M25" s="1" t="s">
        <v>35</v>
      </c>
      <c r="N25" s="1">
        <v>4</v>
      </c>
      <c r="O25" s="1">
        <v>184</v>
      </c>
      <c r="P25" s="1">
        <v>2.2000000000000002</v>
      </c>
      <c r="Q25" s="1" t="s">
        <v>37</v>
      </c>
      <c r="R25" s="1">
        <v>10</v>
      </c>
      <c r="S25" s="1">
        <v>184</v>
      </c>
      <c r="T25" s="1">
        <v>5.4</v>
      </c>
      <c r="U25" s="1">
        <v>0.10199999999999999</v>
      </c>
    </row>
    <row r="26" spans="1:21" x14ac:dyDescent="0.3">
      <c r="A26" s="1">
        <v>61</v>
      </c>
      <c r="B26" s="1" t="s">
        <v>219</v>
      </c>
      <c r="C26" s="1">
        <f>VLOOKUP(A26, 선택문헌!$A$3:$C$67, 3, FALSE)</f>
        <v>6</v>
      </c>
      <c r="D26" s="62" t="s">
        <v>220</v>
      </c>
      <c r="E26" s="2">
        <v>2016</v>
      </c>
      <c r="F26" s="1">
        <v>1</v>
      </c>
      <c r="G26" s="1">
        <v>2</v>
      </c>
      <c r="H26" s="1">
        <v>2</v>
      </c>
      <c r="I26" s="1" t="s">
        <v>126</v>
      </c>
      <c r="J26" s="1" t="s">
        <v>121</v>
      </c>
      <c r="K26" s="1" t="s">
        <v>72</v>
      </c>
      <c r="M26" s="1" t="s">
        <v>35</v>
      </c>
      <c r="N26" s="1">
        <v>0</v>
      </c>
      <c r="O26" s="1">
        <v>184</v>
      </c>
      <c r="P26" s="1">
        <f t="shared" ref="P26:P44" si="0">N26/O26*100</f>
        <v>0</v>
      </c>
      <c r="Q26" s="1" t="s">
        <v>37</v>
      </c>
      <c r="R26" s="1">
        <v>0</v>
      </c>
      <c r="S26" s="1">
        <v>184</v>
      </c>
      <c r="T26" s="96">
        <f t="shared" ref="T26:T44" si="1">R26/S26*100</f>
        <v>0</v>
      </c>
      <c r="U26" s="1">
        <v>0</v>
      </c>
    </row>
    <row r="27" spans="1:21" x14ac:dyDescent="0.3">
      <c r="A27" s="1">
        <v>61</v>
      </c>
      <c r="B27" s="1" t="s">
        <v>219</v>
      </c>
      <c r="C27" s="1">
        <f>VLOOKUP(A27, 선택문헌!$A$3:$C$67, 3, FALSE)</f>
        <v>6</v>
      </c>
      <c r="D27" s="62" t="s">
        <v>220</v>
      </c>
      <c r="E27" s="2">
        <v>2016</v>
      </c>
      <c r="F27" s="1">
        <v>1</v>
      </c>
      <c r="G27" s="1">
        <v>2</v>
      </c>
      <c r="H27" s="1">
        <v>1</v>
      </c>
      <c r="I27" s="1" t="s">
        <v>71</v>
      </c>
      <c r="J27" s="1" t="s">
        <v>121</v>
      </c>
      <c r="K27" s="1" t="s">
        <v>72</v>
      </c>
      <c r="M27" s="1" t="s">
        <v>35</v>
      </c>
      <c r="N27" s="1">
        <v>0</v>
      </c>
      <c r="O27" s="1">
        <v>184</v>
      </c>
      <c r="P27" s="1">
        <f t="shared" si="0"/>
        <v>0</v>
      </c>
      <c r="Q27" s="1" t="s">
        <v>37</v>
      </c>
      <c r="R27" s="1">
        <v>3</v>
      </c>
      <c r="S27" s="1">
        <v>184</v>
      </c>
      <c r="T27" s="96">
        <f t="shared" si="1"/>
        <v>1.6304347826086956</v>
      </c>
      <c r="U27" s="1">
        <v>8.2000000000000003E-2</v>
      </c>
    </row>
    <row r="28" spans="1:21" x14ac:dyDescent="0.3">
      <c r="A28" s="72">
        <v>28</v>
      </c>
      <c r="B28" s="72" t="s">
        <v>231</v>
      </c>
      <c r="C28" s="1">
        <f>VLOOKUP(A28, 선택문헌!$A$3:$C$67, 3, FALSE)</f>
        <v>4</v>
      </c>
      <c r="D28" s="62" t="s">
        <v>232</v>
      </c>
      <c r="E28" s="73">
        <v>2016</v>
      </c>
      <c r="F28" s="1">
        <v>1</v>
      </c>
      <c r="G28" s="1">
        <v>2</v>
      </c>
      <c r="H28" s="1">
        <v>1</v>
      </c>
      <c r="I28" s="1" t="s">
        <v>627</v>
      </c>
      <c r="J28" s="1" t="s">
        <v>652</v>
      </c>
      <c r="K28" s="1" t="s">
        <v>72</v>
      </c>
      <c r="M28" s="1" t="s">
        <v>35</v>
      </c>
      <c r="N28" s="1">
        <v>0</v>
      </c>
      <c r="O28" s="1">
        <v>50</v>
      </c>
      <c r="P28" s="1">
        <f t="shared" si="0"/>
        <v>0</v>
      </c>
      <c r="Q28" s="1" t="s">
        <v>37</v>
      </c>
      <c r="R28" s="1">
        <v>0</v>
      </c>
      <c r="S28" s="1">
        <v>50</v>
      </c>
      <c r="T28" s="96">
        <f t="shared" si="1"/>
        <v>0</v>
      </c>
      <c r="U28" s="1" t="s">
        <v>632</v>
      </c>
    </row>
    <row r="29" spans="1:21" x14ac:dyDescent="0.3">
      <c r="A29" s="72">
        <v>28</v>
      </c>
      <c r="B29" s="72" t="s">
        <v>231</v>
      </c>
      <c r="C29" s="1">
        <f>VLOOKUP(A29, 선택문헌!$A$3:$C$67, 3, FALSE)</f>
        <v>4</v>
      </c>
      <c r="D29" s="62" t="s">
        <v>232</v>
      </c>
      <c r="E29" s="73">
        <v>2016</v>
      </c>
      <c r="F29" s="1">
        <v>1</v>
      </c>
      <c r="G29" s="1">
        <v>2</v>
      </c>
      <c r="H29" s="1">
        <v>1</v>
      </c>
      <c r="I29" s="1" t="s">
        <v>628</v>
      </c>
      <c r="J29" s="1" t="s">
        <v>652</v>
      </c>
      <c r="K29" s="1" t="s">
        <v>72</v>
      </c>
      <c r="M29" s="1" t="s">
        <v>35</v>
      </c>
      <c r="N29" s="1">
        <v>0</v>
      </c>
      <c r="O29" s="1">
        <v>50</v>
      </c>
      <c r="P29" s="1">
        <f t="shared" si="0"/>
        <v>0</v>
      </c>
      <c r="Q29" s="1" t="s">
        <v>37</v>
      </c>
      <c r="R29" s="1">
        <v>0</v>
      </c>
      <c r="S29" s="1">
        <v>50</v>
      </c>
      <c r="T29" s="96">
        <f t="shared" si="1"/>
        <v>0</v>
      </c>
      <c r="U29" s="1" t="s">
        <v>632</v>
      </c>
    </row>
    <row r="30" spans="1:21" x14ac:dyDescent="0.3">
      <c r="A30" s="72">
        <v>28</v>
      </c>
      <c r="B30" s="72" t="s">
        <v>231</v>
      </c>
      <c r="C30" s="1">
        <f>VLOOKUP(A30, 선택문헌!$A$3:$C$67, 3, FALSE)</f>
        <v>4</v>
      </c>
      <c r="D30" s="62" t="s">
        <v>232</v>
      </c>
      <c r="E30" s="73">
        <v>2016</v>
      </c>
      <c r="F30" s="1">
        <v>1</v>
      </c>
      <c r="G30" s="1">
        <v>2</v>
      </c>
      <c r="H30" s="1">
        <v>1</v>
      </c>
      <c r="I30" s="1" t="s">
        <v>629</v>
      </c>
      <c r="J30" s="1" t="s">
        <v>652</v>
      </c>
      <c r="K30" s="1" t="s">
        <v>72</v>
      </c>
      <c r="M30" s="1" t="s">
        <v>35</v>
      </c>
      <c r="N30" s="1">
        <v>0</v>
      </c>
      <c r="O30" s="1">
        <v>50</v>
      </c>
      <c r="P30" s="1">
        <f t="shared" si="0"/>
        <v>0</v>
      </c>
      <c r="Q30" s="1" t="s">
        <v>37</v>
      </c>
      <c r="R30" s="1">
        <v>0</v>
      </c>
      <c r="S30" s="1">
        <v>50</v>
      </c>
      <c r="T30" s="96">
        <f t="shared" si="1"/>
        <v>0</v>
      </c>
      <c r="U30" s="1" t="s">
        <v>632</v>
      </c>
    </row>
    <row r="31" spans="1:21" x14ac:dyDescent="0.3">
      <c r="A31" s="72">
        <v>28</v>
      </c>
      <c r="B31" s="72" t="s">
        <v>231</v>
      </c>
      <c r="C31" s="1">
        <f>VLOOKUP(A31, 선택문헌!$A$3:$C$67, 3, FALSE)</f>
        <v>4</v>
      </c>
      <c r="D31" s="62" t="s">
        <v>232</v>
      </c>
      <c r="E31" s="73">
        <v>2016</v>
      </c>
      <c r="F31" s="1">
        <v>1</v>
      </c>
      <c r="G31" s="1">
        <v>2</v>
      </c>
      <c r="H31" s="1" t="s">
        <v>162</v>
      </c>
      <c r="I31" s="1" t="s">
        <v>114</v>
      </c>
      <c r="J31" s="1" t="s">
        <v>652</v>
      </c>
      <c r="K31" s="1" t="s">
        <v>72</v>
      </c>
      <c r="M31" s="1" t="s">
        <v>35</v>
      </c>
      <c r="N31" s="1">
        <v>4</v>
      </c>
      <c r="O31" s="1">
        <v>50</v>
      </c>
      <c r="P31" s="96">
        <f t="shared" si="0"/>
        <v>8</v>
      </c>
      <c r="Q31" s="1" t="s">
        <v>37</v>
      </c>
      <c r="R31" s="1">
        <v>0</v>
      </c>
      <c r="S31" s="1">
        <v>50</v>
      </c>
      <c r="T31" s="96">
        <f t="shared" si="1"/>
        <v>0</v>
      </c>
      <c r="U31" s="1" t="s">
        <v>632</v>
      </c>
    </row>
    <row r="32" spans="1:21" x14ac:dyDescent="0.3">
      <c r="A32" s="72">
        <v>28</v>
      </c>
      <c r="B32" s="72" t="s">
        <v>231</v>
      </c>
      <c r="C32" s="1">
        <f>VLOOKUP(A32, 선택문헌!$A$3:$C$67, 3, FALSE)</f>
        <v>4</v>
      </c>
      <c r="D32" s="62" t="s">
        <v>232</v>
      </c>
      <c r="E32" s="73">
        <v>2016</v>
      </c>
      <c r="F32" s="1">
        <v>1</v>
      </c>
      <c r="G32" s="1">
        <v>2</v>
      </c>
      <c r="H32" s="1">
        <v>1</v>
      </c>
      <c r="I32" s="1" t="s">
        <v>631</v>
      </c>
      <c r="J32" s="1" t="s">
        <v>652</v>
      </c>
      <c r="K32" s="1" t="s">
        <v>72</v>
      </c>
      <c r="M32" s="1" t="s">
        <v>35</v>
      </c>
      <c r="N32" s="1">
        <v>2</v>
      </c>
      <c r="O32" s="1">
        <v>50</v>
      </c>
      <c r="P32" s="96">
        <f t="shared" si="0"/>
        <v>4</v>
      </c>
      <c r="Q32" s="1" t="s">
        <v>37</v>
      </c>
      <c r="R32" s="1">
        <v>1</v>
      </c>
      <c r="S32" s="1">
        <v>50</v>
      </c>
      <c r="T32" s="96">
        <f t="shared" si="1"/>
        <v>2</v>
      </c>
      <c r="U32" s="1" t="s">
        <v>632</v>
      </c>
    </row>
    <row r="33" spans="1:22" x14ac:dyDescent="0.3">
      <c r="A33" s="72">
        <v>28</v>
      </c>
      <c r="B33" s="72" t="s">
        <v>231</v>
      </c>
      <c r="C33" s="1">
        <f>VLOOKUP(A33, 선택문헌!$A$3:$C$67, 3, FALSE)</f>
        <v>4</v>
      </c>
      <c r="D33" s="62" t="s">
        <v>232</v>
      </c>
      <c r="E33" s="73">
        <v>2016</v>
      </c>
      <c r="F33" s="1">
        <v>1</v>
      </c>
      <c r="G33" s="1">
        <v>2</v>
      </c>
      <c r="H33" s="1" t="s">
        <v>162</v>
      </c>
      <c r="I33" s="1" t="s">
        <v>630</v>
      </c>
      <c r="J33" s="1" t="s">
        <v>652</v>
      </c>
      <c r="K33" s="1" t="s">
        <v>72</v>
      </c>
      <c r="M33" s="1" t="s">
        <v>35</v>
      </c>
      <c r="N33" s="1">
        <v>0</v>
      </c>
      <c r="O33" s="1">
        <v>50</v>
      </c>
      <c r="P33" s="96">
        <f t="shared" si="0"/>
        <v>0</v>
      </c>
      <c r="Q33" s="1" t="s">
        <v>37</v>
      </c>
      <c r="R33" s="1">
        <v>1</v>
      </c>
      <c r="S33" s="1">
        <v>50</v>
      </c>
      <c r="T33" s="96">
        <f t="shared" si="1"/>
        <v>2</v>
      </c>
      <c r="U33" s="1" t="s">
        <v>632</v>
      </c>
    </row>
    <row r="34" spans="1:22" x14ac:dyDescent="0.3">
      <c r="A34" s="72">
        <v>28</v>
      </c>
      <c r="B34" s="72" t="s">
        <v>231</v>
      </c>
      <c r="C34" s="1">
        <f>VLOOKUP(A34, 선택문헌!$A$3:$C$67, 3, FALSE)</f>
        <v>4</v>
      </c>
      <c r="D34" s="62" t="s">
        <v>232</v>
      </c>
      <c r="E34" s="73">
        <v>2016</v>
      </c>
      <c r="F34" s="1">
        <v>1</v>
      </c>
      <c r="G34" s="1">
        <v>2</v>
      </c>
      <c r="H34" s="1">
        <v>5</v>
      </c>
      <c r="I34" s="1" t="s">
        <v>200</v>
      </c>
      <c r="J34" s="1" t="s">
        <v>652</v>
      </c>
      <c r="K34" s="1" t="s">
        <v>72</v>
      </c>
      <c r="M34" s="1" t="s">
        <v>35</v>
      </c>
      <c r="N34" s="1">
        <v>7</v>
      </c>
      <c r="O34" s="1">
        <v>50</v>
      </c>
      <c r="P34" s="96">
        <f t="shared" si="0"/>
        <v>14.000000000000002</v>
      </c>
      <c r="Q34" s="1" t="s">
        <v>37</v>
      </c>
      <c r="R34" s="1">
        <v>5</v>
      </c>
      <c r="S34" s="1">
        <v>50</v>
      </c>
      <c r="T34" s="96">
        <f t="shared" si="1"/>
        <v>10</v>
      </c>
      <c r="U34" s="1">
        <v>68.5</v>
      </c>
      <c r="V34" s="1" t="s">
        <v>642</v>
      </c>
    </row>
    <row r="35" spans="1:22" x14ac:dyDescent="0.3">
      <c r="A35" s="72">
        <v>28</v>
      </c>
      <c r="B35" s="72" t="s">
        <v>231</v>
      </c>
      <c r="C35" s="1">
        <f>VLOOKUP(A35, 선택문헌!$A$3:$C$67, 3, FALSE)</f>
        <v>4</v>
      </c>
      <c r="D35" s="62" t="s">
        <v>232</v>
      </c>
      <c r="E35" s="73">
        <v>2016</v>
      </c>
      <c r="F35" s="1">
        <v>1</v>
      </c>
      <c r="G35" s="1">
        <v>2</v>
      </c>
      <c r="H35" s="1">
        <v>6</v>
      </c>
      <c r="I35" s="1" t="s">
        <v>633</v>
      </c>
      <c r="J35" s="1" t="s">
        <v>652</v>
      </c>
      <c r="K35" s="1" t="s">
        <v>72</v>
      </c>
      <c r="M35" s="1" t="s">
        <v>35</v>
      </c>
      <c r="N35" s="1">
        <v>0</v>
      </c>
      <c r="O35" s="1">
        <v>50</v>
      </c>
      <c r="P35" s="96">
        <f t="shared" si="0"/>
        <v>0</v>
      </c>
      <c r="Q35" s="1" t="s">
        <v>37</v>
      </c>
      <c r="R35" s="1">
        <v>0</v>
      </c>
      <c r="S35" s="1">
        <v>50</v>
      </c>
      <c r="T35" s="96">
        <f t="shared" si="1"/>
        <v>0</v>
      </c>
      <c r="U35" s="1" t="s">
        <v>632</v>
      </c>
    </row>
    <row r="36" spans="1:22" x14ac:dyDescent="0.3">
      <c r="A36" s="72">
        <v>28</v>
      </c>
      <c r="B36" s="72" t="s">
        <v>231</v>
      </c>
      <c r="C36" s="1">
        <f>VLOOKUP(A36, 선택문헌!$A$3:$C$67, 3, FALSE)</f>
        <v>4</v>
      </c>
      <c r="D36" s="62" t="s">
        <v>232</v>
      </c>
      <c r="E36" s="73">
        <v>2016</v>
      </c>
      <c r="F36" s="1">
        <v>1</v>
      </c>
      <c r="G36" s="1">
        <v>2</v>
      </c>
      <c r="H36" s="1">
        <v>4</v>
      </c>
      <c r="I36" s="1" t="s">
        <v>651</v>
      </c>
      <c r="J36" s="1" t="s">
        <v>653</v>
      </c>
      <c r="K36" s="1" t="s">
        <v>72</v>
      </c>
      <c r="M36" s="1" t="s">
        <v>35</v>
      </c>
      <c r="N36" s="1">
        <v>0</v>
      </c>
      <c r="O36" s="1">
        <v>50</v>
      </c>
      <c r="P36" s="96">
        <f t="shared" si="0"/>
        <v>0</v>
      </c>
      <c r="Q36" s="1" t="s">
        <v>37</v>
      </c>
      <c r="R36" s="1">
        <v>0</v>
      </c>
      <c r="S36" s="1">
        <v>50</v>
      </c>
      <c r="T36" s="96">
        <f t="shared" si="1"/>
        <v>0</v>
      </c>
      <c r="U36" s="1" t="s">
        <v>632</v>
      </c>
    </row>
    <row r="37" spans="1:22" x14ac:dyDescent="0.3">
      <c r="A37" s="68">
        <v>44</v>
      </c>
      <c r="B37" s="68" t="s">
        <v>321</v>
      </c>
      <c r="C37" s="1">
        <f>VLOOKUP(A37, 선택문헌!$A$3:$C$67, 3, FALSE)</f>
        <v>9</v>
      </c>
      <c r="D37" s="70" t="s">
        <v>234</v>
      </c>
      <c r="E37" s="69">
        <v>2017</v>
      </c>
      <c r="F37" s="1">
        <v>1</v>
      </c>
      <c r="G37" s="1">
        <v>3</v>
      </c>
      <c r="H37" s="1">
        <v>2</v>
      </c>
      <c r="I37" s="1" t="s">
        <v>659</v>
      </c>
      <c r="K37" s="1" t="s">
        <v>72</v>
      </c>
      <c r="M37" s="1" t="s">
        <v>35</v>
      </c>
      <c r="N37" s="1">
        <v>2</v>
      </c>
      <c r="O37" s="1">
        <v>30</v>
      </c>
      <c r="P37" s="96">
        <f t="shared" si="0"/>
        <v>6.666666666666667</v>
      </c>
      <c r="Q37" s="1" t="s">
        <v>665</v>
      </c>
      <c r="R37" s="1">
        <v>1</v>
      </c>
      <c r="S37" s="1">
        <v>28</v>
      </c>
      <c r="T37" s="96">
        <f t="shared" si="1"/>
        <v>3.5714285714285712</v>
      </c>
    </row>
    <row r="38" spans="1:22" x14ac:dyDescent="0.3">
      <c r="A38" s="68">
        <v>44</v>
      </c>
      <c r="B38" s="68" t="s">
        <v>321</v>
      </c>
      <c r="C38" s="1">
        <f>VLOOKUP(A38, 선택문헌!$A$3:$C$67, 3, FALSE)</f>
        <v>9</v>
      </c>
      <c r="D38" s="70" t="s">
        <v>234</v>
      </c>
      <c r="E38" s="69">
        <v>2017</v>
      </c>
      <c r="F38" s="1">
        <v>1</v>
      </c>
      <c r="G38" s="1">
        <v>3</v>
      </c>
      <c r="H38" s="1">
        <v>2</v>
      </c>
      <c r="I38" s="1" t="s">
        <v>660</v>
      </c>
      <c r="K38" s="1" t="s">
        <v>72</v>
      </c>
      <c r="M38" s="1" t="s">
        <v>35</v>
      </c>
      <c r="N38" s="1">
        <v>1</v>
      </c>
      <c r="O38" s="1">
        <v>30</v>
      </c>
      <c r="P38" s="96">
        <f t="shared" si="0"/>
        <v>3.3333333333333335</v>
      </c>
      <c r="Q38" s="1" t="s">
        <v>665</v>
      </c>
      <c r="R38" s="1">
        <v>0</v>
      </c>
      <c r="S38" s="1">
        <v>28</v>
      </c>
      <c r="T38" s="96">
        <f t="shared" si="1"/>
        <v>0</v>
      </c>
    </row>
    <row r="39" spans="1:22" x14ac:dyDescent="0.3">
      <c r="A39" s="68">
        <v>44</v>
      </c>
      <c r="B39" s="68" t="s">
        <v>321</v>
      </c>
      <c r="C39" s="1">
        <f>VLOOKUP(A39, 선택문헌!$A$3:$C$67, 3, FALSE)</f>
        <v>9</v>
      </c>
      <c r="D39" s="70" t="s">
        <v>234</v>
      </c>
      <c r="E39" s="69">
        <v>2017</v>
      </c>
      <c r="F39" s="1">
        <v>1</v>
      </c>
      <c r="G39" s="1">
        <v>3</v>
      </c>
      <c r="H39" s="1">
        <v>2</v>
      </c>
      <c r="I39" s="1" t="s">
        <v>667</v>
      </c>
      <c r="K39" s="1" t="s">
        <v>72</v>
      </c>
      <c r="M39" s="1" t="s">
        <v>35</v>
      </c>
      <c r="N39" s="1">
        <v>0</v>
      </c>
      <c r="O39" s="1">
        <v>30</v>
      </c>
      <c r="P39" s="96">
        <f t="shared" si="0"/>
        <v>0</v>
      </c>
      <c r="Q39" s="1" t="s">
        <v>665</v>
      </c>
      <c r="R39" s="1">
        <v>2</v>
      </c>
      <c r="S39" s="1">
        <v>28</v>
      </c>
      <c r="T39" s="96">
        <f t="shared" si="1"/>
        <v>7.1428571428571423</v>
      </c>
    </row>
    <row r="40" spans="1:22" x14ac:dyDescent="0.3">
      <c r="A40" s="68">
        <v>44</v>
      </c>
      <c r="B40" s="68" t="s">
        <v>321</v>
      </c>
      <c r="C40" s="1">
        <f>VLOOKUP(A40, 선택문헌!$A$3:$C$67, 3, FALSE)</f>
        <v>9</v>
      </c>
      <c r="D40" s="70" t="s">
        <v>234</v>
      </c>
      <c r="E40" s="69">
        <v>2017</v>
      </c>
      <c r="F40" s="1">
        <v>1</v>
      </c>
      <c r="G40" s="1">
        <v>3</v>
      </c>
      <c r="H40" s="1">
        <v>3</v>
      </c>
      <c r="I40" s="1" t="s">
        <v>661</v>
      </c>
      <c r="K40" s="1" t="s">
        <v>72</v>
      </c>
      <c r="M40" s="1" t="s">
        <v>35</v>
      </c>
      <c r="N40" s="1">
        <v>4</v>
      </c>
      <c r="O40" s="1">
        <v>30</v>
      </c>
      <c r="P40" s="96">
        <f t="shared" si="0"/>
        <v>13.333333333333334</v>
      </c>
      <c r="Q40" s="1" t="s">
        <v>665</v>
      </c>
      <c r="R40" s="1">
        <v>2</v>
      </c>
      <c r="S40" s="1">
        <v>28</v>
      </c>
      <c r="T40" s="96">
        <f t="shared" si="1"/>
        <v>7.1428571428571423</v>
      </c>
    </row>
    <row r="41" spans="1:22" x14ac:dyDescent="0.3">
      <c r="A41" s="68">
        <v>44</v>
      </c>
      <c r="B41" s="68" t="s">
        <v>321</v>
      </c>
      <c r="C41" s="1">
        <f>VLOOKUP(A41, 선택문헌!$A$3:$C$67, 3, FALSE)</f>
        <v>9</v>
      </c>
      <c r="D41" s="70" t="s">
        <v>234</v>
      </c>
      <c r="E41" s="69">
        <v>2017</v>
      </c>
      <c r="F41" s="1">
        <v>1</v>
      </c>
      <c r="G41" s="1">
        <v>3</v>
      </c>
      <c r="H41" s="1">
        <v>7</v>
      </c>
      <c r="I41" s="1" t="s">
        <v>662</v>
      </c>
      <c r="K41" s="1" t="s">
        <v>72</v>
      </c>
      <c r="M41" s="1" t="s">
        <v>35</v>
      </c>
      <c r="N41" s="1">
        <v>1</v>
      </c>
      <c r="O41" s="1">
        <v>30</v>
      </c>
      <c r="P41" s="96">
        <f t="shared" si="0"/>
        <v>3.3333333333333335</v>
      </c>
      <c r="Q41" s="1" t="s">
        <v>665</v>
      </c>
      <c r="R41" s="1">
        <v>0</v>
      </c>
      <c r="S41" s="1">
        <v>28</v>
      </c>
      <c r="T41" s="96">
        <f t="shared" si="1"/>
        <v>0</v>
      </c>
    </row>
    <row r="42" spans="1:22" x14ac:dyDescent="0.3">
      <c r="A42" s="68">
        <v>44</v>
      </c>
      <c r="B42" s="68" t="s">
        <v>321</v>
      </c>
      <c r="C42" s="1">
        <f>VLOOKUP(A42, 선택문헌!$A$3:$C$67, 3, FALSE)</f>
        <v>9</v>
      </c>
      <c r="D42" s="70" t="s">
        <v>234</v>
      </c>
      <c r="E42" s="69">
        <v>2017</v>
      </c>
      <c r="F42" s="1">
        <v>1</v>
      </c>
      <c r="G42" s="1">
        <v>3</v>
      </c>
      <c r="H42" s="1">
        <v>7</v>
      </c>
      <c r="I42" s="1" t="s">
        <v>663</v>
      </c>
      <c r="K42" s="1" t="s">
        <v>72</v>
      </c>
      <c r="M42" s="1" t="s">
        <v>35</v>
      </c>
      <c r="N42" s="1">
        <v>0</v>
      </c>
      <c r="O42" s="1">
        <v>30</v>
      </c>
      <c r="P42" s="96">
        <f t="shared" si="0"/>
        <v>0</v>
      </c>
      <c r="Q42" s="1" t="s">
        <v>665</v>
      </c>
      <c r="R42" s="1">
        <v>2</v>
      </c>
      <c r="S42" s="1">
        <v>28</v>
      </c>
      <c r="T42" s="96">
        <f t="shared" si="1"/>
        <v>7.1428571428571423</v>
      </c>
    </row>
    <row r="43" spans="1:22" x14ac:dyDescent="0.3">
      <c r="A43" s="68">
        <v>44</v>
      </c>
      <c r="B43" s="68" t="s">
        <v>321</v>
      </c>
      <c r="C43" s="1">
        <f>VLOOKUP(A43, 선택문헌!$A$3:$C$67, 3, FALSE)</f>
        <v>9</v>
      </c>
      <c r="D43" s="70" t="s">
        <v>234</v>
      </c>
      <c r="E43" s="69">
        <v>2017</v>
      </c>
      <c r="F43" s="1">
        <v>1</v>
      </c>
      <c r="G43" s="1">
        <v>3</v>
      </c>
      <c r="H43" s="1">
        <v>3</v>
      </c>
      <c r="I43" s="1" t="s">
        <v>666</v>
      </c>
      <c r="K43" s="1" t="s">
        <v>72</v>
      </c>
      <c r="M43" s="1" t="s">
        <v>35</v>
      </c>
      <c r="N43" s="1">
        <v>6</v>
      </c>
      <c r="O43" s="1">
        <v>30</v>
      </c>
      <c r="P43" s="96">
        <f t="shared" si="0"/>
        <v>20</v>
      </c>
      <c r="Q43" s="1" t="s">
        <v>665</v>
      </c>
      <c r="R43" s="1">
        <v>0</v>
      </c>
      <c r="S43" s="1">
        <v>28</v>
      </c>
      <c r="T43" s="96">
        <f t="shared" si="1"/>
        <v>0</v>
      </c>
    </row>
    <row r="44" spans="1:22" x14ac:dyDescent="0.3">
      <c r="A44" s="68">
        <v>44</v>
      </c>
      <c r="B44" s="68" t="s">
        <v>321</v>
      </c>
      <c r="C44" s="1">
        <f>VLOOKUP(A44, 선택문헌!$A$3:$C$67, 3, FALSE)</f>
        <v>9</v>
      </c>
      <c r="D44" s="70" t="s">
        <v>234</v>
      </c>
      <c r="E44" s="69">
        <v>2017</v>
      </c>
      <c r="F44" s="1">
        <v>1</v>
      </c>
      <c r="G44" s="1">
        <v>3</v>
      </c>
      <c r="H44" s="1">
        <v>4</v>
      </c>
      <c r="I44" s="1" t="s">
        <v>651</v>
      </c>
      <c r="K44" s="1" t="s">
        <v>72</v>
      </c>
      <c r="M44" s="1" t="s">
        <v>35</v>
      </c>
      <c r="N44" s="1">
        <v>0</v>
      </c>
      <c r="O44" s="1">
        <v>30</v>
      </c>
      <c r="P44" s="96">
        <f t="shared" si="0"/>
        <v>0</v>
      </c>
      <c r="Q44" s="1" t="s">
        <v>665</v>
      </c>
      <c r="R44" s="1">
        <v>0</v>
      </c>
      <c r="S44" s="1">
        <v>28</v>
      </c>
      <c r="T44" s="96">
        <f t="shared" si="1"/>
        <v>0</v>
      </c>
    </row>
    <row r="45" spans="1:22" x14ac:dyDescent="0.3">
      <c r="A45" s="68">
        <v>44</v>
      </c>
      <c r="B45" s="68" t="s">
        <v>321</v>
      </c>
      <c r="C45" s="1">
        <f>VLOOKUP(A45, 선택문헌!$A$3:$C$67, 3, FALSE)</f>
        <v>9</v>
      </c>
      <c r="D45" s="70" t="s">
        <v>234</v>
      </c>
      <c r="E45" s="69">
        <v>2017</v>
      </c>
      <c r="F45" s="1">
        <v>1</v>
      </c>
      <c r="G45" s="1">
        <v>3</v>
      </c>
      <c r="H45" s="1">
        <v>2</v>
      </c>
      <c r="I45" s="1" t="s">
        <v>664</v>
      </c>
      <c r="K45" s="1" t="s">
        <v>72</v>
      </c>
      <c r="M45" s="1" t="s">
        <v>35</v>
      </c>
      <c r="N45" s="1">
        <v>3</v>
      </c>
      <c r="O45" s="1">
        <v>30</v>
      </c>
      <c r="P45" s="1">
        <v>10</v>
      </c>
      <c r="Q45" s="1" t="s">
        <v>665</v>
      </c>
      <c r="R45" s="1">
        <v>1</v>
      </c>
      <c r="S45" s="1">
        <v>28</v>
      </c>
      <c r="T45" s="1">
        <v>3.6</v>
      </c>
      <c r="U45" s="1">
        <v>0.33300000000000002</v>
      </c>
    </row>
    <row r="46" spans="1:22" x14ac:dyDescent="0.3">
      <c r="A46" s="68">
        <v>43</v>
      </c>
      <c r="B46" s="68" t="s">
        <v>330</v>
      </c>
      <c r="C46" s="1">
        <f>VLOOKUP(A46, 선택문헌!$A$3:$C$67, 3, FALSE)</f>
        <v>7</v>
      </c>
      <c r="D46" s="70" t="s">
        <v>235</v>
      </c>
      <c r="E46" s="69">
        <v>2017</v>
      </c>
      <c r="F46" s="21">
        <v>1</v>
      </c>
      <c r="G46" s="21">
        <v>5</v>
      </c>
      <c r="H46" s="1">
        <v>1</v>
      </c>
      <c r="I46" s="1" t="s">
        <v>698</v>
      </c>
      <c r="K46" s="1" t="s">
        <v>72</v>
      </c>
      <c r="M46" s="1" t="s">
        <v>35</v>
      </c>
      <c r="N46" s="1">
        <v>0</v>
      </c>
      <c r="O46" s="1">
        <v>155</v>
      </c>
      <c r="P46" s="96">
        <f t="shared" ref="P46:P51" si="2">N46/O46*100</f>
        <v>0</v>
      </c>
      <c r="Q46" s="1" t="s">
        <v>696</v>
      </c>
      <c r="R46" s="1">
        <v>3</v>
      </c>
      <c r="S46" s="1">
        <v>150</v>
      </c>
      <c r="T46" s="96">
        <f t="shared" ref="T46:T51" si="3">R46/S46*100</f>
        <v>2</v>
      </c>
      <c r="U46" s="1" t="s">
        <v>703</v>
      </c>
    </row>
    <row r="47" spans="1:22" x14ac:dyDescent="0.3">
      <c r="A47" s="68">
        <v>43</v>
      </c>
      <c r="B47" s="68" t="s">
        <v>330</v>
      </c>
      <c r="C47" s="1">
        <f>VLOOKUP(A47, 선택문헌!$A$3:$C$67, 3, FALSE)</f>
        <v>7</v>
      </c>
      <c r="D47" s="70" t="s">
        <v>235</v>
      </c>
      <c r="E47" s="69">
        <v>2017</v>
      </c>
      <c r="F47" s="21">
        <v>1</v>
      </c>
      <c r="G47" s="21">
        <v>5</v>
      </c>
      <c r="H47" s="1">
        <v>7</v>
      </c>
      <c r="I47" s="1" t="s">
        <v>699</v>
      </c>
      <c r="K47" s="1" t="s">
        <v>72</v>
      </c>
      <c r="M47" s="1" t="s">
        <v>35</v>
      </c>
      <c r="N47" s="1">
        <v>0</v>
      </c>
      <c r="O47" s="1">
        <v>155</v>
      </c>
      <c r="P47" s="96">
        <f t="shared" si="2"/>
        <v>0</v>
      </c>
      <c r="Q47" s="1" t="s">
        <v>696</v>
      </c>
      <c r="R47" s="1">
        <v>1</v>
      </c>
      <c r="S47" s="1">
        <v>150</v>
      </c>
      <c r="T47" s="96">
        <f t="shared" si="3"/>
        <v>0.66666666666666674</v>
      </c>
    </row>
    <row r="48" spans="1:22" x14ac:dyDescent="0.3">
      <c r="A48" s="68">
        <v>43</v>
      </c>
      <c r="B48" s="68" t="s">
        <v>330</v>
      </c>
      <c r="C48" s="1">
        <f>VLOOKUP(A48, 선택문헌!$A$3:$C$67, 3, FALSE)</f>
        <v>7</v>
      </c>
      <c r="D48" s="70" t="s">
        <v>235</v>
      </c>
      <c r="E48" s="69">
        <v>2017</v>
      </c>
      <c r="F48" s="21">
        <v>1</v>
      </c>
      <c r="G48" s="21">
        <v>5</v>
      </c>
      <c r="H48" s="1">
        <v>7</v>
      </c>
      <c r="I48" s="1" t="s">
        <v>700</v>
      </c>
      <c r="K48" s="1" t="s">
        <v>72</v>
      </c>
      <c r="M48" s="1" t="s">
        <v>35</v>
      </c>
      <c r="N48" s="1">
        <v>1</v>
      </c>
      <c r="O48" s="1">
        <v>155</v>
      </c>
      <c r="P48" s="96">
        <f t="shared" si="2"/>
        <v>0.64516129032258063</v>
      </c>
      <c r="Q48" s="1" t="s">
        <v>696</v>
      </c>
      <c r="R48" s="1">
        <v>0</v>
      </c>
      <c r="S48" s="1">
        <v>150</v>
      </c>
      <c r="T48" s="96">
        <f t="shared" si="3"/>
        <v>0</v>
      </c>
    </row>
    <row r="49" spans="1:21" x14ac:dyDescent="0.3">
      <c r="A49" s="68">
        <v>43</v>
      </c>
      <c r="B49" s="68" t="s">
        <v>330</v>
      </c>
      <c r="C49" s="1">
        <v>7</v>
      </c>
      <c r="D49" s="70" t="s">
        <v>235</v>
      </c>
      <c r="E49" s="69">
        <v>2017</v>
      </c>
      <c r="F49" s="21">
        <v>1</v>
      </c>
      <c r="G49" s="21">
        <v>5</v>
      </c>
      <c r="H49" s="1">
        <v>6</v>
      </c>
      <c r="I49" s="1" t="s">
        <v>701</v>
      </c>
      <c r="K49" s="1" t="s">
        <v>72</v>
      </c>
      <c r="M49" s="1" t="s">
        <v>35</v>
      </c>
      <c r="N49" s="1">
        <v>1</v>
      </c>
      <c r="O49" s="1">
        <v>155</v>
      </c>
      <c r="P49" s="96">
        <f t="shared" si="2"/>
        <v>0.64516129032258063</v>
      </c>
      <c r="Q49" s="1" t="s">
        <v>696</v>
      </c>
      <c r="R49" s="1">
        <v>1</v>
      </c>
      <c r="S49" s="1">
        <v>150</v>
      </c>
      <c r="T49" s="96">
        <f t="shared" si="3"/>
        <v>0.66666666666666674</v>
      </c>
    </row>
    <row r="50" spans="1:21" x14ac:dyDescent="0.3">
      <c r="A50" s="68">
        <v>43</v>
      </c>
      <c r="B50" s="68" t="s">
        <v>330</v>
      </c>
      <c r="C50" s="1">
        <v>7</v>
      </c>
      <c r="D50" s="70" t="s">
        <v>235</v>
      </c>
      <c r="E50" s="69">
        <v>2017</v>
      </c>
      <c r="F50" s="21">
        <v>1</v>
      </c>
      <c r="G50" s="21">
        <v>5</v>
      </c>
      <c r="H50" s="1">
        <v>1</v>
      </c>
      <c r="I50" s="1" t="s">
        <v>702</v>
      </c>
      <c r="K50" s="1" t="s">
        <v>72</v>
      </c>
      <c r="M50" s="1" t="s">
        <v>35</v>
      </c>
      <c r="N50" s="1">
        <v>1</v>
      </c>
      <c r="O50" s="1">
        <v>155</v>
      </c>
      <c r="P50" s="96">
        <f t="shared" si="2"/>
        <v>0.64516129032258063</v>
      </c>
      <c r="Q50" s="1" t="s">
        <v>696</v>
      </c>
      <c r="R50" s="1">
        <v>2</v>
      </c>
      <c r="S50" s="1">
        <v>150</v>
      </c>
      <c r="T50" s="96">
        <f t="shared" si="3"/>
        <v>1.3333333333333335</v>
      </c>
    </row>
    <row r="51" spans="1:21" x14ac:dyDescent="0.3">
      <c r="A51" s="68">
        <v>43</v>
      </c>
      <c r="B51" s="68" t="s">
        <v>330</v>
      </c>
      <c r="C51" s="1">
        <v>7</v>
      </c>
      <c r="D51" s="70" t="s">
        <v>235</v>
      </c>
      <c r="E51" s="69">
        <v>2017</v>
      </c>
      <c r="F51" s="21">
        <v>1</v>
      </c>
      <c r="G51" s="21">
        <v>5</v>
      </c>
      <c r="H51" s="1">
        <v>5</v>
      </c>
      <c r="I51" s="1" t="s">
        <v>200</v>
      </c>
      <c r="K51" s="1" t="s">
        <v>72</v>
      </c>
      <c r="M51" s="1" t="s">
        <v>35</v>
      </c>
      <c r="N51" s="1">
        <v>1</v>
      </c>
      <c r="O51" s="1">
        <v>155</v>
      </c>
      <c r="P51" s="96">
        <f t="shared" si="2"/>
        <v>0.64516129032258063</v>
      </c>
      <c r="Q51" s="1" t="s">
        <v>696</v>
      </c>
      <c r="R51" s="1">
        <v>1</v>
      </c>
      <c r="S51" s="1">
        <v>150</v>
      </c>
      <c r="T51" s="96">
        <f t="shared" si="3"/>
        <v>0.66666666666666674</v>
      </c>
    </row>
    <row r="52" spans="1:21" x14ac:dyDescent="0.3">
      <c r="A52" s="68">
        <v>43</v>
      </c>
      <c r="B52" s="68" t="s">
        <v>330</v>
      </c>
      <c r="C52" s="1">
        <v>7</v>
      </c>
      <c r="D52" s="70" t="s">
        <v>235</v>
      </c>
      <c r="E52" s="69">
        <v>2017</v>
      </c>
      <c r="F52" s="21">
        <v>1</v>
      </c>
      <c r="G52" s="21">
        <v>5</v>
      </c>
      <c r="H52" s="1">
        <v>5</v>
      </c>
      <c r="I52" s="1" t="s">
        <v>200</v>
      </c>
      <c r="J52" s="1" t="s">
        <v>710</v>
      </c>
      <c r="K52" s="1" t="s">
        <v>72</v>
      </c>
      <c r="M52" s="1" t="s">
        <v>35</v>
      </c>
      <c r="N52" s="1">
        <v>12</v>
      </c>
      <c r="O52" s="1">
        <v>141</v>
      </c>
      <c r="P52" s="1">
        <v>8.4</v>
      </c>
      <c r="Q52" s="1" t="s">
        <v>696</v>
      </c>
      <c r="R52" s="1">
        <v>7</v>
      </c>
      <c r="S52" s="1">
        <v>142</v>
      </c>
      <c r="T52" s="1">
        <v>4.9000000000000004</v>
      </c>
    </row>
    <row r="53" spans="1:21" x14ac:dyDescent="0.3">
      <c r="A53" s="68">
        <v>43</v>
      </c>
      <c r="B53" s="68" t="s">
        <v>330</v>
      </c>
      <c r="C53" s="1">
        <v>7</v>
      </c>
      <c r="D53" s="70" t="s">
        <v>235</v>
      </c>
      <c r="E53" s="69">
        <v>2017</v>
      </c>
      <c r="F53" s="21">
        <v>1</v>
      </c>
      <c r="G53" s="21">
        <v>5</v>
      </c>
      <c r="H53" s="1">
        <v>7</v>
      </c>
      <c r="I53" s="1" t="s">
        <v>704</v>
      </c>
      <c r="J53" s="1" t="s">
        <v>710</v>
      </c>
      <c r="K53" s="1" t="s">
        <v>72</v>
      </c>
      <c r="M53" s="1" t="s">
        <v>35</v>
      </c>
      <c r="N53" s="1">
        <v>1</v>
      </c>
      <c r="O53" s="1">
        <v>141</v>
      </c>
      <c r="P53" s="1">
        <v>0.7</v>
      </c>
      <c r="Q53" s="1" t="s">
        <v>696</v>
      </c>
      <c r="R53" s="1">
        <v>3</v>
      </c>
      <c r="S53" s="1">
        <v>142</v>
      </c>
      <c r="T53" s="1">
        <v>2.1</v>
      </c>
    </row>
    <row r="54" spans="1:21" x14ac:dyDescent="0.3">
      <c r="A54" s="68">
        <v>43</v>
      </c>
      <c r="B54" s="68" t="s">
        <v>330</v>
      </c>
      <c r="C54" s="1">
        <v>7</v>
      </c>
      <c r="D54" s="70" t="s">
        <v>235</v>
      </c>
      <c r="E54" s="69">
        <v>2017</v>
      </c>
      <c r="F54" s="21">
        <v>1</v>
      </c>
      <c r="G54" s="21">
        <v>5</v>
      </c>
      <c r="H54" s="1">
        <v>7</v>
      </c>
      <c r="I54" s="1" t="s">
        <v>706</v>
      </c>
      <c r="J54" s="1" t="s">
        <v>710</v>
      </c>
      <c r="K54" s="1" t="s">
        <v>72</v>
      </c>
      <c r="M54" s="1" t="s">
        <v>35</v>
      </c>
      <c r="N54" s="1">
        <v>2</v>
      </c>
      <c r="O54" s="1">
        <v>141</v>
      </c>
      <c r="P54" s="1">
        <v>1.4</v>
      </c>
      <c r="Q54" s="1" t="s">
        <v>696</v>
      </c>
      <c r="R54" s="1">
        <v>0</v>
      </c>
      <c r="S54" s="1">
        <v>142</v>
      </c>
      <c r="T54" s="96">
        <f>R54/S54*100</f>
        <v>0</v>
      </c>
    </row>
    <row r="55" spans="1:21" x14ac:dyDescent="0.3">
      <c r="A55" s="68">
        <v>43</v>
      </c>
      <c r="B55" s="68" t="s">
        <v>330</v>
      </c>
      <c r="C55" s="1">
        <v>7</v>
      </c>
      <c r="D55" s="70" t="s">
        <v>235</v>
      </c>
      <c r="E55" s="69">
        <v>2017</v>
      </c>
      <c r="F55" s="21">
        <v>1</v>
      </c>
      <c r="G55" s="21">
        <v>5</v>
      </c>
      <c r="H55" s="1">
        <v>2</v>
      </c>
      <c r="I55" s="1" t="s">
        <v>709</v>
      </c>
      <c r="J55" s="1" t="s">
        <v>710</v>
      </c>
      <c r="K55" s="1" t="s">
        <v>72</v>
      </c>
      <c r="M55" s="1" t="s">
        <v>35</v>
      </c>
      <c r="N55" s="1">
        <v>3</v>
      </c>
      <c r="O55" s="1">
        <v>141</v>
      </c>
      <c r="P55" s="1">
        <v>1.9</v>
      </c>
      <c r="Q55" s="1" t="s">
        <v>696</v>
      </c>
      <c r="R55" s="1">
        <v>1</v>
      </c>
      <c r="S55" s="1">
        <v>142</v>
      </c>
      <c r="T55" s="1">
        <v>0.7</v>
      </c>
    </row>
    <row r="56" spans="1:21" x14ac:dyDescent="0.3">
      <c r="A56" s="68">
        <v>43</v>
      </c>
      <c r="B56" s="68" t="s">
        <v>330</v>
      </c>
      <c r="C56" s="1">
        <v>7</v>
      </c>
      <c r="D56" s="70" t="s">
        <v>235</v>
      </c>
      <c r="E56" s="69">
        <v>2017</v>
      </c>
      <c r="F56" s="21">
        <v>1</v>
      </c>
      <c r="G56" s="21">
        <v>5</v>
      </c>
      <c r="H56" s="1">
        <v>2</v>
      </c>
      <c r="I56" s="1" t="s">
        <v>708</v>
      </c>
      <c r="J56" s="1" t="s">
        <v>710</v>
      </c>
      <c r="K56" s="1" t="s">
        <v>72</v>
      </c>
      <c r="M56" s="1" t="s">
        <v>35</v>
      </c>
      <c r="N56" s="1">
        <v>0</v>
      </c>
      <c r="O56" s="1">
        <v>141</v>
      </c>
      <c r="P56" s="96">
        <f>N56/O56*100</f>
        <v>0</v>
      </c>
      <c r="Q56" s="1" t="s">
        <v>696</v>
      </c>
      <c r="R56" s="1">
        <v>2</v>
      </c>
      <c r="S56" s="1">
        <v>142</v>
      </c>
      <c r="T56" s="1">
        <v>1.4</v>
      </c>
    </row>
    <row r="57" spans="1:21" x14ac:dyDescent="0.3">
      <c r="A57" s="68">
        <v>43</v>
      </c>
      <c r="B57" s="68" t="s">
        <v>330</v>
      </c>
      <c r="C57" s="1">
        <v>7</v>
      </c>
      <c r="D57" s="70" t="s">
        <v>235</v>
      </c>
      <c r="E57" s="69">
        <v>2017</v>
      </c>
      <c r="F57" s="21">
        <v>1</v>
      </c>
      <c r="G57" s="21">
        <v>5</v>
      </c>
      <c r="H57" s="1">
        <v>3</v>
      </c>
      <c r="I57" s="1" t="s">
        <v>707</v>
      </c>
      <c r="J57" s="1" t="s">
        <v>710</v>
      </c>
      <c r="K57" s="1" t="s">
        <v>72</v>
      </c>
      <c r="M57" s="1" t="s">
        <v>35</v>
      </c>
      <c r="N57" s="1">
        <v>0</v>
      </c>
      <c r="O57" s="1">
        <v>141</v>
      </c>
      <c r="P57" s="96">
        <f>N57/O57*100</f>
        <v>0</v>
      </c>
      <c r="Q57" s="1" t="s">
        <v>696</v>
      </c>
      <c r="R57" s="1">
        <v>1</v>
      </c>
      <c r="S57" s="1">
        <v>142</v>
      </c>
      <c r="T57" s="1">
        <v>0.7</v>
      </c>
    </row>
    <row r="58" spans="1:21" x14ac:dyDescent="0.3">
      <c r="A58" s="68">
        <v>43</v>
      </c>
      <c r="B58" s="68" t="s">
        <v>330</v>
      </c>
      <c r="C58" s="1">
        <v>7</v>
      </c>
      <c r="D58" s="70" t="s">
        <v>235</v>
      </c>
      <c r="E58" s="69">
        <v>2017</v>
      </c>
      <c r="F58" s="21">
        <v>1</v>
      </c>
      <c r="G58" s="21">
        <v>5</v>
      </c>
      <c r="H58" s="1">
        <v>5</v>
      </c>
      <c r="I58" s="1" t="s">
        <v>705</v>
      </c>
      <c r="J58" s="1" t="s">
        <v>710</v>
      </c>
      <c r="K58" s="1" t="s">
        <v>72</v>
      </c>
      <c r="M58" s="1" t="s">
        <v>35</v>
      </c>
      <c r="N58" s="1">
        <v>0</v>
      </c>
      <c r="O58" s="1">
        <v>141</v>
      </c>
      <c r="P58" s="96">
        <f>N58/O58*100</f>
        <v>0</v>
      </c>
      <c r="Q58" s="1" t="s">
        <v>696</v>
      </c>
      <c r="R58" s="1">
        <v>1</v>
      </c>
      <c r="S58" s="1">
        <v>142</v>
      </c>
      <c r="T58" s="1">
        <v>0.7</v>
      </c>
    </row>
    <row r="59" spans="1:21" x14ac:dyDescent="0.3">
      <c r="A59" s="68">
        <v>43</v>
      </c>
      <c r="B59" s="68" t="s">
        <v>330</v>
      </c>
      <c r="C59" s="1">
        <v>7</v>
      </c>
      <c r="D59" s="70" t="s">
        <v>235</v>
      </c>
      <c r="E59" s="69">
        <v>2017</v>
      </c>
      <c r="F59" s="21">
        <v>1</v>
      </c>
      <c r="G59" s="21">
        <v>5</v>
      </c>
      <c r="H59" s="1">
        <v>5</v>
      </c>
      <c r="I59" s="1" t="s">
        <v>200</v>
      </c>
      <c r="J59" s="1" t="s">
        <v>695</v>
      </c>
      <c r="K59" s="1" t="s">
        <v>72</v>
      </c>
      <c r="M59" s="1" t="s">
        <v>35</v>
      </c>
      <c r="N59" s="1">
        <v>24</v>
      </c>
      <c r="O59" s="1">
        <v>141</v>
      </c>
      <c r="P59" s="1">
        <v>17</v>
      </c>
      <c r="Q59" s="1" t="s">
        <v>696</v>
      </c>
      <c r="R59" s="1">
        <v>22</v>
      </c>
      <c r="S59" s="1">
        <v>139</v>
      </c>
      <c r="T59" s="1">
        <v>15.7</v>
      </c>
    </row>
    <row r="60" spans="1:21" x14ac:dyDescent="0.3">
      <c r="A60" s="68">
        <v>43</v>
      </c>
      <c r="B60" s="68" t="s">
        <v>330</v>
      </c>
      <c r="C60" s="1">
        <v>7</v>
      </c>
      <c r="D60" s="70" t="s">
        <v>235</v>
      </c>
      <c r="E60" s="69">
        <v>2017</v>
      </c>
      <c r="F60" s="21">
        <v>1</v>
      </c>
      <c r="G60" s="21">
        <v>5</v>
      </c>
      <c r="H60" s="1">
        <v>2</v>
      </c>
      <c r="I60" s="1" t="s">
        <v>1701</v>
      </c>
      <c r="J60" s="1" t="s">
        <v>695</v>
      </c>
      <c r="K60" s="1" t="s">
        <v>72</v>
      </c>
      <c r="M60" s="1" t="s">
        <v>35</v>
      </c>
      <c r="N60" s="1">
        <v>8</v>
      </c>
      <c r="O60" s="1">
        <v>141</v>
      </c>
      <c r="P60" s="1">
        <v>5.7</v>
      </c>
      <c r="Q60" s="1" t="s">
        <v>696</v>
      </c>
      <c r="R60" s="1">
        <v>10</v>
      </c>
      <c r="S60" s="1">
        <v>139</v>
      </c>
      <c r="T60" s="1">
        <v>7.1</v>
      </c>
    </row>
    <row r="61" spans="1:21" x14ac:dyDescent="0.3">
      <c r="A61" s="68">
        <v>3</v>
      </c>
      <c r="B61" s="68" t="s">
        <v>339</v>
      </c>
      <c r="C61" s="1">
        <v>8</v>
      </c>
      <c r="D61" s="70" t="s">
        <v>236</v>
      </c>
      <c r="E61" s="69">
        <v>2019</v>
      </c>
      <c r="F61" s="1">
        <v>1</v>
      </c>
      <c r="G61" s="1">
        <v>5</v>
      </c>
      <c r="I61" s="1" t="s">
        <v>1690</v>
      </c>
      <c r="J61" s="1" t="s">
        <v>785</v>
      </c>
      <c r="K61" s="1" t="s">
        <v>72</v>
      </c>
      <c r="M61" s="1" t="s">
        <v>35</v>
      </c>
      <c r="N61" s="1">
        <v>0</v>
      </c>
      <c r="O61" s="1">
        <v>107</v>
      </c>
      <c r="P61" s="96">
        <f>N61/O61*100</f>
        <v>0</v>
      </c>
      <c r="Q61" s="1" t="s">
        <v>696</v>
      </c>
      <c r="R61" s="1">
        <v>0</v>
      </c>
      <c r="S61" s="1">
        <v>98</v>
      </c>
      <c r="T61" s="96">
        <f>R61/S61*100</f>
        <v>0</v>
      </c>
    </row>
    <row r="62" spans="1:21" x14ac:dyDescent="0.3">
      <c r="A62" s="74">
        <v>62</v>
      </c>
      <c r="B62" s="74" t="e">
        <v>#N/A</v>
      </c>
      <c r="C62" s="1">
        <v>10</v>
      </c>
      <c r="D62" s="76" t="s">
        <v>238</v>
      </c>
      <c r="E62" s="75">
        <v>2010</v>
      </c>
      <c r="F62" s="54">
        <v>2</v>
      </c>
      <c r="G62" s="22">
        <v>1</v>
      </c>
      <c r="H62" s="1">
        <v>1</v>
      </c>
      <c r="I62" s="1" t="s">
        <v>812</v>
      </c>
      <c r="K62" s="1" t="s">
        <v>72</v>
      </c>
      <c r="M62" s="1" t="s">
        <v>343</v>
      </c>
      <c r="N62" s="1">
        <v>3</v>
      </c>
      <c r="O62" s="1">
        <v>30</v>
      </c>
      <c r="P62" s="1">
        <v>10</v>
      </c>
      <c r="Q62" s="1" t="s">
        <v>349</v>
      </c>
      <c r="R62" s="1">
        <v>2</v>
      </c>
      <c r="S62" s="1">
        <v>30</v>
      </c>
      <c r="T62" s="1">
        <v>6.7</v>
      </c>
      <c r="U62" s="1" t="s">
        <v>808</v>
      </c>
    </row>
    <row r="63" spans="1:21" x14ac:dyDescent="0.3">
      <c r="A63" s="74">
        <v>62</v>
      </c>
      <c r="B63" s="74" t="e">
        <v>#N/A</v>
      </c>
      <c r="C63" s="1">
        <v>10</v>
      </c>
      <c r="D63" s="76" t="s">
        <v>238</v>
      </c>
      <c r="E63" s="75">
        <v>2010</v>
      </c>
      <c r="F63" s="54">
        <v>2</v>
      </c>
      <c r="G63" s="22">
        <v>1</v>
      </c>
      <c r="H63" s="1">
        <v>5</v>
      </c>
      <c r="I63" s="1" t="s">
        <v>809</v>
      </c>
      <c r="K63" s="1" t="s">
        <v>72</v>
      </c>
      <c r="M63" s="1" t="s">
        <v>343</v>
      </c>
      <c r="N63" s="1">
        <v>3</v>
      </c>
      <c r="O63" s="1">
        <v>30</v>
      </c>
      <c r="P63" s="1">
        <v>10</v>
      </c>
      <c r="Q63" s="1" t="s">
        <v>349</v>
      </c>
      <c r="R63" s="1">
        <v>1</v>
      </c>
      <c r="S63" s="1">
        <v>30</v>
      </c>
      <c r="T63" s="1">
        <v>3.3</v>
      </c>
      <c r="U63" s="1" t="s">
        <v>808</v>
      </c>
    </row>
    <row r="64" spans="1:21" x14ac:dyDescent="0.3">
      <c r="A64" s="74">
        <v>62</v>
      </c>
      <c r="B64" s="74" t="e">
        <v>#N/A</v>
      </c>
      <c r="C64" s="1">
        <v>10</v>
      </c>
      <c r="D64" s="76" t="s">
        <v>238</v>
      </c>
      <c r="E64" s="75">
        <v>2010</v>
      </c>
      <c r="F64" s="54">
        <v>2</v>
      </c>
      <c r="G64" s="22">
        <v>1</v>
      </c>
      <c r="H64" s="1">
        <v>5</v>
      </c>
      <c r="I64" s="1" t="s">
        <v>810</v>
      </c>
      <c r="K64" s="1" t="s">
        <v>72</v>
      </c>
      <c r="M64" s="1" t="s">
        <v>343</v>
      </c>
      <c r="N64" s="1">
        <v>5</v>
      </c>
      <c r="O64" s="1">
        <v>30</v>
      </c>
      <c r="P64" s="1">
        <v>16.5</v>
      </c>
      <c r="Q64" s="1" t="s">
        <v>349</v>
      </c>
      <c r="R64" s="1">
        <v>5</v>
      </c>
      <c r="S64" s="1">
        <v>30</v>
      </c>
      <c r="T64" s="1">
        <v>16.5</v>
      </c>
      <c r="U64" s="1" t="s">
        <v>808</v>
      </c>
    </row>
    <row r="65" spans="1:23" x14ac:dyDescent="0.3">
      <c r="A65" s="74">
        <v>62</v>
      </c>
      <c r="B65" s="74" t="e">
        <v>#N/A</v>
      </c>
      <c r="C65" s="1">
        <v>10</v>
      </c>
      <c r="D65" s="76" t="s">
        <v>238</v>
      </c>
      <c r="E65" s="75">
        <v>2010</v>
      </c>
      <c r="F65" s="54">
        <v>2</v>
      </c>
      <c r="G65" s="22">
        <v>1</v>
      </c>
      <c r="H65" s="1">
        <v>2</v>
      </c>
      <c r="I65" s="1" t="s">
        <v>664</v>
      </c>
      <c r="K65" s="1" t="s">
        <v>72</v>
      </c>
      <c r="M65" s="1" t="s">
        <v>343</v>
      </c>
      <c r="N65" s="1">
        <v>4</v>
      </c>
      <c r="O65" s="1">
        <v>30</v>
      </c>
      <c r="P65" s="1">
        <v>13.3</v>
      </c>
      <c r="Q65" s="1" t="s">
        <v>349</v>
      </c>
      <c r="R65" s="1">
        <v>2</v>
      </c>
      <c r="S65" s="1">
        <v>30</v>
      </c>
      <c r="T65" s="1">
        <v>6.7</v>
      </c>
      <c r="U65" s="1" t="s">
        <v>808</v>
      </c>
    </row>
    <row r="66" spans="1:23" x14ac:dyDescent="0.3">
      <c r="A66" s="74">
        <v>62</v>
      </c>
      <c r="B66" s="74" t="e">
        <v>#N/A</v>
      </c>
      <c r="C66" s="1">
        <v>10</v>
      </c>
      <c r="D66" s="76" t="s">
        <v>238</v>
      </c>
      <c r="E66" s="75">
        <v>2010</v>
      </c>
      <c r="F66" s="54">
        <v>2</v>
      </c>
      <c r="G66" s="22">
        <v>1</v>
      </c>
      <c r="H66" s="1">
        <v>4</v>
      </c>
      <c r="I66" s="1" t="s">
        <v>811</v>
      </c>
      <c r="K66" s="1" t="s">
        <v>72</v>
      </c>
      <c r="M66" s="1" t="s">
        <v>343</v>
      </c>
      <c r="N66" s="1">
        <v>3</v>
      </c>
      <c r="O66" s="1">
        <v>30</v>
      </c>
      <c r="P66" s="1">
        <v>10</v>
      </c>
      <c r="Q66" s="1" t="s">
        <v>349</v>
      </c>
      <c r="R66" s="1">
        <v>1</v>
      </c>
      <c r="S66" s="1">
        <v>30</v>
      </c>
      <c r="T66" s="1">
        <v>3.3</v>
      </c>
      <c r="U66" s="1" t="s">
        <v>808</v>
      </c>
    </row>
    <row r="67" spans="1:23" x14ac:dyDescent="0.3">
      <c r="A67" s="70">
        <v>5</v>
      </c>
      <c r="B67" s="70" t="s">
        <v>350</v>
      </c>
      <c r="C67" s="1">
        <v>12</v>
      </c>
      <c r="D67" s="70" t="s">
        <v>239</v>
      </c>
      <c r="E67" s="71">
        <v>2011</v>
      </c>
      <c r="F67" s="1">
        <v>2</v>
      </c>
      <c r="G67" s="1">
        <v>1</v>
      </c>
      <c r="H67" s="1">
        <v>1</v>
      </c>
      <c r="I67" s="1" t="s">
        <v>815</v>
      </c>
      <c r="K67" s="1" t="s">
        <v>72</v>
      </c>
      <c r="M67" s="1" t="s">
        <v>343</v>
      </c>
      <c r="N67" s="1">
        <v>2</v>
      </c>
      <c r="O67" s="1">
        <v>61</v>
      </c>
      <c r="P67" s="96">
        <f>N67/O67*100</f>
        <v>3.278688524590164</v>
      </c>
      <c r="Q67" s="1" t="s">
        <v>349</v>
      </c>
      <c r="S67" s="1">
        <v>62</v>
      </c>
      <c r="T67" s="96">
        <f>R67/S67*100</f>
        <v>0</v>
      </c>
    </row>
    <row r="68" spans="1:23" x14ac:dyDescent="0.3">
      <c r="A68" s="70">
        <v>5</v>
      </c>
      <c r="B68" s="70" t="s">
        <v>350</v>
      </c>
      <c r="C68" s="1">
        <v>12</v>
      </c>
      <c r="D68" s="70" t="s">
        <v>239</v>
      </c>
      <c r="E68" s="71">
        <v>2011</v>
      </c>
      <c r="F68" s="1">
        <v>2</v>
      </c>
      <c r="G68" s="1">
        <v>1</v>
      </c>
      <c r="H68" s="1">
        <v>1</v>
      </c>
      <c r="I68" s="1" t="s">
        <v>816</v>
      </c>
      <c r="K68" s="1" t="s">
        <v>72</v>
      </c>
      <c r="M68" s="1" t="s">
        <v>343</v>
      </c>
      <c r="N68" s="1">
        <v>1</v>
      </c>
      <c r="O68" s="1">
        <v>61</v>
      </c>
      <c r="P68" s="96">
        <f>N68/O68*100</f>
        <v>1.639344262295082</v>
      </c>
      <c r="Q68" s="1" t="s">
        <v>349</v>
      </c>
      <c r="R68" s="1">
        <v>1</v>
      </c>
      <c r="S68" s="1">
        <v>62</v>
      </c>
      <c r="T68" s="96">
        <f>R68/S68*100</f>
        <v>1.6129032258064515</v>
      </c>
    </row>
    <row r="69" spans="1:23" x14ac:dyDescent="0.3">
      <c r="A69" s="70">
        <v>5</v>
      </c>
      <c r="B69" s="70" t="s">
        <v>350</v>
      </c>
      <c r="C69" s="1">
        <v>12</v>
      </c>
      <c r="D69" s="70" t="s">
        <v>239</v>
      </c>
      <c r="E69" s="71">
        <v>2011</v>
      </c>
      <c r="F69" s="1">
        <v>2</v>
      </c>
      <c r="G69" s="1">
        <v>1</v>
      </c>
      <c r="H69" s="1">
        <v>6</v>
      </c>
      <c r="I69" s="1" t="s">
        <v>817</v>
      </c>
      <c r="K69" s="1" t="s">
        <v>72</v>
      </c>
      <c r="M69" s="1" t="s">
        <v>343</v>
      </c>
      <c r="N69" s="1">
        <v>1</v>
      </c>
      <c r="O69" s="1">
        <v>61</v>
      </c>
      <c r="P69" s="96">
        <f>N69/O69*100</f>
        <v>1.639344262295082</v>
      </c>
      <c r="Q69" s="1" t="s">
        <v>349</v>
      </c>
      <c r="R69" s="1">
        <v>1</v>
      </c>
      <c r="S69" s="1">
        <v>62</v>
      </c>
      <c r="T69" s="96">
        <f>R69/S69*100</f>
        <v>1.6129032258064515</v>
      </c>
      <c r="W69" s="1" t="s">
        <v>818</v>
      </c>
    </row>
    <row r="70" spans="1:23" x14ac:dyDescent="0.3">
      <c r="A70" s="70">
        <v>5</v>
      </c>
      <c r="B70" s="70" t="s">
        <v>350</v>
      </c>
      <c r="C70" s="1">
        <v>12</v>
      </c>
      <c r="D70" s="70" t="s">
        <v>239</v>
      </c>
      <c r="E70" s="71">
        <v>2011</v>
      </c>
      <c r="F70" s="1">
        <v>2</v>
      </c>
      <c r="G70" s="1">
        <v>1</v>
      </c>
      <c r="H70" s="1">
        <v>2</v>
      </c>
      <c r="I70" s="1" t="s">
        <v>845</v>
      </c>
      <c r="K70" s="1" t="s">
        <v>72</v>
      </c>
      <c r="M70" s="1" t="s">
        <v>343</v>
      </c>
      <c r="N70" s="1">
        <v>11</v>
      </c>
      <c r="O70" s="1">
        <v>61</v>
      </c>
      <c r="P70" s="1">
        <v>18</v>
      </c>
      <c r="Q70" s="1" t="s">
        <v>349</v>
      </c>
      <c r="R70" s="1">
        <v>4</v>
      </c>
      <c r="S70" s="1">
        <v>62</v>
      </c>
      <c r="T70" s="1">
        <v>6</v>
      </c>
    </row>
    <row r="71" spans="1:23" x14ac:dyDescent="0.3">
      <c r="A71" s="70">
        <v>5</v>
      </c>
      <c r="B71" s="70" t="s">
        <v>350</v>
      </c>
      <c r="C71" s="1">
        <v>12</v>
      </c>
      <c r="D71" s="70" t="s">
        <v>239</v>
      </c>
      <c r="E71" s="71">
        <v>2011</v>
      </c>
      <c r="F71" s="1">
        <v>2</v>
      </c>
      <c r="G71" s="1">
        <v>1</v>
      </c>
      <c r="H71" s="1">
        <v>2</v>
      </c>
      <c r="I71" s="1" t="s">
        <v>844</v>
      </c>
      <c r="K71" s="1" t="s">
        <v>72</v>
      </c>
      <c r="M71" s="1" t="s">
        <v>343</v>
      </c>
      <c r="N71" s="1">
        <v>9</v>
      </c>
      <c r="O71" s="1">
        <v>61</v>
      </c>
      <c r="P71" s="1">
        <v>15</v>
      </c>
      <c r="Q71" s="1" t="s">
        <v>349</v>
      </c>
      <c r="R71" s="1">
        <v>6</v>
      </c>
      <c r="S71" s="1">
        <v>62</v>
      </c>
      <c r="T71" s="1">
        <v>10</v>
      </c>
      <c r="U71" s="1">
        <v>0.5</v>
      </c>
    </row>
    <row r="72" spans="1:23" x14ac:dyDescent="0.3">
      <c r="A72" s="70">
        <v>5</v>
      </c>
      <c r="B72" s="70" t="s">
        <v>350</v>
      </c>
      <c r="C72" s="1">
        <v>12</v>
      </c>
      <c r="D72" s="70" t="s">
        <v>239</v>
      </c>
      <c r="E72" s="71">
        <v>2011</v>
      </c>
      <c r="F72" s="1">
        <v>2</v>
      </c>
      <c r="G72" s="1">
        <v>1</v>
      </c>
      <c r="H72" s="1">
        <v>8</v>
      </c>
      <c r="I72" s="1" t="s">
        <v>820</v>
      </c>
      <c r="K72" s="1" t="s">
        <v>72</v>
      </c>
      <c r="M72" s="1" t="s">
        <v>343</v>
      </c>
      <c r="N72" s="1">
        <v>1</v>
      </c>
      <c r="O72" s="1">
        <v>61</v>
      </c>
      <c r="P72" s="96">
        <f>N72/O72*100</f>
        <v>1.639344262295082</v>
      </c>
      <c r="Q72" s="1" t="s">
        <v>349</v>
      </c>
      <c r="S72" s="1">
        <v>62</v>
      </c>
      <c r="T72" s="96">
        <f>R72/S72*100</f>
        <v>0</v>
      </c>
      <c r="W72" s="1" t="s">
        <v>819</v>
      </c>
    </row>
    <row r="73" spans="1:23" x14ac:dyDescent="0.3">
      <c r="A73" s="70">
        <v>5</v>
      </c>
      <c r="B73" s="70" t="s">
        <v>350</v>
      </c>
      <c r="C73" s="1">
        <v>12</v>
      </c>
      <c r="D73" s="70" t="s">
        <v>239</v>
      </c>
      <c r="E73" s="71">
        <v>2011</v>
      </c>
      <c r="F73" s="1">
        <v>2</v>
      </c>
      <c r="G73" s="1">
        <v>1</v>
      </c>
      <c r="H73" s="1">
        <v>8</v>
      </c>
      <c r="I73" s="1" t="s">
        <v>822</v>
      </c>
      <c r="K73" s="1" t="s">
        <v>72</v>
      </c>
      <c r="M73" s="1" t="s">
        <v>343</v>
      </c>
      <c r="N73" s="1">
        <v>1</v>
      </c>
      <c r="O73" s="1">
        <v>61</v>
      </c>
      <c r="P73" s="96">
        <f>N73/O73*100</f>
        <v>1.639344262295082</v>
      </c>
      <c r="Q73" s="1" t="s">
        <v>349</v>
      </c>
      <c r="S73" s="1">
        <v>62</v>
      </c>
      <c r="T73" s="96">
        <f>R73/S73*100</f>
        <v>0</v>
      </c>
      <c r="W73" s="1" t="s">
        <v>821</v>
      </c>
    </row>
    <row r="74" spans="1:23" x14ac:dyDescent="0.3">
      <c r="A74" s="70">
        <v>5</v>
      </c>
      <c r="B74" s="70" t="s">
        <v>350</v>
      </c>
      <c r="C74" s="1">
        <v>12</v>
      </c>
      <c r="D74" s="70" t="s">
        <v>239</v>
      </c>
      <c r="E74" s="71">
        <v>2011</v>
      </c>
      <c r="F74" s="1">
        <v>2</v>
      </c>
      <c r="G74" s="1">
        <v>1</v>
      </c>
      <c r="H74" s="1">
        <v>8</v>
      </c>
      <c r="I74" s="1" t="s">
        <v>823</v>
      </c>
      <c r="K74" s="1" t="s">
        <v>72</v>
      </c>
      <c r="M74" s="1" t="s">
        <v>343</v>
      </c>
      <c r="N74" s="1">
        <v>1</v>
      </c>
      <c r="O74" s="1">
        <v>61</v>
      </c>
      <c r="P74" s="96">
        <f>N74/O74*100</f>
        <v>1.639344262295082</v>
      </c>
      <c r="Q74" s="1" t="s">
        <v>349</v>
      </c>
      <c r="S74" s="1">
        <v>62</v>
      </c>
      <c r="T74" s="96">
        <f>R74/S74*100</f>
        <v>0</v>
      </c>
    </row>
    <row r="75" spans="1:23" x14ac:dyDescent="0.3">
      <c r="A75" s="68">
        <v>6</v>
      </c>
      <c r="B75" s="68" t="s">
        <v>357</v>
      </c>
      <c r="C75" s="1">
        <v>13</v>
      </c>
      <c r="D75" s="70" t="s">
        <v>239</v>
      </c>
      <c r="E75" s="69">
        <v>2013</v>
      </c>
      <c r="F75" s="1">
        <v>2</v>
      </c>
      <c r="G75" s="1">
        <v>1</v>
      </c>
      <c r="H75" s="1">
        <v>3</v>
      </c>
      <c r="I75" s="1" t="s">
        <v>841</v>
      </c>
      <c r="K75" s="1" t="s">
        <v>72</v>
      </c>
      <c r="M75" s="1" t="s">
        <v>343</v>
      </c>
      <c r="N75" s="1">
        <v>2</v>
      </c>
      <c r="O75" s="1">
        <v>55</v>
      </c>
      <c r="P75" s="1">
        <v>3</v>
      </c>
      <c r="Q75" s="1" t="s">
        <v>349</v>
      </c>
      <c r="R75" s="1">
        <v>3</v>
      </c>
      <c r="S75" s="1">
        <v>60</v>
      </c>
      <c r="T75" s="1">
        <v>5</v>
      </c>
    </row>
    <row r="76" spans="1:23" x14ac:dyDescent="0.3">
      <c r="A76" s="68">
        <v>6</v>
      </c>
      <c r="B76" s="68" t="s">
        <v>357</v>
      </c>
      <c r="C76" s="1">
        <v>13</v>
      </c>
      <c r="D76" s="70" t="s">
        <v>239</v>
      </c>
      <c r="E76" s="69">
        <v>2013</v>
      </c>
      <c r="F76" s="1">
        <v>2</v>
      </c>
      <c r="G76" s="1">
        <v>1</v>
      </c>
      <c r="H76" s="1">
        <v>4</v>
      </c>
      <c r="I76" s="1" t="s">
        <v>811</v>
      </c>
      <c r="K76" s="1" t="s">
        <v>72</v>
      </c>
      <c r="M76" s="1" t="s">
        <v>343</v>
      </c>
      <c r="N76" s="1">
        <v>3</v>
      </c>
      <c r="O76" s="1">
        <v>55</v>
      </c>
      <c r="P76" s="1">
        <v>5</v>
      </c>
      <c r="Q76" s="1" t="s">
        <v>349</v>
      </c>
      <c r="R76" s="1">
        <v>2</v>
      </c>
      <c r="S76" s="1">
        <v>60</v>
      </c>
      <c r="T76" s="1">
        <v>3</v>
      </c>
    </row>
    <row r="77" spans="1:23" x14ac:dyDescent="0.3">
      <c r="A77" s="68">
        <v>6</v>
      </c>
      <c r="B77" s="68" t="s">
        <v>357</v>
      </c>
      <c r="C77" s="1">
        <v>13</v>
      </c>
      <c r="D77" s="70" t="s">
        <v>239</v>
      </c>
      <c r="E77" s="69">
        <v>2013</v>
      </c>
      <c r="F77" s="1">
        <v>2</v>
      </c>
      <c r="G77" s="1">
        <v>1</v>
      </c>
      <c r="H77" s="1">
        <v>7</v>
      </c>
      <c r="I77" s="1" t="s">
        <v>842</v>
      </c>
      <c r="K77" s="1" t="s">
        <v>72</v>
      </c>
      <c r="M77" s="1" t="s">
        <v>343</v>
      </c>
      <c r="N77" s="1">
        <v>0</v>
      </c>
      <c r="O77" s="1">
        <v>55</v>
      </c>
      <c r="P77" s="96">
        <f>N77/O77*100</f>
        <v>0</v>
      </c>
      <c r="Q77" s="1" t="s">
        <v>349</v>
      </c>
      <c r="R77" s="1">
        <v>0</v>
      </c>
      <c r="S77" s="1">
        <v>60</v>
      </c>
      <c r="T77" s="96">
        <f>R77/S77*100</f>
        <v>0</v>
      </c>
    </row>
    <row r="78" spans="1:23" x14ac:dyDescent="0.3">
      <c r="A78" s="68">
        <v>6</v>
      </c>
      <c r="B78" s="68" t="s">
        <v>357</v>
      </c>
      <c r="C78" s="1">
        <v>13</v>
      </c>
      <c r="D78" s="70" t="s">
        <v>239</v>
      </c>
      <c r="E78" s="69">
        <v>2013</v>
      </c>
      <c r="F78" s="1">
        <v>2</v>
      </c>
      <c r="G78" s="1">
        <v>1</v>
      </c>
      <c r="H78" s="1">
        <v>4</v>
      </c>
      <c r="I78" s="1" t="s">
        <v>843</v>
      </c>
      <c r="K78" s="1" t="s">
        <v>72</v>
      </c>
      <c r="M78" s="1" t="s">
        <v>343</v>
      </c>
      <c r="N78" s="1">
        <v>3</v>
      </c>
      <c r="O78" s="1">
        <v>55</v>
      </c>
      <c r="P78" s="1">
        <v>5</v>
      </c>
      <c r="Q78" s="1" t="s">
        <v>349</v>
      </c>
      <c r="R78" s="1">
        <v>2</v>
      </c>
      <c r="S78" s="1">
        <v>60</v>
      </c>
      <c r="T78" s="1">
        <v>3</v>
      </c>
    </row>
    <row r="79" spans="1:23" x14ac:dyDescent="0.3">
      <c r="A79" s="68">
        <v>6</v>
      </c>
      <c r="B79" s="68" t="s">
        <v>357</v>
      </c>
      <c r="C79" s="1">
        <v>13</v>
      </c>
      <c r="D79" s="70" t="s">
        <v>239</v>
      </c>
      <c r="E79" s="69">
        <v>2013</v>
      </c>
      <c r="F79" s="1">
        <v>2</v>
      </c>
      <c r="G79" s="1">
        <v>1</v>
      </c>
      <c r="H79" s="1">
        <v>2</v>
      </c>
      <c r="I79" s="1" t="s">
        <v>845</v>
      </c>
      <c r="K79" s="1" t="s">
        <v>72</v>
      </c>
      <c r="M79" s="1" t="s">
        <v>343</v>
      </c>
      <c r="N79" s="1">
        <v>7</v>
      </c>
      <c r="O79" s="1">
        <v>60</v>
      </c>
      <c r="P79" s="1">
        <v>11</v>
      </c>
      <c r="Q79" s="1" t="s">
        <v>349</v>
      </c>
      <c r="R79" s="1">
        <v>10</v>
      </c>
      <c r="S79" s="1">
        <v>61</v>
      </c>
      <c r="T79" s="1">
        <v>17</v>
      </c>
    </row>
    <row r="80" spans="1:23" x14ac:dyDescent="0.3">
      <c r="A80" s="68">
        <v>6</v>
      </c>
      <c r="B80" s="68" t="s">
        <v>357</v>
      </c>
      <c r="C80" s="1">
        <v>13</v>
      </c>
      <c r="D80" s="70" t="s">
        <v>239</v>
      </c>
      <c r="E80" s="69">
        <v>2013</v>
      </c>
      <c r="F80" s="1">
        <v>2</v>
      </c>
      <c r="G80" s="1">
        <v>1</v>
      </c>
      <c r="H80" s="1">
        <v>2</v>
      </c>
      <c r="I80" s="1" t="s">
        <v>844</v>
      </c>
      <c r="K80" s="1" t="s">
        <v>72</v>
      </c>
      <c r="M80" s="1" t="s">
        <v>343</v>
      </c>
      <c r="N80" s="1">
        <v>14</v>
      </c>
      <c r="O80" s="1">
        <v>60</v>
      </c>
      <c r="P80" s="1">
        <v>23</v>
      </c>
      <c r="Q80" s="1" t="s">
        <v>349</v>
      </c>
      <c r="R80" s="1">
        <v>11</v>
      </c>
      <c r="S80" s="1">
        <v>60</v>
      </c>
      <c r="T80" s="1">
        <v>18</v>
      </c>
    </row>
    <row r="81" spans="1:23" x14ac:dyDescent="0.3">
      <c r="A81" s="68">
        <v>59</v>
      </c>
      <c r="B81" s="68" t="s">
        <v>431</v>
      </c>
      <c r="C81" s="1">
        <v>11</v>
      </c>
      <c r="D81" s="70" t="s">
        <v>854</v>
      </c>
      <c r="E81" s="69">
        <v>2010</v>
      </c>
      <c r="F81" s="1">
        <v>2</v>
      </c>
      <c r="G81" s="1">
        <v>2</v>
      </c>
      <c r="H81" s="1">
        <v>1</v>
      </c>
      <c r="I81" s="1" t="s">
        <v>865</v>
      </c>
      <c r="K81" s="1" t="s">
        <v>72</v>
      </c>
      <c r="M81" s="1" t="s">
        <v>343</v>
      </c>
      <c r="O81" s="1">
        <v>37</v>
      </c>
      <c r="P81" s="96">
        <f>N81/O81*100</f>
        <v>0</v>
      </c>
      <c r="Q81" s="1" t="s">
        <v>36</v>
      </c>
      <c r="R81" s="1">
        <v>2</v>
      </c>
      <c r="S81" s="1">
        <v>38</v>
      </c>
      <c r="T81" s="1">
        <v>5.2</v>
      </c>
    </row>
    <row r="82" spans="1:23" x14ac:dyDescent="0.3">
      <c r="A82" s="68">
        <v>59</v>
      </c>
      <c r="B82" s="68" t="s">
        <v>431</v>
      </c>
      <c r="C82" s="1">
        <v>11</v>
      </c>
      <c r="D82" s="70" t="s">
        <v>854</v>
      </c>
      <c r="E82" s="69">
        <v>2010</v>
      </c>
      <c r="F82" s="1">
        <v>2</v>
      </c>
      <c r="G82" s="1">
        <v>2</v>
      </c>
      <c r="I82" s="1" t="s">
        <v>1691</v>
      </c>
      <c r="M82" s="1" t="s">
        <v>343</v>
      </c>
      <c r="N82" s="1">
        <v>0</v>
      </c>
      <c r="O82" s="1">
        <v>37</v>
      </c>
      <c r="P82" s="96">
        <f>N82/O82*100</f>
        <v>0</v>
      </c>
      <c r="Q82" s="1" t="s">
        <v>36</v>
      </c>
      <c r="R82" s="1">
        <v>0</v>
      </c>
      <c r="S82" s="1">
        <v>38</v>
      </c>
      <c r="T82" s="96">
        <f>R82/S82*100</f>
        <v>0</v>
      </c>
    </row>
    <row r="83" spans="1:23" x14ac:dyDescent="0.3">
      <c r="A83" s="68">
        <v>59</v>
      </c>
      <c r="B83" s="68" t="s">
        <v>431</v>
      </c>
      <c r="C83" s="1">
        <v>11</v>
      </c>
      <c r="D83" s="70" t="s">
        <v>854</v>
      </c>
      <c r="E83" s="69">
        <v>2010</v>
      </c>
      <c r="F83" s="1">
        <v>2</v>
      </c>
      <c r="G83" s="1">
        <v>2</v>
      </c>
      <c r="H83" s="1">
        <v>1</v>
      </c>
      <c r="I83" s="1" t="s">
        <v>71</v>
      </c>
      <c r="K83" s="1" t="s">
        <v>72</v>
      </c>
      <c r="M83" s="1" t="s">
        <v>343</v>
      </c>
      <c r="N83" s="1">
        <v>1</v>
      </c>
      <c r="O83" s="1">
        <v>37</v>
      </c>
      <c r="P83" s="1">
        <v>2.7</v>
      </c>
      <c r="Q83" s="1" t="s">
        <v>36</v>
      </c>
      <c r="S83" s="1">
        <v>38</v>
      </c>
      <c r="T83" s="96">
        <f>R83/S83*100</f>
        <v>0</v>
      </c>
    </row>
    <row r="84" spans="1:23" x14ac:dyDescent="0.3">
      <c r="A84" s="68">
        <v>59</v>
      </c>
      <c r="B84" s="68" t="s">
        <v>431</v>
      </c>
      <c r="C84" s="1">
        <v>11</v>
      </c>
      <c r="D84" s="70" t="s">
        <v>854</v>
      </c>
      <c r="E84" s="69">
        <v>2010</v>
      </c>
      <c r="F84" s="1">
        <v>2</v>
      </c>
      <c r="G84" s="1">
        <v>2</v>
      </c>
      <c r="H84" s="1">
        <v>3</v>
      </c>
      <c r="I84" s="1" t="s">
        <v>866</v>
      </c>
      <c r="K84" s="1" t="s">
        <v>72</v>
      </c>
      <c r="M84" s="1" t="s">
        <v>343</v>
      </c>
      <c r="O84" s="1">
        <v>37</v>
      </c>
      <c r="P84" s="96">
        <f>N84/O84*100</f>
        <v>0</v>
      </c>
      <c r="Q84" s="1" t="s">
        <v>36</v>
      </c>
      <c r="R84" s="1">
        <v>3</v>
      </c>
      <c r="S84" s="1">
        <v>38</v>
      </c>
      <c r="T84" s="1">
        <v>7.9</v>
      </c>
    </row>
    <row r="85" spans="1:23" x14ac:dyDescent="0.3">
      <c r="A85" s="68">
        <v>59</v>
      </c>
      <c r="B85" s="68" t="s">
        <v>431</v>
      </c>
      <c r="C85" s="1">
        <v>11</v>
      </c>
      <c r="D85" s="70" t="s">
        <v>854</v>
      </c>
      <c r="E85" s="69">
        <v>2010</v>
      </c>
      <c r="F85" s="1">
        <v>2</v>
      </c>
      <c r="G85" s="1">
        <v>2</v>
      </c>
      <c r="H85" s="1">
        <v>2</v>
      </c>
      <c r="I85" s="1" t="s">
        <v>664</v>
      </c>
      <c r="K85" s="1" t="s">
        <v>72</v>
      </c>
      <c r="M85" s="1" t="s">
        <v>343</v>
      </c>
      <c r="N85" s="1">
        <v>2</v>
      </c>
      <c r="O85" s="1">
        <v>37</v>
      </c>
      <c r="P85" s="1">
        <v>5.4</v>
      </c>
      <c r="Q85" s="1" t="s">
        <v>36</v>
      </c>
      <c r="R85" s="1">
        <v>1</v>
      </c>
      <c r="S85" s="1">
        <v>38</v>
      </c>
      <c r="T85" s="1">
        <v>2.6</v>
      </c>
    </row>
    <row r="86" spans="1:23" x14ac:dyDescent="0.3">
      <c r="A86" s="68">
        <v>20</v>
      </c>
      <c r="B86" s="68" t="s">
        <v>379</v>
      </c>
      <c r="C86" s="1">
        <v>14</v>
      </c>
      <c r="D86" s="70" t="s">
        <v>243</v>
      </c>
      <c r="E86" s="69">
        <v>2011</v>
      </c>
      <c r="F86" s="1">
        <v>2</v>
      </c>
      <c r="G86" s="1">
        <v>2</v>
      </c>
      <c r="H86" s="1">
        <v>6</v>
      </c>
      <c r="I86" s="1" t="s">
        <v>888</v>
      </c>
      <c r="J86" s="1" t="s">
        <v>896</v>
      </c>
      <c r="K86" s="1" t="s">
        <v>72</v>
      </c>
      <c r="M86" s="1" t="s">
        <v>343</v>
      </c>
      <c r="N86" s="1">
        <v>28</v>
      </c>
      <c r="O86" s="1">
        <v>96</v>
      </c>
      <c r="P86" s="1">
        <v>29</v>
      </c>
      <c r="Q86" s="1" t="s">
        <v>36</v>
      </c>
      <c r="R86" s="1">
        <v>17</v>
      </c>
      <c r="S86" s="1">
        <v>92</v>
      </c>
      <c r="T86" s="1">
        <v>19</v>
      </c>
    </row>
    <row r="87" spans="1:23" x14ac:dyDescent="0.3">
      <c r="A87" s="68">
        <v>20</v>
      </c>
      <c r="B87" s="68" t="s">
        <v>379</v>
      </c>
      <c r="C87" s="1">
        <v>14</v>
      </c>
      <c r="D87" s="70" t="s">
        <v>243</v>
      </c>
      <c r="E87" s="69">
        <v>2011</v>
      </c>
      <c r="F87" s="1">
        <v>2</v>
      </c>
      <c r="G87" s="1">
        <v>2</v>
      </c>
      <c r="H87" s="1">
        <v>6</v>
      </c>
      <c r="I87" s="1" t="s">
        <v>889</v>
      </c>
      <c r="J87" s="1" t="s">
        <v>896</v>
      </c>
      <c r="K87" s="1" t="s">
        <v>72</v>
      </c>
      <c r="M87" s="1" t="s">
        <v>343</v>
      </c>
      <c r="N87" s="1">
        <v>0</v>
      </c>
      <c r="O87" s="1">
        <v>96</v>
      </c>
      <c r="P87" s="96">
        <f>N87/O87*100</f>
        <v>0</v>
      </c>
      <c r="Q87" s="1" t="s">
        <v>36</v>
      </c>
      <c r="R87" s="1">
        <v>1</v>
      </c>
      <c r="S87" s="1">
        <v>92</v>
      </c>
      <c r="T87" s="1">
        <v>1</v>
      </c>
    </row>
    <row r="88" spans="1:23" x14ac:dyDescent="0.3">
      <c r="A88" s="68">
        <v>20</v>
      </c>
      <c r="B88" s="68" t="s">
        <v>379</v>
      </c>
      <c r="C88" s="1">
        <v>14</v>
      </c>
      <c r="D88" s="70" t="s">
        <v>243</v>
      </c>
      <c r="E88" s="69">
        <v>2011</v>
      </c>
      <c r="F88" s="1">
        <v>2</v>
      </c>
      <c r="G88" s="1">
        <v>2</v>
      </c>
      <c r="H88" s="1">
        <v>7</v>
      </c>
      <c r="I88" s="1" t="s">
        <v>898</v>
      </c>
      <c r="J88" s="1" t="s">
        <v>896</v>
      </c>
      <c r="K88" s="1" t="s">
        <v>72</v>
      </c>
      <c r="M88" s="1" t="s">
        <v>343</v>
      </c>
      <c r="N88" s="1">
        <v>1</v>
      </c>
      <c r="O88" s="1">
        <v>96</v>
      </c>
      <c r="P88" s="1">
        <v>1</v>
      </c>
      <c r="Q88" s="1" t="s">
        <v>36</v>
      </c>
      <c r="R88" s="1">
        <v>0</v>
      </c>
      <c r="S88" s="1">
        <v>92</v>
      </c>
      <c r="T88" s="96">
        <f>R88/S88*100</f>
        <v>0</v>
      </c>
      <c r="W88" s="1" t="s">
        <v>899</v>
      </c>
    </row>
    <row r="89" spans="1:23" x14ac:dyDescent="0.3">
      <c r="A89" s="68">
        <v>20</v>
      </c>
      <c r="B89" s="68" t="s">
        <v>379</v>
      </c>
      <c r="C89" s="1">
        <v>14</v>
      </c>
      <c r="D89" s="70" t="s">
        <v>243</v>
      </c>
      <c r="E89" s="69">
        <v>2011</v>
      </c>
      <c r="F89" s="1">
        <v>2</v>
      </c>
      <c r="G89" s="1">
        <v>2</v>
      </c>
      <c r="H89" s="1">
        <v>1</v>
      </c>
      <c r="I89" s="1" t="s">
        <v>702</v>
      </c>
      <c r="J89" s="1" t="s">
        <v>896</v>
      </c>
      <c r="K89" s="1" t="s">
        <v>72</v>
      </c>
      <c r="M89" s="1" t="s">
        <v>343</v>
      </c>
      <c r="N89" s="1">
        <v>1</v>
      </c>
      <c r="O89" s="1">
        <v>96</v>
      </c>
      <c r="P89" s="1">
        <v>1</v>
      </c>
      <c r="Q89" s="1" t="s">
        <v>36</v>
      </c>
      <c r="R89" s="1">
        <v>0</v>
      </c>
      <c r="S89" s="1">
        <v>92</v>
      </c>
      <c r="T89" s="96">
        <f>R89/S89*100</f>
        <v>0</v>
      </c>
    </row>
    <row r="90" spans="1:23" x14ac:dyDescent="0.3">
      <c r="A90" s="68">
        <v>20</v>
      </c>
      <c r="B90" s="68" t="s">
        <v>379</v>
      </c>
      <c r="C90" s="1">
        <v>14</v>
      </c>
      <c r="D90" s="70" t="s">
        <v>243</v>
      </c>
      <c r="E90" s="69">
        <v>2011</v>
      </c>
      <c r="F90" s="1">
        <v>2</v>
      </c>
      <c r="G90" s="1">
        <v>2</v>
      </c>
      <c r="I90" s="1" t="s">
        <v>890</v>
      </c>
      <c r="J90" s="1" t="s">
        <v>896</v>
      </c>
      <c r="K90" s="1" t="s">
        <v>72</v>
      </c>
      <c r="M90" s="1" t="s">
        <v>343</v>
      </c>
      <c r="N90" s="1">
        <v>30</v>
      </c>
      <c r="O90" s="1">
        <v>96</v>
      </c>
      <c r="P90" s="1">
        <v>31</v>
      </c>
      <c r="Q90" s="1" t="s">
        <v>36</v>
      </c>
      <c r="R90" s="1">
        <v>18</v>
      </c>
      <c r="S90" s="1">
        <v>92</v>
      </c>
      <c r="T90" s="1">
        <v>20</v>
      </c>
      <c r="U90" s="1">
        <v>0.09</v>
      </c>
    </row>
    <row r="91" spans="1:23" x14ac:dyDescent="0.3">
      <c r="A91" s="68">
        <v>20</v>
      </c>
      <c r="B91" s="68" t="s">
        <v>379</v>
      </c>
      <c r="C91" s="1">
        <v>14</v>
      </c>
      <c r="D91" s="70" t="s">
        <v>243</v>
      </c>
      <c r="E91" s="69">
        <v>2011</v>
      </c>
      <c r="F91" s="1">
        <v>2</v>
      </c>
      <c r="G91" s="1">
        <v>2</v>
      </c>
      <c r="H91" s="1">
        <v>7</v>
      </c>
      <c r="I91" s="1" t="s">
        <v>891</v>
      </c>
      <c r="J91" s="1" t="s">
        <v>897</v>
      </c>
      <c r="K91" s="1" t="s">
        <v>72</v>
      </c>
      <c r="M91" s="1" t="s">
        <v>343</v>
      </c>
      <c r="N91" s="1">
        <v>1</v>
      </c>
      <c r="O91" s="1">
        <v>96</v>
      </c>
      <c r="P91" s="1">
        <v>1.1000000000000001</v>
      </c>
      <c r="Q91" s="1" t="s">
        <v>36</v>
      </c>
      <c r="R91" s="1">
        <v>1</v>
      </c>
      <c r="S91" s="1">
        <v>92</v>
      </c>
      <c r="T91" s="1">
        <v>1</v>
      </c>
    </row>
    <row r="92" spans="1:23" x14ac:dyDescent="0.3">
      <c r="A92" s="68">
        <v>20</v>
      </c>
      <c r="B92" s="68" t="s">
        <v>379</v>
      </c>
      <c r="C92" s="1">
        <v>14</v>
      </c>
      <c r="D92" s="70" t="s">
        <v>243</v>
      </c>
      <c r="E92" s="69">
        <v>2011</v>
      </c>
      <c r="F92" s="1">
        <v>2</v>
      </c>
      <c r="G92" s="1">
        <v>2</v>
      </c>
      <c r="H92" s="1">
        <v>5</v>
      </c>
      <c r="I92" s="1" t="s">
        <v>200</v>
      </c>
      <c r="J92" s="1" t="s">
        <v>897</v>
      </c>
      <c r="K92" s="1" t="s">
        <v>72</v>
      </c>
      <c r="M92" s="1" t="s">
        <v>343</v>
      </c>
      <c r="N92" s="1">
        <v>6</v>
      </c>
      <c r="O92" s="1">
        <v>96</v>
      </c>
      <c r="P92" s="1">
        <v>7</v>
      </c>
      <c r="Q92" s="1" t="s">
        <v>36</v>
      </c>
      <c r="R92" s="1">
        <v>2</v>
      </c>
      <c r="S92" s="1">
        <v>92</v>
      </c>
      <c r="T92" s="1">
        <v>2</v>
      </c>
    </row>
    <row r="93" spans="1:23" x14ac:dyDescent="0.3">
      <c r="A93" s="68">
        <v>20</v>
      </c>
      <c r="B93" s="68" t="s">
        <v>379</v>
      </c>
      <c r="C93" s="1">
        <v>14</v>
      </c>
      <c r="D93" s="70" t="s">
        <v>243</v>
      </c>
      <c r="E93" s="69">
        <v>2011</v>
      </c>
      <c r="F93" s="1">
        <v>2</v>
      </c>
      <c r="G93" s="1">
        <v>2</v>
      </c>
      <c r="H93" s="1">
        <v>7</v>
      </c>
      <c r="I93" s="1" t="s">
        <v>892</v>
      </c>
      <c r="J93" s="1" t="s">
        <v>897</v>
      </c>
      <c r="K93" s="1" t="s">
        <v>72</v>
      </c>
      <c r="M93" s="1" t="s">
        <v>343</v>
      </c>
      <c r="N93" s="1">
        <v>1</v>
      </c>
      <c r="O93" s="1">
        <v>96</v>
      </c>
      <c r="P93" s="1">
        <v>1</v>
      </c>
      <c r="Q93" s="1" t="s">
        <v>36</v>
      </c>
      <c r="R93" s="1">
        <v>0</v>
      </c>
      <c r="S93" s="1">
        <v>92</v>
      </c>
      <c r="T93" s="96">
        <f>R93/S93*100</f>
        <v>0</v>
      </c>
    </row>
    <row r="94" spans="1:23" x14ac:dyDescent="0.3">
      <c r="A94" s="68">
        <v>20</v>
      </c>
      <c r="B94" s="68" t="s">
        <v>379</v>
      </c>
      <c r="C94" s="1">
        <v>14</v>
      </c>
      <c r="D94" s="70" t="s">
        <v>243</v>
      </c>
      <c r="E94" s="69">
        <v>2011</v>
      </c>
      <c r="F94" s="1">
        <v>2</v>
      </c>
      <c r="G94" s="1">
        <v>2</v>
      </c>
      <c r="H94" s="1">
        <v>1</v>
      </c>
      <c r="I94" s="1" t="s">
        <v>865</v>
      </c>
      <c r="J94" s="1" t="s">
        <v>897</v>
      </c>
      <c r="K94" s="1" t="s">
        <v>72</v>
      </c>
      <c r="M94" s="1" t="s">
        <v>343</v>
      </c>
      <c r="N94" s="1">
        <v>3</v>
      </c>
      <c r="O94" s="1">
        <v>96</v>
      </c>
      <c r="P94" s="1">
        <v>3</v>
      </c>
      <c r="Q94" s="1" t="s">
        <v>36</v>
      </c>
      <c r="R94" s="1">
        <v>4</v>
      </c>
      <c r="S94" s="1">
        <v>92</v>
      </c>
      <c r="T94" s="1">
        <v>4</v>
      </c>
    </row>
    <row r="95" spans="1:23" x14ac:dyDescent="0.3">
      <c r="A95" s="68">
        <v>20</v>
      </c>
      <c r="B95" s="68" t="s">
        <v>379</v>
      </c>
      <c r="C95" s="1">
        <v>14</v>
      </c>
      <c r="D95" s="70" t="s">
        <v>243</v>
      </c>
      <c r="E95" s="69">
        <v>2011</v>
      </c>
      <c r="F95" s="1">
        <v>2</v>
      </c>
      <c r="G95" s="1">
        <v>2</v>
      </c>
      <c r="H95" s="1">
        <v>5</v>
      </c>
      <c r="I95" s="1" t="s">
        <v>705</v>
      </c>
      <c r="J95" s="1" t="s">
        <v>897</v>
      </c>
      <c r="K95" s="1" t="s">
        <v>72</v>
      </c>
      <c r="M95" s="1" t="s">
        <v>343</v>
      </c>
      <c r="N95" s="1">
        <v>1</v>
      </c>
      <c r="O95" s="1">
        <v>96</v>
      </c>
      <c r="P95" s="1">
        <v>1</v>
      </c>
      <c r="Q95" s="1" t="s">
        <v>36</v>
      </c>
      <c r="R95" s="1">
        <v>0</v>
      </c>
      <c r="S95" s="1">
        <v>92</v>
      </c>
      <c r="T95" s="96">
        <f>R95/S95*100</f>
        <v>0</v>
      </c>
    </row>
    <row r="96" spans="1:23" x14ac:dyDescent="0.3">
      <c r="A96" s="68">
        <v>20</v>
      </c>
      <c r="B96" s="68" t="s">
        <v>379</v>
      </c>
      <c r="C96" s="1">
        <v>14</v>
      </c>
      <c r="D96" s="70" t="s">
        <v>243</v>
      </c>
      <c r="E96" s="69">
        <v>2011</v>
      </c>
      <c r="F96" s="1">
        <v>2</v>
      </c>
      <c r="G96" s="1">
        <v>2</v>
      </c>
      <c r="H96" s="1">
        <v>4</v>
      </c>
      <c r="I96" s="1" t="s">
        <v>893</v>
      </c>
      <c r="J96" s="1" t="s">
        <v>897</v>
      </c>
      <c r="K96" s="1" t="s">
        <v>72</v>
      </c>
      <c r="M96" s="1" t="s">
        <v>343</v>
      </c>
      <c r="N96" s="1">
        <v>7</v>
      </c>
      <c r="O96" s="1">
        <v>96</v>
      </c>
      <c r="P96" s="1">
        <v>7</v>
      </c>
      <c r="Q96" s="1" t="s">
        <v>36</v>
      </c>
      <c r="R96" s="1">
        <v>1</v>
      </c>
      <c r="S96" s="1">
        <v>92</v>
      </c>
      <c r="T96" s="1">
        <v>1</v>
      </c>
    </row>
    <row r="97" spans="1:21" x14ac:dyDescent="0.3">
      <c r="A97" s="68">
        <v>20</v>
      </c>
      <c r="B97" s="68" t="s">
        <v>379</v>
      </c>
      <c r="C97" s="1">
        <v>14</v>
      </c>
      <c r="D97" s="70" t="s">
        <v>243</v>
      </c>
      <c r="E97" s="69">
        <v>2011</v>
      </c>
      <c r="F97" s="1">
        <v>2</v>
      </c>
      <c r="G97" s="1">
        <v>2</v>
      </c>
      <c r="H97" s="1">
        <v>4</v>
      </c>
      <c r="I97" s="1" t="s">
        <v>894</v>
      </c>
      <c r="J97" s="1" t="s">
        <v>897</v>
      </c>
      <c r="K97" s="1" t="s">
        <v>72</v>
      </c>
      <c r="M97" s="1" t="s">
        <v>343</v>
      </c>
      <c r="N97" s="1">
        <v>0</v>
      </c>
      <c r="O97" s="1">
        <v>96</v>
      </c>
      <c r="P97" s="96">
        <f>N97/O97*100</f>
        <v>0</v>
      </c>
      <c r="Q97" s="1" t="s">
        <v>36</v>
      </c>
      <c r="R97" s="1">
        <v>2</v>
      </c>
      <c r="S97" s="1">
        <v>92</v>
      </c>
      <c r="T97" s="1">
        <v>2</v>
      </c>
    </row>
    <row r="98" spans="1:21" x14ac:dyDescent="0.3">
      <c r="A98" s="68">
        <v>20</v>
      </c>
      <c r="B98" s="68" t="s">
        <v>379</v>
      </c>
      <c r="C98" s="1">
        <v>14</v>
      </c>
      <c r="D98" s="70" t="s">
        <v>243</v>
      </c>
      <c r="E98" s="69">
        <v>2011</v>
      </c>
      <c r="F98" s="1">
        <v>2</v>
      </c>
      <c r="G98" s="1">
        <v>2</v>
      </c>
      <c r="H98" s="1">
        <v>7</v>
      </c>
      <c r="I98" s="1" t="s">
        <v>895</v>
      </c>
      <c r="J98" s="1" t="s">
        <v>897</v>
      </c>
      <c r="K98" s="1" t="s">
        <v>72</v>
      </c>
      <c r="M98" s="1" t="s">
        <v>343</v>
      </c>
      <c r="N98" s="1">
        <v>12</v>
      </c>
      <c r="O98" s="1">
        <v>96</v>
      </c>
      <c r="P98" s="1">
        <v>14</v>
      </c>
      <c r="Q98" s="1" t="s">
        <v>36</v>
      </c>
      <c r="R98" s="1">
        <v>14</v>
      </c>
      <c r="S98" s="1">
        <v>92</v>
      </c>
      <c r="T98" s="1">
        <v>15</v>
      </c>
    </row>
    <row r="99" spans="1:21" x14ac:dyDescent="0.3">
      <c r="A99" s="68">
        <v>20</v>
      </c>
      <c r="B99" s="68" t="s">
        <v>379</v>
      </c>
      <c r="C99" s="1">
        <v>14</v>
      </c>
      <c r="D99" s="70" t="s">
        <v>243</v>
      </c>
      <c r="E99" s="69">
        <v>2011</v>
      </c>
      <c r="F99" s="1">
        <v>2</v>
      </c>
      <c r="G99" s="1">
        <v>2</v>
      </c>
      <c r="I99" s="1" t="s">
        <v>890</v>
      </c>
      <c r="J99" s="1" t="s">
        <v>897</v>
      </c>
      <c r="K99" s="1" t="s">
        <v>72</v>
      </c>
      <c r="M99" s="1" t="s">
        <v>343</v>
      </c>
      <c r="N99" s="1">
        <v>30</v>
      </c>
      <c r="O99" s="1">
        <v>96</v>
      </c>
      <c r="P99" s="1">
        <v>31</v>
      </c>
      <c r="Q99" s="1" t="s">
        <v>36</v>
      </c>
      <c r="R99" s="1">
        <v>24</v>
      </c>
      <c r="S99" s="1">
        <v>92</v>
      </c>
      <c r="T99" s="1">
        <v>26</v>
      </c>
      <c r="U99" s="1">
        <v>0.33</v>
      </c>
    </row>
    <row r="100" spans="1:21" x14ac:dyDescent="0.3">
      <c r="A100" s="68">
        <v>60</v>
      </c>
      <c r="B100" s="68" t="s">
        <v>443</v>
      </c>
      <c r="C100" s="1">
        <v>15</v>
      </c>
      <c r="D100" s="70" t="s">
        <v>253</v>
      </c>
      <c r="E100" s="69">
        <v>2011</v>
      </c>
      <c r="F100" s="1">
        <v>2</v>
      </c>
      <c r="G100" s="1" t="s">
        <v>923</v>
      </c>
      <c r="H100" s="1">
        <v>1</v>
      </c>
      <c r="I100" s="1" t="s">
        <v>698</v>
      </c>
      <c r="K100" s="1" t="s">
        <v>72</v>
      </c>
      <c r="M100" s="1" t="s">
        <v>343</v>
      </c>
      <c r="N100" s="1">
        <v>1</v>
      </c>
      <c r="O100" s="1">
        <v>34</v>
      </c>
      <c r="P100" s="96">
        <f>N100/O100*100</f>
        <v>2.9411764705882351</v>
      </c>
      <c r="Q100" s="1" t="s">
        <v>928</v>
      </c>
      <c r="R100" s="1">
        <v>1</v>
      </c>
      <c r="S100" s="1">
        <v>32</v>
      </c>
      <c r="T100" s="96">
        <f>R100/S100*100</f>
        <v>3.125</v>
      </c>
    </row>
    <row r="101" spans="1:21" x14ac:dyDescent="0.3">
      <c r="A101" s="68">
        <v>60</v>
      </c>
      <c r="B101" s="68" t="s">
        <v>443</v>
      </c>
      <c r="C101" s="1">
        <v>15</v>
      </c>
      <c r="D101" s="70" t="s">
        <v>253</v>
      </c>
      <c r="E101" s="69">
        <v>2011</v>
      </c>
      <c r="F101" s="1">
        <v>2</v>
      </c>
      <c r="G101" s="1" t="s">
        <v>923</v>
      </c>
      <c r="H101" s="1">
        <v>1</v>
      </c>
      <c r="I101" s="1" t="s">
        <v>924</v>
      </c>
      <c r="K101" s="1" t="s">
        <v>72</v>
      </c>
      <c r="M101" s="1" t="s">
        <v>343</v>
      </c>
      <c r="N101" s="1">
        <v>0</v>
      </c>
      <c r="O101" s="1">
        <v>34</v>
      </c>
      <c r="P101" s="96">
        <f t="shared" ref="P101:P103" si="4">N101/O101*100</f>
        <v>0</v>
      </c>
      <c r="Q101" s="1" t="s">
        <v>928</v>
      </c>
      <c r="R101" s="1">
        <v>3</v>
      </c>
      <c r="S101" s="1">
        <v>32</v>
      </c>
      <c r="T101" s="96">
        <f t="shared" ref="T101:T109" si="5">R101/S101*100</f>
        <v>9.375</v>
      </c>
    </row>
    <row r="102" spans="1:21" x14ac:dyDescent="0.3">
      <c r="A102" s="68">
        <v>60</v>
      </c>
      <c r="B102" s="68" t="s">
        <v>443</v>
      </c>
      <c r="C102" s="1">
        <v>15</v>
      </c>
      <c r="D102" s="70" t="s">
        <v>253</v>
      </c>
      <c r="E102" s="69">
        <v>2011</v>
      </c>
      <c r="F102" s="1">
        <v>2</v>
      </c>
      <c r="G102" s="1" t="s">
        <v>923</v>
      </c>
      <c r="H102" s="1">
        <v>2</v>
      </c>
      <c r="I102" s="1" t="s">
        <v>925</v>
      </c>
      <c r="K102" s="1" t="s">
        <v>72</v>
      </c>
      <c r="M102" s="1" t="s">
        <v>343</v>
      </c>
      <c r="N102" s="1">
        <v>3</v>
      </c>
      <c r="O102" s="1">
        <v>34</v>
      </c>
      <c r="P102" s="96">
        <f t="shared" si="4"/>
        <v>8.8235294117647065</v>
      </c>
      <c r="Q102" s="1" t="s">
        <v>928</v>
      </c>
      <c r="R102" s="1">
        <v>3</v>
      </c>
      <c r="S102" s="1">
        <v>32</v>
      </c>
      <c r="T102" s="96">
        <f t="shared" si="5"/>
        <v>9.375</v>
      </c>
    </row>
    <row r="103" spans="1:21" x14ac:dyDescent="0.3">
      <c r="A103" s="68">
        <v>60</v>
      </c>
      <c r="B103" s="68" t="s">
        <v>443</v>
      </c>
      <c r="C103" s="1">
        <v>15</v>
      </c>
      <c r="D103" s="70" t="s">
        <v>253</v>
      </c>
      <c r="E103" s="69">
        <v>2011</v>
      </c>
      <c r="F103" s="1">
        <v>2</v>
      </c>
      <c r="G103" s="1" t="s">
        <v>923</v>
      </c>
      <c r="H103" s="1">
        <v>3</v>
      </c>
      <c r="I103" s="1" t="s">
        <v>926</v>
      </c>
      <c r="K103" s="1" t="s">
        <v>72</v>
      </c>
      <c r="M103" s="1" t="s">
        <v>343</v>
      </c>
      <c r="N103" s="1">
        <v>0</v>
      </c>
      <c r="O103" s="1">
        <v>34</v>
      </c>
      <c r="P103" s="96">
        <f t="shared" si="4"/>
        <v>0</v>
      </c>
      <c r="Q103" s="1" t="s">
        <v>928</v>
      </c>
      <c r="R103" s="1">
        <v>0</v>
      </c>
      <c r="S103" s="1">
        <v>32</v>
      </c>
      <c r="T103" s="96">
        <f t="shared" si="5"/>
        <v>0</v>
      </c>
    </row>
    <row r="104" spans="1:21" x14ac:dyDescent="0.3">
      <c r="A104" s="68">
        <v>60</v>
      </c>
      <c r="B104" s="68" t="s">
        <v>443</v>
      </c>
      <c r="C104" s="1">
        <v>15</v>
      </c>
      <c r="D104" s="70" t="s">
        <v>253</v>
      </c>
      <c r="E104" s="69">
        <v>2011</v>
      </c>
      <c r="F104" s="1">
        <v>2</v>
      </c>
      <c r="G104" s="1" t="s">
        <v>923</v>
      </c>
      <c r="H104" s="1">
        <v>2</v>
      </c>
      <c r="I104" s="1" t="s">
        <v>927</v>
      </c>
      <c r="K104" s="1" t="s">
        <v>72</v>
      </c>
      <c r="M104" s="1" t="s">
        <v>343</v>
      </c>
      <c r="N104" s="1">
        <v>12</v>
      </c>
      <c r="O104" s="1">
        <v>34</v>
      </c>
      <c r="P104" s="96">
        <f>N104/O104*100</f>
        <v>35.294117647058826</v>
      </c>
      <c r="Q104" s="1" t="s">
        <v>928</v>
      </c>
      <c r="R104" s="1">
        <v>5</v>
      </c>
      <c r="S104" s="1">
        <v>32</v>
      </c>
      <c r="T104" s="96">
        <f t="shared" si="5"/>
        <v>15.625</v>
      </c>
    </row>
    <row r="105" spans="1:21" x14ac:dyDescent="0.3">
      <c r="A105" s="68">
        <v>60</v>
      </c>
      <c r="B105" s="68" t="s">
        <v>443</v>
      </c>
      <c r="C105" s="1">
        <v>15</v>
      </c>
      <c r="D105" s="70" t="s">
        <v>253</v>
      </c>
      <c r="E105" s="69">
        <v>2011</v>
      </c>
      <c r="F105" s="1">
        <v>2</v>
      </c>
      <c r="G105" s="1" t="s">
        <v>923</v>
      </c>
      <c r="H105" s="1">
        <v>1</v>
      </c>
      <c r="I105" s="1" t="s">
        <v>698</v>
      </c>
      <c r="K105" s="1" t="s">
        <v>72</v>
      </c>
      <c r="Q105" s="1" t="s">
        <v>36</v>
      </c>
      <c r="R105" s="1">
        <v>0</v>
      </c>
      <c r="S105" s="1">
        <v>36</v>
      </c>
      <c r="T105" s="96">
        <f t="shared" si="5"/>
        <v>0</v>
      </c>
    </row>
    <row r="106" spans="1:21" x14ac:dyDescent="0.3">
      <c r="A106" s="68">
        <v>60</v>
      </c>
      <c r="B106" s="68" t="s">
        <v>443</v>
      </c>
      <c r="C106" s="1">
        <v>15</v>
      </c>
      <c r="D106" s="70" t="s">
        <v>253</v>
      </c>
      <c r="E106" s="69">
        <v>2011</v>
      </c>
      <c r="F106" s="1">
        <v>2</v>
      </c>
      <c r="G106" s="1" t="s">
        <v>923</v>
      </c>
      <c r="H106" s="1">
        <v>1</v>
      </c>
      <c r="I106" s="1" t="s">
        <v>924</v>
      </c>
      <c r="K106" s="1" t="s">
        <v>72</v>
      </c>
      <c r="Q106" s="1" t="s">
        <v>36</v>
      </c>
      <c r="R106" s="1">
        <v>1</v>
      </c>
      <c r="S106" s="1">
        <v>36</v>
      </c>
      <c r="T106" s="96">
        <f t="shared" si="5"/>
        <v>2.7777777777777777</v>
      </c>
    </row>
    <row r="107" spans="1:21" x14ac:dyDescent="0.3">
      <c r="A107" s="68">
        <v>60</v>
      </c>
      <c r="B107" s="68" t="s">
        <v>443</v>
      </c>
      <c r="C107" s="1">
        <v>15</v>
      </c>
      <c r="D107" s="70" t="s">
        <v>253</v>
      </c>
      <c r="E107" s="69">
        <v>2011</v>
      </c>
      <c r="F107" s="1">
        <v>2</v>
      </c>
      <c r="G107" s="1" t="s">
        <v>923</v>
      </c>
      <c r="H107" s="1">
        <v>2</v>
      </c>
      <c r="I107" s="1" t="s">
        <v>925</v>
      </c>
      <c r="K107" s="1" t="s">
        <v>72</v>
      </c>
      <c r="Q107" s="1" t="s">
        <v>36</v>
      </c>
      <c r="R107" s="1">
        <v>1</v>
      </c>
      <c r="S107" s="1">
        <v>36</v>
      </c>
      <c r="T107" s="96">
        <f t="shared" si="5"/>
        <v>2.7777777777777777</v>
      </c>
    </row>
    <row r="108" spans="1:21" x14ac:dyDescent="0.3">
      <c r="A108" s="68">
        <v>60</v>
      </c>
      <c r="B108" s="68" t="s">
        <v>443</v>
      </c>
      <c r="C108" s="1">
        <v>15</v>
      </c>
      <c r="D108" s="70" t="s">
        <v>253</v>
      </c>
      <c r="E108" s="69">
        <v>2011</v>
      </c>
      <c r="F108" s="1">
        <v>2</v>
      </c>
      <c r="G108" s="1" t="s">
        <v>923</v>
      </c>
      <c r="H108" s="1">
        <v>3</v>
      </c>
      <c r="I108" s="1" t="s">
        <v>926</v>
      </c>
      <c r="K108" s="1" t="s">
        <v>72</v>
      </c>
      <c r="Q108" s="1" t="s">
        <v>36</v>
      </c>
      <c r="R108" s="1">
        <v>5</v>
      </c>
      <c r="S108" s="1">
        <v>36</v>
      </c>
      <c r="T108" s="96">
        <f t="shared" si="5"/>
        <v>13.888888888888889</v>
      </c>
    </row>
    <row r="109" spans="1:21" x14ac:dyDescent="0.3">
      <c r="A109" s="68">
        <v>60</v>
      </c>
      <c r="B109" s="68" t="s">
        <v>443</v>
      </c>
      <c r="C109" s="1">
        <v>15</v>
      </c>
      <c r="D109" s="70" t="s">
        <v>253</v>
      </c>
      <c r="E109" s="69">
        <v>2011</v>
      </c>
      <c r="F109" s="1">
        <v>2</v>
      </c>
      <c r="G109" s="1" t="s">
        <v>923</v>
      </c>
      <c r="H109" s="1">
        <v>2</v>
      </c>
      <c r="I109" s="1" t="s">
        <v>927</v>
      </c>
      <c r="K109" s="1" t="s">
        <v>72</v>
      </c>
      <c r="Q109" s="1" t="s">
        <v>36</v>
      </c>
      <c r="R109" s="1">
        <v>6</v>
      </c>
      <c r="S109" s="1">
        <v>36</v>
      </c>
      <c r="T109" s="96">
        <f t="shared" si="5"/>
        <v>16.666666666666664</v>
      </c>
    </row>
    <row r="110" spans="1:21" x14ac:dyDescent="0.3">
      <c r="A110" s="68">
        <v>7</v>
      </c>
      <c r="B110" s="68" t="s">
        <v>360</v>
      </c>
      <c r="C110" s="1">
        <v>16</v>
      </c>
      <c r="D110" s="70" t="s">
        <v>240</v>
      </c>
      <c r="E110" s="69">
        <v>2012</v>
      </c>
      <c r="F110" s="1">
        <v>2</v>
      </c>
      <c r="G110" s="1">
        <v>1</v>
      </c>
      <c r="H110" s="1">
        <v>6</v>
      </c>
      <c r="I110" s="1" t="s">
        <v>979</v>
      </c>
      <c r="J110" s="1" t="s">
        <v>997</v>
      </c>
      <c r="K110" s="62" t="s">
        <v>948</v>
      </c>
      <c r="M110" s="1" t="s">
        <v>946</v>
      </c>
      <c r="N110" s="1">
        <v>1</v>
      </c>
      <c r="O110" s="1">
        <v>136</v>
      </c>
      <c r="P110" s="1">
        <v>0.8</v>
      </c>
      <c r="Q110" s="62" t="s">
        <v>947</v>
      </c>
      <c r="R110" s="1">
        <v>0</v>
      </c>
      <c r="S110" s="1">
        <v>127</v>
      </c>
      <c r="T110" s="1">
        <v>0</v>
      </c>
      <c r="U110" s="1">
        <v>0.97</v>
      </c>
    </row>
    <row r="111" spans="1:21" x14ac:dyDescent="0.3">
      <c r="A111" s="68">
        <v>7</v>
      </c>
      <c r="B111" s="68" t="s">
        <v>360</v>
      </c>
      <c r="C111" s="1">
        <v>16</v>
      </c>
      <c r="D111" s="70" t="s">
        <v>240</v>
      </c>
      <c r="E111" s="69">
        <v>2012</v>
      </c>
      <c r="F111" s="1">
        <v>2</v>
      </c>
      <c r="G111" s="1">
        <v>1</v>
      </c>
      <c r="H111" s="1">
        <v>1</v>
      </c>
      <c r="I111" s="1" t="s">
        <v>627</v>
      </c>
      <c r="J111" s="1" t="s">
        <v>997</v>
      </c>
      <c r="K111" s="62" t="s">
        <v>948</v>
      </c>
      <c r="M111" s="1" t="s">
        <v>946</v>
      </c>
      <c r="N111" s="1">
        <v>1</v>
      </c>
      <c r="O111" s="1">
        <v>136</v>
      </c>
      <c r="P111" s="1">
        <v>0.8</v>
      </c>
      <c r="Q111" s="62" t="s">
        <v>947</v>
      </c>
      <c r="R111" s="1">
        <v>6</v>
      </c>
      <c r="S111" s="1">
        <v>127</v>
      </c>
      <c r="T111" s="1">
        <v>4.8</v>
      </c>
      <c r="U111" s="1">
        <v>4.5999999999999999E-2</v>
      </c>
    </row>
    <row r="112" spans="1:21" x14ac:dyDescent="0.3">
      <c r="A112" s="68">
        <v>7</v>
      </c>
      <c r="B112" s="68" t="s">
        <v>360</v>
      </c>
      <c r="C112" s="1">
        <v>16</v>
      </c>
      <c r="D112" s="70" t="s">
        <v>240</v>
      </c>
      <c r="E112" s="69">
        <v>2012</v>
      </c>
      <c r="F112" s="1">
        <v>2</v>
      </c>
      <c r="G112" s="1">
        <v>1</v>
      </c>
      <c r="H112" s="1">
        <v>1</v>
      </c>
      <c r="I112" s="1" t="s">
        <v>629</v>
      </c>
      <c r="J112" s="1" t="s">
        <v>997</v>
      </c>
      <c r="K112" s="62" t="s">
        <v>948</v>
      </c>
      <c r="M112" s="1" t="s">
        <v>946</v>
      </c>
      <c r="N112" s="1">
        <v>0</v>
      </c>
      <c r="O112" s="1">
        <v>136</v>
      </c>
      <c r="P112" s="1">
        <v>0</v>
      </c>
      <c r="Q112" s="62" t="s">
        <v>947</v>
      </c>
      <c r="R112" s="1">
        <v>0</v>
      </c>
      <c r="S112" s="1">
        <v>127</v>
      </c>
      <c r="T112" s="1">
        <v>0</v>
      </c>
      <c r="U112" s="1">
        <v>1</v>
      </c>
    </row>
    <row r="113" spans="1:23" x14ac:dyDescent="0.3">
      <c r="A113" s="68">
        <v>7</v>
      </c>
      <c r="B113" s="68" t="s">
        <v>360</v>
      </c>
      <c r="C113" s="1">
        <v>16</v>
      </c>
      <c r="D113" s="70" t="s">
        <v>240</v>
      </c>
      <c r="E113" s="69">
        <v>2012</v>
      </c>
      <c r="F113" s="1">
        <v>2</v>
      </c>
      <c r="G113" s="1">
        <v>1</v>
      </c>
      <c r="H113" s="1">
        <v>1</v>
      </c>
      <c r="I113" s="1" t="s">
        <v>628</v>
      </c>
      <c r="J113" s="1" t="s">
        <v>997</v>
      </c>
      <c r="K113" s="62" t="s">
        <v>948</v>
      </c>
      <c r="M113" s="1" t="s">
        <v>946</v>
      </c>
      <c r="N113" s="1">
        <v>0</v>
      </c>
      <c r="O113" s="1">
        <v>136</v>
      </c>
      <c r="P113" s="1">
        <v>0</v>
      </c>
      <c r="Q113" s="62" t="s">
        <v>947</v>
      </c>
      <c r="R113" s="1">
        <v>0</v>
      </c>
      <c r="S113" s="1">
        <v>127</v>
      </c>
      <c r="T113" s="1">
        <v>0</v>
      </c>
      <c r="U113" s="1">
        <v>1</v>
      </c>
    </row>
    <row r="114" spans="1:23" s="91" customFormat="1" x14ac:dyDescent="0.3">
      <c r="A114" s="106">
        <v>7</v>
      </c>
      <c r="B114" s="106" t="s">
        <v>360</v>
      </c>
      <c r="C114" s="1">
        <v>16</v>
      </c>
      <c r="D114" s="81" t="s">
        <v>240</v>
      </c>
      <c r="E114" s="107">
        <v>2012</v>
      </c>
      <c r="F114" s="91">
        <v>2</v>
      </c>
      <c r="G114" s="91">
        <v>1</v>
      </c>
      <c r="H114" s="91">
        <v>1</v>
      </c>
      <c r="I114" s="91" t="s">
        <v>980</v>
      </c>
      <c r="J114" s="91" t="s">
        <v>997</v>
      </c>
      <c r="K114" s="108" t="s">
        <v>948</v>
      </c>
      <c r="M114" s="91" t="s">
        <v>946</v>
      </c>
      <c r="N114" s="91">
        <v>3</v>
      </c>
      <c r="O114" s="91">
        <v>136</v>
      </c>
      <c r="P114" s="91">
        <v>2.6</v>
      </c>
      <c r="Q114" s="108" t="s">
        <v>947</v>
      </c>
      <c r="R114" s="91">
        <v>0</v>
      </c>
      <c r="S114" s="91">
        <v>127</v>
      </c>
      <c r="T114" s="91">
        <v>0</v>
      </c>
      <c r="U114" s="91">
        <v>0.25</v>
      </c>
      <c r="W114" s="91" t="s">
        <v>1699</v>
      </c>
    </row>
    <row r="115" spans="1:23" x14ac:dyDescent="0.3">
      <c r="A115" s="68">
        <v>7</v>
      </c>
      <c r="B115" s="68" t="s">
        <v>360</v>
      </c>
      <c r="C115" s="1">
        <v>16</v>
      </c>
      <c r="D115" s="70" t="s">
        <v>240</v>
      </c>
      <c r="E115" s="69">
        <v>2012</v>
      </c>
      <c r="F115" s="1">
        <v>2</v>
      </c>
      <c r="G115" s="1">
        <v>1</v>
      </c>
      <c r="H115" s="1">
        <v>1</v>
      </c>
      <c r="I115" s="1" t="s">
        <v>981</v>
      </c>
      <c r="J115" s="1" t="s">
        <v>997</v>
      </c>
      <c r="K115" s="62" t="s">
        <v>948</v>
      </c>
      <c r="M115" s="1" t="s">
        <v>946</v>
      </c>
      <c r="N115" s="1">
        <v>1</v>
      </c>
      <c r="O115" s="1">
        <v>136</v>
      </c>
      <c r="P115" s="1">
        <v>0.8</v>
      </c>
      <c r="Q115" s="62" t="s">
        <v>947</v>
      </c>
      <c r="R115" s="1">
        <v>2</v>
      </c>
      <c r="S115" s="1">
        <v>127</v>
      </c>
      <c r="T115" s="1">
        <v>1.6</v>
      </c>
      <c r="U115" s="1">
        <v>0.61</v>
      </c>
    </row>
    <row r="116" spans="1:23" x14ac:dyDescent="0.3">
      <c r="A116" s="68">
        <v>7</v>
      </c>
      <c r="B116" s="68" t="s">
        <v>360</v>
      </c>
      <c r="C116" s="1">
        <v>16</v>
      </c>
      <c r="D116" s="70" t="s">
        <v>240</v>
      </c>
      <c r="E116" s="69">
        <v>2012</v>
      </c>
      <c r="F116" s="1">
        <v>2</v>
      </c>
      <c r="G116" s="1">
        <v>1</v>
      </c>
      <c r="H116" s="1">
        <v>5</v>
      </c>
      <c r="I116" s="1" t="s">
        <v>982</v>
      </c>
      <c r="J116" s="1" t="s">
        <v>997</v>
      </c>
      <c r="K116" s="62" t="s">
        <v>948</v>
      </c>
      <c r="M116" s="1" t="s">
        <v>946</v>
      </c>
      <c r="N116" s="1">
        <v>5</v>
      </c>
      <c r="O116" s="1">
        <v>136</v>
      </c>
      <c r="P116" s="1">
        <v>3.8</v>
      </c>
      <c r="Q116" s="62" t="s">
        <v>947</v>
      </c>
      <c r="R116" s="1">
        <v>6</v>
      </c>
      <c r="S116" s="1">
        <v>127</v>
      </c>
      <c r="T116" s="1">
        <v>4.8</v>
      </c>
      <c r="U116" s="1">
        <v>0.76</v>
      </c>
    </row>
    <row r="117" spans="1:23" x14ac:dyDescent="0.3">
      <c r="A117" s="68">
        <v>7</v>
      </c>
      <c r="B117" s="68" t="s">
        <v>360</v>
      </c>
      <c r="C117" s="1">
        <v>16</v>
      </c>
      <c r="D117" s="70" t="s">
        <v>240</v>
      </c>
      <c r="E117" s="69">
        <v>2012</v>
      </c>
      <c r="F117" s="1">
        <v>2</v>
      </c>
      <c r="G117" s="1">
        <v>1</v>
      </c>
      <c r="H117" s="1">
        <v>5</v>
      </c>
      <c r="I117" s="1" t="s">
        <v>983</v>
      </c>
      <c r="J117" s="1" t="s">
        <v>998</v>
      </c>
      <c r="K117" s="62" t="s">
        <v>948</v>
      </c>
      <c r="M117" s="1" t="s">
        <v>946</v>
      </c>
      <c r="N117" s="1">
        <v>9</v>
      </c>
      <c r="O117" s="1">
        <v>136</v>
      </c>
      <c r="P117" s="1">
        <v>6.7</v>
      </c>
      <c r="Q117" s="62" t="s">
        <v>947</v>
      </c>
      <c r="R117" s="1">
        <v>9</v>
      </c>
      <c r="S117" s="1">
        <v>127</v>
      </c>
      <c r="T117" s="1">
        <v>7.2</v>
      </c>
      <c r="U117" s="1">
        <v>0.89</v>
      </c>
    </row>
    <row r="118" spans="1:23" x14ac:dyDescent="0.3">
      <c r="A118" s="68">
        <v>7</v>
      </c>
      <c r="B118" s="68" t="s">
        <v>360</v>
      </c>
      <c r="C118" s="1">
        <v>16</v>
      </c>
      <c r="D118" s="70" t="s">
        <v>240</v>
      </c>
      <c r="E118" s="69">
        <v>2012</v>
      </c>
      <c r="F118" s="1">
        <v>2</v>
      </c>
      <c r="G118" s="1">
        <v>1</v>
      </c>
      <c r="H118" s="1">
        <v>7</v>
      </c>
      <c r="I118" s="1" t="s">
        <v>984</v>
      </c>
      <c r="J118" s="1" t="s">
        <v>998</v>
      </c>
      <c r="K118" s="62" t="s">
        <v>948</v>
      </c>
      <c r="M118" s="1" t="s">
        <v>946</v>
      </c>
      <c r="N118" s="1">
        <v>0</v>
      </c>
      <c r="O118" s="1">
        <v>136</v>
      </c>
      <c r="P118" s="1">
        <v>0</v>
      </c>
      <c r="Q118" s="62" t="s">
        <v>947</v>
      </c>
      <c r="R118" s="1">
        <v>0</v>
      </c>
      <c r="S118" s="1">
        <v>127</v>
      </c>
      <c r="T118" s="1">
        <v>0</v>
      </c>
      <c r="U118" s="1">
        <v>1</v>
      </c>
    </row>
    <row r="119" spans="1:23" x14ac:dyDescent="0.3">
      <c r="A119" s="68">
        <v>7</v>
      </c>
      <c r="B119" s="68" t="s">
        <v>360</v>
      </c>
      <c r="C119" s="1">
        <v>16</v>
      </c>
      <c r="D119" s="70" t="s">
        <v>240</v>
      </c>
      <c r="E119" s="69">
        <v>2012</v>
      </c>
      <c r="F119" s="1">
        <v>2</v>
      </c>
      <c r="G119" s="1">
        <v>1</v>
      </c>
      <c r="H119" s="1">
        <v>7</v>
      </c>
      <c r="I119" s="1" t="s">
        <v>985</v>
      </c>
      <c r="J119" s="1" t="s">
        <v>998</v>
      </c>
      <c r="K119" s="62" t="s">
        <v>948</v>
      </c>
      <c r="M119" s="1" t="s">
        <v>946</v>
      </c>
      <c r="N119" s="1">
        <v>0</v>
      </c>
      <c r="O119" s="1">
        <v>136</v>
      </c>
      <c r="P119" s="1">
        <v>0</v>
      </c>
      <c r="Q119" s="62" t="s">
        <v>947</v>
      </c>
      <c r="R119" s="1">
        <v>0</v>
      </c>
      <c r="S119" s="1">
        <v>127</v>
      </c>
      <c r="T119" s="1">
        <v>0</v>
      </c>
      <c r="U119" s="1">
        <v>1</v>
      </c>
    </row>
    <row r="120" spans="1:23" x14ac:dyDescent="0.3">
      <c r="A120" s="68">
        <v>7</v>
      </c>
      <c r="B120" s="68" t="s">
        <v>360</v>
      </c>
      <c r="C120" s="1">
        <v>16</v>
      </c>
      <c r="D120" s="70" t="s">
        <v>240</v>
      </c>
      <c r="E120" s="69">
        <v>2012</v>
      </c>
      <c r="F120" s="1">
        <v>2</v>
      </c>
      <c r="G120" s="1">
        <v>1</v>
      </c>
      <c r="H120" s="1">
        <v>7</v>
      </c>
      <c r="I120" s="1" t="s">
        <v>986</v>
      </c>
      <c r="J120" s="1" t="s">
        <v>998</v>
      </c>
      <c r="K120" s="62" t="s">
        <v>948</v>
      </c>
      <c r="M120" s="1" t="s">
        <v>946</v>
      </c>
      <c r="N120" s="1">
        <v>0</v>
      </c>
      <c r="O120" s="1">
        <v>136</v>
      </c>
      <c r="P120" s="1">
        <v>0</v>
      </c>
      <c r="Q120" s="62" t="s">
        <v>947</v>
      </c>
      <c r="R120" s="1">
        <v>1</v>
      </c>
      <c r="S120" s="1">
        <v>127</v>
      </c>
      <c r="T120" s="1">
        <v>-0.8</v>
      </c>
      <c r="U120" s="1">
        <v>0.48</v>
      </c>
    </row>
    <row r="121" spans="1:23" x14ac:dyDescent="0.3">
      <c r="A121" s="68">
        <v>7</v>
      </c>
      <c r="B121" s="68" t="s">
        <v>360</v>
      </c>
      <c r="C121" s="1">
        <v>16</v>
      </c>
      <c r="D121" s="70" t="s">
        <v>240</v>
      </c>
      <c r="E121" s="69">
        <v>2012</v>
      </c>
      <c r="F121" s="1">
        <v>2</v>
      </c>
      <c r="G121" s="1">
        <v>1</v>
      </c>
      <c r="H121" s="1">
        <v>7</v>
      </c>
      <c r="I121" s="1" t="s">
        <v>987</v>
      </c>
      <c r="J121" s="1" t="s">
        <v>998</v>
      </c>
      <c r="K121" s="62" t="s">
        <v>948</v>
      </c>
      <c r="M121" s="1" t="s">
        <v>946</v>
      </c>
      <c r="N121" s="1">
        <v>0</v>
      </c>
      <c r="O121" s="1">
        <v>136</v>
      </c>
      <c r="P121" s="1">
        <v>0</v>
      </c>
      <c r="Q121" s="62" t="s">
        <v>947</v>
      </c>
      <c r="R121" s="1">
        <v>0</v>
      </c>
      <c r="S121" s="1">
        <v>127</v>
      </c>
      <c r="T121" s="1">
        <v>0</v>
      </c>
      <c r="U121" s="1">
        <v>1</v>
      </c>
    </row>
    <row r="122" spans="1:23" x14ac:dyDescent="0.3">
      <c r="A122" s="68">
        <v>7</v>
      </c>
      <c r="B122" s="68" t="s">
        <v>360</v>
      </c>
      <c r="C122" s="1">
        <v>16</v>
      </c>
      <c r="D122" s="70" t="s">
        <v>240</v>
      </c>
      <c r="E122" s="69">
        <v>2012</v>
      </c>
      <c r="F122" s="1">
        <v>2</v>
      </c>
      <c r="G122" s="1">
        <v>1</v>
      </c>
      <c r="H122" s="1">
        <v>7</v>
      </c>
      <c r="I122" s="1" t="s">
        <v>988</v>
      </c>
      <c r="J122" s="1" t="s">
        <v>998</v>
      </c>
      <c r="K122" s="62" t="s">
        <v>948</v>
      </c>
      <c r="M122" s="1" t="s">
        <v>946</v>
      </c>
      <c r="N122" s="1">
        <v>0</v>
      </c>
      <c r="O122" s="1">
        <v>136</v>
      </c>
      <c r="P122" s="1">
        <v>0</v>
      </c>
      <c r="Q122" s="62" t="s">
        <v>947</v>
      </c>
      <c r="R122" s="1">
        <v>0</v>
      </c>
      <c r="S122" s="1">
        <v>127</v>
      </c>
      <c r="T122" s="1">
        <v>0</v>
      </c>
      <c r="U122" s="1">
        <v>1</v>
      </c>
    </row>
    <row r="123" spans="1:23" x14ac:dyDescent="0.3">
      <c r="A123" s="68">
        <v>7</v>
      </c>
      <c r="B123" s="68" t="s">
        <v>360</v>
      </c>
      <c r="C123" s="1">
        <v>16</v>
      </c>
      <c r="D123" s="70" t="s">
        <v>240</v>
      </c>
      <c r="E123" s="69">
        <v>2012</v>
      </c>
      <c r="F123" s="1">
        <v>2</v>
      </c>
      <c r="G123" s="1">
        <v>1</v>
      </c>
      <c r="H123" s="1">
        <v>6</v>
      </c>
      <c r="I123" s="1" t="s">
        <v>1718</v>
      </c>
      <c r="J123" s="1" t="s">
        <v>998</v>
      </c>
      <c r="K123" s="62" t="s">
        <v>948</v>
      </c>
      <c r="M123" s="1" t="s">
        <v>946</v>
      </c>
      <c r="N123" s="1">
        <v>1</v>
      </c>
      <c r="O123" s="1">
        <v>136</v>
      </c>
      <c r="P123" s="1">
        <v>0.8</v>
      </c>
      <c r="Q123" s="62" t="s">
        <v>947</v>
      </c>
      <c r="R123" s="1">
        <v>0</v>
      </c>
      <c r="S123" s="1">
        <v>127</v>
      </c>
      <c r="T123" s="1">
        <v>0</v>
      </c>
      <c r="U123" s="1">
        <v>0.97</v>
      </c>
    </row>
    <row r="124" spans="1:23" x14ac:dyDescent="0.3">
      <c r="A124" s="68">
        <v>7</v>
      </c>
      <c r="B124" s="68" t="s">
        <v>360</v>
      </c>
      <c r="C124" s="1">
        <v>16</v>
      </c>
      <c r="D124" s="70" t="s">
        <v>240</v>
      </c>
      <c r="E124" s="69">
        <v>2012</v>
      </c>
      <c r="F124" s="1">
        <v>2</v>
      </c>
      <c r="G124" s="1">
        <v>1</v>
      </c>
      <c r="H124" s="1">
        <v>7</v>
      </c>
      <c r="I124" s="1" t="s">
        <v>989</v>
      </c>
      <c r="J124" s="1" t="s">
        <v>998</v>
      </c>
      <c r="K124" s="62" t="s">
        <v>948</v>
      </c>
      <c r="M124" s="1" t="s">
        <v>946</v>
      </c>
      <c r="N124" s="1">
        <v>1</v>
      </c>
      <c r="O124" s="1">
        <v>136</v>
      </c>
      <c r="P124" s="1">
        <v>0.8</v>
      </c>
      <c r="Q124" s="62" t="s">
        <v>947</v>
      </c>
      <c r="R124" s="1">
        <v>0</v>
      </c>
      <c r="S124" s="1">
        <v>127</v>
      </c>
      <c r="T124" s="1">
        <v>0</v>
      </c>
      <c r="U124" s="1">
        <v>0.97</v>
      </c>
    </row>
    <row r="125" spans="1:23" x14ac:dyDescent="0.3">
      <c r="A125" s="68">
        <v>7</v>
      </c>
      <c r="B125" s="68" t="s">
        <v>360</v>
      </c>
      <c r="C125" s="1">
        <v>16</v>
      </c>
      <c r="D125" s="70" t="s">
        <v>240</v>
      </c>
      <c r="E125" s="69">
        <v>2012</v>
      </c>
      <c r="F125" s="1">
        <v>2</v>
      </c>
      <c r="G125" s="1">
        <v>1</v>
      </c>
      <c r="H125" s="1">
        <v>7</v>
      </c>
      <c r="I125" s="1" t="s">
        <v>990</v>
      </c>
      <c r="J125" s="1" t="s">
        <v>998</v>
      </c>
      <c r="K125" s="62" t="s">
        <v>948</v>
      </c>
      <c r="M125" s="1" t="s">
        <v>946</v>
      </c>
      <c r="N125" s="1">
        <v>0</v>
      </c>
      <c r="O125" s="1">
        <v>136</v>
      </c>
      <c r="P125" s="1">
        <v>0</v>
      </c>
      <c r="Q125" s="62" t="s">
        <v>947</v>
      </c>
      <c r="R125" s="1">
        <v>1</v>
      </c>
      <c r="S125" s="1">
        <v>127</v>
      </c>
      <c r="T125" s="1">
        <v>0.8</v>
      </c>
      <c r="U125" s="1">
        <v>0.48</v>
      </c>
    </row>
    <row r="126" spans="1:23" x14ac:dyDescent="0.3">
      <c r="A126" s="68">
        <v>7</v>
      </c>
      <c r="B126" s="68" t="s">
        <v>360</v>
      </c>
      <c r="C126" s="1">
        <v>16</v>
      </c>
      <c r="D126" s="70" t="s">
        <v>240</v>
      </c>
      <c r="E126" s="69">
        <v>2012</v>
      </c>
      <c r="F126" s="1">
        <v>2</v>
      </c>
      <c r="G126" s="1">
        <v>1</v>
      </c>
      <c r="H126" s="1">
        <v>7</v>
      </c>
      <c r="I126" s="1" t="s">
        <v>991</v>
      </c>
      <c r="J126" s="1" t="s">
        <v>998</v>
      </c>
      <c r="K126" s="62" t="s">
        <v>948</v>
      </c>
      <c r="M126" s="1" t="s">
        <v>946</v>
      </c>
      <c r="N126" s="1">
        <v>2</v>
      </c>
      <c r="O126" s="1">
        <v>136</v>
      </c>
      <c r="P126" s="1">
        <v>1.5</v>
      </c>
      <c r="Q126" s="62" t="s">
        <v>947</v>
      </c>
      <c r="R126" s="1">
        <v>2</v>
      </c>
      <c r="S126" s="1">
        <v>127</v>
      </c>
      <c r="T126" s="1">
        <v>1.6</v>
      </c>
      <c r="U126" s="1">
        <v>0.94</v>
      </c>
    </row>
    <row r="127" spans="1:23" x14ac:dyDescent="0.3">
      <c r="A127" s="68">
        <v>7</v>
      </c>
      <c r="B127" s="68" t="s">
        <v>360</v>
      </c>
      <c r="C127" s="1">
        <v>16</v>
      </c>
      <c r="D127" s="70" t="s">
        <v>240</v>
      </c>
      <c r="E127" s="69">
        <v>2012</v>
      </c>
      <c r="F127" s="1">
        <v>2</v>
      </c>
      <c r="G127" s="1">
        <v>1</v>
      </c>
      <c r="H127" s="1">
        <v>7</v>
      </c>
      <c r="I127" s="1" t="s">
        <v>992</v>
      </c>
      <c r="J127" s="1" t="s">
        <v>998</v>
      </c>
      <c r="K127" s="62" t="s">
        <v>948</v>
      </c>
      <c r="M127" s="1" t="s">
        <v>946</v>
      </c>
      <c r="N127" s="1">
        <v>6</v>
      </c>
      <c r="O127" s="1">
        <v>136</v>
      </c>
      <c r="P127" s="1">
        <v>4.5999999999999996</v>
      </c>
      <c r="Q127" s="62" t="s">
        <v>947</v>
      </c>
      <c r="R127" s="1">
        <v>5</v>
      </c>
      <c r="S127" s="1">
        <v>127</v>
      </c>
      <c r="T127" s="1">
        <v>4.0999999999999996</v>
      </c>
      <c r="U127" s="1">
        <v>0.85</v>
      </c>
    </row>
    <row r="128" spans="1:23" x14ac:dyDescent="0.3">
      <c r="A128" s="68">
        <v>7</v>
      </c>
      <c r="B128" s="68" t="s">
        <v>360</v>
      </c>
      <c r="C128" s="1">
        <v>16</v>
      </c>
      <c r="D128" s="70" t="s">
        <v>240</v>
      </c>
      <c r="E128" s="69">
        <v>2012</v>
      </c>
      <c r="F128" s="1">
        <v>2</v>
      </c>
      <c r="G128" s="1">
        <v>1</v>
      </c>
      <c r="H128" s="1">
        <v>7</v>
      </c>
      <c r="I128" s="1" t="s">
        <v>993</v>
      </c>
      <c r="J128" s="1" t="s">
        <v>998</v>
      </c>
      <c r="K128" s="62" t="s">
        <v>948</v>
      </c>
      <c r="M128" s="1" t="s">
        <v>946</v>
      </c>
      <c r="N128" s="1">
        <v>24</v>
      </c>
      <c r="O128" s="1">
        <v>136</v>
      </c>
      <c r="P128" s="1">
        <v>18.5</v>
      </c>
      <c r="Q128" s="62" t="s">
        <v>947</v>
      </c>
      <c r="R128" s="1">
        <v>20</v>
      </c>
      <c r="S128" s="1">
        <v>127</v>
      </c>
      <c r="T128" s="1">
        <v>16.3</v>
      </c>
      <c r="U128" s="1">
        <v>0.64</v>
      </c>
    </row>
    <row r="129" spans="1:21" x14ac:dyDescent="0.3">
      <c r="A129" s="68">
        <v>7</v>
      </c>
      <c r="B129" s="68" t="s">
        <v>360</v>
      </c>
      <c r="C129" s="1">
        <v>16</v>
      </c>
      <c r="D129" s="70" t="s">
        <v>240</v>
      </c>
      <c r="E129" s="69">
        <v>2012</v>
      </c>
      <c r="F129" s="1">
        <v>2</v>
      </c>
      <c r="G129" s="1">
        <v>1</v>
      </c>
      <c r="H129" s="1">
        <v>5</v>
      </c>
      <c r="I129" s="1" t="s">
        <v>982</v>
      </c>
      <c r="J129" s="1" t="s">
        <v>998</v>
      </c>
      <c r="K129" s="62" t="s">
        <v>948</v>
      </c>
      <c r="M129" s="1" t="s">
        <v>946</v>
      </c>
      <c r="N129" s="1">
        <v>0</v>
      </c>
      <c r="O129" s="1">
        <v>136</v>
      </c>
      <c r="P129" s="1">
        <v>0</v>
      </c>
      <c r="Q129" s="62" t="s">
        <v>947</v>
      </c>
      <c r="R129" s="1">
        <v>0</v>
      </c>
      <c r="S129" s="1">
        <v>127</v>
      </c>
      <c r="T129" s="1">
        <v>0</v>
      </c>
      <c r="U129" s="1">
        <v>1</v>
      </c>
    </row>
    <row r="130" spans="1:21" x14ac:dyDescent="0.3">
      <c r="A130" s="68">
        <v>7</v>
      </c>
      <c r="B130" s="68" t="s">
        <v>360</v>
      </c>
      <c r="C130" s="1">
        <v>16</v>
      </c>
      <c r="D130" s="70" t="s">
        <v>240</v>
      </c>
      <c r="E130" s="69">
        <v>2012</v>
      </c>
      <c r="F130" s="1">
        <v>2</v>
      </c>
      <c r="G130" s="1">
        <v>1</v>
      </c>
      <c r="H130" s="1">
        <v>7</v>
      </c>
      <c r="I130" s="1" t="s">
        <v>984</v>
      </c>
      <c r="J130" s="1" t="s">
        <v>999</v>
      </c>
      <c r="K130" s="62" t="s">
        <v>948</v>
      </c>
      <c r="M130" s="1" t="s">
        <v>946</v>
      </c>
      <c r="N130" s="1">
        <v>0</v>
      </c>
      <c r="O130" s="1">
        <v>136</v>
      </c>
      <c r="P130" s="1">
        <v>0</v>
      </c>
      <c r="Q130" s="62" t="s">
        <v>947</v>
      </c>
      <c r="R130" s="1">
        <v>0</v>
      </c>
      <c r="S130" s="1">
        <v>127</v>
      </c>
      <c r="T130" s="1">
        <v>0</v>
      </c>
      <c r="U130" s="1">
        <v>1</v>
      </c>
    </row>
    <row r="131" spans="1:21" x14ac:dyDescent="0.3">
      <c r="A131" s="68">
        <v>7</v>
      </c>
      <c r="B131" s="68" t="s">
        <v>360</v>
      </c>
      <c r="C131" s="1">
        <v>16</v>
      </c>
      <c r="D131" s="70" t="s">
        <v>240</v>
      </c>
      <c r="E131" s="69">
        <v>2012</v>
      </c>
      <c r="F131" s="1">
        <v>2</v>
      </c>
      <c r="G131" s="1">
        <v>1</v>
      </c>
      <c r="H131" s="1">
        <v>7</v>
      </c>
      <c r="I131" s="1" t="s">
        <v>985</v>
      </c>
      <c r="J131" s="1" t="s">
        <v>999</v>
      </c>
      <c r="K131" s="62" t="s">
        <v>948</v>
      </c>
      <c r="M131" s="1" t="s">
        <v>946</v>
      </c>
      <c r="N131" s="1">
        <v>0</v>
      </c>
      <c r="O131" s="1">
        <v>136</v>
      </c>
      <c r="P131" s="1">
        <v>0</v>
      </c>
      <c r="Q131" s="62" t="s">
        <v>947</v>
      </c>
      <c r="R131" s="1">
        <v>1</v>
      </c>
      <c r="S131" s="1">
        <v>127</v>
      </c>
      <c r="T131" s="1">
        <v>0.9</v>
      </c>
      <c r="U131" s="1">
        <v>0.32</v>
      </c>
    </row>
    <row r="132" spans="1:21" x14ac:dyDescent="0.3">
      <c r="A132" s="68">
        <v>7</v>
      </c>
      <c r="B132" s="68" t="s">
        <v>360</v>
      </c>
      <c r="C132" s="1">
        <v>16</v>
      </c>
      <c r="D132" s="70" t="s">
        <v>240</v>
      </c>
      <c r="E132" s="69">
        <v>2012</v>
      </c>
      <c r="F132" s="1">
        <v>2</v>
      </c>
      <c r="G132" s="1">
        <v>1</v>
      </c>
      <c r="H132" s="1">
        <v>7</v>
      </c>
      <c r="I132" s="1" t="s">
        <v>986</v>
      </c>
      <c r="J132" s="1" t="s">
        <v>999</v>
      </c>
      <c r="K132" s="62" t="s">
        <v>948</v>
      </c>
      <c r="M132" s="1" t="s">
        <v>946</v>
      </c>
      <c r="N132" s="1">
        <v>0</v>
      </c>
      <c r="O132" s="1">
        <v>136</v>
      </c>
      <c r="P132" s="1">
        <v>0</v>
      </c>
      <c r="Q132" s="62" t="s">
        <v>947</v>
      </c>
      <c r="R132" s="1">
        <v>0</v>
      </c>
      <c r="S132" s="1">
        <v>127</v>
      </c>
      <c r="T132" s="1">
        <v>0</v>
      </c>
      <c r="U132" s="1">
        <v>1</v>
      </c>
    </row>
    <row r="133" spans="1:21" x14ac:dyDescent="0.3">
      <c r="A133" s="68">
        <v>7</v>
      </c>
      <c r="B133" s="68" t="s">
        <v>360</v>
      </c>
      <c r="C133" s="1">
        <v>16</v>
      </c>
      <c r="D133" s="70" t="s">
        <v>240</v>
      </c>
      <c r="E133" s="69">
        <v>2012</v>
      </c>
      <c r="F133" s="1">
        <v>2</v>
      </c>
      <c r="G133" s="1">
        <v>1</v>
      </c>
      <c r="H133" s="1">
        <v>7</v>
      </c>
      <c r="I133" s="1" t="s">
        <v>987</v>
      </c>
      <c r="J133" s="1" t="s">
        <v>999</v>
      </c>
      <c r="K133" s="62" t="s">
        <v>948</v>
      </c>
      <c r="M133" s="1" t="s">
        <v>946</v>
      </c>
      <c r="N133" s="1">
        <v>0</v>
      </c>
      <c r="O133" s="1">
        <v>136</v>
      </c>
      <c r="P133" s="1">
        <v>0</v>
      </c>
      <c r="Q133" s="62" t="s">
        <v>947</v>
      </c>
      <c r="R133" s="1">
        <v>0</v>
      </c>
      <c r="S133" s="1">
        <v>127</v>
      </c>
      <c r="T133" s="1">
        <v>0</v>
      </c>
      <c r="U133" s="1">
        <v>1</v>
      </c>
    </row>
    <row r="134" spans="1:21" x14ac:dyDescent="0.3">
      <c r="A134" s="68">
        <v>7</v>
      </c>
      <c r="B134" s="68" t="s">
        <v>360</v>
      </c>
      <c r="C134" s="1">
        <v>16</v>
      </c>
      <c r="D134" s="70" t="s">
        <v>240</v>
      </c>
      <c r="E134" s="69">
        <v>2012</v>
      </c>
      <c r="F134" s="1">
        <v>2</v>
      </c>
      <c r="G134" s="1">
        <v>1</v>
      </c>
      <c r="H134" s="1">
        <v>7</v>
      </c>
      <c r="I134" s="1" t="s">
        <v>988</v>
      </c>
      <c r="J134" s="1" t="s">
        <v>999</v>
      </c>
      <c r="K134" s="62" t="s">
        <v>948</v>
      </c>
      <c r="M134" s="1" t="s">
        <v>946</v>
      </c>
      <c r="N134" s="1">
        <v>0</v>
      </c>
      <c r="O134" s="1">
        <v>136</v>
      </c>
      <c r="P134" s="1">
        <v>0</v>
      </c>
      <c r="Q134" s="62" t="s">
        <v>947</v>
      </c>
      <c r="R134" s="1">
        <v>0</v>
      </c>
      <c r="S134" s="1">
        <v>127</v>
      </c>
      <c r="T134" s="1">
        <v>0</v>
      </c>
      <c r="U134" s="1">
        <v>1</v>
      </c>
    </row>
    <row r="135" spans="1:21" x14ac:dyDescent="0.3">
      <c r="A135" s="68">
        <v>7</v>
      </c>
      <c r="B135" s="68" t="s">
        <v>360</v>
      </c>
      <c r="C135" s="1">
        <v>16</v>
      </c>
      <c r="D135" s="70" t="s">
        <v>240</v>
      </c>
      <c r="E135" s="69">
        <v>2012</v>
      </c>
      <c r="F135" s="1">
        <v>2</v>
      </c>
      <c r="G135" s="1">
        <v>1</v>
      </c>
      <c r="H135" s="1">
        <v>4</v>
      </c>
      <c r="I135" s="1" t="s">
        <v>994</v>
      </c>
      <c r="J135" s="1" t="s">
        <v>999</v>
      </c>
      <c r="K135" s="62" t="s">
        <v>948</v>
      </c>
      <c r="M135" s="1" t="s">
        <v>946</v>
      </c>
      <c r="N135" s="1">
        <v>0</v>
      </c>
      <c r="O135" s="1">
        <v>136</v>
      </c>
      <c r="P135" s="1">
        <v>0</v>
      </c>
      <c r="Q135" s="62" t="s">
        <v>947</v>
      </c>
      <c r="R135" s="1">
        <v>1</v>
      </c>
      <c r="S135" s="1">
        <v>127</v>
      </c>
      <c r="T135" s="1">
        <v>0.9</v>
      </c>
      <c r="U135" s="1">
        <v>0.32</v>
      </c>
    </row>
    <row r="136" spans="1:21" x14ac:dyDescent="0.3">
      <c r="A136" s="68">
        <v>7</v>
      </c>
      <c r="B136" s="68" t="s">
        <v>360</v>
      </c>
      <c r="C136" s="1">
        <v>16</v>
      </c>
      <c r="D136" s="70" t="s">
        <v>240</v>
      </c>
      <c r="E136" s="69">
        <v>2012</v>
      </c>
      <c r="F136" s="1">
        <v>2</v>
      </c>
      <c r="G136" s="1">
        <v>1</v>
      </c>
      <c r="H136" s="1">
        <v>3</v>
      </c>
      <c r="I136" s="1" t="s">
        <v>995</v>
      </c>
      <c r="J136" s="1" t="s">
        <v>999</v>
      </c>
      <c r="K136" s="62" t="s">
        <v>948</v>
      </c>
      <c r="M136" s="1" t="s">
        <v>946</v>
      </c>
      <c r="N136" s="1">
        <v>1</v>
      </c>
      <c r="O136" s="1">
        <v>136</v>
      </c>
      <c r="P136" s="1">
        <v>9</v>
      </c>
      <c r="Q136" s="62" t="s">
        <v>947</v>
      </c>
      <c r="R136" s="1">
        <v>0</v>
      </c>
      <c r="S136" s="1">
        <v>127</v>
      </c>
      <c r="T136" s="1">
        <v>0</v>
      </c>
      <c r="U136" s="1">
        <v>0.69</v>
      </c>
    </row>
    <row r="137" spans="1:21" x14ac:dyDescent="0.3">
      <c r="A137" s="68">
        <v>7</v>
      </c>
      <c r="B137" s="68" t="s">
        <v>360</v>
      </c>
      <c r="C137" s="1">
        <v>16</v>
      </c>
      <c r="D137" s="70" t="s">
        <v>240</v>
      </c>
      <c r="E137" s="69">
        <v>2012</v>
      </c>
      <c r="F137" s="1">
        <v>2</v>
      </c>
      <c r="G137" s="1">
        <v>1</v>
      </c>
      <c r="H137" s="1">
        <v>1</v>
      </c>
      <c r="I137" s="1" t="s">
        <v>996</v>
      </c>
      <c r="J137" s="1" t="s">
        <v>999</v>
      </c>
      <c r="K137" s="62" t="s">
        <v>948</v>
      </c>
      <c r="M137" s="1" t="s">
        <v>946</v>
      </c>
      <c r="N137" s="1">
        <v>0</v>
      </c>
      <c r="O137" s="1">
        <v>136</v>
      </c>
      <c r="P137" s="1">
        <v>0</v>
      </c>
      <c r="Q137" s="62" t="s">
        <v>947</v>
      </c>
      <c r="R137" s="1">
        <v>0</v>
      </c>
      <c r="S137" s="1">
        <v>127</v>
      </c>
      <c r="T137" s="1">
        <v>0</v>
      </c>
      <c r="U137" s="1">
        <v>1</v>
      </c>
    </row>
    <row r="138" spans="1:21" x14ac:dyDescent="0.3">
      <c r="A138" s="68">
        <v>21</v>
      </c>
      <c r="B138" s="68" t="s">
        <v>384</v>
      </c>
      <c r="C138" s="1">
        <v>17</v>
      </c>
      <c r="D138" s="70" t="s">
        <v>245</v>
      </c>
      <c r="E138" s="69">
        <v>2012</v>
      </c>
      <c r="F138" s="21">
        <v>2</v>
      </c>
      <c r="G138" s="21">
        <v>2</v>
      </c>
      <c r="H138" s="1">
        <v>4</v>
      </c>
      <c r="I138" s="1" t="s">
        <v>994</v>
      </c>
      <c r="K138" s="1" t="s">
        <v>1043</v>
      </c>
      <c r="M138" s="1" t="s">
        <v>1005</v>
      </c>
      <c r="N138" s="1">
        <v>8</v>
      </c>
      <c r="O138" s="1">
        <v>42</v>
      </c>
      <c r="P138" s="1">
        <v>19.100000000000001</v>
      </c>
      <c r="Q138" s="1" t="s">
        <v>36</v>
      </c>
      <c r="R138" s="1">
        <v>0</v>
      </c>
      <c r="S138" s="1">
        <v>44</v>
      </c>
      <c r="T138" s="1">
        <v>0</v>
      </c>
      <c r="U138" s="1">
        <v>2E-3</v>
      </c>
    </row>
    <row r="139" spans="1:21" x14ac:dyDescent="0.3">
      <c r="A139" s="68">
        <v>27</v>
      </c>
      <c r="B139" s="68" t="s">
        <v>391</v>
      </c>
      <c r="C139" s="1">
        <v>18</v>
      </c>
      <c r="D139" s="70" t="s">
        <v>232</v>
      </c>
      <c r="E139" s="69">
        <v>2012</v>
      </c>
      <c r="F139" s="1">
        <v>2</v>
      </c>
      <c r="G139" s="1">
        <v>2</v>
      </c>
      <c r="H139" s="1">
        <v>1</v>
      </c>
      <c r="I139" s="1" t="s">
        <v>627</v>
      </c>
      <c r="K139" s="1" t="s">
        <v>72</v>
      </c>
      <c r="M139" s="1" t="s">
        <v>1050</v>
      </c>
      <c r="N139" s="1">
        <v>1</v>
      </c>
      <c r="O139" s="1">
        <v>64</v>
      </c>
      <c r="P139" s="96">
        <f>N139/O139*100</f>
        <v>1.5625</v>
      </c>
      <c r="Q139" s="1" t="s">
        <v>36</v>
      </c>
      <c r="R139" s="1">
        <v>0</v>
      </c>
      <c r="S139" s="1">
        <v>68</v>
      </c>
      <c r="T139" s="96">
        <f t="shared" ref="T139:T144" si="6">R139/S139*100</f>
        <v>0</v>
      </c>
    </row>
    <row r="140" spans="1:21" x14ac:dyDescent="0.3">
      <c r="A140" s="68">
        <v>27</v>
      </c>
      <c r="B140" s="68" t="s">
        <v>391</v>
      </c>
      <c r="C140" s="1">
        <v>18</v>
      </c>
      <c r="D140" s="70" t="s">
        <v>232</v>
      </c>
      <c r="E140" s="69">
        <v>2012</v>
      </c>
      <c r="F140" s="1">
        <v>2</v>
      </c>
      <c r="G140" s="1">
        <v>2</v>
      </c>
      <c r="H140" s="1">
        <v>1</v>
      </c>
      <c r="I140" s="1" t="s">
        <v>628</v>
      </c>
      <c r="K140" s="1" t="s">
        <v>72</v>
      </c>
      <c r="M140" s="1" t="s">
        <v>1050</v>
      </c>
      <c r="N140" s="1">
        <v>0</v>
      </c>
      <c r="O140" s="1">
        <v>64</v>
      </c>
      <c r="P140" s="96">
        <f t="shared" ref="P140:P153" si="7">N140/O140*100</f>
        <v>0</v>
      </c>
      <c r="Q140" s="1" t="s">
        <v>36</v>
      </c>
      <c r="R140" s="1">
        <v>0</v>
      </c>
      <c r="S140" s="1">
        <v>68</v>
      </c>
      <c r="T140" s="96">
        <f t="shared" si="6"/>
        <v>0</v>
      </c>
    </row>
    <row r="141" spans="1:21" x14ac:dyDescent="0.3">
      <c r="A141" s="68">
        <v>27</v>
      </c>
      <c r="B141" s="68" t="s">
        <v>391</v>
      </c>
      <c r="C141" s="1">
        <v>18</v>
      </c>
      <c r="D141" s="70" t="s">
        <v>232</v>
      </c>
      <c r="E141" s="69">
        <v>2012</v>
      </c>
      <c r="F141" s="1">
        <v>2</v>
      </c>
      <c r="G141" s="1">
        <v>2</v>
      </c>
      <c r="H141" s="1">
        <v>1</v>
      </c>
      <c r="I141" s="1" t="s">
        <v>629</v>
      </c>
      <c r="K141" s="1" t="s">
        <v>72</v>
      </c>
      <c r="M141" s="1" t="s">
        <v>1050</v>
      </c>
      <c r="N141" s="1">
        <v>2</v>
      </c>
      <c r="O141" s="1">
        <v>64</v>
      </c>
      <c r="P141" s="96">
        <f>N141/O141*100</f>
        <v>3.125</v>
      </c>
      <c r="Q141" s="1" t="s">
        <v>36</v>
      </c>
      <c r="R141" s="1">
        <v>0</v>
      </c>
      <c r="S141" s="1">
        <v>68</v>
      </c>
      <c r="T141" s="96">
        <f t="shared" si="6"/>
        <v>0</v>
      </c>
    </row>
    <row r="142" spans="1:21" x14ac:dyDescent="0.3">
      <c r="A142" s="68">
        <v>27</v>
      </c>
      <c r="B142" s="68" t="s">
        <v>391</v>
      </c>
      <c r="C142" s="1">
        <v>18</v>
      </c>
      <c r="D142" s="70" t="s">
        <v>232</v>
      </c>
      <c r="E142" s="69">
        <v>2012</v>
      </c>
      <c r="F142" s="1">
        <v>2</v>
      </c>
      <c r="G142" s="1">
        <v>2</v>
      </c>
      <c r="H142" s="1">
        <v>2</v>
      </c>
      <c r="I142" s="1" t="s">
        <v>1046</v>
      </c>
      <c r="K142" s="1" t="s">
        <v>72</v>
      </c>
      <c r="M142" s="1" t="s">
        <v>1050</v>
      </c>
      <c r="N142" s="1">
        <v>0</v>
      </c>
      <c r="O142" s="1">
        <v>64</v>
      </c>
      <c r="P142" s="96">
        <f t="shared" si="7"/>
        <v>0</v>
      </c>
      <c r="Q142" s="1" t="s">
        <v>36</v>
      </c>
      <c r="R142" s="1">
        <v>2</v>
      </c>
      <c r="S142" s="1">
        <v>68</v>
      </c>
      <c r="T142" s="96">
        <f t="shared" si="6"/>
        <v>2.9411764705882351</v>
      </c>
    </row>
    <row r="143" spans="1:21" x14ac:dyDescent="0.3">
      <c r="A143" s="68">
        <v>27</v>
      </c>
      <c r="B143" s="68" t="s">
        <v>391</v>
      </c>
      <c r="C143" s="1">
        <v>18</v>
      </c>
      <c r="D143" s="70" t="s">
        <v>232</v>
      </c>
      <c r="E143" s="69">
        <v>2012</v>
      </c>
      <c r="F143" s="1">
        <v>2</v>
      </c>
      <c r="G143" s="1">
        <v>2</v>
      </c>
      <c r="H143" s="1">
        <v>5</v>
      </c>
      <c r="I143" s="1" t="s">
        <v>200</v>
      </c>
      <c r="K143" s="1" t="s">
        <v>72</v>
      </c>
      <c r="M143" s="1" t="s">
        <v>1050</v>
      </c>
      <c r="N143" s="1">
        <v>3</v>
      </c>
      <c r="O143" s="1">
        <v>64</v>
      </c>
      <c r="P143" s="1">
        <v>4.5</v>
      </c>
      <c r="Q143" s="1" t="s">
        <v>36</v>
      </c>
      <c r="R143" s="1">
        <v>6</v>
      </c>
      <c r="S143" s="1">
        <v>68</v>
      </c>
      <c r="T143" s="1">
        <v>8.8000000000000007</v>
      </c>
    </row>
    <row r="144" spans="1:21" x14ac:dyDescent="0.3">
      <c r="A144" s="68">
        <v>27</v>
      </c>
      <c r="B144" s="68" t="s">
        <v>391</v>
      </c>
      <c r="C144" s="1">
        <v>18</v>
      </c>
      <c r="D144" s="70" t="s">
        <v>232</v>
      </c>
      <c r="E144" s="69">
        <v>2012</v>
      </c>
      <c r="F144" s="1">
        <v>2</v>
      </c>
      <c r="G144" s="1">
        <v>2</v>
      </c>
      <c r="H144" s="1">
        <v>4</v>
      </c>
      <c r="I144" s="1" t="s">
        <v>1047</v>
      </c>
      <c r="K144" s="1" t="s">
        <v>72</v>
      </c>
      <c r="M144" s="1" t="s">
        <v>1050</v>
      </c>
      <c r="N144" s="1">
        <v>0</v>
      </c>
      <c r="O144" s="1">
        <v>64</v>
      </c>
      <c r="P144" s="96">
        <f t="shared" si="7"/>
        <v>0</v>
      </c>
      <c r="Q144" s="1" t="s">
        <v>36</v>
      </c>
      <c r="R144" s="1">
        <v>2</v>
      </c>
      <c r="S144" s="1">
        <v>68</v>
      </c>
      <c r="T144" s="96">
        <f t="shared" si="6"/>
        <v>2.9411764705882351</v>
      </c>
    </row>
    <row r="145" spans="1:21" x14ac:dyDescent="0.3">
      <c r="A145" s="68">
        <v>27</v>
      </c>
      <c r="B145" s="68" t="s">
        <v>391</v>
      </c>
      <c r="C145" s="1">
        <v>18</v>
      </c>
      <c r="D145" s="70" t="s">
        <v>232</v>
      </c>
      <c r="E145" s="69">
        <v>2012</v>
      </c>
      <c r="F145" s="1">
        <v>2</v>
      </c>
      <c r="G145" s="1">
        <v>2</v>
      </c>
      <c r="H145" s="1">
        <v>4</v>
      </c>
      <c r="I145" s="1" t="s">
        <v>1048</v>
      </c>
      <c r="K145" s="1" t="s">
        <v>72</v>
      </c>
      <c r="M145" s="1" t="s">
        <v>1050</v>
      </c>
      <c r="N145" s="1">
        <v>0</v>
      </c>
      <c r="O145" s="1">
        <v>64</v>
      </c>
      <c r="P145" s="96">
        <f t="shared" si="7"/>
        <v>0</v>
      </c>
      <c r="Q145" s="1" t="s">
        <v>36</v>
      </c>
      <c r="R145" s="1">
        <v>2</v>
      </c>
      <c r="S145" s="1">
        <v>68</v>
      </c>
      <c r="T145" s="1">
        <v>2.9</v>
      </c>
    </row>
    <row r="146" spans="1:21" x14ac:dyDescent="0.3">
      <c r="A146" s="68">
        <v>27</v>
      </c>
      <c r="B146" s="68" t="s">
        <v>391</v>
      </c>
      <c r="C146" s="1">
        <v>18</v>
      </c>
      <c r="D146" s="70" t="s">
        <v>232</v>
      </c>
      <c r="E146" s="69">
        <v>2012</v>
      </c>
      <c r="F146" s="1">
        <v>2</v>
      </c>
      <c r="G146" s="1">
        <v>2</v>
      </c>
      <c r="H146" s="1">
        <v>1</v>
      </c>
      <c r="I146" s="1" t="s">
        <v>651</v>
      </c>
      <c r="K146" s="1" t="s">
        <v>72</v>
      </c>
      <c r="M146" s="1" t="s">
        <v>1050</v>
      </c>
      <c r="N146" s="1">
        <v>5</v>
      </c>
      <c r="O146" s="1">
        <v>64</v>
      </c>
      <c r="P146" s="1">
        <v>7.8</v>
      </c>
      <c r="Q146" s="1" t="s">
        <v>36</v>
      </c>
      <c r="R146" s="1">
        <v>1</v>
      </c>
      <c r="S146" s="1">
        <v>68</v>
      </c>
      <c r="T146" s="1">
        <v>1.5</v>
      </c>
    </row>
    <row r="147" spans="1:21" x14ac:dyDescent="0.3">
      <c r="A147" s="68">
        <v>27</v>
      </c>
      <c r="B147" s="68" t="s">
        <v>391</v>
      </c>
      <c r="C147" s="1">
        <v>18</v>
      </c>
      <c r="D147" s="70" t="s">
        <v>232</v>
      </c>
      <c r="E147" s="69">
        <v>2012</v>
      </c>
      <c r="F147" s="1">
        <v>2</v>
      </c>
      <c r="G147" s="1">
        <v>2</v>
      </c>
      <c r="H147" s="1">
        <v>5</v>
      </c>
      <c r="I147" s="1" t="s">
        <v>1049</v>
      </c>
      <c r="K147" s="1" t="s">
        <v>72</v>
      </c>
      <c r="M147" s="1" t="s">
        <v>1050</v>
      </c>
      <c r="N147" s="1">
        <v>0</v>
      </c>
      <c r="O147" s="1">
        <v>64</v>
      </c>
      <c r="P147" s="96">
        <f t="shared" si="7"/>
        <v>0</v>
      </c>
      <c r="Q147" s="1" t="s">
        <v>36</v>
      </c>
      <c r="R147" s="1">
        <v>2</v>
      </c>
      <c r="S147" s="1">
        <v>68</v>
      </c>
      <c r="T147" s="1">
        <v>2.9</v>
      </c>
    </row>
    <row r="148" spans="1:21" x14ac:dyDescent="0.3">
      <c r="A148" s="68">
        <v>27</v>
      </c>
      <c r="B148" s="68" t="s">
        <v>391</v>
      </c>
      <c r="C148" s="1">
        <v>18</v>
      </c>
      <c r="D148" s="70" t="s">
        <v>232</v>
      </c>
      <c r="E148" s="69">
        <v>2012</v>
      </c>
      <c r="F148" s="1">
        <v>2</v>
      </c>
      <c r="G148" s="1">
        <v>2</v>
      </c>
      <c r="H148" s="1">
        <v>1</v>
      </c>
      <c r="I148" s="1" t="s">
        <v>627</v>
      </c>
      <c r="K148" s="1" t="s">
        <v>72</v>
      </c>
      <c r="M148" s="1" t="s">
        <v>1051</v>
      </c>
      <c r="N148" s="1">
        <v>0</v>
      </c>
      <c r="O148" s="1">
        <v>65</v>
      </c>
      <c r="P148" s="96">
        <f t="shared" si="7"/>
        <v>0</v>
      </c>
    </row>
    <row r="149" spans="1:21" x14ac:dyDescent="0.3">
      <c r="A149" s="68">
        <v>27</v>
      </c>
      <c r="B149" s="68" t="s">
        <v>391</v>
      </c>
      <c r="C149" s="1">
        <v>18</v>
      </c>
      <c r="D149" s="70" t="s">
        <v>232</v>
      </c>
      <c r="E149" s="69">
        <v>2012</v>
      </c>
      <c r="F149" s="1">
        <v>2</v>
      </c>
      <c r="G149" s="1">
        <v>2</v>
      </c>
      <c r="H149" s="1">
        <v>1</v>
      </c>
      <c r="I149" s="1" t="s">
        <v>628</v>
      </c>
      <c r="K149" s="1" t="s">
        <v>72</v>
      </c>
      <c r="M149" s="1" t="s">
        <v>1051</v>
      </c>
      <c r="N149" s="1">
        <v>0</v>
      </c>
      <c r="O149" s="1">
        <v>65</v>
      </c>
      <c r="P149" s="96">
        <f t="shared" si="7"/>
        <v>0</v>
      </c>
    </row>
    <row r="150" spans="1:21" x14ac:dyDescent="0.3">
      <c r="A150" s="68">
        <v>27</v>
      </c>
      <c r="B150" s="68" t="s">
        <v>391</v>
      </c>
      <c r="C150" s="1">
        <v>18</v>
      </c>
      <c r="D150" s="70" t="s">
        <v>232</v>
      </c>
      <c r="E150" s="69">
        <v>2012</v>
      </c>
      <c r="F150" s="1">
        <v>2</v>
      </c>
      <c r="G150" s="1">
        <v>2</v>
      </c>
      <c r="H150" s="1">
        <v>1</v>
      </c>
      <c r="I150" s="1" t="s">
        <v>629</v>
      </c>
      <c r="K150" s="1" t="s">
        <v>72</v>
      </c>
      <c r="M150" s="1" t="s">
        <v>1051</v>
      </c>
      <c r="N150" s="1">
        <v>0</v>
      </c>
      <c r="O150" s="1">
        <v>65</v>
      </c>
      <c r="P150" s="96">
        <f t="shared" si="7"/>
        <v>0</v>
      </c>
    </row>
    <row r="151" spans="1:21" x14ac:dyDescent="0.3">
      <c r="A151" s="68">
        <v>27</v>
      </c>
      <c r="B151" s="68" t="s">
        <v>391</v>
      </c>
      <c r="C151" s="1">
        <v>18</v>
      </c>
      <c r="D151" s="70" t="s">
        <v>232</v>
      </c>
      <c r="E151" s="69">
        <v>2012</v>
      </c>
      <c r="F151" s="1">
        <v>2</v>
      </c>
      <c r="G151" s="1">
        <v>2</v>
      </c>
      <c r="H151" s="1">
        <v>2</v>
      </c>
      <c r="I151" s="1" t="s">
        <v>1046</v>
      </c>
      <c r="K151" s="1" t="s">
        <v>72</v>
      </c>
      <c r="M151" s="1" t="s">
        <v>1051</v>
      </c>
      <c r="N151" s="1">
        <v>1</v>
      </c>
      <c r="O151" s="1">
        <v>65</v>
      </c>
      <c r="P151" s="96">
        <f t="shared" si="7"/>
        <v>1.5384615384615385</v>
      </c>
    </row>
    <row r="152" spans="1:21" x14ac:dyDescent="0.3">
      <c r="A152" s="68">
        <v>27</v>
      </c>
      <c r="B152" s="68" t="s">
        <v>391</v>
      </c>
      <c r="C152" s="1">
        <v>18</v>
      </c>
      <c r="D152" s="70" t="s">
        <v>232</v>
      </c>
      <c r="E152" s="69">
        <v>2012</v>
      </c>
      <c r="F152" s="1">
        <v>2</v>
      </c>
      <c r="G152" s="1">
        <v>2</v>
      </c>
      <c r="H152" s="1">
        <v>5</v>
      </c>
      <c r="I152" s="1" t="s">
        <v>200</v>
      </c>
      <c r="K152" s="1" t="s">
        <v>72</v>
      </c>
      <c r="M152" s="1" t="s">
        <v>1051</v>
      </c>
      <c r="N152" s="1">
        <v>4</v>
      </c>
      <c r="O152" s="1">
        <v>65</v>
      </c>
      <c r="P152" s="1">
        <v>6.2</v>
      </c>
    </row>
    <row r="153" spans="1:21" x14ac:dyDescent="0.3">
      <c r="A153" s="68">
        <v>27</v>
      </c>
      <c r="B153" s="68" t="s">
        <v>391</v>
      </c>
      <c r="C153" s="1">
        <v>18</v>
      </c>
      <c r="D153" s="70" t="s">
        <v>232</v>
      </c>
      <c r="E153" s="69">
        <v>2012</v>
      </c>
      <c r="F153" s="1">
        <v>2</v>
      </c>
      <c r="G153" s="1">
        <v>2</v>
      </c>
      <c r="H153" s="1">
        <v>4</v>
      </c>
      <c r="I153" s="1" t="s">
        <v>1047</v>
      </c>
      <c r="K153" s="1" t="s">
        <v>72</v>
      </c>
      <c r="M153" s="1" t="s">
        <v>1051</v>
      </c>
      <c r="N153" s="1">
        <v>1</v>
      </c>
      <c r="O153" s="1">
        <v>65</v>
      </c>
      <c r="P153" s="96">
        <f t="shared" si="7"/>
        <v>1.5384615384615385</v>
      </c>
    </row>
    <row r="154" spans="1:21" x14ac:dyDescent="0.3">
      <c r="A154" s="68">
        <v>27</v>
      </c>
      <c r="B154" s="68" t="s">
        <v>391</v>
      </c>
      <c r="C154" s="1">
        <v>18</v>
      </c>
      <c r="D154" s="70" t="s">
        <v>232</v>
      </c>
      <c r="E154" s="69">
        <v>2012</v>
      </c>
      <c r="F154" s="1">
        <v>2</v>
      </c>
      <c r="G154" s="1">
        <v>2</v>
      </c>
      <c r="H154" s="1">
        <v>4</v>
      </c>
      <c r="I154" s="1" t="s">
        <v>1048</v>
      </c>
      <c r="K154" s="1" t="s">
        <v>72</v>
      </c>
      <c r="M154" s="1" t="s">
        <v>1051</v>
      </c>
      <c r="N154" s="1">
        <v>0</v>
      </c>
      <c r="O154" s="1">
        <v>65</v>
      </c>
      <c r="P154" s="1">
        <v>0</v>
      </c>
    </row>
    <row r="155" spans="1:21" x14ac:dyDescent="0.3">
      <c r="A155" s="68">
        <v>27</v>
      </c>
      <c r="B155" s="68" t="s">
        <v>391</v>
      </c>
      <c r="C155" s="1">
        <v>18</v>
      </c>
      <c r="D155" s="70" t="s">
        <v>232</v>
      </c>
      <c r="E155" s="69">
        <v>2012</v>
      </c>
      <c r="F155" s="1">
        <v>2</v>
      </c>
      <c r="G155" s="1">
        <v>2</v>
      </c>
      <c r="H155" s="1">
        <v>1</v>
      </c>
      <c r="I155" s="1" t="s">
        <v>651</v>
      </c>
      <c r="K155" s="1" t="s">
        <v>72</v>
      </c>
      <c r="M155" s="1" t="s">
        <v>1051</v>
      </c>
      <c r="N155" s="1">
        <v>4</v>
      </c>
      <c r="O155" s="1">
        <v>65</v>
      </c>
      <c r="P155" s="1">
        <v>6.2</v>
      </c>
    </row>
    <row r="156" spans="1:21" x14ac:dyDescent="0.3">
      <c r="A156" s="68">
        <v>27</v>
      </c>
      <c r="B156" s="68" t="s">
        <v>391</v>
      </c>
      <c r="C156" s="1">
        <v>18</v>
      </c>
      <c r="D156" s="70" t="s">
        <v>232</v>
      </c>
      <c r="E156" s="69">
        <v>2012</v>
      </c>
      <c r="F156" s="1">
        <v>2</v>
      </c>
      <c r="G156" s="1">
        <v>2</v>
      </c>
      <c r="H156" s="1">
        <v>5</v>
      </c>
      <c r="I156" s="1" t="s">
        <v>1049</v>
      </c>
      <c r="K156" s="1" t="s">
        <v>72</v>
      </c>
      <c r="M156" s="1" t="s">
        <v>1051</v>
      </c>
      <c r="N156" s="1">
        <v>1</v>
      </c>
      <c r="O156" s="1">
        <v>65</v>
      </c>
      <c r="P156" s="1">
        <v>1.5</v>
      </c>
    </row>
    <row r="157" spans="1:21" x14ac:dyDescent="0.3">
      <c r="A157" s="68">
        <v>10</v>
      </c>
      <c r="B157" s="68" t="s">
        <v>368</v>
      </c>
      <c r="C157" s="1">
        <v>19</v>
      </c>
      <c r="D157" s="70" t="s">
        <v>241</v>
      </c>
      <c r="E157" s="69">
        <v>2013</v>
      </c>
      <c r="F157" s="1">
        <v>2</v>
      </c>
      <c r="G157" s="1">
        <v>2</v>
      </c>
      <c r="H157" s="1">
        <v>7</v>
      </c>
      <c r="I157" s="1" t="s">
        <v>1071</v>
      </c>
      <c r="J157" s="1" t="s">
        <v>1081</v>
      </c>
      <c r="K157" s="1" t="s">
        <v>72</v>
      </c>
      <c r="M157" s="1" t="s">
        <v>1005</v>
      </c>
      <c r="N157" s="1">
        <v>3</v>
      </c>
      <c r="O157" s="1">
        <v>66</v>
      </c>
      <c r="P157" s="1">
        <v>4.5</v>
      </c>
      <c r="Q157" s="1" t="s">
        <v>36</v>
      </c>
      <c r="R157" s="1">
        <v>4</v>
      </c>
      <c r="S157" s="1">
        <v>56</v>
      </c>
      <c r="T157" s="1">
        <v>7.1</v>
      </c>
      <c r="U157" s="1">
        <v>0.70199999999999996</v>
      </c>
    </row>
    <row r="158" spans="1:21" x14ac:dyDescent="0.3">
      <c r="A158" s="68">
        <v>10</v>
      </c>
      <c r="B158" s="68" t="s">
        <v>368</v>
      </c>
      <c r="C158" s="1">
        <v>19</v>
      </c>
      <c r="D158" s="70" t="s">
        <v>241</v>
      </c>
      <c r="E158" s="69">
        <v>2013</v>
      </c>
      <c r="F158" s="1">
        <v>2</v>
      </c>
      <c r="G158" s="1">
        <v>2</v>
      </c>
      <c r="H158" s="1">
        <v>6</v>
      </c>
      <c r="I158" s="1" t="s">
        <v>1072</v>
      </c>
      <c r="J158" s="1" t="s">
        <v>1081</v>
      </c>
      <c r="K158" s="1" t="s">
        <v>72</v>
      </c>
      <c r="M158" s="1" t="s">
        <v>1005</v>
      </c>
      <c r="N158" s="1">
        <v>1</v>
      </c>
      <c r="O158" s="1">
        <v>66</v>
      </c>
      <c r="P158" s="1">
        <v>1.5</v>
      </c>
      <c r="Q158" s="1" t="s">
        <v>36</v>
      </c>
      <c r="R158" s="1">
        <v>0</v>
      </c>
      <c r="S158" s="1">
        <v>56</v>
      </c>
      <c r="U158" s="1">
        <v>0.86499999999999999</v>
      </c>
    </row>
    <row r="159" spans="1:21" x14ac:dyDescent="0.3">
      <c r="A159" s="68">
        <v>10</v>
      </c>
      <c r="B159" s="68" t="s">
        <v>368</v>
      </c>
      <c r="C159" s="1">
        <v>19</v>
      </c>
      <c r="D159" s="70" t="s">
        <v>241</v>
      </c>
      <c r="E159" s="69">
        <v>2013</v>
      </c>
      <c r="F159" s="1">
        <v>2</v>
      </c>
      <c r="G159" s="1">
        <v>2</v>
      </c>
      <c r="H159" s="1">
        <v>1</v>
      </c>
      <c r="I159" s="1" t="s">
        <v>865</v>
      </c>
      <c r="J159" s="1" t="s">
        <v>1081</v>
      </c>
      <c r="K159" s="1" t="s">
        <v>72</v>
      </c>
      <c r="M159" s="1" t="s">
        <v>1005</v>
      </c>
      <c r="N159" s="1">
        <v>2</v>
      </c>
      <c r="O159" s="1">
        <v>66</v>
      </c>
      <c r="P159" s="1">
        <v>3</v>
      </c>
      <c r="Q159" s="1" t="s">
        <v>36</v>
      </c>
      <c r="R159" s="1">
        <v>2</v>
      </c>
      <c r="S159" s="1">
        <v>56</v>
      </c>
      <c r="T159" s="1">
        <v>3.5</v>
      </c>
      <c r="U159" s="1">
        <v>1</v>
      </c>
    </row>
    <row r="160" spans="1:21" x14ac:dyDescent="0.3">
      <c r="A160" s="68">
        <v>10</v>
      </c>
      <c r="B160" s="68" t="s">
        <v>368</v>
      </c>
      <c r="C160" s="1">
        <v>19</v>
      </c>
      <c r="D160" s="70" t="s">
        <v>241</v>
      </c>
      <c r="E160" s="69">
        <v>2013</v>
      </c>
      <c r="F160" s="1">
        <v>2</v>
      </c>
      <c r="G160" s="1">
        <v>2</v>
      </c>
      <c r="H160" s="1">
        <v>5</v>
      </c>
      <c r="I160" s="1" t="s">
        <v>1073</v>
      </c>
      <c r="J160" s="1" t="s">
        <v>1081</v>
      </c>
      <c r="K160" s="1" t="s">
        <v>72</v>
      </c>
      <c r="M160" s="1" t="s">
        <v>1005</v>
      </c>
      <c r="N160" s="1">
        <v>3</v>
      </c>
      <c r="O160" s="1">
        <v>66</v>
      </c>
      <c r="P160" s="1">
        <v>4.5</v>
      </c>
      <c r="Q160" s="1" t="s">
        <v>36</v>
      </c>
      <c r="R160" s="1">
        <v>4</v>
      </c>
      <c r="S160" s="1">
        <v>56</v>
      </c>
      <c r="T160" s="1">
        <v>7.1</v>
      </c>
      <c r="U160" s="1">
        <v>0.70199999999999996</v>
      </c>
    </row>
    <row r="161" spans="1:21" x14ac:dyDescent="0.3">
      <c r="A161" s="68">
        <v>10</v>
      </c>
      <c r="B161" s="68" t="s">
        <v>368</v>
      </c>
      <c r="C161" s="1">
        <v>19</v>
      </c>
      <c r="D161" s="70" t="s">
        <v>241</v>
      </c>
      <c r="E161" s="69">
        <v>2013</v>
      </c>
      <c r="F161" s="1">
        <v>2</v>
      </c>
      <c r="G161" s="1">
        <v>2</v>
      </c>
      <c r="H161" s="1">
        <v>3</v>
      </c>
      <c r="I161" s="1" t="s">
        <v>1074</v>
      </c>
      <c r="J161" s="1" t="s">
        <v>1081</v>
      </c>
      <c r="K161" s="1" t="s">
        <v>72</v>
      </c>
      <c r="M161" s="1" t="s">
        <v>1005</v>
      </c>
      <c r="N161" s="1">
        <v>1</v>
      </c>
      <c r="O161" s="1">
        <v>66</v>
      </c>
      <c r="P161" s="1">
        <v>1.5</v>
      </c>
      <c r="Q161" s="1" t="s">
        <v>36</v>
      </c>
      <c r="R161" s="1">
        <v>15</v>
      </c>
      <c r="S161" s="1">
        <v>56</v>
      </c>
      <c r="T161" s="4">
        <v>26.7</v>
      </c>
      <c r="U161" s="1" t="s">
        <v>1076</v>
      </c>
    </row>
    <row r="162" spans="1:21" x14ac:dyDescent="0.3">
      <c r="A162" s="68">
        <v>10</v>
      </c>
      <c r="B162" s="68" t="s">
        <v>368</v>
      </c>
      <c r="C162" s="1">
        <v>19</v>
      </c>
      <c r="D162" s="70" t="s">
        <v>241</v>
      </c>
      <c r="E162" s="69">
        <v>2013</v>
      </c>
      <c r="F162" s="1">
        <v>2</v>
      </c>
      <c r="G162" s="1">
        <v>2</v>
      </c>
      <c r="H162" s="1">
        <v>4</v>
      </c>
      <c r="I162" s="1" t="s">
        <v>1075</v>
      </c>
      <c r="J162" s="1" t="s">
        <v>1081</v>
      </c>
      <c r="K162" s="1" t="s">
        <v>72</v>
      </c>
      <c r="M162" s="1" t="s">
        <v>1005</v>
      </c>
      <c r="N162" s="1">
        <v>2</v>
      </c>
      <c r="O162" s="1">
        <v>66</v>
      </c>
      <c r="P162" s="1">
        <v>3</v>
      </c>
      <c r="Q162" s="1" t="s">
        <v>36</v>
      </c>
      <c r="R162" s="1">
        <v>1</v>
      </c>
      <c r="S162" s="1">
        <v>56</v>
      </c>
      <c r="T162" s="1">
        <v>2.7</v>
      </c>
      <c r="U162" s="1">
        <v>0.94599999999999995</v>
      </c>
    </row>
    <row r="163" spans="1:21" x14ac:dyDescent="0.3">
      <c r="A163" s="68">
        <v>10</v>
      </c>
      <c r="B163" s="68" t="s">
        <v>368</v>
      </c>
      <c r="C163" s="1">
        <v>19</v>
      </c>
      <c r="D163" s="70" t="s">
        <v>241</v>
      </c>
      <c r="E163" s="69">
        <v>2013</v>
      </c>
      <c r="F163" s="1">
        <v>2</v>
      </c>
      <c r="G163" s="1">
        <v>2</v>
      </c>
      <c r="H163" s="1">
        <v>2</v>
      </c>
      <c r="I163" s="1" t="s">
        <v>664</v>
      </c>
      <c r="J163" s="1" t="s">
        <v>1081</v>
      </c>
      <c r="K163" s="1" t="s">
        <v>72</v>
      </c>
      <c r="M163" s="1" t="s">
        <v>1005</v>
      </c>
      <c r="N163" s="1">
        <v>1</v>
      </c>
      <c r="O163" s="1">
        <v>66</v>
      </c>
      <c r="P163" s="1">
        <v>1.5</v>
      </c>
      <c r="Q163" s="1" t="s">
        <v>36</v>
      </c>
      <c r="R163" s="1">
        <v>2</v>
      </c>
      <c r="S163" s="1">
        <v>56</v>
      </c>
      <c r="T163" s="1">
        <v>3.5</v>
      </c>
      <c r="U163" s="1">
        <v>0.94599999999999995</v>
      </c>
    </row>
    <row r="164" spans="1:21" x14ac:dyDescent="0.3">
      <c r="A164" s="70">
        <v>11</v>
      </c>
      <c r="B164" s="70" t="s">
        <v>376</v>
      </c>
      <c r="C164" s="1">
        <v>20</v>
      </c>
      <c r="D164" s="70" t="s">
        <v>241</v>
      </c>
      <c r="E164" s="71">
        <v>2014</v>
      </c>
      <c r="F164" s="1">
        <v>2</v>
      </c>
      <c r="G164" s="1">
        <v>2</v>
      </c>
      <c r="H164" s="1">
        <v>7</v>
      </c>
      <c r="I164" s="1" t="s">
        <v>1090</v>
      </c>
      <c r="J164" s="1" t="s">
        <v>1095</v>
      </c>
      <c r="K164" s="1" t="s">
        <v>72</v>
      </c>
      <c r="M164" s="1" t="s">
        <v>1005</v>
      </c>
      <c r="N164" s="1">
        <v>3</v>
      </c>
      <c r="O164" s="1">
        <v>66</v>
      </c>
      <c r="P164" s="1">
        <v>4.5</v>
      </c>
      <c r="Q164" s="1" t="s">
        <v>36</v>
      </c>
      <c r="R164" s="1">
        <v>4</v>
      </c>
      <c r="S164" s="1">
        <v>56</v>
      </c>
      <c r="T164" s="1">
        <v>7.1</v>
      </c>
    </row>
    <row r="165" spans="1:21" x14ac:dyDescent="0.3">
      <c r="A165" s="70">
        <v>11</v>
      </c>
      <c r="B165" s="70" t="s">
        <v>376</v>
      </c>
      <c r="C165" s="1">
        <v>20</v>
      </c>
      <c r="D165" s="70" t="s">
        <v>241</v>
      </c>
      <c r="E165" s="71">
        <v>2014</v>
      </c>
      <c r="F165" s="1">
        <v>2</v>
      </c>
      <c r="G165" s="1">
        <v>2</v>
      </c>
      <c r="H165" s="1">
        <v>6</v>
      </c>
      <c r="I165" s="1" t="s">
        <v>1091</v>
      </c>
      <c r="J165" s="1" t="s">
        <v>1095</v>
      </c>
      <c r="K165" s="1" t="s">
        <v>72</v>
      </c>
      <c r="M165" s="1" t="s">
        <v>1005</v>
      </c>
      <c r="N165" s="1">
        <v>1</v>
      </c>
      <c r="O165" s="1">
        <v>66</v>
      </c>
      <c r="P165" s="1">
        <v>1.5</v>
      </c>
      <c r="Q165" s="1" t="s">
        <v>36</v>
      </c>
      <c r="R165" s="1">
        <v>0</v>
      </c>
      <c r="S165" s="1">
        <v>56</v>
      </c>
    </row>
    <row r="166" spans="1:21" x14ac:dyDescent="0.3">
      <c r="A166" s="70">
        <v>11</v>
      </c>
      <c r="B166" s="70" t="s">
        <v>376</v>
      </c>
      <c r="C166" s="1">
        <v>20</v>
      </c>
      <c r="D166" s="70" t="s">
        <v>241</v>
      </c>
      <c r="E166" s="71">
        <v>2014</v>
      </c>
      <c r="F166" s="1">
        <v>2</v>
      </c>
      <c r="G166" s="1">
        <v>2</v>
      </c>
      <c r="H166" s="1">
        <v>1</v>
      </c>
      <c r="I166" s="1" t="s">
        <v>865</v>
      </c>
      <c r="J166" s="1" t="s">
        <v>1095</v>
      </c>
      <c r="K166" s="1" t="s">
        <v>72</v>
      </c>
      <c r="M166" s="1" t="s">
        <v>1005</v>
      </c>
      <c r="N166" s="1">
        <v>2</v>
      </c>
      <c r="O166" s="1">
        <v>66</v>
      </c>
      <c r="P166" s="1">
        <v>3</v>
      </c>
      <c r="Q166" s="1" t="s">
        <v>36</v>
      </c>
      <c r="R166" s="1">
        <v>2</v>
      </c>
      <c r="S166" s="1">
        <v>56</v>
      </c>
      <c r="T166" s="1">
        <v>3.5</v>
      </c>
    </row>
    <row r="167" spans="1:21" x14ac:dyDescent="0.3">
      <c r="A167" s="70">
        <v>11</v>
      </c>
      <c r="B167" s="70" t="s">
        <v>376</v>
      </c>
      <c r="C167" s="1">
        <v>20</v>
      </c>
      <c r="D167" s="70" t="s">
        <v>241</v>
      </c>
      <c r="E167" s="71">
        <v>2014</v>
      </c>
      <c r="F167" s="1">
        <v>2</v>
      </c>
      <c r="G167" s="1">
        <v>2</v>
      </c>
      <c r="H167" s="1">
        <v>1</v>
      </c>
      <c r="I167" s="1" t="s">
        <v>1073</v>
      </c>
      <c r="J167" s="1" t="s">
        <v>1095</v>
      </c>
      <c r="K167" s="1" t="s">
        <v>72</v>
      </c>
      <c r="M167" s="1" t="s">
        <v>1005</v>
      </c>
      <c r="N167" s="1">
        <v>3</v>
      </c>
      <c r="O167" s="1">
        <v>66</v>
      </c>
      <c r="P167" s="1">
        <v>4.5</v>
      </c>
      <c r="Q167" s="1" t="s">
        <v>36</v>
      </c>
      <c r="R167" s="1">
        <v>4</v>
      </c>
      <c r="S167" s="1">
        <v>56</v>
      </c>
      <c r="T167" s="1">
        <v>7.1</v>
      </c>
    </row>
    <row r="168" spans="1:21" x14ac:dyDescent="0.3">
      <c r="A168" s="70">
        <v>11</v>
      </c>
      <c r="B168" s="70" t="s">
        <v>376</v>
      </c>
      <c r="C168" s="1">
        <v>20</v>
      </c>
      <c r="D168" s="70" t="s">
        <v>241</v>
      </c>
      <c r="E168" s="71">
        <v>2014</v>
      </c>
      <c r="F168" s="1">
        <v>2</v>
      </c>
      <c r="G168" s="1">
        <v>2</v>
      </c>
      <c r="H168" s="1">
        <v>3</v>
      </c>
      <c r="I168" s="1" t="s">
        <v>1074</v>
      </c>
      <c r="J168" s="1" t="s">
        <v>1095</v>
      </c>
      <c r="K168" s="1" t="s">
        <v>72</v>
      </c>
      <c r="M168" s="1" t="s">
        <v>1005</v>
      </c>
      <c r="N168" s="1">
        <v>1</v>
      </c>
      <c r="O168" s="1">
        <v>66</v>
      </c>
      <c r="P168" s="1">
        <v>1.5</v>
      </c>
      <c r="Q168" s="1" t="s">
        <v>36</v>
      </c>
      <c r="R168" s="1">
        <v>15</v>
      </c>
      <c r="S168" s="1">
        <v>56</v>
      </c>
      <c r="T168" s="1">
        <v>26.7</v>
      </c>
    </row>
    <row r="169" spans="1:21" x14ac:dyDescent="0.3">
      <c r="A169" s="70">
        <v>11</v>
      </c>
      <c r="B169" s="70" t="s">
        <v>376</v>
      </c>
      <c r="C169" s="1">
        <v>20</v>
      </c>
      <c r="D169" s="70" t="s">
        <v>241</v>
      </c>
      <c r="E169" s="71">
        <v>2014</v>
      </c>
      <c r="F169" s="1">
        <v>2</v>
      </c>
      <c r="G169" s="1">
        <v>2</v>
      </c>
      <c r="H169" s="1">
        <v>3</v>
      </c>
      <c r="I169" s="1" t="s">
        <v>1092</v>
      </c>
      <c r="J169" s="1" t="s">
        <v>1095</v>
      </c>
      <c r="K169" s="1" t="s">
        <v>72</v>
      </c>
      <c r="M169" s="1" t="s">
        <v>1005</v>
      </c>
      <c r="N169" s="1">
        <v>0</v>
      </c>
      <c r="O169" s="1">
        <v>66</v>
      </c>
      <c r="P169" s="1">
        <v>0</v>
      </c>
      <c r="Q169" s="1" t="s">
        <v>36</v>
      </c>
      <c r="R169" s="1">
        <v>1</v>
      </c>
      <c r="S169" s="1">
        <v>56</v>
      </c>
      <c r="T169" s="1">
        <v>1.7</v>
      </c>
    </row>
    <row r="170" spans="1:21" x14ac:dyDescent="0.3">
      <c r="A170" s="70">
        <v>11</v>
      </c>
      <c r="B170" s="70" t="s">
        <v>376</v>
      </c>
      <c r="C170" s="1">
        <v>20</v>
      </c>
      <c r="D170" s="70" t="s">
        <v>241</v>
      </c>
      <c r="E170" s="71">
        <v>2014</v>
      </c>
      <c r="F170" s="1">
        <v>2</v>
      </c>
      <c r="G170" s="1">
        <v>2</v>
      </c>
      <c r="H170" s="1">
        <v>4</v>
      </c>
      <c r="I170" s="1" t="s">
        <v>1075</v>
      </c>
      <c r="J170" s="1" t="s">
        <v>1095</v>
      </c>
      <c r="K170" s="1" t="s">
        <v>72</v>
      </c>
      <c r="M170" s="1" t="s">
        <v>1005</v>
      </c>
      <c r="N170" s="1">
        <v>5</v>
      </c>
      <c r="O170" s="1">
        <v>66</v>
      </c>
      <c r="P170" s="1">
        <v>7.5</v>
      </c>
      <c r="Q170" s="1" t="s">
        <v>36</v>
      </c>
      <c r="R170" s="1">
        <v>3</v>
      </c>
      <c r="S170" s="1">
        <v>56</v>
      </c>
      <c r="T170" s="1">
        <v>5.3</v>
      </c>
    </row>
    <row r="171" spans="1:21" x14ac:dyDescent="0.3">
      <c r="A171" s="70">
        <v>11</v>
      </c>
      <c r="B171" s="70" t="s">
        <v>376</v>
      </c>
      <c r="C171" s="1">
        <v>20</v>
      </c>
      <c r="D171" s="70" t="s">
        <v>241</v>
      </c>
      <c r="E171" s="71">
        <v>2014</v>
      </c>
      <c r="F171" s="1">
        <v>2</v>
      </c>
      <c r="G171" s="1">
        <v>2</v>
      </c>
      <c r="H171" s="1">
        <v>2</v>
      </c>
      <c r="I171" s="1" t="s">
        <v>1093</v>
      </c>
      <c r="J171" s="1" t="s">
        <v>1095</v>
      </c>
      <c r="K171" s="1" t="s">
        <v>72</v>
      </c>
      <c r="M171" s="1" t="s">
        <v>1005</v>
      </c>
      <c r="N171" s="1">
        <v>7</v>
      </c>
      <c r="O171" s="1">
        <v>66</v>
      </c>
      <c r="P171" s="1">
        <v>10.6</v>
      </c>
      <c r="Q171" s="1" t="s">
        <v>36</v>
      </c>
      <c r="R171" s="1">
        <v>4</v>
      </c>
      <c r="S171" s="1">
        <v>56</v>
      </c>
      <c r="T171" s="1">
        <v>7.1</v>
      </c>
    </row>
    <row r="172" spans="1:21" x14ac:dyDescent="0.3">
      <c r="A172" s="70">
        <v>11</v>
      </c>
      <c r="B172" s="70" t="s">
        <v>376</v>
      </c>
      <c r="C172" s="1">
        <v>20</v>
      </c>
      <c r="D172" s="70" t="s">
        <v>241</v>
      </c>
      <c r="E172" s="71">
        <v>2014</v>
      </c>
      <c r="F172" s="1">
        <v>2</v>
      </c>
      <c r="G172" s="1">
        <v>2</v>
      </c>
      <c r="H172" s="1">
        <v>2</v>
      </c>
      <c r="I172" s="1" t="s">
        <v>664</v>
      </c>
      <c r="J172" s="1" t="s">
        <v>1095</v>
      </c>
      <c r="K172" s="1" t="s">
        <v>72</v>
      </c>
      <c r="M172" s="1" t="s">
        <v>1005</v>
      </c>
      <c r="N172" s="1">
        <v>1</v>
      </c>
      <c r="O172" s="1">
        <v>66</v>
      </c>
      <c r="P172" s="1">
        <v>1.5</v>
      </c>
      <c r="Q172" s="1" t="s">
        <v>36</v>
      </c>
      <c r="R172" s="1">
        <v>2</v>
      </c>
      <c r="S172" s="1">
        <v>56</v>
      </c>
      <c r="T172" s="1">
        <v>3.5</v>
      </c>
    </row>
    <row r="173" spans="1:21" x14ac:dyDescent="0.3">
      <c r="A173" s="68">
        <v>57</v>
      </c>
      <c r="B173" s="68" t="s">
        <v>437</v>
      </c>
      <c r="C173" s="1">
        <v>21</v>
      </c>
      <c r="D173" s="70" t="s">
        <v>252</v>
      </c>
      <c r="E173" s="69">
        <v>2013</v>
      </c>
      <c r="F173" s="1">
        <v>2</v>
      </c>
      <c r="G173" s="1">
        <v>2</v>
      </c>
      <c r="H173" s="1">
        <v>3</v>
      </c>
      <c r="I173" s="1" t="s">
        <v>1105</v>
      </c>
      <c r="J173" s="1" t="s">
        <v>1114</v>
      </c>
      <c r="K173" s="1" t="s">
        <v>72</v>
      </c>
      <c r="M173" s="1" t="s">
        <v>343</v>
      </c>
      <c r="N173" s="1">
        <v>0</v>
      </c>
      <c r="O173" s="1">
        <v>64</v>
      </c>
      <c r="P173" s="96">
        <f t="shared" ref="P173" si="8">N173/O173*100</f>
        <v>0</v>
      </c>
      <c r="Q173" s="1" t="s">
        <v>36</v>
      </c>
      <c r="R173" s="1">
        <v>3</v>
      </c>
      <c r="S173" s="1">
        <v>66</v>
      </c>
      <c r="T173" s="1">
        <v>4.5</v>
      </c>
    </row>
    <row r="174" spans="1:21" x14ac:dyDescent="0.3">
      <c r="A174" s="68">
        <v>57</v>
      </c>
      <c r="B174" s="68" t="s">
        <v>437</v>
      </c>
      <c r="C174" s="1">
        <v>21</v>
      </c>
      <c r="D174" s="70" t="s">
        <v>252</v>
      </c>
      <c r="E174" s="69">
        <v>2013</v>
      </c>
      <c r="F174" s="1">
        <v>2</v>
      </c>
      <c r="G174" s="1">
        <v>2</v>
      </c>
      <c r="H174" s="1">
        <v>1</v>
      </c>
      <c r="I174" s="1" t="s">
        <v>865</v>
      </c>
      <c r="J174" s="1" t="s">
        <v>1114</v>
      </c>
      <c r="K174" s="1" t="s">
        <v>72</v>
      </c>
      <c r="M174" s="1" t="s">
        <v>343</v>
      </c>
      <c r="N174" s="1">
        <v>1</v>
      </c>
      <c r="O174" s="1">
        <v>64</v>
      </c>
      <c r="P174" s="1">
        <v>1.6</v>
      </c>
      <c r="Q174" s="1" t="s">
        <v>36</v>
      </c>
      <c r="R174" s="1">
        <v>2</v>
      </c>
      <c r="S174" s="1">
        <v>66</v>
      </c>
      <c r="T174" s="1">
        <v>3</v>
      </c>
    </row>
    <row r="175" spans="1:21" x14ac:dyDescent="0.3">
      <c r="A175" s="68">
        <v>57</v>
      </c>
      <c r="B175" s="68" t="s">
        <v>437</v>
      </c>
      <c r="C175" s="1">
        <v>21</v>
      </c>
      <c r="D175" s="70" t="s">
        <v>252</v>
      </c>
      <c r="E175" s="69">
        <v>2013</v>
      </c>
      <c r="F175" s="1">
        <v>2</v>
      </c>
      <c r="G175" s="1">
        <v>2</v>
      </c>
      <c r="H175" s="1">
        <v>4</v>
      </c>
      <c r="I175" s="1" t="s">
        <v>994</v>
      </c>
      <c r="J175" s="1" t="s">
        <v>1114</v>
      </c>
      <c r="K175" s="1" t="s">
        <v>72</v>
      </c>
      <c r="M175" s="1" t="s">
        <v>343</v>
      </c>
      <c r="N175" s="1">
        <v>3</v>
      </c>
      <c r="O175" s="1">
        <v>64</v>
      </c>
      <c r="P175" s="1">
        <v>4.7</v>
      </c>
      <c r="Q175" s="1" t="s">
        <v>36</v>
      </c>
      <c r="R175" s="1">
        <v>2</v>
      </c>
      <c r="S175" s="1">
        <v>66</v>
      </c>
      <c r="T175" s="1">
        <v>3</v>
      </c>
    </row>
    <row r="176" spans="1:21" x14ac:dyDescent="0.3">
      <c r="A176" s="68">
        <v>57</v>
      </c>
      <c r="B176" s="68" t="s">
        <v>437</v>
      </c>
      <c r="C176" s="1">
        <v>21</v>
      </c>
      <c r="D176" s="70" t="s">
        <v>252</v>
      </c>
      <c r="E176" s="69">
        <v>2013</v>
      </c>
      <c r="F176" s="1">
        <v>2</v>
      </c>
      <c r="G176" s="1">
        <v>2</v>
      </c>
      <c r="H176" s="1">
        <v>2</v>
      </c>
      <c r="I176" s="1" t="s">
        <v>664</v>
      </c>
      <c r="J176" s="1" t="s">
        <v>1114</v>
      </c>
      <c r="K176" s="1" t="s">
        <v>72</v>
      </c>
      <c r="M176" s="1" t="s">
        <v>343</v>
      </c>
      <c r="N176" s="1">
        <v>4</v>
      </c>
      <c r="O176" s="1">
        <v>64</v>
      </c>
      <c r="P176" s="1">
        <v>6.2</v>
      </c>
      <c r="Q176" s="1" t="s">
        <v>36</v>
      </c>
      <c r="R176" s="1">
        <v>2</v>
      </c>
      <c r="S176" s="1">
        <v>66</v>
      </c>
      <c r="T176" s="1">
        <v>3</v>
      </c>
    </row>
    <row r="177" spans="1:23" x14ac:dyDescent="0.3">
      <c r="A177" s="68">
        <v>57</v>
      </c>
      <c r="B177" s="68" t="s">
        <v>437</v>
      </c>
      <c r="C177" s="1">
        <v>21</v>
      </c>
      <c r="D177" s="70" t="s">
        <v>252</v>
      </c>
      <c r="E177" s="69">
        <v>2013</v>
      </c>
      <c r="F177" s="1">
        <v>2</v>
      </c>
      <c r="G177" s="1">
        <v>2</v>
      </c>
      <c r="I177" s="1" t="s">
        <v>1106</v>
      </c>
      <c r="J177" s="1" t="s">
        <v>1114</v>
      </c>
      <c r="K177" s="1" t="s">
        <v>72</v>
      </c>
      <c r="M177" s="1" t="s">
        <v>343</v>
      </c>
      <c r="N177" s="1">
        <v>8</v>
      </c>
      <c r="O177" s="1">
        <v>64</v>
      </c>
      <c r="P177" s="1">
        <v>12.5</v>
      </c>
      <c r="Q177" s="1" t="s">
        <v>36</v>
      </c>
      <c r="R177" s="1">
        <v>9</v>
      </c>
      <c r="S177" s="1">
        <v>66</v>
      </c>
      <c r="T177" s="1">
        <v>13.6</v>
      </c>
    </row>
    <row r="178" spans="1:23" x14ac:dyDescent="0.3">
      <c r="A178" s="68">
        <v>58</v>
      </c>
      <c r="B178" s="68" t="s">
        <v>1700</v>
      </c>
      <c r="C178" s="1">
        <v>22</v>
      </c>
      <c r="D178" s="70" t="s">
        <v>252</v>
      </c>
      <c r="E178" s="69">
        <v>2015</v>
      </c>
      <c r="F178" s="1">
        <v>2</v>
      </c>
      <c r="G178" s="1">
        <v>2</v>
      </c>
      <c r="H178" s="1">
        <v>2</v>
      </c>
      <c r="I178" s="62" t="s">
        <v>664</v>
      </c>
      <c r="J178" s="1" t="s">
        <v>1126</v>
      </c>
      <c r="K178" s="1" t="s">
        <v>72</v>
      </c>
      <c r="M178" s="1" t="s">
        <v>343</v>
      </c>
      <c r="N178" s="1">
        <v>1</v>
      </c>
      <c r="O178" s="1">
        <v>64</v>
      </c>
      <c r="P178" s="96">
        <f t="shared" ref="P178:P180" si="9">N178/O178*100</f>
        <v>1.5625</v>
      </c>
      <c r="Q178" s="1" t="s">
        <v>36</v>
      </c>
      <c r="R178" s="1">
        <v>1</v>
      </c>
      <c r="S178" s="1">
        <v>66</v>
      </c>
      <c r="T178" s="96">
        <f t="shared" ref="T178:T180" si="10">R178/S178*100</f>
        <v>1.5151515151515151</v>
      </c>
      <c r="W178" s="62"/>
    </row>
    <row r="179" spans="1:23" x14ac:dyDescent="0.3">
      <c r="A179" s="68">
        <v>58</v>
      </c>
      <c r="B179" s="68" t="s">
        <v>1700</v>
      </c>
      <c r="C179" s="1">
        <v>22</v>
      </c>
      <c r="D179" s="70" t="s">
        <v>252</v>
      </c>
      <c r="E179" s="69">
        <v>2015</v>
      </c>
      <c r="F179" s="1">
        <v>2</v>
      </c>
      <c r="G179" s="1">
        <v>2</v>
      </c>
      <c r="H179" s="1">
        <v>2</v>
      </c>
      <c r="I179" s="1" t="s">
        <v>1128</v>
      </c>
      <c r="J179" s="1" t="s">
        <v>1126</v>
      </c>
      <c r="K179" s="1" t="s">
        <v>72</v>
      </c>
      <c r="M179" s="1" t="s">
        <v>343</v>
      </c>
      <c r="N179" s="1">
        <v>6</v>
      </c>
      <c r="O179" s="1">
        <v>64</v>
      </c>
      <c r="P179" s="96">
        <f t="shared" si="9"/>
        <v>9.375</v>
      </c>
      <c r="Q179" s="1" t="s">
        <v>36</v>
      </c>
      <c r="R179" s="1">
        <v>9</v>
      </c>
      <c r="S179" s="1">
        <v>66</v>
      </c>
      <c r="T179" s="96">
        <f t="shared" si="10"/>
        <v>13.636363636363635</v>
      </c>
    </row>
    <row r="180" spans="1:23" x14ac:dyDescent="0.3">
      <c r="A180" s="68">
        <v>58</v>
      </c>
      <c r="B180" s="68" t="s">
        <v>1700</v>
      </c>
      <c r="C180" s="1">
        <v>22</v>
      </c>
      <c r="D180" s="70" t="s">
        <v>252</v>
      </c>
      <c r="E180" s="69">
        <v>2015</v>
      </c>
      <c r="F180" s="1">
        <v>2</v>
      </c>
      <c r="G180" s="1">
        <v>2</v>
      </c>
      <c r="H180" s="1">
        <v>1</v>
      </c>
      <c r="I180" s="1" t="s">
        <v>1692</v>
      </c>
      <c r="K180" s="1" t="s">
        <v>72</v>
      </c>
      <c r="M180" s="1" t="s">
        <v>343</v>
      </c>
      <c r="N180" s="1">
        <v>0</v>
      </c>
      <c r="O180" s="1">
        <v>64</v>
      </c>
      <c r="P180" s="96">
        <f t="shared" si="9"/>
        <v>0</v>
      </c>
      <c r="Q180" s="1" t="s">
        <v>36</v>
      </c>
      <c r="R180" s="1">
        <v>0</v>
      </c>
      <c r="S180" s="1">
        <v>66</v>
      </c>
      <c r="T180" s="96">
        <f t="shared" si="10"/>
        <v>0</v>
      </c>
    </row>
    <row r="181" spans="1:23" x14ac:dyDescent="0.3">
      <c r="A181" s="68">
        <v>29</v>
      </c>
      <c r="B181" s="68" t="s">
        <v>404</v>
      </c>
      <c r="C181" s="1">
        <v>23</v>
      </c>
      <c r="D181" s="70" t="s">
        <v>248</v>
      </c>
      <c r="E181" s="69">
        <v>2014</v>
      </c>
      <c r="F181" s="1">
        <v>2</v>
      </c>
      <c r="G181" s="1">
        <v>2</v>
      </c>
      <c r="H181" s="1">
        <v>3</v>
      </c>
      <c r="I181" s="1" t="s">
        <v>1147</v>
      </c>
      <c r="J181" s="1" t="s">
        <v>1083</v>
      </c>
      <c r="K181" s="1" t="s">
        <v>1148</v>
      </c>
      <c r="M181" s="1" t="s">
        <v>343</v>
      </c>
      <c r="N181" s="1">
        <v>27</v>
      </c>
      <c r="O181" s="1">
        <v>56</v>
      </c>
      <c r="P181" s="1">
        <v>50</v>
      </c>
      <c r="Q181" s="1" t="s">
        <v>36</v>
      </c>
      <c r="R181" s="1">
        <v>48</v>
      </c>
      <c r="S181" s="1">
        <v>50</v>
      </c>
      <c r="T181" s="1">
        <v>97.9</v>
      </c>
    </row>
    <row r="182" spans="1:23" x14ac:dyDescent="0.3">
      <c r="A182" s="68">
        <v>41</v>
      </c>
      <c r="B182" s="68" t="s">
        <v>411</v>
      </c>
      <c r="C182" s="1">
        <v>24</v>
      </c>
      <c r="D182" s="70" t="s">
        <v>249</v>
      </c>
      <c r="E182" s="69">
        <v>2014</v>
      </c>
      <c r="F182" s="1">
        <v>2</v>
      </c>
      <c r="G182" s="1">
        <v>1</v>
      </c>
      <c r="H182" s="1">
        <v>7</v>
      </c>
      <c r="I182" s="1" t="s">
        <v>1161</v>
      </c>
      <c r="J182" s="1" t="s">
        <v>1083</v>
      </c>
      <c r="K182" s="1" t="s">
        <v>1148</v>
      </c>
      <c r="M182" s="1" t="s">
        <v>343</v>
      </c>
      <c r="N182" s="1">
        <v>4</v>
      </c>
      <c r="O182" s="1">
        <v>37</v>
      </c>
      <c r="P182" s="1">
        <v>11</v>
      </c>
      <c r="Q182" s="62" t="s">
        <v>1151</v>
      </c>
      <c r="R182" s="1">
        <v>0</v>
      </c>
      <c r="S182" s="1">
        <v>30</v>
      </c>
      <c r="T182" s="96">
        <f t="shared" ref="T182:T186" si="11">R182/S182*100</f>
        <v>0</v>
      </c>
    </row>
    <row r="183" spans="1:23" x14ac:dyDescent="0.3">
      <c r="A183" s="68">
        <v>41</v>
      </c>
      <c r="B183" s="68" t="s">
        <v>411</v>
      </c>
      <c r="C183" s="1">
        <v>24</v>
      </c>
      <c r="D183" s="70" t="s">
        <v>249</v>
      </c>
      <c r="E183" s="69">
        <v>2014</v>
      </c>
      <c r="F183" s="1">
        <v>2</v>
      </c>
      <c r="G183" s="1">
        <v>1</v>
      </c>
      <c r="H183" s="1">
        <v>2</v>
      </c>
      <c r="I183" s="1" t="s">
        <v>1162</v>
      </c>
      <c r="J183" s="1" t="s">
        <v>1083</v>
      </c>
      <c r="K183" s="1" t="s">
        <v>1148</v>
      </c>
      <c r="M183" s="1" t="s">
        <v>343</v>
      </c>
      <c r="N183" s="1">
        <v>1</v>
      </c>
      <c r="O183" s="1">
        <v>37</v>
      </c>
      <c r="P183" s="96">
        <f t="shared" ref="P183:P188" si="12">N183/O183*100</f>
        <v>2.7027027027027026</v>
      </c>
      <c r="Q183" s="62" t="s">
        <v>1151</v>
      </c>
      <c r="R183" s="1">
        <v>0</v>
      </c>
      <c r="S183" s="1">
        <v>30</v>
      </c>
      <c r="T183" s="96">
        <f t="shared" si="11"/>
        <v>0</v>
      </c>
    </row>
    <row r="184" spans="1:23" x14ac:dyDescent="0.3">
      <c r="A184" s="68">
        <v>41</v>
      </c>
      <c r="B184" s="68" t="s">
        <v>411</v>
      </c>
      <c r="C184" s="1">
        <v>24</v>
      </c>
      <c r="D184" s="70" t="s">
        <v>249</v>
      </c>
      <c r="E184" s="69">
        <v>2014</v>
      </c>
      <c r="F184" s="1">
        <v>2</v>
      </c>
      <c r="G184" s="1">
        <v>1</v>
      </c>
      <c r="H184" s="1">
        <v>3</v>
      </c>
      <c r="I184" s="1" t="s">
        <v>1163</v>
      </c>
      <c r="J184" s="1" t="s">
        <v>1083</v>
      </c>
      <c r="K184" s="1" t="s">
        <v>1148</v>
      </c>
      <c r="M184" s="1" t="s">
        <v>343</v>
      </c>
      <c r="N184" s="1">
        <v>1</v>
      </c>
      <c r="O184" s="1">
        <v>37</v>
      </c>
      <c r="P184" s="96">
        <f t="shared" si="12"/>
        <v>2.7027027027027026</v>
      </c>
      <c r="Q184" s="62" t="s">
        <v>1151</v>
      </c>
      <c r="R184" s="1">
        <v>0</v>
      </c>
      <c r="S184" s="1">
        <v>30</v>
      </c>
      <c r="T184" s="96">
        <f t="shared" si="11"/>
        <v>0</v>
      </c>
    </row>
    <row r="185" spans="1:23" x14ac:dyDescent="0.3">
      <c r="A185" s="68">
        <v>41</v>
      </c>
      <c r="B185" s="68" t="s">
        <v>411</v>
      </c>
      <c r="C185" s="1">
        <v>24</v>
      </c>
      <c r="D185" s="70" t="s">
        <v>249</v>
      </c>
      <c r="E185" s="69">
        <v>2014</v>
      </c>
      <c r="F185" s="1">
        <v>2</v>
      </c>
      <c r="G185" s="1">
        <v>1</v>
      </c>
      <c r="H185" s="1">
        <v>4</v>
      </c>
      <c r="I185" s="1" t="s">
        <v>1164</v>
      </c>
      <c r="J185" s="1" t="s">
        <v>1083</v>
      </c>
      <c r="K185" s="1" t="s">
        <v>1148</v>
      </c>
      <c r="M185" s="1" t="s">
        <v>343</v>
      </c>
      <c r="N185" s="1">
        <v>1</v>
      </c>
      <c r="O185" s="1">
        <v>37</v>
      </c>
      <c r="P185" s="96">
        <f t="shared" si="12"/>
        <v>2.7027027027027026</v>
      </c>
      <c r="Q185" s="62" t="s">
        <v>1151</v>
      </c>
      <c r="R185" s="1">
        <v>0</v>
      </c>
      <c r="S185" s="1">
        <v>30</v>
      </c>
      <c r="T185" s="96">
        <f t="shared" si="11"/>
        <v>0</v>
      </c>
    </row>
    <row r="186" spans="1:23" x14ac:dyDescent="0.3">
      <c r="A186" s="68">
        <v>41</v>
      </c>
      <c r="B186" s="68" t="s">
        <v>411</v>
      </c>
      <c r="C186" s="1">
        <v>24</v>
      </c>
      <c r="D186" s="70" t="s">
        <v>249</v>
      </c>
      <c r="E186" s="69">
        <v>2014</v>
      </c>
      <c r="F186" s="1">
        <v>2</v>
      </c>
      <c r="G186" s="1">
        <v>1</v>
      </c>
      <c r="H186" s="1">
        <v>3</v>
      </c>
      <c r="I186" s="1" t="s">
        <v>1165</v>
      </c>
      <c r="J186" s="1" t="s">
        <v>1083</v>
      </c>
      <c r="K186" s="1" t="s">
        <v>1148</v>
      </c>
      <c r="M186" s="1" t="s">
        <v>343</v>
      </c>
      <c r="N186" s="1">
        <v>0</v>
      </c>
      <c r="O186" s="1">
        <v>37</v>
      </c>
      <c r="P186" s="96">
        <f t="shared" si="12"/>
        <v>0</v>
      </c>
      <c r="Q186" s="62" t="s">
        <v>1151</v>
      </c>
      <c r="R186" s="1">
        <v>1</v>
      </c>
      <c r="S186" s="1">
        <v>30</v>
      </c>
      <c r="T186" s="96">
        <f t="shared" si="11"/>
        <v>3.3333333333333335</v>
      </c>
    </row>
    <row r="187" spans="1:23" x14ac:dyDescent="0.3">
      <c r="A187" s="19">
        <v>55</v>
      </c>
      <c r="B187" s="19" t="s">
        <v>417</v>
      </c>
      <c r="C187" s="1">
        <v>25</v>
      </c>
      <c r="D187" s="19" t="s">
        <v>250</v>
      </c>
      <c r="E187" s="20">
        <v>2014</v>
      </c>
      <c r="F187" s="1">
        <v>2</v>
      </c>
      <c r="G187" s="1">
        <v>2</v>
      </c>
      <c r="H187" s="1">
        <v>7</v>
      </c>
      <c r="I187" s="1" t="s">
        <v>1181</v>
      </c>
      <c r="K187" s="1" t="s">
        <v>1148</v>
      </c>
      <c r="M187" s="1" t="s">
        <v>1005</v>
      </c>
      <c r="N187" s="1">
        <v>0</v>
      </c>
      <c r="O187" s="1">
        <v>39</v>
      </c>
      <c r="P187" s="1">
        <f t="shared" si="12"/>
        <v>0</v>
      </c>
      <c r="Q187" s="1" t="s">
        <v>36</v>
      </c>
      <c r="R187" s="1">
        <v>2</v>
      </c>
      <c r="S187" s="1">
        <v>42</v>
      </c>
      <c r="T187" s="1">
        <v>4.7</v>
      </c>
      <c r="U187" s="1">
        <v>0.49</v>
      </c>
      <c r="W187" s="1" t="s">
        <v>1188</v>
      </c>
    </row>
    <row r="188" spans="1:23" x14ac:dyDescent="0.3">
      <c r="A188" s="19">
        <v>55</v>
      </c>
      <c r="B188" s="19" t="s">
        <v>417</v>
      </c>
      <c r="C188" s="1">
        <v>25</v>
      </c>
      <c r="D188" s="19" t="s">
        <v>250</v>
      </c>
      <c r="E188" s="20">
        <v>2014</v>
      </c>
      <c r="F188" s="1">
        <v>2</v>
      </c>
      <c r="G188" s="1">
        <v>2</v>
      </c>
      <c r="H188" s="1">
        <v>5</v>
      </c>
      <c r="I188" s="1" t="s">
        <v>705</v>
      </c>
      <c r="K188" s="1" t="s">
        <v>1148</v>
      </c>
      <c r="M188" s="1" t="s">
        <v>1005</v>
      </c>
      <c r="N188" s="1">
        <v>0</v>
      </c>
      <c r="O188" s="1">
        <v>39</v>
      </c>
      <c r="P188" s="1">
        <f t="shared" si="12"/>
        <v>0</v>
      </c>
      <c r="Q188" s="1" t="s">
        <v>36</v>
      </c>
      <c r="R188" s="1">
        <v>0</v>
      </c>
      <c r="S188" s="1">
        <v>42</v>
      </c>
      <c r="T188" s="1">
        <v>0</v>
      </c>
      <c r="U188" s="1" t="s">
        <v>1184</v>
      </c>
    </row>
    <row r="189" spans="1:23" x14ac:dyDescent="0.3">
      <c r="A189" s="19">
        <v>55</v>
      </c>
      <c r="B189" s="19" t="s">
        <v>417</v>
      </c>
      <c r="C189" s="1">
        <v>25</v>
      </c>
      <c r="D189" s="19" t="s">
        <v>250</v>
      </c>
      <c r="E189" s="20">
        <v>2014</v>
      </c>
      <c r="F189" s="1">
        <v>2</v>
      </c>
      <c r="G189" s="1">
        <v>2</v>
      </c>
      <c r="H189" s="1">
        <v>1</v>
      </c>
      <c r="I189" s="1" t="s">
        <v>865</v>
      </c>
      <c r="K189" s="1" t="s">
        <v>1148</v>
      </c>
      <c r="M189" s="1" t="s">
        <v>1005</v>
      </c>
      <c r="N189" s="1">
        <v>1</v>
      </c>
      <c r="O189" s="1">
        <v>39</v>
      </c>
      <c r="P189" s="1">
        <v>2.6</v>
      </c>
      <c r="Q189" s="1" t="s">
        <v>36</v>
      </c>
      <c r="R189" s="1">
        <v>1</v>
      </c>
      <c r="S189" s="1">
        <v>42</v>
      </c>
      <c r="T189" s="1">
        <v>2.7</v>
      </c>
      <c r="U189" s="1">
        <v>1</v>
      </c>
    </row>
    <row r="190" spans="1:23" x14ac:dyDescent="0.3">
      <c r="A190" s="19">
        <v>55</v>
      </c>
      <c r="B190" s="19" t="s">
        <v>417</v>
      </c>
      <c r="C190" s="1">
        <v>25</v>
      </c>
      <c r="D190" s="19" t="s">
        <v>250</v>
      </c>
      <c r="E190" s="20">
        <v>2014</v>
      </c>
      <c r="F190" s="1">
        <v>2</v>
      </c>
      <c r="G190" s="1">
        <v>2</v>
      </c>
      <c r="H190" s="1">
        <v>2</v>
      </c>
      <c r="I190" s="1" t="s">
        <v>1183</v>
      </c>
      <c r="K190" s="1" t="s">
        <v>1148</v>
      </c>
      <c r="M190" s="1" t="s">
        <v>1005</v>
      </c>
      <c r="N190" s="1">
        <v>2</v>
      </c>
      <c r="O190" s="1">
        <v>39</v>
      </c>
      <c r="P190" s="1">
        <v>5.0999999999999996</v>
      </c>
      <c r="Q190" s="1" t="s">
        <v>36</v>
      </c>
      <c r="R190" s="1">
        <v>2</v>
      </c>
      <c r="S190" s="1">
        <v>42</v>
      </c>
      <c r="T190" s="1">
        <v>4.7</v>
      </c>
      <c r="U190" s="1">
        <v>1</v>
      </c>
    </row>
    <row r="191" spans="1:23" x14ac:dyDescent="0.3">
      <c r="A191" s="19">
        <v>55</v>
      </c>
      <c r="B191" s="19" t="s">
        <v>417</v>
      </c>
      <c r="C191" s="1">
        <v>25</v>
      </c>
      <c r="D191" s="19" t="s">
        <v>250</v>
      </c>
      <c r="E191" s="20">
        <v>2014</v>
      </c>
      <c r="F191" s="1">
        <v>2</v>
      </c>
      <c r="G191" s="1">
        <v>2</v>
      </c>
      <c r="H191" s="1">
        <v>4</v>
      </c>
      <c r="I191" s="1" t="s">
        <v>651</v>
      </c>
      <c r="K191" s="1" t="s">
        <v>1148</v>
      </c>
      <c r="M191" s="1" t="s">
        <v>1005</v>
      </c>
      <c r="N191" s="1">
        <v>1</v>
      </c>
      <c r="O191" s="1">
        <v>39</v>
      </c>
      <c r="P191" s="1">
        <v>2.6</v>
      </c>
      <c r="Q191" s="1" t="s">
        <v>36</v>
      </c>
      <c r="R191" s="1">
        <v>3</v>
      </c>
      <c r="S191" s="1">
        <v>42</v>
      </c>
      <c r="T191" s="1">
        <v>7.1</v>
      </c>
      <c r="U191" s="1">
        <v>0.62</v>
      </c>
    </row>
    <row r="192" spans="1:23" x14ac:dyDescent="0.3">
      <c r="A192" s="19">
        <v>55</v>
      </c>
      <c r="B192" s="19" t="s">
        <v>417</v>
      </c>
      <c r="C192" s="1">
        <v>25</v>
      </c>
      <c r="D192" s="19" t="s">
        <v>250</v>
      </c>
      <c r="E192" s="20">
        <v>2014</v>
      </c>
      <c r="F192" s="1">
        <v>2</v>
      </c>
      <c r="G192" s="1">
        <v>2</v>
      </c>
      <c r="H192" s="1">
        <v>3</v>
      </c>
      <c r="I192" s="1" t="s">
        <v>1182</v>
      </c>
      <c r="K192" s="1" t="s">
        <v>1148</v>
      </c>
      <c r="M192" s="1" t="s">
        <v>1005</v>
      </c>
      <c r="N192" s="1">
        <v>1</v>
      </c>
      <c r="O192" s="1">
        <v>39</v>
      </c>
      <c r="P192" s="1">
        <v>2.6</v>
      </c>
      <c r="Q192" s="1" t="s">
        <v>36</v>
      </c>
      <c r="R192" s="1">
        <v>8</v>
      </c>
      <c r="S192" s="1">
        <v>42</v>
      </c>
      <c r="T192" s="1">
        <v>19</v>
      </c>
      <c r="U192" s="1">
        <v>0.03</v>
      </c>
    </row>
    <row r="193" spans="1:21" x14ac:dyDescent="0.3">
      <c r="A193" s="19">
        <v>55</v>
      </c>
      <c r="B193" s="19" t="s">
        <v>417</v>
      </c>
      <c r="C193" s="1">
        <v>25</v>
      </c>
      <c r="D193" s="19" t="s">
        <v>250</v>
      </c>
      <c r="E193" s="20">
        <v>2014</v>
      </c>
      <c r="F193" s="1">
        <v>2</v>
      </c>
      <c r="G193" s="1">
        <v>2</v>
      </c>
      <c r="H193" s="1">
        <v>4</v>
      </c>
      <c r="I193" s="1" t="s">
        <v>811</v>
      </c>
      <c r="K193" s="1" t="s">
        <v>1148</v>
      </c>
      <c r="M193" s="1" t="s">
        <v>1005</v>
      </c>
      <c r="N193" s="1">
        <v>1</v>
      </c>
      <c r="O193" s="1">
        <v>39</v>
      </c>
      <c r="P193" s="1">
        <v>2.6</v>
      </c>
      <c r="Q193" s="1" t="s">
        <v>36</v>
      </c>
      <c r="R193" s="1">
        <v>3</v>
      </c>
      <c r="S193" s="1">
        <v>42</v>
      </c>
      <c r="T193" s="1">
        <v>7.1</v>
      </c>
      <c r="U193" s="1">
        <v>0.62</v>
      </c>
    </row>
    <row r="194" spans="1:21" x14ac:dyDescent="0.3">
      <c r="A194" s="19">
        <v>55</v>
      </c>
      <c r="B194" s="19" t="s">
        <v>417</v>
      </c>
      <c r="C194" s="1">
        <v>25</v>
      </c>
      <c r="D194" s="19" t="s">
        <v>250</v>
      </c>
      <c r="E194" s="20">
        <v>2014</v>
      </c>
      <c r="F194" s="1">
        <v>2</v>
      </c>
      <c r="G194" s="1">
        <v>2</v>
      </c>
      <c r="H194" s="1">
        <v>1</v>
      </c>
      <c r="I194" s="1" t="s">
        <v>1693</v>
      </c>
      <c r="K194" s="1" t="s">
        <v>72</v>
      </c>
      <c r="M194" s="1" t="s">
        <v>1005</v>
      </c>
      <c r="N194" s="1">
        <v>0</v>
      </c>
      <c r="O194" s="1">
        <v>39</v>
      </c>
      <c r="P194" s="1">
        <v>0</v>
      </c>
      <c r="Q194" s="1" t="s">
        <v>36</v>
      </c>
      <c r="R194" s="1">
        <v>0</v>
      </c>
      <c r="S194" s="1">
        <v>42</v>
      </c>
      <c r="T194" s="1">
        <v>0</v>
      </c>
    </row>
    <row r="195" spans="1:21" x14ac:dyDescent="0.3">
      <c r="A195" s="68">
        <v>53</v>
      </c>
      <c r="B195" s="68" t="s">
        <v>426</v>
      </c>
      <c r="C195" s="1">
        <v>26</v>
      </c>
      <c r="D195" s="68" t="s">
        <v>251</v>
      </c>
      <c r="E195" s="69">
        <v>2019</v>
      </c>
      <c r="F195" s="1">
        <v>2</v>
      </c>
      <c r="G195" s="1">
        <v>2</v>
      </c>
      <c r="H195" s="1">
        <v>4</v>
      </c>
      <c r="I195" s="1" t="s">
        <v>1075</v>
      </c>
      <c r="J195" s="1" t="s">
        <v>1096</v>
      </c>
      <c r="K195" s="1" t="s">
        <v>1148</v>
      </c>
      <c r="M195" s="1" t="s">
        <v>1005</v>
      </c>
      <c r="N195" s="1">
        <v>1</v>
      </c>
      <c r="O195" s="1">
        <v>31</v>
      </c>
      <c r="P195" s="1">
        <v>3</v>
      </c>
      <c r="Q195" s="1" t="s">
        <v>36</v>
      </c>
      <c r="R195" s="1">
        <v>2</v>
      </c>
      <c r="S195" s="1">
        <v>33</v>
      </c>
      <c r="T195" s="1">
        <v>6.5</v>
      </c>
      <c r="U195" s="1">
        <v>0.61</v>
      </c>
    </row>
    <row r="196" spans="1:21" x14ac:dyDescent="0.3">
      <c r="A196" s="68">
        <v>53</v>
      </c>
      <c r="B196" s="68" t="s">
        <v>426</v>
      </c>
      <c r="C196" s="1">
        <v>26</v>
      </c>
      <c r="D196" s="68" t="s">
        <v>251</v>
      </c>
      <c r="E196" s="69">
        <v>2019</v>
      </c>
      <c r="F196" s="1">
        <v>2</v>
      </c>
      <c r="G196" s="1">
        <v>2</v>
      </c>
      <c r="H196" s="1">
        <v>2</v>
      </c>
      <c r="I196" s="1" t="s">
        <v>1203</v>
      </c>
      <c r="J196" s="1" t="s">
        <v>1096</v>
      </c>
      <c r="K196" s="1" t="s">
        <v>1148</v>
      </c>
      <c r="M196" s="1" t="s">
        <v>1005</v>
      </c>
      <c r="N196" s="1">
        <v>0</v>
      </c>
      <c r="O196" s="1">
        <v>31</v>
      </c>
      <c r="P196" s="96">
        <f t="shared" ref="P196:P197" si="13">N196/O196*100</f>
        <v>0</v>
      </c>
      <c r="Q196" s="1" t="s">
        <v>36</v>
      </c>
      <c r="R196" s="1">
        <v>0</v>
      </c>
      <c r="S196" s="1">
        <v>33</v>
      </c>
      <c r="T196" s="96">
        <f t="shared" ref="T196:T197" si="14">R196/S196*100</f>
        <v>0</v>
      </c>
      <c r="U196" s="1" t="s">
        <v>1205</v>
      </c>
    </row>
    <row r="197" spans="1:21" x14ac:dyDescent="0.3">
      <c r="A197" s="68">
        <v>53</v>
      </c>
      <c r="B197" s="68" t="s">
        <v>426</v>
      </c>
      <c r="C197" s="1">
        <v>26</v>
      </c>
      <c r="D197" s="68" t="s">
        <v>251</v>
      </c>
      <c r="E197" s="69">
        <v>2019</v>
      </c>
      <c r="F197" s="1">
        <v>2</v>
      </c>
      <c r="G197" s="1">
        <v>2</v>
      </c>
      <c r="H197" s="1">
        <v>5</v>
      </c>
      <c r="I197" s="1" t="s">
        <v>200</v>
      </c>
      <c r="J197" s="1" t="s">
        <v>1096</v>
      </c>
      <c r="K197" s="1" t="s">
        <v>1148</v>
      </c>
      <c r="M197" s="1" t="s">
        <v>1005</v>
      </c>
      <c r="N197" s="1">
        <v>0</v>
      </c>
      <c r="O197" s="1">
        <v>31</v>
      </c>
      <c r="P197" s="96">
        <f t="shared" si="13"/>
        <v>0</v>
      </c>
      <c r="Q197" s="1" t="s">
        <v>36</v>
      </c>
      <c r="R197" s="1">
        <v>0</v>
      </c>
      <c r="S197" s="1">
        <v>33</v>
      </c>
      <c r="T197" s="96">
        <f t="shared" si="14"/>
        <v>0</v>
      </c>
      <c r="U197" s="1" t="s">
        <v>1205</v>
      </c>
    </row>
    <row r="198" spans="1:21" x14ac:dyDescent="0.3">
      <c r="A198" s="68">
        <v>53</v>
      </c>
      <c r="B198" s="68" t="s">
        <v>426</v>
      </c>
      <c r="C198" s="1">
        <v>26</v>
      </c>
      <c r="D198" s="68" t="s">
        <v>251</v>
      </c>
      <c r="E198" s="69">
        <v>2019</v>
      </c>
      <c r="F198" s="1">
        <v>2</v>
      </c>
      <c r="G198" s="1">
        <v>2</v>
      </c>
      <c r="H198" s="1">
        <v>3</v>
      </c>
      <c r="I198" s="1" t="s">
        <v>1204</v>
      </c>
      <c r="J198" s="1" t="s">
        <v>1096</v>
      </c>
      <c r="K198" s="1" t="s">
        <v>1148</v>
      </c>
      <c r="M198" s="1" t="s">
        <v>1005</v>
      </c>
      <c r="N198" s="1">
        <v>1</v>
      </c>
      <c r="O198" s="1">
        <v>31</v>
      </c>
      <c r="P198" s="1">
        <v>3</v>
      </c>
      <c r="Q198" s="1" t="s">
        <v>36</v>
      </c>
      <c r="R198" s="1">
        <v>8</v>
      </c>
      <c r="S198" s="1">
        <v>33</v>
      </c>
      <c r="T198" s="1">
        <v>25.8</v>
      </c>
      <c r="U198" s="1">
        <v>5.0000000000000001E-3</v>
      </c>
    </row>
    <row r="199" spans="1:21" x14ac:dyDescent="0.3">
      <c r="A199" s="68">
        <v>53</v>
      </c>
      <c r="B199" s="68" t="s">
        <v>426</v>
      </c>
      <c r="C199" s="1">
        <v>26</v>
      </c>
      <c r="D199" s="68" t="s">
        <v>251</v>
      </c>
      <c r="E199" s="69">
        <v>2019</v>
      </c>
      <c r="F199" s="1">
        <v>2</v>
      </c>
      <c r="G199" s="1">
        <v>2</v>
      </c>
      <c r="H199" s="1">
        <v>4</v>
      </c>
      <c r="I199" s="1" t="s">
        <v>811</v>
      </c>
      <c r="J199" s="1" t="s">
        <v>1096</v>
      </c>
      <c r="K199" s="1" t="s">
        <v>1148</v>
      </c>
      <c r="M199" s="1" t="s">
        <v>1005</v>
      </c>
      <c r="N199" s="1">
        <v>1</v>
      </c>
      <c r="O199" s="1">
        <v>31</v>
      </c>
      <c r="P199" s="1">
        <v>3</v>
      </c>
      <c r="Q199" s="1" t="s">
        <v>36</v>
      </c>
      <c r="R199" s="1">
        <v>3</v>
      </c>
      <c r="S199" s="1">
        <v>33</v>
      </c>
      <c r="T199" s="1">
        <v>9.6999999999999993</v>
      </c>
      <c r="U199" s="1">
        <v>0.35</v>
      </c>
    </row>
    <row r="200" spans="1:21" x14ac:dyDescent="0.3">
      <c r="A200" s="68">
        <v>53</v>
      </c>
      <c r="B200" s="68" t="s">
        <v>426</v>
      </c>
      <c r="C200" s="1">
        <v>26</v>
      </c>
      <c r="D200" s="68" t="s">
        <v>251</v>
      </c>
      <c r="E200" s="69">
        <v>2019</v>
      </c>
      <c r="F200" s="1">
        <v>2</v>
      </c>
      <c r="G200" s="1">
        <v>2</v>
      </c>
      <c r="H200" s="1">
        <v>4</v>
      </c>
      <c r="I200" s="1" t="s">
        <v>1075</v>
      </c>
      <c r="J200" s="1" t="s">
        <v>1202</v>
      </c>
      <c r="K200" s="1" t="s">
        <v>1148</v>
      </c>
      <c r="M200" s="1" t="s">
        <v>1005</v>
      </c>
      <c r="N200" s="1">
        <v>1</v>
      </c>
      <c r="O200" s="1">
        <v>31</v>
      </c>
      <c r="P200" s="1">
        <v>3</v>
      </c>
      <c r="Q200" s="1" t="s">
        <v>36</v>
      </c>
      <c r="R200" s="1">
        <v>4</v>
      </c>
      <c r="S200" s="1">
        <v>33</v>
      </c>
      <c r="T200" s="1">
        <v>12.9</v>
      </c>
      <c r="U200" s="1">
        <v>0.19</v>
      </c>
    </row>
    <row r="201" spans="1:21" x14ac:dyDescent="0.3">
      <c r="A201" s="68">
        <v>53</v>
      </c>
      <c r="B201" s="68" t="s">
        <v>426</v>
      </c>
      <c r="C201" s="1">
        <v>26</v>
      </c>
      <c r="D201" s="68" t="s">
        <v>251</v>
      </c>
      <c r="E201" s="69">
        <v>2019</v>
      </c>
      <c r="F201" s="1">
        <v>2</v>
      </c>
      <c r="G201" s="1">
        <v>2</v>
      </c>
      <c r="H201" s="1">
        <v>2</v>
      </c>
      <c r="I201" s="1" t="s">
        <v>1203</v>
      </c>
      <c r="J201" s="1" t="s">
        <v>1202</v>
      </c>
      <c r="K201" s="1" t="s">
        <v>1148</v>
      </c>
      <c r="M201" s="1" t="s">
        <v>1005</v>
      </c>
      <c r="N201" s="1">
        <v>1</v>
      </c>
      <c r="O201" s="1">
        <v>31</v>
      </c>
      <c r="P201" s="1">
        <v>3</v>
      </c>
      <c r="Q201" s="1" t="s">
        <v>36</v>
      </c>
      <c r="R201" s="1">
        <v>3</v>
      </c>
      <c r="S201" s="1">
        <v>33</v>
      </c>
      <c r="T201" s="1">
        <v>9.6999999999999993</v>
      </c>
      <c r="U201" s="1">
        <v>0.35</v>
      </c>
    </row>
    <row r="202" spans="1:21" x14ac:dyDescent="0.3">
      <c r="A202" s="68">
        <v>53</v>
      </c>
      <c r="B202" s="68" t="s">
        <v>426</v>
      </c>
      <c r="C202" s="1">
        <v>26</v>
      </c>
      <c r="D202" s="68" t="s">
        <v>251</v>
      </c>
      <c r="E202" s="69">
        <v>2019</v>
      </c>
      <c r="F202" s="1">
        <v>2</v>
      </c>
      <c r="G202" s="1">
        <v>2</v>
      </c>
      <c r="H202" s="1">
        <v>5</v>
      </c>
      <c r="I202" s="1" t="s">
        <v>200</v>
      </c>
      <c r="J202" s="1" t="s">
        <v>1202</v>
      </c>
      <c r="K202" s="1" t="s">
        <v>1148</v>
      </c>
      <c r="M202" s="1" t="s">
        <v>1005</v>
      </c>
      <c r="N202" s="1">
        <v>1</v>
      </c>
      <c r="O202" s="1">
        <v>31</v>
      </c>
      <c r="P202" s="1">
        <v>3</v>
      </c>
      <c r="Q202" s="1" t="s">
        <v>36</v>
      </c>
      <c r="R202" s="1">
        <v>1</v>
      </c>
      <c r="S202" s="1">
        <v>33</v>
      </c>
      <c r="T202" s="1">
        <v>3.2</v>
      </c>
      <c r="U202" s="1">
        <v>1</v>
      </c>
    </row>
    <row r="203" spans="1:21" x14ac:dyDescent="0.3">
      <c r="A203" s="68">
        <v>53</v>
      </c>
      <c r="B203" s="68" t="s">
        <v>426</v>
      </c>
      <c r="C203" s="1">
        <v>26</v>
      </c>
      <c r="D203" s="68" t="s">
        <v>251</v>
      </c>
      <c r="E203" s="69">
        <v>2019</v>
      </c>
      <c r="F203" s="1">
        <v>2</v>
      </c>
      <c r="G203" s="1">
        <v>2</v>
      </c>
      <c r="H203" s="1">
        <v>3</v>
      </c>
      <c r="I203" s="1" t="s">
        <v>1204</v>
      </c>
      <c r="J203" s="1" t="s">
        <v>1202</v>
      </c>
      <c r="K203" s="1" t="s">
        <v>1148</v>
      </c>
      <c r="M203" s="1" t="s">
        <v>1005</v>
      </c>
      <c r="N203" s="1">
        <v>2</v>
      </c>
      <c r="O203" s="1">
        <v>31</v>
      </c>
      <c r="P203" s="1">
        <v>6.1</v>
      </c>
      <c r="Q203" s="1" t="s">
        <v>36</v>
      </c>
      <c r="R203" s="1">
        <v>5</v>
      </c>
      <c r="S203" s="1">
        <v>33</v>
      </c>
      <c r="T203" s="1">
        <v>16.100000000000001</v>
      </c>
      <c r="U203" s="1">
        <v>0.25</v>
      </c>
    </row>
    <row r="204" spans="1:21" x14ac:dyDescent="0.3">
      <c r="A204" s="68">
        <v>53</v>
      </c>
      <c r="B204" s="68" t="s">
        <v>426</v>
      </c>
      <c r="C204" s="1">
        <v>26</v>
      </c>
      <c r="D204" s="68" t="s">
        <v>251</v>
      </c>
      <c r="E204" s="69">
        <v>2019</v>
      </c>
      <c r="F204" s="1">
        <v>2</v>
      </c>
      <c r="G204" s="1">
        <v>2</v>
      </c>
      <c r="H204" s="1">
        <v>4</v>
      </c>
      <c r="I204" s="1" t="s">
        <v>811</v>
      </c>
      <c r="J204" s="1" t="s">
        <v>1202</v>
      </c>
      <c r="K204" s="1" t="s">
        <v>1148</v>
      </c>
      <c r="M204" s="1" t="s">
        <v>1005</v>
      </c>
      <c r="N204" s="1">
        <v>3</v>
      </c>
      <c r="O204" s="1">
        <v>31</v>
      </c>
      <c r="P204" s="1">
        <v>9.1</v>
      </c>
      <c r="Q204" s="1" t="s">
        <v>36</v>
      </c>
      <c r="R204" s="1">
        <v>2</v>
      </c>
      <c r="S204" s="1">
        <v>33</v>
      </c>
      <c r="T204" s="1">
        <v>6.5</v>
      </c>
      <c r="U204" s="1">
        <v>1</v>
      </c>
    </row>
    <row r="205" spans="1:21" x14ac:dyDescent="0.3">
      <c r="A205" s="68">
        <v>53</v>
      </c>
      <c r="B205" s="68" t="s">
        <v>426</v>
      </c>
      <c r="C205" s="1">
        <v>26</v>
      </c>
      <c r="D205" s="68" t="s">
        <v>251</v>
      </c>
      <c r="E205" s="69">
        <v>2019</v>
      </c>
      <c r="F205" s="1">
        <v>2</v>
      </c>
      <c r="G205" s="1">
        <v>2</v>
      </c>
      <c r="H205" s="1">
        <v>4</v>
      </c>
      <c r="I205" s="1" t="s">
        <v>1075</v>
      </c>
      <c r="J205" s="1" t="s">
        <v>1201</v>
      </c>
      <c r="K205" s="1" t="s">
        <v>1148</v>
      </c>
      <c r="M205" s="1" t="s">
        <v>1005</v>
      </c>
      <c r="N205" s="1">
        <v>1</v>
      </c>
      <c r="O205" s="1">
        <v>31</v>
      </c>
      <c r="P205" s="1">
        <v>3</v>
      </c>
      <c r="Q205" s="1" t="s">
        <v>36</v>
      </c>
      <c r="R205" s="1">
        <v>5</v>
      </c>
      <c r="S205" s="1">
        <v>33</v>
      </c>
      <c r="T205" s="1">
        <v>16.100000000000001</v>
      </c>
      <c r="U205" s="1">
        <v>0.1</v>
      </c>
    </row>
    <row r="206" spans="1:21" x14ac:dyDescent="0.3">
      <c r="A206" s="68">
        <v>53</v>
      </c>
      <c r="B206" s="68" t="s">
        <v>426</v>
      </c>
      <c r="C206" s="1">
        <v>26</v>
      </c>
      <c r="D206" s="68" t="s">
        <v>251</v>
      </c>
      <c r="E206" s="69">
        <v>2019</v>
      </c>
      <c r="F206" s="1">
        <v>2</v>
      </c>
      <c r="G206" s="1">
        <v>2</v>
      </c>
      <c r="H206" s="1">
        <v>2</v>
      </c>
      <c r="I206" s="1" t="s">
        <v>1203</v>
      </c>
      <c r="J206" s="1" t="s">
        <v>1201</v>
      </c>
      <c r="K206" s="1" t="s">
        <v>1148</v>
      </c>
      <c r="M206" s="1" t="s">
        <v>1005</v>
      </c>
      <c r="N206" s="1">
        <v>1</v>
      </c>
      <c r="O206" s="1">
        <v>31</v>
      </c>
      <c r="P206" s="1">
        <v>3</v>
      </c>
      <c r="Q206" s="1" t="s">
        <v>36</v>
      </c>
      <c r="R206" s="1">
        <v>6</v>
      </c>
      <c r="S206" s="1">
        <v>33</v>
      </c>
      <c r="T206" s="1">
        <v>19.399999999999999</v>
      </c>
      <c r="U206" s="1">
        <v>0.05</v>
      </c>
    </row>
    <row r="207" spans="1:21" x14ac:dyDescent="0.3">
      <c r="A207" s="68">
        <v>53</v>
      </c>
      <c r="B207" s="68" t="s">
        <v>426</v>
      </c>
      <c r="C207" s="1">
        <v>26</v>
      </c>
      <c r="D207" s="68" t="s">
        <v>251</v>
      </c>
      <c r="E207" s="69">
        <v>2019</v>
      </c>
      <c r="F207" s="1">
        <v>2</v>
      </c>
      <c r="G207" s="1">
        <v>2</v>
      </c>
      <c r="H207" s="1">
        <v>5</v>
      </c>
      <c r="I207" s="1" t="s">
        <v>200</v>
      </c>
      <c r="J207" s="1" t="s">
        <v>1201</v>
      </c>
      <c r="K207" s="1" t="s">
        <v>1148</v>
      </c>
      <c r="M207" s="1" t="s">
        <v>1005</v>
      </c>
      <c r="N207" s="1">
        <v>1</v>
      </c>
      <c r="O207" s="1">
        <v>31</v>
      </c>
      <c r="P207" s="1">
        <v>3</v>
      </c>
      <c r="Q207" s="1" t="s">
        <v>36</v>
      </c>
      <c r="R207" s="1">
        <v>1</v>
      </c>
      <c r="S207" s="1">
        <v>33</v>
      </c>
      <c r="T207" s="1">
        <v>3.2</v>
      </c>
      <c r="U207" s="1">
        <v>1</v>
      </c>
    </row>
    <row r="208" spans="1:21" x14ac:dyDescent="0.3">
      <c r="A208" s="68">
        <v>53</v>
      </c>
      <c r="B208" s="68" t="s">
        <v>426</v>
      </c>
      <c r="C208" s="1">
        <v>26</v>
      </c>
      <c r="D208" s="68" t="s">
        <v>251</v>
      </c>
      <c r="E208" s="69">
        <v>2019</v>
      </c>
      <c r="F208" s="1">
        <v>2</v>
      </c>
      <c r="G208" s="1">
        <v>2</v>
      </c>
      <c r="H208" s="1">
        <v>3</v>
      </c>
      <c r="I208" s="1" t="s">
        <v>1204</v>
      </c>
      <c r="J208" s="1" t="s">
        <v>1201</v>
      </c>
      <c r="K208" s="1" t="s">
        <v>1148</v>
      </c>
      <c r="M208" s="1" t="s">
        <v>1005</v>
      </c>
      <c r="N208" s="1">
        <v>1</v>
      </c>
      <c r="O208" s="1">
        <v>31</v>
      </c>
      <c r="P208" s="1">
        <v>3</v>
      </c>
      <c r="Q208" s="1" t="s">
        <v>36</v>
      </c>
      <c r="R208" s="1">
        <v>6</v>
      </c>
      <c r="S208" s="1">
        <v>33</v>
      </c>
      <c r="T208" s="1">
        <v>19.399999999999999</v>
      </c>
      <c r="U208" s="1">
        <v>0.05</v>
      </c>
    </row>
    <row r="209" spans="1:21" x14ac:dyDescent="0.3">
      <c r="A209" s="68">
        <v>53</v>
      </c>
      <c r="B209" s="68" t="s">
        <v>426</v>
      </c>
      <c r="C209" s="1">
        <v>26</v>
      </c>
      <c r="D209" s="68" t="s">
        <v>251</v>
      </c>
      <c r="E209" s="69">
        <v>2019</v>
      </c>
      <c r="F209" s="1">
        <v>2</v>
      </c>
      <c r="G209" s="1">
        <v>2</v>
      </c>
      <c r="H209" s="1">
        <v>4</v>
      </c>
      <c r="I209" s="1" t="s">
        <v>811</v>
      </c>
      <c r="J209" s="1" t="s">
        <v>1201</v>
      </c>
      <c r="K209" s="1" t="s">
        <v>1148</v>
      </c>
      <c r="M209" s="1" t="s">
        <v>1005</v>
      </c>
      <c r="N209" s="1">
        <v>4</v>
      </c>
      <c r="O209" s="1">
        <v>31</v>
      </c>
      <c r="P209" s="1">
        <v>12.9</v>
      </c>
      <c r="Q209" s="1" t="s">
        <v>36</v>
      </c>
      <c r="R209" s="1">
        <v>4</v>
      </c>
      <c r="S209" s="1">
        <v>33</v>
      </c>
      <c r="T209" s="1">
        <v>12.9</v>
      </c>
      <c r="U209" s="1">
        <v>1</v>
      </c>
    </row>
    <row r="210" spans="1:21" x14ac:dyDescent="0.3">
      <c r="A210" s="19">
        <v>8</v>
      </c>
      <c r="B210" s="19" t="s">
        <v>448</v>
      </c>
      <c r="C210" s="1">
        <v>27</v>
      </c>
      <c r="D210" s="19" t="s">
        <v>254</v>
      </c>
      <c r="E210" s="20">
        <v>2010</v>
      </c>
      <c r="F210" s="1">
        <v>3</v>
      </c>
      <c r="G210" s="1">
        <v>1</v>
      </c>
      <c r="H210" s="1">
        <v>2</v>
      </c>
      <c r="I210" s="1" t="s">
        <v>1209</v>
      </c>
      <c r="K210" s="1" t="s">
        <v>72</v>
      </c>
      <c r="M210" s="1" t="s">
        <v>1213</v>
      </c>
      <c r="N210" s="1">
        <v>2</v>
      </c>
      <c r="O210" s="1">
        <v>37</v>
      </c>
      <c r="P210" s="96">
        <f t="shared" ref="P210:P213" si="15">N210/O210*100</f>
        <v>5.4054054054054053</v>
      </c>
      <c r="Q210" s="1" t="s">
        <v>1151</v>
      </c>
      <c r="R210" s="1">
        <v>2</v>
      </c>
      <c r="S210" s="1">
        <v>33</v>
      </c>
      <c r="T210" s="96">
        <f t="shared" ref="T210:T213" si="16">R210/S210*100</f>
        <v>6.0606060606060606</v>
      </c>
    </row>
    <row r="211" spans="1:21" x14ac:dyDescent="0.3">
      <c r="A211" s="19">
        <v>8</v>
      </c>
      <c r="B211" s="19" t="s">
        <v>448</v>
      </c>
      <c r="C211" s="1">
        <v>27</v>
      </c>
      <c r="D211" s="19" t="s">
        <v>254</v>
      </c>
      <c r="E211" s="20">
        <v>2010</v>
      </c>
      <c r="F211" s="1">
        <v>3</v>
      </c>
      <c r="G211" s="1">
        <v>1</v>
      </c>
      <c r="H211" s="1">
        <v>2</v>
      </c>
      <c r="I211" s="1" t="s">
        <v>1210</v>
      </c>
      <c r="K211" s="1" t="s">
        <v>72</v>
      </c>
      <c r="M211" s="1" t="s">
        <v>1213</v>
      </c>
      <c r="N211" s="1">
        <v>2</v>
      </c>
      <c r="O211" s="1">
        <v>37</v>
      </c>
      <c r="P211" s="96">
        <f t="shared" si="15"/>
        <v>5.4054054054054053</v>
      </c>
      <c r="Q211" s="1" t="s">
        <v>1151</v>
      </c>
      <c r="R211" s="1">
        <v>2</v>
      </c>
      <c r="S211" s="1">
        <v>33</v>
      </c>
      <c r="T211" s="96">
        <f t="shared" si="16"/>
        <v>6.0606060606060606</v>
      </c>
    </row>
    <row r="212" spans="1:21" x14ac:dyDescent="0.3">
      <c r="A212" s="19">
        <v>8</v>
      </c>
      <c r="B212" s="19" t="s">
        <v>448</v>
      </c>
      <c r="C212" s="1">
        <v>27</v>
      </c>
      <c r="D212" s="19" t="s">
        <v>254</v>
      </c>
      <c r="E212" s="20">
        <v>2010</v>
      </c>
      <c r="F212" s="1">
        <v>3</v>
      </c>
      <c r="G212" s="1">
        <v>1</v>
      </c>
      <c r="H212" s="1">
        <v>1</v>
      </c>
      <c r="I212" s="1" t="s">
        <v>1208</v>
      </c>
      <c r="K212" s="1" t="s">
        <v>72</v>
      </c>
      <c r="M212" s="1" t="s">
        <v>1213</v>
      </c>
      <c r="N212" s="1">
        <v>1</v>
      </c>
      <c r="O212" s="1">
        <v>37</v>
      </c>
      <c r="P212" s="96">
        <f t="shared" si="15"/>
        <v>2.7027027027027026</v>
      </c>
      <c r="Q212" s="1" t="s">
        <v>1151</v>
      </c>
      <c r="R212" s="1">
        <v>0</v>
      </c>
      <c r="S212" s="1">
        <v>33</v>
      </c>
      <c r="T212" s="96">
        <f t="shared" si="16"/>
        <v>0</v>
      </c>
    </row>
    <row r="213" spans="1:21" x14ac:dyDescent="0.3">
      <c r="A213" s="19">
        <v>8</v>
      </c>
      <c r="B213" s="19" t="s">
        <v>448</v>
      </c>
      <c r="C213" s="1">
        <v>27</v>
      </c>
      <c r="D213" s="19" t="s">
        <v>254</v>
      </c>
      <c r="E213" s="20">
        <v>2010</v>
      </c>
      <c r="F213" s="1">
        <v>3</v>
      </c>
      <c r="G213" s="1">
        <v>1</v>
      </c>
      <c r="H213" s="1">
        <v>1</v>
      </c>
      <c r="I213" s="1" t="s">
        <v>1211</v>
      </c>
      <c r="K213" s="1" t="s">
        <v>72</v>
      </c>
      <c r="M213" s="1" t="s">
        <v>1213</v>
      </c>
      <c r="N213" s="1">
        <v>2</v>
      </c>
      <c r="O213" s="1">
        <v>37</v>
      </c>
      <c r="P213" s="96">
        <f t="shared" si="15"/>
        <v>5.4054054054054053</v>
      </c>
      <c r="Q213" s="1" t="s">
        <v>1151</v>
      </c>
      <c r="R213" s="1">
        <v>0</v>
      </c>
      <c r="S213" s="1">
        <v>33</v>
      </c>
      <c r="T213" s="96">
        <f t="shared" si="16"/>
        <v>0</v>
      </c>
    </row>
    <row r="214" spans="1:21" x14ac:dyDescent="0.3">
      <c r="A214" s="19">
        <v>9</v>
      </c>
      <c r="B214" s="19" t="s">
        <v>455</v>
      </c>
      <c r="C214" s="1">
        <v>28</v>
      </c>
      <c r="D214" s="19" t="s">
        <v>254</v>
      </c>
      <c r="E214" s="20">
        <v>2013</v>
      </c>
      <c r="F214" s="1">
        <v>3</v>
      </c>
      <c r="G214" s="1">
        <v>1</v>
      </c>
      <c r="I214" s="1" t="s">
        <v>1694</v>
      </c>
      <c r="J214" s="1" t="s">
        <v>1114</v>
      </c>
      <c r="K214" s="1" t="s">
        <v>72</v>
      </c>
      <c r="M214" s="1" t="s">
        <v>1213</v>
      </c>
      <c r="N214" s="1">
        <v>0</v>
      </c>
      <c r="O214" s="1">
        <v>37</v>
      </c>
      <c r="P214" s="96">
        <f t="shared" ref="P214:P224" si="17">N214/O214*100</f>
        <v>0</v>
      </c>
      <c r="Q214" s="1" t="s">
        <v>928</v>
      </c>
      <c r="R214" s="1">
        <v>0</v>
      </c>
      <c r="S214" s="1">
        <v>33</v>
      </c>
      <c r="T214" s="96">
        <f t="shared" ref="T214:T224" si="18">R214/S214*100</f>
        <v>0</v>
      </c>
    </row>
    <row r="215" spans="1:21" x14ac:dyDescent="0.3">
      <c r="A215" s="19">
        <v>45</v>
      </c>
      <c r="B215" s="19" t="s">
        <v>479</v>
      </c>
      <c r="C215" s="1">
        <v>29</v>
      </c>
      <c r="D215" s="19" t="s">
        <v>258</v>
      </c>
      <c r="E215" s="20">
        <v>2014</v>
      </c>
      <c r="F215" s="1">
        <v>3</v>
      </c>
      <c r="G215" s="1">
        <v>4</v>
      </c>
      <c r="H215" s="1">
        <v>1</v>
      </c>
      <c r="I215" s="1" t="s">
        <v>1221</v>
      </c>
      <c r="J215" s="1" t="s">
        <v>896</v>
      </c>
      <c r="K215" s="1" t="s">
        <v>72</v>
      </c>
      <c r="M215" s="1" t="s">
        <v>469</v>
      </c>
      <c r="N215" s="1">
        <v>2</v>
      </c>
      <c r="O215" s="1">
        <v>97</v>
      </c>
      <c r="P215" s="96">
        <f t="shared" si="17"/>
        <v>2.0618556701030926</v>
      </c>
      <c r="Q215" s="1" t="s">
        <v>1225</v>
      </c>
      <c r="R215" s="1">
        <v>5</v>
      </c>
      <c r="S215" s="1">
        <v>96</v>
      </c>
      <c r="T215" s="96">
        <f t="shared" si="18"/>
        <v>5.2083333333333339</v>
      </c>
      <c r="U215" s="1">
        <v>0.28000000000000003</v>
      </c>
    </row>
    <row r="216" spans="1:21" x14ac:dyDescent="0.3">
      <c r="A216" s="19">
        <v>45</v>
      </c>
      <c r="B216" s="19" t="s">
        <v>479</v>
      </c>
      <c r="C216" s="1">
        <v>29</v>
      </c>
      <c r="D216" s="19" t="s">
        <v>258</v>
      </c>
      <c r="E216" s="20">
        <v>2014</v>
      </c>
      <c r="F216" s="1">
        <v>3</v>
      </c>
      <c r="G216" s="1">
        <v>4</v>
      </c>
      <c r="H216" s="1">
        <v>6</v>
      </c>
      <c r="I216" s="1" t="s">
        <v>1222</v>
      </c>
      <c r="J216" s="1" t="s">
        <v>896</v>
      </c>
      <c r="K216" s="1" t="s">
        <v>72</v>
      </c>
      <c r="M216" s="1" t="s">
        <v>469</v>
      </c>
      <c r="N216" s="1">
        <v>2</v>
      </c>
      <c r="O216" s="1">
        <v>97</v>
      </c>
      <c r="P216" s="96">
        <f t="shared" si="17"/>
        <v>2.0618556701030926</v>
      </c>
      <c r="Q216" s="1" t="s">
        <v>1225</v>
      </c>
      <c r="R216" s="1">
        <v>1</v>
      </c>
      <c r="S216" s="1">
        <v>96</v>
      </c>
      <c r="T216" s="96">
        <f t="shared" si="18"/>
        <v>1.0416666666666665</v>
      </c>
      <c r="U216" s="1">
        <v>1</v>
      </c>
    </row>
    <row r="217" spans="1:21" x14ac:dyDescent="0.3">
      <c r="A217" s="19">
        <v>45</v>
      </c>
      <c r="B217" s="19" t="s">
        <v>479</v>
      </c>
      <c r="C217" s="1">
        <v>29</v>
      </c>
      <c r="D217" s="19" t="s">
        <v>258</v>
      </c>
      <c r="E217" s="20">
        <v>2014</v>
      </c>
      <c r="F217" s="1">
        <v>3</v>
      </c>
      <c r="G217" s="1">
        <v>4</v>
      </c>
      <c r="H217" s="1">
        <v>6</v>
      </c>
      <c r="I217" s="1" t="s">
        <v>1223</v>
      </c>
      <c r="J217" s="1" t="s">
        <v>896</v>
      </c>
      <c r="K217" s="1" t="s">
        <v>72</v>
      </c>
      <c r="M217" s="1" t="s">
        <v>469</v>
      </c>
      <c r="N217" s="1">
        <v>0</v>
      </c>
      <c r="O217" s="1">
        <v>97</v>
      </c>
      <c r="P217" s="96">
        <f t="shared" si="17"/>
        <v>0</v>
      </c>
      <c r="Q217" s="1" t="s">
        <v>1225</v>
      </c>
      <c r="R217" s="1">
        <v>2</v>
      </c>
      <c r="S217" s="1">
        <v>96</v>
      </c>
      <c r="T217" s="96">
        <f t="shared" si="18"/>
        <v>2.083333333333333</v>
      </c>
      <c r="U217" s="1">
        <v>0.25</v>
      </c>
    </row>
    <row r="218" spans="1:21" x14ac:dyDescent="0.3">
      <c r="A218" s="19">
        <v>45</v>
      </c>
      <c r="B218" s="19" t="s">
        <v>479</v>
      </c>
      <c r="C218" s="1">
        <v>29</v>
      </c>
      <c r="D218" s="19" t="s">
        <v>258</v>
      </c>
      <c r="E218" s="20">
        <v>2014</v>
      </c>
      <c r="F218" s="1">
        <v>3</v>
      </c>
      <c r="G218" s="1">
        <v>4</v>
      </c>
      <c r="H218" s="1">
        <v>7</v>
      </c>
      <c r="I218" s="1" t="s">
        <v>1224</v>
      </c>
      <c r="J218" s="1" t="s">
        <v>896</v>
      </c>
      <c r="K218" s="1" t="s">
        <v>72</v>
      </c>
      <c r="M218" s="1" t="s">
        <v>469</v>
      </c>
      <c r="N218" s="1">
        <v>2</v>
      </c>
      <c r="O218" s="1">
        <v>97</v>
      </c>
      <c r="P218" s="96">
        <f t="shared" si="17"/>
        <v>2.0618556701030926</v>
      </c>
      <c r="Q218" s="1" t="s">
        <v>1225</v>
      </c>
      <c r="R218" s="1">
        <v>0</v>
      </c>
      <c r="S218" s="1">
        <v>96</v>
      </c>
      <c r="T218" s="96">
        <f t="shared" si="18"/>
        <v>0</v>
      </c>
      <c r="U218" s="1">
        <v>0.5</v>
      </c>
    </row>
    <row r="219" spans="1:21" x14ac:dyDescent="0.3">
      <c r="A219" s="19">
        <v>45</v>
      </c>
      <c r="B219" s="19" t="s">
        <v>479</v>
      </c>
      <c r="C219" s="1">
        <v>29</v>
      </c>
      <c r="D219" s="19" t="s">
        <v>258</v>
      </c>
      <c r="E219" s="20">
        <v>2014</v>
      </c>
      <c r="F219" s="1">
        <v>3</v>
      </c>
      <c r="G219" s="1">
        <v>4</v>
      </c>
      <c r="H219" s="1">
        <v>5</v>
      </c>
      <c r="I219" s="1" t="s">
        <v>200</v>
      </c>
      <c r="J219" s="1" t="s">
        <v>1240</v>
      </c>
      <c r="K219" s="1" t="s">
        <v>72</v>
      </c>
      <c r="M219" s="1" t="s">
        <v>469</v>
      </c>
      <c r="N219" s="1">
        <v>7</v>
      </c>
      <c r="O219" s="1">
        <v>97</v>
      </c>
      <c r="P219" s="96">
        <f t="shared" si="17"/>
        <v>7.216494845360824</v>
      </c>
      <c r="Q219" s="1" t="s">
        <v>1225</v>
      </c>
      <c r="R219" s="1">
        <v>9</v>
      </c>
      <c r="S219" s="1">
        <v>96</v>
      </c>
      <c r="T219" s="96">
        <f t="shared" si="18"/>
        <v>9.375</v>
      </c>
    </row>
    <row r="220" spans="1:21" x14ac:dyDescent="0.3">
      <c r="A220" s="19">
        <v>45</v>
      </c>
      <c r="B220" s="19" t="s">
        <v>479</v>
      </c>
      <c r="C220" s="1">
        <v>29</v>
      </c>
      <c r="D220" s="19" t="s">
        <v>258</v>
      </c>
      <c r="E220" s="20">
        <v>2014</v>
      </c>
      <c r="F220" s="1">
        <v>3</v>
      </c>
      <c r="G220" s="1">
        <v>4</v>
      </c>
      <c r="H220" s="1">
        <v>7</v>
      </c>
      <c r="I220" s="1" t="s">
        <v>892</v>
      </c>
      <c r="J220" s="1" t="s">
        <v>1240</v>
      </c>
      <c r="K220" s="1" t="s">
        <v>72</v>
      </c>
      <c r="M220" s="1" t="s">
        <v>469</v>
      </c>
      <c r="N220" s="1">
        <v>0</v>
      </c>
      <c r="O220" s="1">
        <v>97</v>
      </c>
      <c r="P220" s="96">
        <f t="shared" si="17"/>
        <v>0</v>
      </c>
      <c r="Q220" s="1" t="s">
        <v>1225</v>
      </c>
      <c r="R220" s="1">
        <v>0</v>
      </c>
      <c r="S220" s="1">
        <v>96</v>
      </c>
      <c r="T220" s="96">
        <f t="shared" si="18"/>
        <v>0</v>
      </c>
    </row>
    <row r="221" spans="1:21" x14ac:dyDescent="0.3">
      <c r="A221" s="19">
        <v>45</v>
      </c>
      <c r="B221" s="19" t="s">
        <v>479</v>
      </c>
      <c r="C221" s="1">
        <v>29</v>
      </c>
      <c r="D221" s="19" t="s">
        <v>258</v>
      </c>
      <c r="E221" s="20">
        <v>2014</v>
      </c>
      <c r="F221" s="1">
        <v>3</v>
      </c>
      <c r="G221" s="1">
        <v>4</v>
      </c>
      <c r="H221" s="1">
        <v>1</v>
      </c>
      <c r="I221" s="1" t="s">
        <v>1239</v>
      </c>
      <c r="J221" s="1" t="s">
        <v>1240</v>
      </c>
      <c r="K221" s="1" t="s">
        <v>72</v>
      </c>
      <c r="M221" s="1" t="s">
        <v>469</v>
      </c>
      <c r="N221" s="1">
        <v>5</v>
      </c>
      <c r="O221" s="1">
        <v>97</v>
      </c>
      <c r="P221" s="96">
        <f t="shared" si="17"/>
        <v>5.1546391752577314</v>
      </c>
      <c r="Q221" s="1" t="s">
        <v>1225</v>
      </c>
      <c r="R221" s="1">
        <v>6</v>
      </c>
      <c r="S221" s="1">
        <v>96</v>
      </c>
      <c r="T221" s="96">
        <f t="shared" si="18"/>
        <v>6.25</v>
      </c>
    </row>
    <row r="222" spans="1:21" x14ac:dyDescent="0.3">
      <c r="A222" s="19">
        <v>45</v>
      </c>
      <c r="B222" s="19" t="s">
        <v>479</v>
      </c>
      <c r="C222" s="1">
        <v>29</v>
      </c>
      <c r="D222" s="19" t="s">
        <v>258</v>
      </c>
      <c r="E222" s="20">
        <v>2014</v>
      </c>
      <c r="F222" s="1">
        <v>3</v>
      </c>
      <c r="G222" s="1">
        <v>4</v>
      </c>
      <c r="H222" s="1">
        <v>5</v>
      </c>
      <c r="I222" s="1" t="s">
        <v>200</v>
      </c>
      <c r="J222" s="1" t="s">
        <v>1241</v>
      </c>
      <c r="K222" s="1" t="s">
        <v>72</v>
      </c>
      <c r="M222" s="1" t="s">
        <v>469</v>
      </c>
      <c r="N222" s="1">
        <v>2</v>
      </c>
      <c r="O222" s="1">
        <v>97</v>
      </c>
      <c r="P222" s="96">
        <f t="shared" si="17"/>
        <v>2.0618556701030926</v>
      </c>
      <c r="Q222" s="1" t="s">
        <v>1225</v>
      </c>
      <c r="R222" s="1">
        <v>4</v>
      </c>
      <c r="S222" s="1">
        <v>96</v>
      </c>
      <c r="T222" s="96">
        <f t="shared" si="18"/>
        <v>4.1666666666666661</v>
      </c>
    </row>
    <row r="223" spans="1:21" x14ac:dyDescent="0.3">
      <c r="A223" s="19">
        <v>45</v>
      </c>
      <c r="B223" s="19" t="s">
        <v>479</v>
      </c>
      <c r="C223" s="1">
        <v>29</v>
      </c>
      <c r="D223" s="19" t="s">
        <v>258</v>
      </c>
      <c r="E223" s="20">
        <v>2014</v>
      </c>
      <c r="F223" s="1">
        <v>3</v>
      </c>
      <c r="G223" s="1">
        <v>4</v>
      </c>
      <c r="H223" s="1">
        <v>7</v>
      </c>
      <c r="I223" s="1" t="s">
        <v>892</v>
      </c>
      <c r="J223" s="1" t="s">
        <v>1241</v>
      </c>
      <c r="K223" s="1" t="s">
        <v>72</v>
      </c>
      <c r="M223" s="1" t="s">
        <v>469</v>
      </c>
      <c r="N223" s="1">
        <v>1</v>
      </c>
      <c r="O223" s="1">
        <v>97</v>
      </c>
      <c r="P223" s="96">
        <f t="shared" si="17"/>
        <v>1.0309278350515463</v>
      </c>
      <c r="Q223" s="1" t="s">
        <v>1225</v>
      </c>
      <c r="R223" s="1">
        <v>0</v>
      </c>
      <c r="S223" s="1">
        <v>96</v>
      </c>
      <c r="T223" s="96">
        <f t="shared" si="18"/>
        <v>0</v>
      </c>
    </row>
    <row r="224" spans="1:21" x14ac:dyDescent="0.3">
      <c r="A224" s="19">
        <v>45</v>
      </c>
      <c r="B224" s="19" t="s">
        <v>479</v>
      </c>
      <c r="C224" s="1">
        <v>29</v>
      </c>
      <c r="D224" s="19" t="s">
        <v>258</v>
      </c>
      <c r="E224" s="20">
        <v>2014</v>
      </c>
      <c r="F224" s="1">
        <v>3</v>
      </c>
      <c r="G224" s="1">
        <v>4</v>
      </c>
      <c r="H224" s="1">
        <v>1</v>
      </c>
      <c r="I224" s="1" t="s">
        <v>1239</v>
      </c>
      <c r="J224" s="1" t="s">
        <v>1241</v>
      </c>
      <c r="K224" s="1" t="s">
        <v>72</v>
      </c>
      <c r="M224" s="1" t="s">
        <v>469</v>
      </c>
      <c r="N224" s="1">
        <v>0</v>
      </c>
      <c r="O224" s="1">
        <v>97</v>
      </c>
      <c r="P224" s="96">
        <f t="shared" si="17"/>
        <v>0</v>
      </c>
      <c r="Q224" s="1" t="s">
        <v>1225</v>
      </c>
      <c r="R224" s="1">
        <v>1</v>
      </c>
      <c r="S224" s="1">
        <v>96</v>
      </c>
      <c r="T224" s="96">
        <f t="shared" si="18"/>
        <v>1.0416666666666665</v>
      </c>
    </row>
    <row r="225" spans="1:21" x14ac:dyDescent="0.3">
      <c r="A225" s="19">
        <v>46</v>
      </c>
      <c r="B225" s="19" t="s">
        <v>484</v>
      </c>
      <c r="C225" s="1">
        <v>30</v>
      </c>
      <c r="D225" s="19" t="s">
        <v>258</v>
      </c>
      <c r="E225" s="20">
        <v>2016</v>
      </c>
      <c r="F225" s="1">
        <v>3</v>
      </c>
      <c r="G225" s="1">
        <v>4</v>
      </c>
      <c r="I225" s="1" t="s">
        <v>1251</v>
      </c>
      <c r="J225" s="1" t="s">
        <v>890</v>
      </c>
      <c r="K225" s="1" t="s">
        <v>72</v>
      </c>
      <c r="M225" s="1" t="s">
        <v>469</v>
      </c>
      <c r="N225" s="1">
        <v>5</v>
      </c>
      <c r="O225" s="1">
        <v>97</v>
      </c>
      <c r="P225" s="1">
        <v>5</v>
      </c>
      <c r="Q225" s="1" t="s">
        <v>1225</v>
      </c>
      <c r="R225" s="1">
        <v>5</v>
      </c>
      <c r="S225" s="1">
        <v>96</v>
      </c>
      <c r="T225" s="1">
        <v>5</v>
      </c>
    </row>
    <row r="226" spans="1:21" x14ac:dyDescent="0.3">
      <c r="A226" s="19">
        <v>46</v>
      </c>
      <c r="B226" s="19" t="s">
        <v>484</v>
      </c>
      <c r="C226" s="1">
        <v>30</v>
      </c>
      <c r="D226" s="19" t="s">
        <v>258</v>
      </c>
      <c r="E226" s="20">
        <v>2016</v>
      </c>
      <c r="F226" s="1">
        <v>3</v>
      </c>
      <c r="G226" s="1">
        <v>4</v>
      </c>
      <c r="H226" s="1">
        <v>1</v>
      </c>
      <c r="I226" s="1" t="s">
        <v>1221</v>
      </c>
      <c r="J226" s="1" t="s">
        <v>896</v>
      </c>
      <c r="K226" s="1" t="s">
        <v>72</v>
      </c>
      <c r="M226" s="1" t="s">
        <v>469</v>
      </c>
      <c r="N226" s="1">
        <v>2</v>
      </c>
      <c r="O226" s="1">
        <v>97</v>
      </c>
      <c r="P226" s="1">
        <v>2</v>
      </c>
      <c r="Q226" s="1" t="s">
        <v>1225</v>
      </c>
      <c r="R226" s="1">
        <v>5</v>
      </c>
      <c r="S226" s="1">
        <v>96</v>
      </c>
      <c r="T226" s="1">
        <v>5</v>
      </c>
    </row>
    <row r="227" spans="1:21" x14ac:dyDescent="0.3">
      <c r="A227" s="19">
        <v>46</v>
      </c>
      <c r="B227" s="19" t="s">
        <v>484</v>
      </c>
      <c r="C227" s="1">
        <v>30</v>
      </c>
      <c r="D227" s="19" t="s">
        <v>258</v>
      </c>
      <c r="E227" s="20">
        <v>2016</v>
      </c>
      <c r="F227" s="1">
        <v>3</v>
      </c>
      <c r="G227" s="1">
        <v>4</v>
      </c>
      <c r="H227" s="1">
        <v>6</v>
      </c>
      <c r="I227" s="1" t="s">
        <v>1243</v>
      </c>
      <c r="J227" s="1" t="s">
        <v>896</v>
      </c>
      <c r="K227" s="1" t="s">
        <v>72</v>
      </c>
      <c r="M227" s="1" t="s">
        <v>469</v>
      </c>
      <c r="N227" s="1">
        <v>2</v>
      </c>
      <c r="O227" s="1">
        <v>97</v>
      </c>
      <c r="P227" s="1">
        <v>2</v>
      </c>
      <c r="Q227" s="1" t="s">
        <v>1225</v>
      </c>
      <c r="R227" s="1">
        <v>1</v>
      </c>
      <c r="S227" s="1">
        <v>96</v>
      </c>
      <c r="T227" s="1">
        <v>1</v>
      </c>
    </row>
    <row r="228" spans="1:21" x14ac:dyDescent="0.3">
      <c r="A228" s="19">
        <v>46</v>
      </c>
      <c r="B228" s="19" t="s">
        <v>484</v>
      </c>
      <c r="C228" s="1">
        <v>30</v>
      </c>
      <c r="D228" s="19" t="s">
        <v>258</v>
      </c>
      <c r="E228" s="20">
        <v>2016</v>
      </c>
      <c r="F228" s="1">
        <v>3</v>
      </c>
      <c r="G228" s="1">
        <v>4</v>
      </c>
      <c r="H228" s="1">
        <v>6</v>
      </c>
      <c r="I228" s="1" t="s">
        <v>1244</v>
      </c>
      <c r="J228" s="1" t="s">
        <v>1242</v>
      </c>
      <c r="K228" s="1" t="s">
        <v>72</v>
      </c>
      <c r="M228" s="1" t="s">
        <v>469</v>
      </c>
      <c r="N228" s="1">
        <v>0</v>
      </c>
      <c r="O228" s="1">
        <v>97</v>
      </c>
      <c r="P228" s="1">
        <v>0</v>
      </c>
      <c r="Q228" s="1" t="s">
        <v>1225</v>
      </c>
      <c r="R228" s="1">
        <v>2</v>
      </c>
      <c r="S228" s="1">
        <v>96</v>
      </c>
      <c r="T228" s="1">
        <v>2</v>
      </c>
    </row>
    <row r="229" spans="1:21" x14ac:dyDescent="0.3">
      <c r="A229" s="19">
        <v>46</v>
      </c>
      <c r="B229" s="19" t="s">
        <v>484</v>
      </c>
      <c r="C229" s="1">
        <v>30</v>
      </c>
      <c r="D229" s="19" t="s">
        <v>258</v>
      </c>
      <c r="E229" s="20">
        <v>2016</v>
      </c>
      <c r="F229" s="1">
        <v>3</v>
      </c>
      <c r="G229" s="1">
        <v>4</v>
      </c>
      <c r="H229" s="1">
        <v>5</v>
      </c>
      <c r="I229" s="1" t="s">
        <v>1250</v>
      </c>
      <c r="J229" s="1" t="s">
        <v>1242</v>
      </c>
      <c r="K229" s="1" t="s">
        <v>72</v>
      </c>
      <c r="M229" s="1" t="s">
        <v>469</v>
      </c>
      <c r="N229" s="1">
        <v>24</v>
      </c>
      <c r="O229" s="1">
        <v>97</v>
      </c>
      <c r="P229" s="1">
        <v>33</v>
      </c>
      <c r="Q229" s="1" t="s">
        <v>1225</v>
      </c>
      <c r="R229" s="1">
        <v>23</v>
      </c>
      <c r="S229" s="1">
        <v>96</v>
      </c>
      <c r="T229" s="1">
        <v>33</v>
      </c>
    </row>
    <row r="230" spans="1:21" x14ac:dyDescent="0.3">
      <c r="A230" s="19">
        <v>46</v>
      </c>
      <c r="B230" s="19" t="s">
        <v>484</v>
      </c>
      <c r="C230" s="1">
        <v>30</v>
      </c>
      <c r="D230" s="19" t="s">
        <v>258</v>
      </c>
      <c r="E230" s="20">
        <v>2016</v>
      </c>
      <c r="F230" s="1">
        <v>3</v>
      </c>
      <c r="G230" s="1">
        <v>4</v>
      </c>
      <c r="H230" s="1">
        <v>2</v>
      </c>
      <c r="I230" s="1" t="s">
        <v>1247</v>
      </c>
      <c r="J230" s="1" t="s">
        <v>1242</v>
      </c>
      <c r="K230" s="1" t="s">
        <v>72</v>
      </c>
      <c r="M230" s="1" t="s">
        <v>469</v>
      </c>
      <c r="N230" s="1">
        <v>5</v>
      </c>
      <c r="O230" s="1">
        <v>97</v>
      </c>
      <c r="P230" s="1">
        <v>7</v>
      </c>
      <c r="Q230" s="1" t="s">
        <v>1225</v>
      </c>
      <c r="R230" s="1">
        <v>9</v>
      </c>
      <c r="S230" s="1">
        <v>96</v>
      </c>
      <c r="T230" s="1">
        <v>13</v>
      </c>
    </row>
    <row r="231" spans="1:21" x14ac:dyDescent="0.3">
      <c r="A231" s="19">
        <v>46</v>
      </c>
      <c r="B231" s="19" t="s">
        <v>484</v>
      </c>
      <c r="C231" s="1">
        <v>30</v>
      </c>
      <c r="D231" s="19" t="s">
        <v>258</v>
      </c>
      <c r="E231" s="20">
        <v>2016</v>
      </c>
      <c r="F231" s="1">
        <v>3</v>
      </c>
      <c r="G231" s="1">
        <v>4</v>
      </c>
      <c r="H231" s="1">
        <v>3</v>
      </c>
      <c r="I231" s="1" t="s">
        <v>1248</v>
      </c>
      <c r="J231" s="1" t="s">
        <v>1242</v>
      </c>
      <c r="K231" s="1" t="s">
        <v>72</v>
      </c>
      <c r="M231" s="1" t="s">
        <v>469</v>
      </c>
      <c r="N231" s="1">
        <v>2</v>
      </c>
      <c r="O231" s="1">
        <v>97</v>
      </c>
      <c r="P231" s="1">
        <v>3</v>
      </c>
      <c r="Q231" s="1" t="s">
        <v>1225</v>
      </c>
      <c r="R231" s="1">
        <v>12</v>
      </c>
      <c r="S231" s="1">
        <v>96</v>
      </c>
      <c r="T231" s="1">
        <v>17</v>
      </c>
    </row>
    <row r="232" spans="1:21" x14ac:dyDescent="0.3">
      <c r="A232" s="19">
        <v>47</v>
      </c>
      <c r="B232" s="19" t="s">
        <v>486</v>
      </c>
      <c r="C232" s="1">
        <v>31</v>
      </c>
      <c r="D232" s="19" t="s">
        <v>258</v>
      </c>
      <c r="E232" s="20">
        <v>2018</v>
      </c>
      <c r="F232" s="1">
        <v>3</v>
      </c>
      <c r="G232" s="1">
        <v>4</v>
      </c>
      <c r="I232" s="1" t="s">
        <v>1267</v>
      </c>
      <c r="J232" s="1" t="s">
        <v>128</v>
      </c>
      <c r="K232" s="1" t="s">
        <v>72</v>
      </c>
      <c r="L232" s="1" t="s">
        <v>1249</v>
      </c>
      <c r="M232" s="1" t="s">
        <v>469</v>
      </c>
      <c r="N232" s="1">
        <v>4</v>
      </c>
      <c r="O232" s="1">
        <v>97</v>
      </c>
      <c r="P232" s="96">
        <f t="shared" ref="P232:P235" si="19">N232/O232*100</f>
        <v>4.1237113402061851</v>
      </c>
      <c r="Q232" s="1" t="s">
        <v>1225</v>
      </c>
      <c r="R232" s="1">
        <v>6</v>
      </c>
      <c r="S232" s="1">
        <v>96</v>
      </c>
      <c r="T232" s="96">
        <f t="shared" ref="T232:T237" si="20">R232/S232*100</f>
        <v>6.25</v>
      </c>
      <c r="U232" s="1">
        <v>0.51</v>
      </c>
    </row>
    <row r="233" spans="1:21" x14ac:dyDescent="0.3">
      <c r="A233" s="19">
        <v>47</v>
      </c>
      <c r="B233" s="19" t="s">
        <v>486</v>
      </c>
      <c r="C233" s="1">
        <v>31</v>
      </c>
      <c r="D233" s="19" t="s">
        <v>258</v>
      </c>
      <c r="E233" s="20">
        <v>2018</v>
      </c>
      <c r="F233" s="1">
        <v>3</v>
      </c>
      <c r="G233" s="1">
        <v>4</v>
      </c>
      <c r="H233" s="1">
        <v>1</v>
      </c>
      <c r="I233" s="1" t="s">
        <v>1221</v>
      </c>
      <c r="J233" s="1" t="s">
        <v>128</v>
      </c>
      <c r="K233" s="1" t="s">
        <v>72</v>
      </c>
      <c r="M233" s="1" t="s">
        <v>469</v>
      </c>
      <c r="N233" s="1">
        <v>2</v>
      </c>
      <c r="O233" s="1">
        <v>97</v>
      </c>
      <c r="P233" s="96">
        <f t="shared" si="19"/>
        <v>2.0618556701030926</v>
      </c>
      <c r="Q233" s="1" t="s">
        <v>1225</v>
      </c>
      <c r="R233" s="1">
        <v>5</v>
      </c>
      <c r="S233" s="1">
        <v>96</v>
      </c>
      <c r="T233" s="96">
        <f t="shared" si="20"/>
        <v>5.2083333333333339</v>
      </c>
      <c r="U233" s="1">
        <v>0.24</v>
      </c>
    </row>
    <row r="234" spans="1:21" x14ac:dyDescent="0.3">
      <c r="A234" s="19">
        <v>47</v>
      </c>
      <c r="B234" s="19" t="s">
        <v>486</v>
      </c>
      <c r="C234" s="1">
        <v>31</v>
      </c>
      <c r="D234" s="19" t="s">
        <v>258</v>
      </c>
      <c r="E234" s="20">
        <v>2018</v>
      </c>
      <c r="F234" s="1">
        <v>3</v>
      </c>
      <c r="G234" s="1">
        <v>4</v>
      </c>
      <c r="H234" s="1">
        <v>2</v>
      </c>
      <c r="I234" s="1" t="s">
        <v>1268</v>
      </c>
      <c r="J234" s="1" t="s">
        <v>128</v>
      </c>
      <c r="K234" s="1" t="s">
        <v>72</v>
      </c>
      <c r="M234" s="1" t="s">
        <v>469</v>
      </c>
      <c r="N234" s="1">
        <v>1</v>
      </c>
      <c r="O234" s="1">
        <v>97</v>
      </c>
      <c r="P234" s="96">
        <f t="shared" si="19"/>
        <v>1.0309278350515463</v>
      </c>
      <c r="Q234" s="1" t="s">
        <v>1225</v>
      </c>
      <c r="R234" s="1">
        <v>1</v>
      </c>
      <c r="S234" s="1">
        <v>96</v>
      </c>
      <c r="T234" s="96">
        <f t="shared" si="20"/>
        <v>1.0416666666666665</v>
      </c>
      <c r="U234" s="1">
        <v>0.99</v>
      </c>
    </row>
    <row r="235" spans="1:21" x14ac:dyDescent="0.3">
      <c r="A235" s="19">
        <v>47</v>
      </c>
      <c r="B235" s="19" t="s">
        <v>486</v>
      </c>
      <c r="C235" s="1">
        <v>31</v>
      </c>
      <c r="D235" s="19" t="s">
        <v>258</v>
      </c>
      <c r="E235" s="20">
        <v>2018</v>
      </c>
      <c r="F235" s="1">
        <v>3</v>
      </c>
      <c r="G235" s="1">
        <v>4</v>
      </c>
      <c r="H235" s="1">
        <v>4</v>
      </c>
      <c r="I235" s="1" t="s">
        <v>811</v>
      </c>
      <c r="J235" s="1" t="s">
        <v>128</v>
      </c>
      <c r="K235" s="1" t="s">
        <v>72</v>
      </c>
      <c r="M235" s="1" t="s">
        <v>469</v>
      </c>
      <c r="N235" s="1">
        <v>1</v>
      </c>
      <c r="O235" s="1">
        <v>97</v>
      </c>
      <c r="P235" s="96">
        <f t="shared" si="19"/>
        <v>1.0309278350515463</v>
      </c>
      <c r="Q235" s="1" t="s">
        <v>1225</v>
      </c>
      <c r="R235" s="1">
        <v>0</v>
      </c>
      <c r="S235" s="1">
        <v>96</v>
      </c>
      <c r="T235" s="96">
        <f t="shared" si="20"/>
        <v>0</v>
      </c>
      <c r="U235" s="1">
        <v>0.32</v>
      </c>
    </row>
    <row r="236" spans="1:21" x14ac:dyDescent="0.3">
      <c r="A236" s="68">
        <v>17</v>
      </c>
      <c r="B236" s="68" t="s">
        <v>457</v>
      </c>
      <c r="C236" s="1">
        <v>32</v>
      </c>
      <c r="D236" s="68" t="s">
        <v>255</v>
      </c>
      <c r="E236" s="69">
        <v>2015</v>
      </c>
      <c r="F236" s="1">
        <v>3</v>
      </c>
      <c r="G236" s="1">
        <v>4</v>
      </c>
      <c r="H236" s="1">
        <v>2</v>
      </c>
      <c r="I236" s="1" t="s">
        <v>463</v>
      </c>
      <c r="K236" s="1" t="s">
        <v>72</v>
      </c>
      <c r="M236" s="1" t="s">
        <v>469</v>
      </c>
      <c r="N236" s="1">
        <v>0</v>
      </c>
      <c r="O236" s="1">
        <v>25</v>
      </c>
      <c r="P236" s="1">
        <v>0</v>
      </c>
      <c r="Q236" s="1" t="s">
        <v>1225</v>
      </c>
      <c r="R236" s="1">
        <v>3</v>
      </c>
      <c r="S236" s="1">
        <v>25</v>
      </c>
      <c r="T236" s="1">
        <v>12</v>
      </c>
      <c r="U236" s="1" t="s">
        <v>1271</v>
      </c>
    </row>
    <row r="237" spans="1:21" x14ac:dyDescent="0.3">
      <c r="A237" s="19">
        <v>24</v>
      </c>
      <c r="B237" s="19" t="s">
        <v>464</v>
      </c>
      <c r="C237" s="1">
        <v>33</v>
      </c>
      <c r="D237" s="19" t="s">
        <v>257</v>
      </c>
      <c r="E237" s="20">
        <v>2015</v>
      </c>
      <c r="F237" s="1">
        <v>3</v>
      </c>
      <c r="G237" s="1">
        <v>4</v>
      </c>
      <c r="H237" s="1">
        <v>2</v>
      </c>
      <c r="I237" s="1" t="s">
        <v>1286</v>
      </c>
      <c r="K237" s="1" t="s">
        <v>72</v>
      </c>
      <c r="M237" s="1" t="s">
        <v>469</v>
      </c>
      <c r="N237" s="1">
        <v>1</v>
      </c>
      <c r="O237" s="1">
        <v>112</v>
      </c>
      <c r="P237" s="96">
        <f t="shared" ref="P237" si="21">N237/O237*100</f>
        <v>0.89285714285714279</v>
      </c>
      <c r="Q237" s="1" t="s">
        <v>1225</v>
      </c>
      <c r="R237" s="1">
        <v>1</v>
      </c>
      <c r="S237" s="1">
        <v>113</v>
      </c>
      <c r="T237" s="96">
        <f t="shared" si="20"/>
        <v>0.88495575221238942</v>
      </c>
    </row>
    <row r="238" spans="1:21" x14ac:dyDescent="0.3">
      <c r="A238" s="19">
        <v>24</v>
      </c>
      <c r="B238" s="19" t="s">
        <v>464</v>
      </c>
      <c r="C238" s="1">
        <v>33</v>
      </c>
      <c r="D238" s="19" t="s">
        <v>257</v>
      </c>
      <c r="E238" s="20">
        <v>2015</v>
      </c>
      <c r="F238" s="1">
        <v>3</v>
      </c>
      <c r="G238" s="1">
        <v>4</v>
      </c>
      <c r="H238" s="1">
        <v>3</v>
      </c>
      <c r="I238" s="1" t="s">
        <v>1285</v>
      </c>
      <c r="J238" s="1" t="s">
        <v>1703</v>
      </c>
      <c r="K238" s="1" t="s">
        <v>72</v>
      </c>
      <c r="M238" s="1" t="s">
        <v>469</v>
      </c>
      <c r="N238" s="1">
        <v>0</v>
      </c>
      <c r="O238" s="1">
        <v>112</v>
      </c>
      <c r="P238" s="1">
        <v>0</v>
      </c>
      <c r="Q238" s="1" t="s">
        <v>1225</v>
      </c>
      <c r="R238" s="97">
        <f>S238*T238/100</f>
        <v>7.0060000000000002</v>
      </c>
      <c r="S238" s="1">
        <v>113</v>
      </c>
      <c r="T238" s="1">
        <v>6.2</v>
      </c>
    </row>
    <row r="239" spans="1:21" x14ac:dyDescent="0.3">
      <c r="A239" s="19">
        <v>24</v>
      </c>
      <c r="B239" s="19" t="s">
        <v>464</v>
      </c>
      <c r="C239" s="1">
        <v>33</v>
      </c>
      <c r="D239" s="19" t="s">
        <v>257</v>
      </c>
      <c r="E239" s="20">
        <v>2015</v>
      </c>
      <c r="F239" s="1">
        <v>3</v>
      </c>
      <c r="G239" s="1">
        <v>4</v>
      </c>
      <c r="H239" s="1">
        <v>3</v>
      </c>
      <c r="I239" s="1" t="s">
        <v>1147</v>
      </c>
      <c r="J239" s="1" t="s">
        <v>1704</v>
      </c>
      <c r="K239" s="1" t="s">
        <v>72</v>
      </c>
      <c r="M239" s="1" t="s">
        <v>469</v>
      </c>
      <c r="N239" s="1">
        <v>10</v>
      </c>
      <c r="O239" s="1">
        <v>112</v>
      </c>
      <c r="P239" s="96">
        <f>N239/O239*100</f>
        <v>8.9285714285714288</v>
      </c>
      <c r="Q239" s="1" t="s">
        <v>1225</v>
      </c>
      <c r="R239" s="97">
        <v>34</v>
      </c>
      <c r="S239" s="1">
        <v>113</v>
      </c>
      <c r="T239" s="96">
        <f>R239/S239*100</f>
        <v>30.088495575221241</v>
      </c>
    </row>
    <row r="240" spans="1:21" x14ac:dyDescent="0.3">
      <c r="A240" s="19">
        <v>24</v>
      </c>
      <c r="B240" s="19" t="s">
        <v>464</v>
      </c>
      <c r="C240" s="1">
        <v>33</v>
      </c>
      <c r="D240" s="19" t="s">
        <v>257</v>
      </c>
      <c r="E240" s="20">
        <v>2015</v>
      </c>
      <c r="F240" s="1">
        <v>3</v>
      </c>
      <c r="G240" s="1">
        <v>4</v>
      </c>
      <c r="H240" s="1">
        <v>7</v>
      </c>
      <c r="I240" s="1" t="s">
        <v>1287</v>
      </c>
      <c r="K240" s="1" t="s">
        <v>72</v>
      </c>
      <c r="M240" s="1" t="s">
        <v>469</v>
      </c>
      <c r="N240" s="1">
        <v>0</v>
      </c>
      <c r="O240" s="1">
        <v>112</v>
      </c>
      <c r="P240" s="96">
        <f t="shared" ref="P240:P245" si="22">N240/O240*100</f>
        <v>0</v>
      </c>
      <c r="Q240" s="1" t="s">
        <v>1225</v>
      </c>
      <c r="R240" s="1">
        <v>3</v>
      </c>
      <c r="S240" s="1">
        <v>113</v>
      </c>
      <c r="T240" s="96">
        <f t="shared" ref="T240:T245" si="23">R240/S240*100</f>
        <v>2.6548672566371683</v>
      </c>
    </row>
    <row r="241" spans="1:22" x14ac:dyDescent="0.3">
      <c r="A241" s="19">
        <v>24</v>
      </c>
      <c r="B241" s="19" t="s">
        <v>464</v>
      </c>
      <c r="C241" s="1">
        <v>33</v>
      </c>
      <c r="D241" s="19" t="s">
        <v>257</v>
      </c>
      <c r="E241" s="20">
        <v>2015</v>
      </c>
      <c r="F241" s="1">
        <v>3</v>
      </c>
      <c r="G241" s="1">
        <v>4</v>
      </c>
      <c r="H241" s="1">
        <v>4</v>
      </c>
      <c r="I241" s="1" t="s">
        <v>1288</v>
      </c>
      <c r="K241" s="1" t="s">
        <v>72</v>
      </c>
      <c r="M241" s="1" t="s">
        <v>469</v>
      </c>
      <c r="N241" s="1">
        <v>1</v>
      </c>
      <c r="O241" s="1">
        <v>112</v>
      </c>
      <c r="P241" s="96">
        <f t="shared" si="22"/>
        <v>0.89285714285714279</v>
      </c>
      <c r="Q241" s="1" t="s">
        <v>1225</v>
      </c>
      <c r="R241" s="97">
        <v>0</v>
      </c>
      <c r="S241" s="1">
        <v>113</v>
      </c>
      <c r="T241" s="96">
        <f t="shared" si="23"/>
        <v>0</v>
      </c>
    </row>
    <row r="242" spans="1:22" x14ac:dyDescent="0.3">
      <c r="A242" s="68">
        <v>56</v>
      </c>
      <c r="B242" s="68" t="s">
        <v>487</v>
      </c>
      <c r="C242" s="1">
        <v>34</v>
      </c>
      <c r="D242" s="68" t="s">
        <v>260</v>
      </c>
      <c r="E242" s="69">
        <v>2017</v>
      </c>
      <c r="F242" s="1">
        <v>3</v>
      </c>
      <c r="G242" s="1">
        <v>4</v>
      </c>
      <c r="H242" s="1">
        <v>1</v>
      </c>
      <c r="I242" s="1" t="s">
        <v>1316</v>
      </c>
      <c r="K242" s="1" t="s">
        <v>72</v>
      </c>
      <c r="M242" s="1" t="s">
        <v>469</v>
      </c>
      <c r="N242" s="1">
        <v>1</v>
      </c>
      <c r="O242" s="1">
        <v>49</v>
      </c>
      <c r="P242" s="96">
        <f t="shared" si="22"/>
        <v>2.0408163265306123</v>
      </c>
      <c r="Q242" s="1" t="s">
        <v>1225</v>
      </c>
      <c r="R242" s="1">
        <v>1</v>
      </c>
      <c r="S242" s="1">
        <v>49</v>
      </c>
      <c r="T242" s="96">
        <f t="shared" si="23"/>
        <v>2.0408163265306123</v>
      </c>
    </row>
    <row r="243" spans="1:22" x14ac:dyDescent="0.3">
      <c r="A243" s="68">
        <v>56</v>
      </c>
      <c r="B243" s="68" t="s">
        <v>487</v>
      </c>
      <c r="C243" s="1">
        <v>34</v>
      </c>
      <c r="D243" s="68" t="s">
        <v>260</v>
      </c>
      <c r="E243" s="69">
        <v>2017</v>
      </c>
      <c r="F243" s="1">
        <v>3</v>
      </c>
      <c r="G243" s="1">
        <v>4</v>
      </c>
      <c r="H243" s="1">
        <v>4</v>
      </c>
      <c r="I243" s="1" t="s">
        <v>1317</v>
      </c>
      <c r="K243" s="1" t="s">
        <v>72</v>
      </c>
      <c r="M243" s="1" t="s">
        <v>469</v>
      </c>
      <c r="N243" s="1">
        <v>1</v>
      </c>
      <c r="O243" s="1">
        <v>49</v>
      </c>
      <c r="P243" s="96">
        <f t="shared" si="22"/>
        <v>2.0408163265306123</v>
      </c>
      <c r="Q243" s="1" t="s">
        <v>1225</v>
      </c>
      <c r="R243" s="1">
        <v>3</v>
      </c>
      <c r="S243" s="1">
        <v>49</v>
      </c>
      <c r="T243" s="96">
        <f t="shared" si="23"/>
        <v>6.1224489795918364</v>
      </c>
    </row>
    <row r="244" spans="1:22" x14ac:dyDescent="0.3">
      <c r="A244" s="68">
        <v>56</v>
      </c>
      <c r="B244" s="68" t="s">
        <v>487</v>
      </c>
      <c r="C244" s="1">
        <v>34</v>
      </c>
      <c r="D244" s="68" t="s">
        <v>260</v>
      </c>
      <c r="E244" s="69">
        <v>2017</v>
      </c>
      <c r="F244" s="1">
        <v>3</v>
      </c>
      <c r="G244" s="1">
        <v>4</v>
      </c>
      <c r="H244" s="1">
        <v>3</v>
      </c>
      <c r="I244" s="1" t="s">
        <v>1147</v>
      </c>
      <c r="K244" s="1" t="s">
        <v>72</v>
      </c>
      <c r="M244" s="1" t="s">
        <v>469</v>
      </c>
      <c r="N244" s="1">
        <v>0</v>
      </c>
      <c r="O244" s="1">
        <v>49</v>
      </c>
      <c r="P244" s="96">
        <f t="shared" si="22"/>
        <v>0</v>
      </c>
      <c r="Q244" s="1" t="s">
        <v>1225</v>
      </c>
      <c r="R244" s="1">
        <v>0</v>
      </c>
      <c r="S244" s="1">
        <v>49</v>
      </c>
      <c r="T244" s="96">
        <f t="shared" si="23"/>
        <v>0</v>
      </c>
    </row>
    <row r="245" spans="1:22" x14ac:dyDescent="0.3">
      <c r="A245" s="68">
        <v>56</v>
      </c>
      <c r="B245" s="68" t="s">
        <v>487</v>
      </c>
      <c r="C245" s="1">
        <v>34</v>
      </c>
      <c r="D245" s="68" t="s">
        <v>260</v>
      </c>
      <c r="E245" s="69">
        <v>2017</v>
      </c>
      <c r="F245" s="1">
        <v>3</v>
      </c>
      <c r="G245" s="1">
        <v>4</v>
      </c>
      <c r="H245" s="1">
        <v>7</v>
      </c>
      <c r="I245" s="1" t="s">
        <v>1318</v>
      </c>
      <c r="K245" s="1" t="s">
        <v>72</v>
      </c>
      <c r="M245" s="1" t="s">
        <v>469</v>
      </c>
      <c r="N245" s="1">
        <v>1</v>
      </c>
      <c r="O245" s="1">
        <v>49</v>
      </c>
      <c r="P245" s="96">
        <f t="shared" si="22"/>
        <v>2.0408163265306123</v>
      </c>
      <c r="Q245" s="1" t="s">
        <v>1225</v>
      </c>
      <c r="R245" s="1">
        <v>0</v>
      </c>
      <c r="S245" s="1">
        <v>49</v>
      </c>
      <c r="T245" s="96">
        <f t="shared" si="23"/>
        <v>0</v>
      </c>
    </row>
    <row r="246" spans="1:22" s="91" customFormat="1" x14ac:dyDescent="0.3">
      <c r="A246" s="98">
        <v>31</v>
      </c>
      <c r="B246" s="98" t="s">
        <v>473</v>
      </c>
      <c r="C246" s="1">
        <v>35</v>
      </c>
      <c r="D246" s="98" t="s">
        <v>1329</v>
      </c>
      <c r="E246" s="99">
        <v>2018</v>
      </c>
      <c r="F246" s="91">
        <v>3</v>
      </c>
      <c r="G246" s="91" t="s">
        <v>1330</v>
      </c>
      <c r="H246" s="91">
        <v>3</v>
      </c>
      <c r="I246" s="91" t="s">
        <v>1332</v>
      </c>
      <c r="J246" s="91" t="s">
        <v>1695</v>
      </c>
      <c r="K246" s="91" t="s">
        <v>72</v>
      </c>
      <c r="M246" s="91" t="s">
        <v>469</v>
      </c>
      <c r="N246" s="101">
        <f>O246*P246/100</f>
        <v>74.97</v>
      </c>
      <c r="O246" s="91">
        <v>90</v>
      </c>
      <c r="P246" s="100">
        <v>83.3</v>
      </c>
      <c r="Q246" s="100" t="s">
        <v>1331</v>
      </c>
      <c r="R246" s="101">
        <f>S246*T246/100</f>
        <v>52.545000000000002</v>
      </c>
      <c r="S246" s="100">
        <v>93</v>
      </c>
      <c r="T246" s="100">
        <v>56.5</v>
      </c>
      <c r="U246" s="91">
        <v>3.0000000000000001E-3</v>
      </c>
    </row>
    <row r="247" spans="1:22" s="91" customFormat="1" x14ac:dyDescent="0.3">
      <c r="A247" s="98">
        <v>31</v>
      </c>
      <c r="B247" s="98" t="s">
        <v>473</v>
      </c>
      <c r="C247" s="1">
        <v>35</v>
      </c>
      <c r="D247" s="98" t="s">
        <v>1329</v>
      </c>
      <c r="E247" s="99">
        <v>2018</v>
      </c>
      <c r="F247" s="91">
        <v>3</v>
      </c>
      <c r="G247" s="91" t="s">
        <v>1330</v>
      </c>
      <c r="H247" s="91">
        <v>3</v>
      </c>
      <c r="I247" s="91" t="s">
        <v>1332</v>
      </c>
      <c r="J247" s="91" t="s">
        <v>1333</v>
      </c>
      <c r="K247" s="91" t="s">
        <v>72</v>
      </c>
      <c r="M247" s="91" t="s">
        <v>469</v>
      </c>
      <c r="N247" s="101">
        <f t="shared" ref="N247:N251" si="24">O247*P247/100</f>
        <v>9.2700000000000014</v>
      </c>
      <c r="O247" s="91">
        <v>90</v>
      </c>
      <c r="P247" s="100">
        <v>10.3</v>
      </c>
      <c r="Q247" s="100" t="s">
        <v>1331</v>
      </c>
      <c r="R247" s="101">
        <f t="shared" ref="R247:R251" si="25">S247*T247/100</f>
        <v>31.713000000000001</v>
      </c>
      <c r="S247" s="100">
        <v>93</v>
      </c>
      <c r="T247" s="100">
        <v>34.1</v>
      </c>
    </row>
    <row r="248" spans="1:22" s="91" customFormat="1" x14ac:dyDescent="0.3">
      <c r="A248" s="102">
        <v>31</v>
      </c>
      <c r="B248" s="102" t="s">
        <v>473</v>
      </c>
      <c r="C248" s="1">
        <v>35</v>
      </c>
      <c r="D248" s="102" t="s">
        <v>1329</v>
      </c>
      <c r="E248" s="103">
        <v>2018</v>
      </c>
      <c r="F248" s="22">
        <v>3</v>
      </c>
      <c r="G248" s="22" t="s">
        <v>1330</v>
      </c>
      <c r="H248" s="22">
        <v>3</v>
      </c>
      <c r="I248" s="22" t="s">
        <v>1332</v>
      </c>
      <c r="J248" s="22" t="s">
        <v>1334</v>
      </c>
      <c r="K248" s="22" t="s">
        <v>72</v>
      </c>
      <c r="L248" s="22"/>
      <c r="M248" s="22" t="s">
        <v>469</v>
      </c>
      <c r="N248" s="104">
        <f t="shared" si="24"/>
        <v>5.76</v>
      </c>
      <c r="O248" s="22">
        <v>90</v>
      </c>
      <c r="P248" s="105">
        <v>6.4</v>
      </c>
      <c r="Q248" s="105" t="s">
        <v>1331</v>
      </c>
      <c r="R248" s="104">
        <f t="shared" si="25"/>
        <v>8.7420000000000009</v>
      </c>
      <c r="S248" s="105">
        <v>93</v>
      </c>
      <c r="T248" s="105">
        <v>9.4</v>
      </c>
      <c r="U248" s="22"/>
    </row>
    <row r="249" spans="1:22" s="91" customFormat="1" x14ac:dyDescent="0.3">
      <c r="A249" s="98">
        <v>31</v>
      </c>
      <c r="B249" s="98" t="s">
        <v>473</v>
      </c>
      <c r="C249" s="1">
        <v>35</v>
      </c>
      <c r="D249" s="98" t="s">
        <v>1329</v>
      </c>
      <c r="E249" s="99">
        <v>2018</v>
      </c>
      <c r="F249" s="91">
        <v>3</v>
      </c>
      <c r="G249" s="91" t="s">
        <v>1330</v>
      </c>
      <c r="H249" s="91">
        <v>6</v>
      </c>
      <c r="I249" s="91" t="s">
        <v>1335</v>
      </c>
      <c r="J249" s="91" t="s">
        <v>1696</v>
      </c>
      <c r="K249" s="91" t="s">
        <v>72</v>
      </c>
      <c r="M249" s="91" t="s">
        <v>469</v>
      </c>
      <c r="N249" s="101">
        <f t="shared" si="24"/>
        <v>41.04</v>
      </c>
      <c r="O249" s="91">
        <v>90</v>
      </c>
      <c r="P249" s="100">
        <v>45.6</v>
      </c>
      <c r="Q249" s="100" t="s">
        <v>1331</v>
      </c>
      <c r="R249" s="101">
        <f t="shared" si="25"/>
        <v>43.244999999999997</v>
      </c>
      <c r="S249" s="100">
        <v>93</v>
      </c>
      <c r="T249" s="100">
        <v>46.5</v>
      </c>
      <c r="U249" s="91" t="s">
        <v>1341</v>
      </c>
    </row>
    <row r="250" spans="1:22" s="91" customFormat="1" x14ac:dyDescent="0.3">
      <c r="A250" s="98">
        <v>31</v>
      </c>
      <c r="B250" s="98" t="s">
        <v>473</v>
      </c>
      <c r="C250" s="1">
        <v>35</v>
      </c>
      <c r="D250" s="98" t="s">
        <v>1329</v>
      </c>
      <c r="E250" s="99">
        <v>2018</v>
      </c>
      <c r="F250" s="91">
        <v>3</v>
      </c>
      <c r="G250" s="91" t="s">
        <v>1330</v>
      </c>
      <c r="H250" s="91">
        <v>6</v>
      </c>
      <c r="I250" s="91" t="s">
        <v>1335</v>
      </c>
      <c r="J250" s="91" t="s">
        <v>1333</v>
      </c>
      <c r="K250" s="91" t="s">
        <v>72</v>
      </c>
      <c r="M250" s="91" t="s">
        <v>469</v>
      </c>
      <c r="N250" s="101">
        <f t="shared" si="24"/>
        <v>34.200000000000003</v>
      </c>
      <c r="O250" s="91">
        <v>90</v>
      </c>
      <c r="P250" s="100">
        <v>38</v>
      </c>
      <c r="Q250" s="100" t="s">
        <v>1331</v>
      </c>
      <c r="R250" s="101">
        <f t="shared" si="25"/>
        <v>33.479999999999997</v>
      </c>
      <c r="S250" s="100">
        <v>93</v>
      </c>
      <c r="T250" s="100">
        <v>36</v>
      </c>
    </row>
    <row r="251" spans="1:22" s="91" customFormat="1" x14ac:dyDescent="0.3">
      <c r="A251" s="102">
        <v>31</v>
      </c>
      <c r="B251" s="102" t="s">
        <v>473</v>
      </c>
      <c r="C251" s="1">
        <v>35</v>
      </c>
      <c r="D251" s="102" t="s">
        <v>1329</v>
      </c>
      <c r="E251" s="103">
        <v>2018</v>
      </c>
      <c r="F251" s="22">
        <v>3</v>
      </c>
      <c r="G251" s="22" t="s">
        <v>1330</v>
      </c>
      <c r="H251" s="22">
        <v>6</v>
      </c>
      <c r="I251" s="22" t="s">
        <v>1335</v>
      </c>
      <c r="J251" s="22" t="s">
        <v>1334</v>
      </c>
      <c r="K251" s="22" t="s">
        <v>72</v>
      </c>
      <c r="L251" s="22"/>
      <c r="M251" s="22" t="s">
        <v>469</v>
      </c>
      <c r="N251" s="104">
        <f t="shared" si="24"/>
        <v>14.85</v>
      </c>
      <c r="O251" s="22">
        <v>90</v>
      </c>
      <c r="P251" s="105">
        <v>16.5</v>
      </c>
      <c r="Q251" s="105" t="s">
        <v>1331</v>
      </c>
      <c r="R251" s="104">
        <f t="shared" si="25"/>
        <v>16.181999999999999</v>
      </c>
      <c r="S251" s="105">
        <v>93</v>
      </c>
      <c r="T251" s="105">
        <v>17.399999999999999</v>
      </c>
      <c r="U251" s="22"/>
      <c r="V251" s="22"/>
    </row>
    <row r="252" spans="1:22" x14ac:dyDescent="0.3">
      <c r="A252" s="78">
        <v>31</v>
      </c>
      <c r="B252" s="78" t="s">
        <v>473</v>
      </c>
      <c r="C252" s="1">
        <v>35</v>
      </c>
      <c r="D252" s="78" t="s">
        <v>1329</v>
      </c>
      <c r="E252" s="79">
        <v>2018</v>
      </c>
      <c r="F252" s="1">
        <v>3</v>
      </c>
      <c r="G252" s="1" t="s">
        <v>1330</v>
      </c>
      <c r="H252" s="1">
        <v>4</v>
      </c>
      <c r="I252" s="1" t="s">
        <v>994</v>
      </c>
      <c r="J252" s="1" t="s">
        <v>1226</v>
      </c>
      <c r="K252" s="1" t="s">
        <v>72</v>
      </c>
      <c r="M252" s="1" t="s">
        <v>469</v>
      </c>
      <c r="N252" s="1">
        <v>2</v>
      </c>
      <c r="O252" s="1">
        <v>90</v>
      </c>
      <c r="P252" s="96">
        <f t="shared" ref="P252:P256" si="26">N252/O252*100</f>
        <v>2.2222222222222223</v>
      </c>
      <c r="Q252" s="1" t="s">
        <v>1331</v>
      </c>
      <c r="R252" s="1">
        <v>3</v>
      </c>
      <c r="S252" s="1">
        <v>93</v>
      </c>
      <c r="T252" s="96">
        <f t="shared" ref="T252:T256" si="27">R252/S252*100</f>
        <v>3.225806451612903</v>
      </c>
    </row>
    <row r="253" spans="1:22" x14ac:dyDescent="0.3">
      <c r="A253" s="78">
        <v>31</v>
      </c>
      <c r="B253" s="78" t="s">
        <v>473</v>
      </c>
      <c r="C253" s="1">
        <v>35</v>
      </c>
      <c r="D253" s="78" t="s">
        <v>1329</v>
      </c>
      <c r="E253" s="79">
        <v>2018</v>
      </c>
      <c r="F253" s="1">
        <v>3</v>
      </c>
      <c r="G253" s="1" t="s">
        <v>1330</v>
      </c>
      <c r="H253" s="1">
        <v>4</v>
      </c>
      <c r="I253" s="1" t="s">
        <v>1336</v>
      </c>
      <c r="J253" s="1" t="s">
        <v>1226</v>
      </c>
      <c r="K253" s="1" t="s">
        <v>72</v>
      </c>
      <c r="M253" s="1" t="s">
        <v>469</v>
      </c>
      <c r="N253" s="1">
        <v>0</v>
      </c>
      <c r="O253" s="1">
        <v>90</v>
      </c>
      <c r="P253" s="96">
        <f t="shared" si="26"/>
        <v>0</v>
      </c>
      <c r="Q253" s="1" t="s">
        <v>1331</v>
      </c>
      <c r="R253" s="1">
        <v>2</v>
      </c>
      <c r="S253" s="1">
        <v>93</v>
      </c>
      <c r="T253" s="96">
        <f t="shared" si="27"/>
        <v>2.1505376344086025</v>
      </c>
    </row>
    <row r="254" spans="1:22" x14ac:dyDescent="0.3">
      <c r="A254" s="78">
        <v>31</v>
      </c>
      <c r="B254" s="78" t="s">
        <v>473</v>
      </c>
      <c r="C254" s="1">
        <v>35</v>
      </c>
      <c r="D254" s="78" t="s">
        <v>1329</v>
      </c>
      <c r="E254" s="79">
        <v>2018</v>
      </c>
      <c r="F254" s="1">
        <v>3</v>
      </c>
      <c r="G254" s="1" t="s">
        <v>1330</v>
      </c>
      <c r="H254" s="1">
        <v>4</v>
      </c>
      <c r="I254" s="1" t="s">
        <v>1337</v>
      </c>
      <c r="J254" s="1" t="s">
        <v>1226</v>
      </c>
      <c r="K254" s="1" t="s">
        <v>72</v>
      </c>
      <c r="M254" s="1" t="s">
        <v>469</v>
      </c>
      <c r="N254" s="1">
        <v>0</v>
      </c>
      <c r="O254" s="1">
        <v>90</v>
      </c>
      <c r="P254" s="96">
        <f t="shared" si="26"/>
        <v>0</v>
      </c>
      <c r="Q254" s="1" t="s">
        <v>1331</v>
      </c>
      <c r="R254" s="1">
        <v>1</v>
      </c>
      <c r="S254" s="1">
        <v>93</v>
      </c>
      <c r="T254" s="96">
        <f t="shared" si="27"/>
        <v>1.0752688172043012</v>
      </c>
    </row>
    <row r="255" spans="1:22" x14ac:dyDescent="0.3">
      <c r="A255" s="78">
        <v>31</v>
      </c>
      <c r="B255" s="78" t="s">
        <v>473</v>
      </c>
      <c r="C255" s="1">
        <v>35</v>
      </c>
      <c r="D255" s="78" t="s">
        <v>1329</v>
      </c>
      <c r="E255" s="79">
        <v>2018</v>
      </c>
      <c r="F255" s="1">
        <v>3</v>
      </c>
      <c r="G255" s="1" t="s">
        <v>1330</v>
      </c>
      <c r="H255" s="1">
        <v>4</v>
      </c>
      <c r="I255" s="1" t="s">
        <v>1338</v>
      </c>
      <c r="J255" s="1" t="s">
        <v>1226</v>
      </c>
      <c r="K255" s="1" t="s">
        <v>72</v>
      </c>
      <c r="M255" s="1" t="s">
        <v>469</v>
      </c>
      <c r="N255" s="1">
        <v>0</v>
      </c>
      <c r="O255" s="1">
        <v>90</v>
      </c>
      <c r="P255" s="96">
        <f t="shared" si="26"/>
        <v>0</v>
      </c>
      <c r="Q255" s="1" t="s">
        <v>1331</v>
      </c>
      <c r="R255" s="1">
        <v>1</v>
      </c>
      <c r="S255" s="1">
        <v>93</v>
      </c>
      <c r="T255" s="96">
        <f t="shared" si="27"/>
        <v>1.0752688172043012</v>
      </c>
    </row>
    <row r="256" spans="1:22" x14ac:dyDescent="0.3">
      <c r="A256" s="78">
        <v>31</v>
      </c>
      <c r="B256" s="78" t="s">
        <v>473</v>
      </c>
      <c r="C256" s="1">
        <v>35</v>
      </c>
      <c r="D256" s="78" t="s">
        <v>1329</v>
      </c>
      <c r="E256" s="79">
        <v>2018</v>
      </c>
      <c r="F256" s="1">
        <v>3</v>
      </c>
      <c r="G256" s="1" t="s">
        <v>1330</v>
      </c>
      <c r="H256" s="1">
        <v>7</v>
      </c>
      <c r="I256" s="1" t="s">
        <v>1339</v>
      </c>
      <c r="J256" s="1" t="s">
        <v>1226</v>
      </c>
      <c r="K256" s="1" t="s">
        <v>72</v>
      </c>
      <c r="M256" s="1" t="s">
        <v>469</v>
      </c>
      <c r="N256" s="1">
        <v>7</v>
      </c>
      <c r="O256" s="1">
        <v>90</v>
      </c>
      <c r="P256" s="96">
        <f t="shared" si="26"/>
        <v>7.7777777777777777</v>
      </c>
      <c r="Q256" s="1" t="s">
        <v>1331</v>
      </c>
      <c r="R256" s="1">
        <v>2</v>
      </c>
      <c r="S256" s="1">
        <v>93</v>
      </c>
      <c r="T256" s="96">
        <f t="shared" si="27"/>
        <v>2.1505376344086025</v>
      </c>
    </row>
    <row r="257" spans="1:23" x14ac:dyDescent="0.3">
      <c r="A257" s="82">
        <v>13</v>
      </c>
      <c r="B257" s="82" t="s">
        <v>492</v>
      </c>
      <c r="C257" s="1">
        <v>36</v>
      </c>
      <c r="D257" s="82" t="s">
        <v>261</v>
      </c>
      <c r="E257" s="83">
        <v>2014</v>
      </c>
      <c r="F257" s="84">
        <v>4</v>
      </c>
      <c r="G257" s="84">
        <v>3</v>
      </c>
      <c r="H257" s="85">
        <v>7</v>
      </c>
      <c r="I257" s="1" t="s">
        <v>1635</v>
      </c>
      <c r="J257" s="1" t="s">
        <v>997</v>
      </c>
      <c r="K257" s="1" t="s">
        <v>72</v>
      </c>
      <c r="M257" s="1" t="s">
        <v>1636</v>
      </c>
      <c r="N257" s="1">
        <v>1</v>
      </c>
      <c r="O257" s="1">
        <v>64</v>
      </c>
      <c r="P257" s="1">
        <v>1.6</v>
      </c>
      <c r="Q257" s="1" t="s">
        <v>1411</v>
      </c>
      <c r="R257" s="1">
        <v>1</v>
      </c>
      <c r="S257" s="1">
        <v>56</v>
      </c>
      <c r="T257" s="1">
        <v>1.8</v>
      </c>
      <c r="U257" s="1">
        <v>1</v>
      </c>
      <c r="W257" s="1" t="s">
        <v>1637</v>
      </c>
    </row>
    <row r="258" spans="1:23" x14ac:dyDescent="0.3">
      <c r="A258" s="82">
        <v>13</v>
      </c>
      <c r="B258" s="82" t="s">
        <v>492</v>
      </c>
      <c r="C258" s="1">
        <v>36</v>
      </c>
      <c r="D258" s="82" t="s">
        <v>261</v>
      </c>
      <c r="E258" s="83">
        <v>2014</v>
      </c>
      <c r="F258" s="84">
        <v>4</v>
      </c>
      <c r="G258" s="84">
        <v>3</v>
      </c>
      <c r="H258" s="85">
        <v>4</v>
      </c>
      <c r="I258" s="1" t="s">
        <v>1075</v>
      </c>
      <c r="J258" s="1" t="s">
        <v>1638</v>
      </c>
      <c r="K258" s="1" t="s">
        <v>72</v>
      </c>
      <c r="M258" s="1" t="s">
        <v>1636</v>
      </c>
      <c r="N258" s="1">
        <v>6</v>
      </c>
      <c r="O258" s="1">
        <v>64</v>
      </c>
      <c r="P258" s="1">
        <v>9.4</v>
      </c>
      <c r="Q258" s="1" t="s">
        <v>1411</v>
      </c>
      <c r="R258" s="1">
        <v>5</v>
      </c>
      <c r="S258" s="1">
        <v>56</v>
      </c>
      <c r="T258" s="1">
        <v>8.9</v>
      </c>
      <c r="U258" s="1">
        <v>1</v>
      </c>
      <c r="W258" s="62"/>
    </row>
    <row r="259" spans="1:23" x14ac:dyDescent="0.3">
      <c r="A259" s="82">
        <v>13</v>
      </c>
      <c r="B259" s="82" t="s">
        <v>492</v>
      </c>
      <c r="C259" s="1">
        <v>36</v>
      </c>
      <c r="D259" s="82" t="s">
        <v>261</v>
      </c>
      <c r="E259" s="83">
        <v>2014</v>
      </c>
      <c r="F259" s="84">
        <v>4</v>
      </c>
      <c r="G259" s="84">
        <v>3</v>
      </c>
      <c r="H259" s="85">
        <v>2</v>
      </c>
      <c r="I259" s="1" t="s">
        <v>865</v>
      </c>
      <c r="J259" s="1" t="s">
        <v>1639</v>
      </c>
      <c r="K259" s="1" t="s">
        <v>72</v>
      </c>
      <c r="M259" s="1" t="s">
        <v>1636</v>
      </c>
      <c r="N259" s="1">
        <v>3</v>
      </c>
      <c r="O259" s="1">
        <v>64</v>
      </c>
      <c r="P259" s="1">
        <v>4.7</v>
      </c>
      <c r="Q259" s="1" t="s">
        <v>1411</v>
      </c>
      <c r="R259" s="1">
        <v>0</v>
      </c>
      <c r="S259" s="1">
        <v>56</v>
      </c>
      <c r="T259" s="1">
        <v>0</v>
      </c>
      <c r="U259" s="1">
        <v>0.247</v>
      </c>
    </row>
    <row r="260" spans="1:23" x14ac:dyDescent="0.3">
      <c r="A260" s="82">
        <v>13</v>
      </c>
      <c r="B260" s="82" t="s">
        <v>492</v>
      </c>
      <c r="C260" s="1">
        <v>36</v>
      </c>
      <c r="D260" s="82" t="s">
        <v>261</v>
      </c>
      <c r="E260" s="83">
        <v>2014</v>
      </c>
      <c r="F260" s="84">
        <v>4</v>
      </c>
      <c r="G260" s="84">
        <v>3</v>
      </c>
      <c r="H260" s="85">
        <v>7</v>
      </c>
      <c r="I260" s="1" t="s">
        <v>1640</v>
      </c>
      <c r="J260" s="85" t="s">
        <v>1638</v>
      </c>
      <c r="K260" s="1" t="s">
        <v>72</v>
      </c>
      <c r="M260" s="1" t="s">
        <v>1636</v>
      </c>
      <c r="N260" s="1">
        <v>0</v>
      </c>
      <c r="O260" s="1">
        <v>64</v>
      </c>
      <c r="P260" s="1">
        <v>0</v>
      </c>
      <c r="Q260" s="1" t="s">
        <v>1411</v>
      </c>
      <c r="R260" s="1">
        <v>3</v>
      </c>
      <c r="S260" s="1">
        <v>56</v>
      </c>
      <c r="T260" s="1">
        <v>5.4</v>
      </c>
      <c r="U260" s="1">
        <v>9.9000000000000005E-2</v>
      </c>
    </row>
    <row r="261" spans="1:23" x14ac:dyDescent="0.3">
      <c r="A261" s="82">
        <v>13</v>
      </c>
      <c r="B261" s="82" t="s">
        <v>492</v>
      </c>
      <c r="C261" s="1">
        <v>36</v>
      </c>
      <c r="D261" s="82" t="s">
        <v>261</v>
      </c>
      <c r="E261" s="83">
        <v>2014</v>
      </c>
      <c r="F261" s="84">
        <v>4</v>
      </c>
      <c r="G261" s="84">
        <v>3</v>
      </c>
      <c r="H261" s="1">
        <v>2</v>
      </c>
      <c r="I261" s="1" t="s">
        <v>664</v>
      </c>
      <c r="J261" s="1" t="s">
        <v>1638</v>
      </c>
      <c r="K261" s="1" t="s">
        <v>72</v>
      </c>
      <c r="M261" s="1" t="s">
        <v>1636</v>
      </c>
      <c r="N261" s="1">
        <v>4</v>
      </c>
      <c r="O261" s="1">
        <v>64</v>
      </c>
      <c r="P261" s="1">
        <v>6.3</v>
      </c>
      <c r="Q261" s="1" t="s">
        <v>1411</v>
      </c>
      <c r="R261" s="1">
        <v>4</v>
      </c>
      <c r="S261" s="1">
        <v>56</v>
      </c>
      <c r="T261" s="1">
        <v>7.1</v>
      </c>
      <c r="U261" s="1">
        <v>1</v>
      </c>
    </row>
    <row r="262" spans="1:23" x14ac:dyDescent="0.3">
      <c r="A262" s="82">
        <v>13</v>
      </c>
      <c r="B262" s="82" t="s">
        <v>492</v>
      </c>
      <c r="C262" s="1">
        <v>36</v>
      </c>
      <c r="D262" s="82" t="s">
        <v>261</v>
      </c>
      <c r="E262" s="83">
        <v>2014</v>
      </c>
      <c r="F262" s="84">
        <v>4</v>
      </c>
      <c r="G262" s="84">
        <v>3</v>
      </c>
      <c r="H262" s="1">
        <v>5</v>
      </c>
      <c r="I262" s="1" t="s">
        <v>200</v>
      </c>
      <c r="J262" s="1" t="s">
        <v>121</v>
      </c>
      <c r="K262" s="1" t="s">
        <v>72</v>
      </c>
      <c r="M262" s="1" t="s">
        <v>1636</v>
      </c>
      <c r="N262" s="1">
        <v>18</v>
      </c>
      <c r="O262" s="1">
        <v>64</v>
      </c>
      <c r="P262" s="1">
        <v>28.1</v>
      </c>
      <c r="Q262" s="1" t="s">
        <v>1411</v>
      </c>
      <c r="R262" s="1">
        <v>12</v>
      </c>
      <c r="S262" s="1">
        <v>56</v>
      </c>
      <c r="T262" s="1">
        <v>21.4</v>
      </c>
      <c r="U262" s="1">
        <v>0.52600000000000002</v>
      </c>
    </row>
    <row r="263" spans="1:23" x14ac:dyDescent="0.3">
      <c r="A263" s="82">
        <v>13</v>
      </c>
      <c r="B263" s="82" t="s">
        <v>492</v>
      </c>
      <c r="C263" s="1">
        <v>36</v>
      </c>
      <c r="D263" s="82" t="s">
        <v>261</v>
      </c>
      <c r="E263" s="83">
        <v>2014</v>
      </c>
      <c r="F263" s="84">
        <v>4</v>
      </c>
      <c r="G263" s="84">
        <v>3</v>
      </c>
      <c r="H263" s="1">
        <v>3</v>
      </c>
      <c r="I263" s="1" t="s">
        <v>1074</v>
      </c>
      <c r="J263" s="1" t="s">
        <v>1638</v>
      </c>
      <c r="K263" s="1" t="s">
        <v>72</v>
      </c>
      <c r="M263" s="1" t="s">
        <v>1636</v>
      </c>
      <c r="N263" s="1">
        <v>0</v>
      </c>
      <c r="O263" s="1">
        <v>64</v>
      </c>
      <c r="P263" s="1">
        <v>0</v>
      </c>
      <c r="Q263" s="1" t="s">
        <v>1411</v>
      </c>
      <c r="R263" s="1">
        <v>4</v>
      </c>
      <c r="S263" s="1">
        <v>56</v>
      </c>
      <c r="T263" s="1">
        <v>7.1</v>
      </c>
      <c r="U263" s="1">
        <v>4.4999999999999998E-2</v>
      </c>
    </row>
    <row r="264" spans="1:23" x14ac:dyDescent="0.3">
      <c r="A264" s="84">
        <v>38</v>
      </c>
      <c r="B264" s="84" t="s">
        <v>500</v>
      </c>
      <c r="C264" s="1">
        <v>37</v>
      </c>
      <c r="D264" s="86" t="s">
        <v>262</v>
      </c>
      <c r="E264" s="87">
        <v>2018</v>
      </c>
      <c r="F264" s="84">
        <v>4</v>
      </c>
      <c r="G264" s="84">
        <v>3</v>
      </c>
      <c r="H264" s="1">
        <v>4</v>
      </c>
      <c r="I264" s="1" t="s">
        <v>1641</v>
      </c>
      <c r="J264" s="1" t="s">
        <v>1638</v>
      </c>
      <c r="K264" s="1" t="s">
        <v>72</v>
      </c>
      <c r="M264" s="1" t="s">
        <v>1636</v>
      </c>
      <c r="N264" s="1">
        <v>2</v>
      </c>
      <c r="O264" s="1">
        <v>41</v>
      </c>
      <c r="P264" s="1">
        <v>4.9000000000000004</v>
      </c>
      <c r="Q264" s="1" t="s">
        <v>1411</v>
      </c>
      <c r="R264" s="1">
        <v>2</v>
      </c>
      <c r="S264" s="1">
        <v>41</v>
      </c>
      <c r="T264" s="1">
        <v>4.9000000000000004</v>
      </c>
    </row>
    <row r="265" spans="1:23" x14ac:dyDescent="0.3">
      <c r="A265" s="84">
        <v>38</v>
      </c>
      <c r="B265" s="84" t="s">
        <v>500</v>
      </c>
      <c r="C265" s="1">
        <v>37</v>
      </c>
      <c r="D265" s="86" t="s">
        <v>262</v>
      </c>
      <c r="E265" s="87">
        <v>2018</v>
      </c>
      <c r="F265" s="84">
        <v>4</v>
      </c>
      <c r="G265" s="84">
        <v>3</v>
      </c>
      <c r="H265" s="1">
        <v>2</v>
      </c>
      <c r="I265" s="1" t="s">
        <v>1488</v>
      </c>
      <c r="J265" s="1" t="s">
        <v>1638</v>
      </c>
      <c r="K265" s="1" t="s">
        <v>72</v>
      </c>
      <c r="M265" s="1" t="s">
        <v>1636</v>
      </c>
      <c r="N265" s="1">
        <v>5</v>
      </c>
      <c r="O265" s="1">
        <v>41</v>
      </c>
      <c r="P265" s="1">
        <v>12.2</v>
      </c>
      <c r="Q265" s="1" t="s">
        <v>1411</v>
      </c>
      <c r="R265" s="1">
        <v>2</v>
      </c>
      <c r="S265" s="1">
        <v>41</v>
      </c>
      <c r="T265" s="1">
        <v>4.9000000000000004</v>
      </c>
    </row>
    <row r="266" spans="1:23" x14ac:dyDescent="0.3">
      <c r="A266" s="88">
        <v>23</v>
      </c>
      <c r="B266" s="88" t="s">
        <v>1642</v>
      </c>
      <c r="C266" s="1">
        <v>38</v>
      </c>
      <c r="D266" s="89" t="s">
        <v>1643</v>
      </c>
      <c r="E266" s="90">
        <v>2016</v>
      </c>
      <c r="F266" s="88">
        <v>4</v>
      </c>
      <c r="G266" s="88">
        <v>3</v>
      </c>
      <c r="H266" s="1">
        <v>1</v>
      </c>
      <c r="I266" s="1" t="s">
        <v>1644</v>
      </c>
      <c r="K266" s="1" t="s">
        <v>72</v>
      </c>
      <c r="M266" s="1" t="s">
        <v>1636</v>
      </c>
      <c r="N266" s="1">
        <v>0</v>
      </c>
      <c r="O266" s="1">
        <v>45</v>
      </c>
      <c r="P266" s="96">
        <f t="shared" ref="P266" si="28">N266/O266*100</f>
        <v>0</v>
      </c>
      <c r="Q266" s="1" t="s">
        <v>1411</v>
      </c>
      <c r="R266" s="1">
        <v>0</v>
      </c>
      <c r="S266" s="1">
        <v>48</v>
      </c>
      <c r="T266" s="96">
        <f t="shared" ref="T266" si="29">R266/S266*100</f>
        <v>0</v>
      </c>
    </row>
    <row r="267" spans="1:23" x14ac:dyDescent="0.3">
      <c r="A267" s="88">
        <v>23</v>
      </c>
      <c r="B267" s="88" t="s">
        <v>1642</v>
      </c>
      <c r="C267" s="1">
        <v>38</v>
      </c>
      <c r="D267" s="89" t="s">
        <v>1643</v>
      </c>
      <c r="E267" s="90">
        <v>2016</v>
      </c>
      <c r="F267" s="88">
        <v>4</v>
      </c>
      <c r="G267" s="88">
        <v>3</v>
      </c>
      <c r="H267" s="92"/>
      <c r="I267" s="1" t="s">
        <v>1645</v>
      </c>
      <c r="J267" s="85" t="s">
        <v>1638</v>
      </c>
      <c r="K267" s="1" t="s">
        <v>72</v>
      </c>
      <c r="L267" s="1" t="s">
        <v>1646</v>
      </c>
      <c r="M267" s="1" t="s">
        <v>1636</v>
      </c>
      <c r="N267" s="1">
        <v>0</v>
      </c>
      <c r="O267" s="1">
        <v>45</v>
      </c>
      <c r="P267" s="1">
        <v>0</v>
      </c>
      <c r="Q267" s="1" t="s">
        <v>1411</v>
      </c>
      <c r="R267" s="1">
        <v>0</v>
      </c>
      <c r="S267" s="1">
        <v>48</v>
      </c>
      <c r="T267" s="1">
        <v>0</v>
      </c>
    </row>
    <row r="268" spans="1:23" x14ac:dyDescent="0.3">
      <c r="A268" s="88">
        <v>22</v>
      </c>
      <c r="B268" s="88" t="s">
        <v>1647</v>
      </c>
      <c r="C268" s="1">
        <v>39</v>
      </c>
      <c r="D268" s="89" t="s">
        <v>1648</v>
      </c>
      <c r="E268" s="90">
        <v>2023</v>
      </c>
      <c r="F268" s="88">
        <v>4</v>
      </c>
      <c r="G268" s="88">
        <v>3</v>
      </c>
      <c r="H268" s="1">
        <v>5</v>
      </c>
      <c r="I268" s="1" t="s">
        <v>1649</v>
      </c>
      <c r="J268" s="1" t="s">
        <v>1638</v>
      </c>
      <c r="K268" s="1" t="s">
        <v>72</v>
      </c>
      <c r="M268" s="1" t="s">
        <v>1636</v>
      </c>
      <c r="N268" s="1">
        <v>0</v>
      </c>
      <c r="O268" s="1">
        <v>66</v>
      </c>
      <c r="P268" s="1">
        <v>0</v>
      </c>
      <c r="Q268" s="1" t="s">
        <v>1411</v>
      </c>
      <c r="R268" s="1">
        <v>0</v>
      </c>
      <c r="S268" s="1">
        <v>64</v>
      </c>
      <c r="T268" s="1">
        <v>0</v>
      </c>
    </row>
    <row r="269" spans="1:23" x14ac:dyDescent="0.3">
      <c r="A269" s="88">
        <v>22</v>
      </c>
      <c r="B269" s="88" t="s">
        <v>1647</v>
      </c>
      <c r="C269" s="1">
        <v>39</v>
      </c>
      <c r="D269" s="89" t="s">
        <v>1648</v>
      </c>
      <c r="E269" s="90">
        <v>2023</v>
      </c>
      <c r="F269" s="88">
        <v>4</v>
      </c>
      <c r="G269" s="88">
        <v>3</v>
      </c>
      <c r="H269" s="1">
        <v>2</v>
      </c>
      <c r="I269" s="1" t="s">
        <v>865</v>
      </c>
      <c r="J269" s="1" t="s">
        <v>1650</v>
      </c>
      <c r="K269" s="1" t="s">
        <v>72</v>
      </c>
      <c r="M269" s="1" t="s">
        <v>1636</v>
      </c>
      <c r="N269" s="1">
        <v>2</v>
      </c>
      <c r="O269" s="1">
        <v>66</v>
      </c>
      <c r="P269" s="1">
        <v>3</v>
      </c>
      <c r="Q269" s="1" t="s">
        <v>1411</v>
      </c>
      <c r="R269" s="1">
        <v>3</v>
      </c>
      <c r="S269" s="1">
        <v>64</v>
      </c>
      <c r="T269" s="1">
        <v>4.5999999999999996</v>
      </c>
      <c r="U269" s="1">
        <v>0.74199999999999999</v>
      </c>
    </row>
    <row r="270" spans="1:23" x14ac:dyDescent="0.3">
      <c r="A270" s="88">
        <v>22</v>
      </c>
      <c r="B270" s="88" t="s">
        <v>1647</v>
      </c>
      <c r="C270" s="1">
        <v>39</v>
      </c>
      <c r="D270" s="89" t="s">
        <v>1648</v>
      </c>
      <c r="E270" s="90">
        <v>2023</v>
      </c>
      <c r="F270" s="88">
        <v>4</v>
      </c>
      <c r="G270" s="88">
        <v>3</v>
      </c>
      <c r="H270" s="1">
        <v>1</v>
      </c>
      <c r="I270" s="1" t="s">
        <v>1651</v>
      </c>
      <c r="J270" s="1" t="s">
        <v>1638</v>
      </c>
      <c r="K270" s="1" t="s">
        <v>72</v>
      </c>
      <c r="M270" s="1" t="s">
        <v>1636</v>
      </c>
      <c r="N270" s="1">
        <v>0</v>
      </c>
      <c r="O270" s="1">
        <v>66</v>
      </c>
      <c r="P270" s="1">
        <v>0</v>
      </c>
      <c r="Q270" s="1" t="s">
        <v>1411</v>
      </c>
      <c r="R270" s="1">
        <v>0</v>
      </c>
      <c r="S270" s="1">
        <v>64</v>
      </c>
      <c r="T270" s="1">
        <v>0</v>
      </c>
    </row>
    <row r="271" spans="1:23" x14ac:dyDescent="0.3">
      <c r="A271" s="88">
        <v>22</v>
      </c>
      <c r="B271" s="88" t="s">
        <v>1647</v>
      </c>
      <c r="C271" s="1">
        <v>39</v>
      </c>
      <c r="D271" s="89" t="s">
        <v>1648</v>
      </c>
      <c r="E271" s="90">
        <v>2023</v>
      </c>
      <c r="F271" s="88">
        <v>4</v>
      </c>
      <c r="G271" s="88">
        <v>3</v>
      </c>
      <c r="H271" s="1">
        <v>1</v>
      </c>
      <c r="I271" s="1" t="s">
        <v>1652</v>
      </c>
      <c r="J271" s="1" t="s">
        <v>1638</v>
      </c>
      <c r="K271" s="1" t="s">
        <v>72</v>
      </c>
      <c r="M271" s="1" t="s">
        <v>1636</v>
      </c>
      <c r="N271" s="1">
        <v>0</v>
      </c>
      <c r="O271" s="1">
        <v>66</v>
      </c>
      <c r="P271" s="1">
        <v>0</v>
      </c>
      <c r="Q271" s="1" t="s">
        <v>1411</v>
      </c>
      <c r="R271" s="1">
        <v>0</v>
      </c>
      <c r="S271" s="1">
        <v>64</v>
      </c>
      <c r="T271" s="1">
        <v>0</v>
      </c>
    </row>
    <row r="272" spans="1:23" x14ac:dyDescent="0.3">
      <c r="A272" s="88">
        <v>22</v>
      </c>
      <c r="B272" s="88" t="s">
        <v>1647</v>
      </c>
      <c r="C272" s="1">
        <v>39</v>
      </c>
      <c r="D272" s="89" t="s">
        <v>1648</v>
      </c>
      <c r="E272" s="90">
        <v>2023</v>
      </c>
      <c r="F272" s="88">
        <v>4</v>
      </c>
      <c r="G272" s="88">
        <v>3</v>
      </c>
      <c r="H272" s="1">
        <v>6</v>
      </c>
      <c r="I272" s="1" t="s">
        <v>1653</v>
      </c>
      <c r="J272" s="1" t="s">
        <v>1638</v>
      </c>
      <c r="K272" s="1" t="s">
        <v>72</v>
      </c>
      <c r="M272" s="1" t="s">
        <v>1636</v>
      </c>
      <c r="N272" s="1">
        <v>0</v>
      </c>
      <c r="O272" s="1">
        <v>66</v>
      </c>
      <c r="P272" s="1">
        <v>0</v>
      </c>
      <c r="Q272" s="1" t="s">
        <v>1411</v>
      </c>
      <c r="R272" s="1">
        <v>0</v>
      </c>
      <c r="S272" s="1">
        <v>64</v>
      </c>
      <c r="T272" s="1">
        <v>0</v>
      </c>
    </row>
    <row r="273" spans="1:21" x14ac:dyDescent="0.3">
      <c r="A273" s="88">
        <v>22</v>
      </c>
      <c r="B273" s="88" t="s">
        <v>1647</v>
      </c>
      <c r="C273" s="1">
        <v>39</v>
      </c>
      <c r="D273" s="89" t="s">
        <v>1648</v>
      </c>
      <c r="E273" s="90">
        <v>2023</v>
      </c>
      <c r="F273" s="88">
        <v>4</v>
      </c>
      <c r="G273" s="88">
        <v>3</v>
      </c>
      <c r="H273" s="1">
        <v>4</v>
      </c>
      <c r="I273" s="1" t="s">
        <v>1654</v>
      </c>
      <c r="J273" s="1" t="s">
        <v>1638</v>
      </c>
      <c r="K273" s="1" t="s">
        <v>72</v>
      </c>
      <c r="M273" s="1" t="s">
        <v>1636</v>
      </c>
      <c r="N273" s="1">
        <v>1</v>
      </c>
      <c r="O273" s="1">
        <v>66</v>
      </c>
      <c r="P273" s="1">
        <v>1.5</v>
      </c>
      <c r="Q273" s="1" t="s">
        <v>1411</v>
      </c>
      <c r="R273" s="1">
        <v>2</v>
      </c>
      <c r="S273" s="1">
        <v>64</v>
      </c>
      <c r="T273" s="1">
        <v>3.1</v>
      </c>
      <c r="U273" s="1">
        <v>0.61599999999999999</v>
      </c>
    </row>
    <row r="274" spans="1:21" x14ac:dyDescent="0.3">
      <c r="A274" s="93">
        <v>30</v>
      </c>
      <c r="B274" s="93" t="s">
        <v>1655</v>
      </c>
      <c r="C274" s="1">
        <v>40</v>
      </c>
      <c r="D274" s="94" t="s">
        <v>1656</v>
      </c>
      <c r="E274" s="95">
        <v>2020</v>
      </c>
      <c r="F274" s="93">
        <v>4</v>
      </c>
      <c r="G274" s="93">
        <v>3</v>
      </c>
      <c r="H274" s="1">
        <v>5</v>
      </c>
      <c r="I274" s="1" t="s">
        <v>200</v>
      </c>
      <c r="J274" s="85" t="s">
        <v>1638</v>
      </c>
      <c r="K274" s="1" t="s">
        <v>72</v>
      </c>
      <c r="M274" s="1" t="s">
        <v>1636</v>
      </c>
      <c r="N274" s="1">
        <v>11</v>
      </c>
      <c r="O274" s="1">
        <v>53</v>
      </c>
      <c r="P274" s="1">
        <v>20.8</v>
      </c>
      <c r="Q274" s="1" t="s">
        <v>1411</v>
      </c>
      <c r="R274" s="1">
        <v>12</v>
      </c>
      <c r="S274" s="1">
        <v>41</v>
      </c>
      <c r="T274" s="1">
        <v>29.3</v>
      </c>
      <c r="U274" s="1">
        <v>0.47</v>
      </c>
    </row>
    <row r="275" spans="1:21" x14ac:dyDescent="0.3">
      <c r="A275" s="93">
        <v>30</v>
      </c>
      <c r="B275" s="93" t="s">
        <v>1655</v>
      </c>
      <c r="C275" s="1">
        <v>40</v>
      </c>
      <c r="D275" s="94" t="s">
        <v>1656</v>
      </c>
      <c r="E275" s="95">
        <v>2020</v>
      </c>
      <c r="F275" s="93">
        <v>4</v>
      </c>
      <c r="G275" s="93">
        <v>3</v>
      </c>
      <c r="H275" s="1">
        <v>1</v>
      </c>
      <c r="I275" s="1" t="s">
        <v>698</v>
      </c>
      <c r="J275" s="85" t="s">
        <v>1638</v>
      </c>
      <c r="K275" s="1" t="s">
        <v>72</v>
      </c>
      <c r="M275" s="1" t="s">
        <v>1636</v>
      </c>
      <c r="N275" s="1">
        <v>0</v>
      </c>
      <c r="O275" s="1">
        <v>53</v>
      </c>
      <c r="P275" s="1">
        <v>0</v>
      </c>
      <c r="Q275" s="1" t="s">
        <v>1411</v>
      </c>
      <c r="R275" s="1">
        <v>1</v>
      </c>
      <c r="S275" s="1">
        <v>41</v>
      </c>
      <c r="T275" s="1">
        <v>2.4</v>
      </c>
      <c r="U275" s="1">
        <v>0.44</v>
      </c>
    </row>
    <row r="276" spans="1:21" x14ac:dyDescent="0.3">
      <c r="A276" s="93">
        <v>30</v>
      </c>
      <c r="B276" s="93" t="s">
        <v>1655</v>
      </c>
      <c r="C276" s="1">
        <v>40</v>
      </c>
      <c r="D276" s="94" t="s">
        <v>1656</v>
      </c>
      <c r="E276" s="95">
        <v>2020</v>
      </c>
      <c r="F276" s="93">
        <v>4</v>
      </c>
      <c r="G276" s="93">
        <v>3</v>
      </c>
      <c r="H276" s="1">
        <v>4</v>
      </c>
      <c r="I276" s="1" t="s">
        <v>1641</v>
      </c>
      <c r="J276" s="85" t="s">
        <v>1638</v>
      </c>
      <c r="K276" s="1" t="s">
        <v>72</v>
      </c>
      <c r="M276" s="1" t="s">
        <v>1636</v>
      </c>
      <c r="N276" s="1">
        <v>0</v>
      </c>
      <c r="O276" s="1">
        <v>53</v>
      </c>
      <c r="P276" s="1">
        <v>0</v>
      </c>
      <c r="Q276" s="1" t="s">
        <v>1411</v>
      </c>
      <c r="R276" s="1">
        <v>1</v>
      </c>
      <c r="S276" s="1">
        <v>41</v>
      </c>
      <c r="T276" s="1">
        <v>2.4</v>
      </c>
      <c r="U276" s="1">
        <v>0.44</v>
      </c>
    </row>
    <row r="277" spans="1:21" x14ac:dyDescent="0.3">
      <c r="A277" s="93">
        <v>30</v>
      </c>
      <c r="B277" s="93" t="s">
        <v>1655</v>
      </c>
      <c r="C277" s="1">
        <v>40</v>
      </c>
      <c r="D277" s="94" t="s">
        <v>1656</v>
      </c>
      <c r="E277" s="95">
        <v>2020</v>
      </c>
      <c r="F277" s="93">
        <v>4</v>
      </c>
      <c r="G277" s="93">
        <v>3</v>
      </c>
      <c r="H277" s="1">
        <v>2</v>
      </c>
      <c r="I277" s="1" t="s">
        <v>1657</v>
      </c>
      <c r="J277" s="85" t="s">
        <v>1638</v>
      </c>
      <c r="K277" s="1" t="s">
        <v>72</v>
      </c>
      <c r="M277" s="1" t="s">
        <v>1636</v>
      </c>
      <c r="N277" s="1">
        <v>9</v>
      </c>
      <c r="O277" s="1">
        <v>53</v>
      </c>
      <c r="P277" s="1">
        <v>17</v>
      </c>
      <c r="Q277" s="1" t="s">
        <v>1411</v>
      </c>
      <c r="R277" s="1">
        <v>4</v>
      </c>
      <c r="S277" s="1">
        <v>41</v>
      </c>
      <c r="T277" s="1">
        <v>9.8000000000000007</v>
      </c>
      <c r="U277" s="1">
        <v>0.38</v>
      </c>
    </row>
    <row r="278" spans="1:21" x14ac:dyDescent="0.3">
      <c r="A278" s="93">
        <v>30</v>
      </c>
      <c r="B278" s="93" t="s">
        <v>1655</v>
      </c>
      <c r="C278" s="1">
        <v>40</v>
      </c>
      <c r="D278" s="94" t="s">
        <v>1656</v>
      </c>
      <c r="E278" s="95">
        <v>2020</v>
      </c>
      <c r="F278" s="93">
        <v>4</v>
      </c>
      <c r="G278" s="93">
        <v>3</v>
      </c>
      <c r="H278" s="1">
        <v>2</v>
      </c>
      <c r="I278" s="1" t="s">
        <v>1658</v>
      </c>
      <c r="J278" s="85" t="s">
        <v>1638</v>
      </c>
      <c r="K278" s="1" t="s">
        <v>72</v>
      </c>
      <c r="M278" s="1" t="s">
        <v>1636</v>
      </c>
      <c r="N278" s="1">
        <v>0</v>
      </c>
      <c r="O278" s="1">
        <v>53</v>
      </c>
      <c r="P278" s="1">
        <v>0</v>
      </c>
      <c r="Q278" s="1" t="s">
        <v>1411</v>
      </c>
      <c r="R278" s="1">
        <v>1</v>
      </c>
      <c r="S278" s="1">
        <v>41</v>
      </c>
      <c r="T278" s="1">
        <v>2.4</v>
      </c>
      <c r="U278" s="1">
        <v>0.44</v>
      </c>
    </row>
    <row r="279" spans="1:21" x14ac:dyDescent="0.3">
      <c r="A279" s="93">
        <v>30</v>
      </c>
      <c r="B279" s="93" t="s">
        <v>1655</v>
      </c>
      <c r="C279" s="1">
        <v>40</v>
      </c>
      <c r="D279" s="94" t="s">
        <v>1656</v>
      </c>
      <c r="E279" s="95">
        <v>2020</v>
      </c>
      <c r="F279" s="93">
        <v>4</v>
      </c>
      <c r="G279" s="93">
        <v>3</v>
      </c>
      <c r="H279" s="1">
        <v>2</v>
      </c>
      <c r="I279" s="1" t="s">
        <v>1488</v>
      </c>
      <c r="J279" s="85" t="s">
        <v>1638</v>
      </c>
      <c r="K279" s="1" t="s">
        <v>72</v>
      </c>
      <c r="M279" s="1" t="s">
        <v>1636</v>
      </c>
      <c r="N279" s="1">
        <v>4</v>
      </c>
      <c r="O279" s="1">
        <v>53</v>
      </c>
      <c r="P279" s="1">
        <v>7.5</v>
      </c>
      <c r="Q279" s="1" t="s">
        <v>1411</v>
      </c>
      <c r="R279" s="1">
        <v>1</v>
      </c>
      <c r="S279" s="1">
        <v>41</v>
      </c>
      <c r="T279" s="1">
        <v>2.4</v>
      </c>
      <c r="U279" s="1">
        <v>0.38</v>
      </c>
    </row>
    <row r="280" spans="1:21" x14ac:dyDescent="0.3">
      <c r="A280" s="93">
        <v>30</v>
      </c>
      <c r="B280" s="93" t="s">
        <v>1655</v>
      </c>
      <c r="C280" s="1">
        <v>40</v>
      </c>
      <c r="D280" s="94" t="s">
        <v>1656</v>
      </c>
      <c r="E280" s="95">
        <v>2020</v>
      </c>
      <c r="F280" s="93">
        <v>4</v>
      </c>
      <c r="G280" s="93">
        <v>3</v>
      </c>
      <c r="H280" s="1">
        <v>7</v>
      </c>
      <c r="I280" s="1" t="s">
        <v>811</v>
      </c>
      <c r="J280" s="85" t="s">
        <v>1638</v>
      </c>
      <c r="K280" s="1" t="s">
        <v>72</v>
      </c>
      <c r="M280" s="1" t="s">
        <v>1636</v>
      </c>
      <c r="N280" s="91">
        <v>3</v>
      </c>
      <c r="O280" s="1">
        <v>53</v>
      </c>
      <c r="P280" s="1">
        <v>5.7</v>
      </c>
      <c r="Q280" s="1" t="s">
        <v>1411</v>
      </c>
      <c r="R280" s="1">
        <v>0</v>
      </c>
      <c r="S280" s="1">
        <v>41</v>
      </c>
      <c r="T280" s="1">
        <v>0</v>
      </c>
      <c r="U280" s="1">
        <v>0.25</v>
      </c>
    </row>
    <row r="281" spans="1:21" x14ac:dyDescent="0.3">
      <c r="A281" s="19">
        <v>19</v>
      </c>
      <c r="B281" s="19" t="s">
        <v>554</v>
      </c>
      <c r="C281" s="1">
        <v>41</v>
      </c>
      <c r="D281" s="19" t="s">
        <v>1364</v>
      </c>
      <c r="E281" s="20">
        <v>2016</v>
      </c>
      <c r="F281" s="1">
        <v>5</v>
      </c>
      <c r="G281" s="1">
        <v>2</v>
      </c>
      <c r="H281" s="1">
        <v>2</v>
      </c>
      <c r="I281" s="1" t="s">
        <v>1366</v>
      </c>
      <c r="J281" s="1" t="s">
        <v>1368</v>
      </c>
      <c r="K281" s="1" t="s">
        <v>72</v>
      </c>
      <c r="M281" s="1" t="s">
        <v>1372</v>
      </c>
      <c r="N281" s="1">
        <v>5</v>
      </c>
      <c r="O281" s="1">
        <v>70</v>
      </c>
      <c r="P281" s="1">
        <v>7.1</v>
      </c>
      <c r="Q281" s="1" t="s">
        <v>36</v>
      </c>
      <c r="R281" s="1">
        <v>4</v>
      </c>
      <c r="S281" s="1">
        <v>70</v>
      </c>
      <c r="T281" s="1">
        <v>5.7</v>
      </c>
      <c r="U281" s="1">
        <v>0.438</v>
      </c>
    </row>
    <row r="282" spans="1:21" x14ac:dyDescent="0.3">
      <c r="A282" s="19">
        <v>19</v>
      </c>
      <c r="B282" s="19" t="s">
        <v>554</v>
      </c>
      <c r="C282" s="1">
        <v>41</v>
      </c>
      <c r="D282" s="19" t="s">
        <v>1364</v>
      </c>
      <c r="E282" s="20">
        <v>2016</v>
      </c>
      <c r="F282" s="1">
        <v>5</v>
      </c>
      <c r="G282" s="1">
        <v>2</v>
      </c>
      <c r="H282" s="1">
        <v>2</v>
      </c>
      <c r="I282" s="1" t="s">
        <v>1367</v>
      </c>
      <c r="J282" s="1" t="s">
        <v>1368</v>
      </c>
      <c r="K282" s="1" t="s">
        <v>72</v>
      </c>
      <c r="M282" s="1" t="s">
        <v>1372</v>
      </c>
      <c r="N282" s="1">
        <v>3</v>
      </c>
      <c r="O282" s="1">
        <v>70</v>
      </c>
      <c r="P282" s="1">
        <v>4.3</v>
      </c>
      <c r="Q282" s="1" t="s">
        <v>36</v>
      </c>
      <c r="R282" s="1">
        <v>2</v>
      </c>
      <c r="S282" s="1">
        <v>70</v>
      </c>
      <c r="T282" s="1">
        <v>2.9</v>
      </c>
      <c r="U282" s="1">
        <v>0.28899999999999998</v>
      </c>
    </row>
    <row r="283" spans="1:21" x14ac:dyDescent="0.3">
      <c r="A283" s="19">
        <v>19</v>
      </c>
      <c r="B283" s="19" t="s">
        <v>554</v>
      </c>
      <c r="C283" s="1">
        <v>41</v>
      </c>
      <c r="D283" s="19" t="s">
        <v>1364</v>
      </c>
      <c r="E283" s="20">
        <v>2016</v>
      </c>
      <c r="F283" s="1">
        <v>5</v>
      </c>
      <c r="G283" s="1">
        <v>2</v>
      </c>
      <c r="H283" s="1">
        <v>1</v>
      </c>
      <c r="I283" s="1" t="s">
        <v>924</v>
      </c>
      <c r="J283" s="1" t="s">
        <v>1371</v>
      </c>
      <c r="K283" s="1" t="s">
        <v>72</v>
      </c>
      <c r="M283" s="1" t="s">
        <v>1372</v>
      </c>
      <c r="N283" s="1">
        <v>1</v>
      </c>
      <c r="O283" s="1">
        <v>70</v>
      </c>
      <c r="P283" s="1">
        <v>1.4</v>
      </c>
      <c r="Q283" s="1" t="s">
        <v>36</v>
      </c>
      <c r="R283" s="1">
        <v>1</v>
      </c>
      <c r="S283" s="1">
        <v>70</v>
      </c>
      <c r="T283" s="1">
        <v>1.4</v>
      </c>
      <c r="U283" s="1">
        <v>0.28999999999999998</v>
      </c>
    </row>
    <row r="284" spans="1:21" x14ac:dyDescent="0.3">
      <c r="A284" s="19">
        <v>19</v>
      </c>
      <c r="B284" s="19" t="s">
        <v>554</v>
      </c>
      <c r="C284" s="1">
        <v>41</v>
      </c>
      <c r="D284" s="19" t="s">
        <v>1364</v>
      </c>
      <c r="E284" s="20">
        <v>2016</v>
      </c>
      <c r="F284" s="1">
        <v>5</v>
      </c>
      <c r="G284" s="1">
        <v>2</v>
      </c>
      <c r="H284" s="1">
        <v>5</v>
      </c>
      <c r="I284" s="1" t="s">
        <v>1369</v>
      </c>
      <c r="J284" s="1" t="s">
        <v>1371</v>
      </c>
      <c r="K284" s="1" t="s">
        <v>72</v>
      </c>
      <c r="M284" s="1" t="s">
        <v>1372</v>
      </c>
      <c r="N284" s="1">
        <v>0</v>
      </c>
      <c r="O284" s="1">
        <v>70</v>
      </c>
      <c r="P284" s="1">
        <v>0</v>
      </c>
      <c r="Q284" s="1" t="s">
        <v>36</v>
      </c>
      <c r="R284" s="1">
        <v>0</v>
      </c>
      <c r="S284" s="1">
        <v>70</v>
      </c>
      <c r="T284" s="1">
        <v>0</v>
      </c>
      <c r="U284" s="1">
        <v>0.108</v>
      </c>
    </row>
    <row r="285" spans="1:21" x14ac:dyDescent="0.3">
      <c r="A285" s="19">
        <v>19</v>
      </c>
      <c r="B285" s="19" t="s">
        <v>554</v>
      </c>
      <c r="C285" s="1">
        <v>41</v>
      </c>
      <c r="D285" s="19" t="s">
        <v>1364</v>
      </c>
      <c r="E285" s="20">
        <v>2016</v>
      </c>
      <c r="F285" s="1">
        <v>5</v>
      </c>
      <c r="G285" s="1">
        <v>2</v>
      </c>
      <c r="H285" s="1">
        <v>5</v>
      </c>
      <c r="I285" s="1" t="s">
        <v>1370</v>
      </c>
      <c r="J285" s="1" t="s">
        <v>1371</v>
      </c>
      <c r="K285" s="1" t="s">
        <v>72</v>
      </c>
      <c r="M285" s="1" t="s">
        <v>1372</v>
      </c>
      <c r="N285" s="1">
        <v>3</v>
      </c>
      <c r="O285" s="1">
        <v>70</v>
      </c>
      <c r="P285" s="1">
        <v>4.3</v>
      </c>
      <c r="Q285" s="1" t="s">
        <v>36</v>
      </c>
      <c r="R285" s="1">
        <v>0</v>
      </c>
      <c r="S285" s="1">
        <v>70</v>
      </c>
      <c r="T285" s="1">
        <v>0</v>
      </c>
      <c r="U285" s="1">
        <v>5.2999999999999999E-2</v>
      </c>
    </row>
    <row r="286" spans="1:21" x14ac:dyDescent="0.3">
      <c r="A286" s="78">
        <v>16</v>
      </c>
      <c r="B286" s="78" t="s">
        <v>544</v>
      </c>
      <c r="C286" s="1">
        <v>42</v>
      </c>
      <c r="D286" s="78" t="s">
        <v>1388</v>
      </c>
      <c r="E286" s="79">
        <v>2017</v>
      </c>
      <c r="F286" s="1">
        <v>5</v>
      </c>
      <c r="G286" s="1">
        <v>4</v>
      </c>
      <c r="H286" s="1">
        <v>6</v>
      </c>
      <c r="I286" s="1" t="s">
        <v>1389</v>
      </c>
      <c r="J286" s="1" t="s">
        <v>896</v>
      </c>
      <c r="K286" s="1" t="s">
        <v>72</v>
      </c>
      <c r="M286" s="1" t="s">
        <v>1372</v>
      </c>
      <c r="N286" s="1">
        <v>0</v>
      </c>
      <c r="O286" s="1">
        <v>89</v>
      </c>
      <c r="P286" s="96">
        <f t="shared" ref="P286:P289" si="30">N286/O286*100</f>
        <v>0</v>
      </c>
      <c r="Q286" s="1" t="s">
        <v>462</v>
      </c>
      <c r="R286" s="1">
        <v>1</v>
      </c>
      <c r="S286" s="1">
        <v>98</v>
      </c>
      <c r="T286" s="96">
        <f t="shared" ref="T286:T289" si="31">R286/S286*100</f>
        <v>1.0204081632653061</v>
      </c>
      <c r="U286" s="1">
        <v>1</v>
      </c>
    </row>
    <row r="287" spans="1:21" x14ac:dyDescent="0.3">
      <c r="A287" s="78">
        <v>16</v>
      </c>
      <c r="B287" s="78" t="s">
        <v>544</v>
      </c>
      <c r="C287" s="1">
        <v>42</v>
      </c>
      <c r="D287" s="78" t="s">
        <v>1388</v>
      </c>
      <c r="E287" s="79">
        <v>2017</v>
      </c>
      <c r="F287" s="1">
        <v>5</v>
      </c>
      <c r="G287" s="1">
        <v>4</v>
      </c>
      <c r="H287" s="1">
        <v>1</v>
      </c>
      <c r="I287" s="1" t="s">
        <v>1390</v>
      </c>
      <c r="J287" s="1" t="s">
        <v>896</v>
      </c>
      <c r="K287" s="1" t="s">
        <v>72</v>
      </c>
      <c r="M287" s="1" t="s">
        <v>1372</v>
      </c>
      <c r="N287" s="1">
        <v>1</v>
      </c>
      <c r="O287" s="1">
        <v>89</v>
      </c>
      <c r="P287" s="96">
        <f t="shared" si="30"/>
        <v>1.1235955056179776</v>
      </c>
      <c r="Q287" s="1" t="s">
        <v>462</v>
      </c>
      <c r="R287" s="1">
        <v>0</v>
      </c>
      <c r="S287" s="1">
        <v>98</v>
      </c>
      <c r="T287" s="96">
        <f t="shared" si="31"/>
        <v>0</v>
      </c>
      <c r="U287" s="1">
        <v>0.47599999999999998</v>
      </c>
    </row>
    <row r="288" spans="1:21" x14ac:dyDescent="0.3">
      <c r="A288" s="78">
        <v>16</v>
      </c>
      <c r="B288" s="78" t="s">
        <v>544</v>
      </c>
      <c r="C288" s="1">
        <v>42</v>
      </c>
      <c r="D288" s="78" t="s">
        <v>1388</v>
      </c>
      <c r="E288" s="79">
        <v>2017</v>
      </c>
      <c r="F288" s="1">
        <v>5</v>
      </c>
      <c r="G288" s="1">
        <v>4</v>
      </c>
      <c r="H288" s="1">
        <v>1</v>
      </c>
      <c r="I288" s="1" t="s">
        <v>865</v>
      </c>
      <c r="J288" s="1" t="s">
        <v>896</v>
      </c>
      <c r="K288" s="1" t="s">
        <v>72</v>
      </c>
      <c r="M288" s="1" t="s">
        <v>1372</v>
      </c>
      <c r="N288" s="1">
        <v>1</v>
      </c>
      <c r="O288" s="1">
        <v>89</v>
      </c>
      <c r="P288" s="96">
        <f t="shared" si="30"/>
        <v>1.1235955056179776</v>
      </c>
      <c r="Q288" s="1" t="s">
        <v>462</v>
      </c>
      <c r="R288" s="1">
        <v>1</v>
      </c>
      <c r="S288" s="1">
        <v>98</v>
      </c>
      <c r="T288" s="96">
        <f t="shared" si="31"/>
        <v>1.0204081632653061</v>
      </c>
      <c r="U288" s="1">
        <v>1</v>
      </c>
    </row>
    <row r="289" spans="1:23" x14ac:dyDescent="0.3">
      <c r="A289" s="78">
        <v>16</v>
      </c>
      <c r="B289" s="78" t="s">
        <v>544</v>
      </c>
      <c r="C289" s="1">
        <v>42</v>
      </c>
      <c r="D289" s="78" t="s">
        <v>1388</v>
      </c>
      <c r="E289" s="79">
        <v>2017</v>
      </c>
      <c r="F289" s="1">
        <v>5</v>
      </c>
      <c r="G289" s="1">
        <v>4</v>
      </c>
      <c r="H289" s="1">
        <v>5</v>
      </c>
      <c r="I289" s="1" t="s">
        <v>1073</v>
      </c>
      <c r="J289" s="1" t="s">
        <v>896</v>
      </c>
      <c r="K289" s="1" t="s">
        <v>72</v>
      </c>
      <c r="M289" s="1" t="s">
        <v>1372</v>
      </c>
      <c r="N289" s="1">
        <v>2</v>
      </c>
      <c r="O289" s="1">
        <v>89</v>
      </c>
      <c r="P289" s="96">
        <f t="shared" si="30"/>
        <v>2.2471910112359552</v>
      </c>
      <c r="Q289" s="1" t="s">
        <v>462</v>
      </c>
      <c r="R289" s="1">
        <v>1</v>
      </c>
      <c r="S289" s="1">
        <v>98</v>
      </c>
      <c r="T289" s="96">
        <f t="shared" si="31"/>
        <v>1.0204081632653061</v>
      </c>
      <c r="U289" s="1">
        <v>0.60599999999999998</v>
      </c>
    </row>
    <row r="290" spans="1:23" x14ac:dyDescent="0.3">
      <c r="A290" s="78">
        <v>16</v>
      </c>
      <c r="B290" s="78" t="s">
        <v>544</v>
      </c>
      <c r="C290" s="1">
        <v>42</v>
      </c>
      <c r="D290" s="78" t="s">
        <v>1388</v>
      </c>
      <c r="E290" s="79">
        <v>2017</v>
      </c>
      <c r="F290" s="1">
        <v>5</v>
      </c>
      <c r="G290" s="1">
        <v>4</v>
      </c>
      <c r="H290" s="1">
        <v>2</v>
      </c>
      <c r="I290" s="1" t="s">
        <v>664</v>
      </c>
      <c r="J290" s="1" t="s">
        <v>1394</v>
      </c>
      <c r="K290" s="1" t="s">
        <v>72</v>
      </c>
      <c r="M290" s="1" t="s">
        <v>1372</v>
      </c>
      <c r="N290" s="1">
        <v>9</v>
      </c>
      <c r="O290" s="1">
        <v>89</v>
      </c>
      <c r="P290" s="1">
        <v>10.1</v>
      </c>
      <c r="Q290" s="1" t="s">
        <v>462</v>
      </c>
      <c r="R290" s="1">
        <v>12</v>
      </c>
      <c r="S290" s="1">
        <v>98</v>
      </c>
      <c r="T290" s="1">
        <v>12.5</v>
      </c>
      <c r="U290" s="1">
        <v>0.60899999999999999</v>
      </c>
    </row>
    <row r="291" spans="1:23" x14ac:dyDescent="0.3">
      <c r="A291" s="78">
        <v>16</v>
      </c>
      <c r="B291" s="78" t="s">
        <v>544</v>
      </c>
      <c r="C291" s="1">
        <v>42</v>
      </c>
      <c r="D291" s="78" t="s">
        <v>1388</v>
      </c>
      <c r="E291" s="79">
        <v>2017</v>
      </c>
      <c r="F291" s="1">
        <v>5</v>
      </c>
      <c r="G291" s="1">
        <v>4</v>
      </c>
      <c r="H291" s="1">
        <v>2</v>
      </c>
      <c r="I291" s="1" t="s">
        <v>1391</v>
      </c>
      <c r="J291" s="1" t="s">
        <v>1394</v>
      </c>
      <c r="K291" s="1" t="s">
        <v>72</v>
      </c>
      <c r="M291" s="1" t="s">
        <v>1372</v>
      </c>
      <c r="N291" s="1">
        <v>18</v>
      </c>
      <c r="O291" s="1">
        <v>89</v>
      </c>
      <c r="P291" s="1">
        <v>20.2</v>
      </c>
      <c r="Q291" s="1" t="s">
        <v>462</v>
      </c>
      <c r="R291" s="1">
        <v>11</v>
      </c>
      <c r="S291" s="1">
        <v>98</v>
      </c>
      <c r="T291" s="1">
        <v>11.5</v>
      </c>
      <c r="U291" s="1">
        <v>0.251</v>
      </c>
    </row>
    <row r="292" spans="1:23" x14ac:dyDescent="0.3">
      <c r="A292" s="78">
        <v>16</v>
      </c>
      <c r="B292" s="78" t="s">
        <v>544</v>
      </c>
      <c r="C292" s="1">
        <v>42</v>
      </c>
      <c r="D292" s="78" t="s">
        <v>1388</v>
      </c>
      <c r="E292" s="79">
        <v>2017</v>
      </c>
      <c r="F292" s="1">
        <v>5</v>
      </c>
      <c r="G292" s="1">
        <v>4</v>
      </c>
      <c r="H292" s="1">
        <v>2</v>
      </c>
      <c r="I292" s="1" t="s">
        <v>1392</v>
      </c>
      <c r="J292" s="1" t="s">
        <v>1394</v>
      </c>
      <c r="K292" s="1" t="s">
        <v>72</v>
      </c>
      <c r="M292" s="1" t="s">
        <v>1372</v>
      </c>
      <c r="N292" s="1">
        <v>0</v>
      </c>
      <c r="O292" s="1">
        <v>89</v>
      </c>
      <c r="P292" s="96">
        <f t="shared" ref="P292" si="32">N292/O292*100</f>
        <v>0</v>
      </c>
      <c r="Q292" s="1" t="s">
        <v>462</v>
      </c>
      <c r="R292" s="1">
        <v>2</v>
      </c>
      <c r="S292" s="1">
        <v>98</v>
      </c>
      <c r="T292" s="96">
        <f t="shared" ref="T292" si="33">R292/S292*100</f>
        <v>2.0408163265306123</v>
      </c>
      <c r="U292" s="1">
        <v>0.498</v>
      </c>
    </row>
    <row r="293" spans="1:23" x14ac:dyDescent="0.3">
      <c r="A293" s="78">
        <v>16</v>
      </c>
      <c r="B293" s="78" t="s">
        <v>544</v>
      </c>
      <c r="C293" s="1">
        <v>42</v>
      </c>
      <c r="D293" s="78" t="s">
        <v>1388</v>
      </c>
      <c r="E293" s="79">
        <v>2017</v>
      </c>
      <c r="F293" s="1">
        <v>5</v>
      </c>
      <c r="G293" s="1">
        <v>4</v>
      </c>
      <c r="H293" s="1">
        <v>4</v>
      </c>
      <c r="I293" s="1" t="s">
        <v>1393</v>
      </c>
      <c r="J293" s="1" t="s">
        <v>1394</v>
      </c>
      <c r="K293" s="1" t="s">
        <v>72</v>
      </c>
      <c r="M293" s="1" t="s">
        <v>1372</v>
      </c>
      <c r="N293" s="1">
        <v>4</v>
      </c>
      <c r="O293" s="1">
        <v>89</v>
      </c>
      <c r="P293" s="1">
        <v>4.5</v>
      </c>
      <c r="Q293" s="1" t="s">
        <v>462</v>
      </c>
      <c r="R293" s="1">
        <v>7</v>
      </c>
      <c r="S293" s="1">
        <v>98</v>
      </c>
      <c r="T293" s="1">
        <v>7.3</v>
      </c>
      <c r="U293" s="1">
        <v>0.42199999999999999</v>
      </c>
    </row>
    <row r="294" spans="1:23" x14ac:dyDescent="0.3">
      <c r="A294" s="78">
        <v>16</v>
      </c>
      <c r="B294" s="78" t="s">
        <v>544</v>
      </c>
      <c r="C294" s="1">
        <v>42</v>
      </c>
      <c r="D294" s="78" t="s">
        <v>1388</v>
      </c>
      <c r="E294" s="79">
        <v>2017</v>
      </c>
      <c r="F294" s="1">
        <v>5</v>
      </c>
      <c r="G294" s="1">
        <v>4</v>
      </c>
      <c r="H294" s="1">
        <v>5</v>
      </c>
      <c r="I294" s="1" t="s">
        <v>200</v>
      </c>
      <c r="J294" s="1" t="s">
        <v>1394</v>
      </c>
      <c r="K294" s="1" t="s">
        <v>72</v>
      </c>
      <c r="M294" s="1" t="s">
        <v>1372</v>
      </c>
      <c r="N294" s="1">
        <v>2</v>
      </c>
      <c r="O294" s="1">
        <v>89</v>
      </c>
      <c r="P294" s="1">
        <v>2.2000000000000002</v>
      </c>
      <c r="Q294" s="1" t="s">
        <v>462</v>
      </c>
      <c r="R294" s="1">
        <v>1</v>
      </c>
      <c r="S294" s="1">
        <v>98</v>
      </c>
      <c r="T294" s="1">
        <v>1</v>
      </c>
      <c r="U294" s="1">
        <v>0.60599999999999998</v>
      </c>
    </row>
    <row r="295" spans="1:23" x14ac:dyDescent="0.3">
      <c r="A295" s="68">
        <v>18</v>
      </c>
      <c r="B295" s="68" t="s">
        <v>549</v>
      </c>
      <c r="C295" s="1">
        <v>43</v>
      </c>
      <c r="D295" s="68" t="s">
        <v>221</v>
      </c>
      <c r="E295" s="69">
        <v>2017</v>
      </c>
      <c r="F295" s="1">
        <v>5</v>
      </c>
      <c r="G295" s="1">
        <v>3</v>
      </c>
      <c r="H295" s="1">
        <v>1</v>
      </c>
      <c r="I295" s="1" t="s">
        <v>865</v>
      </c>
      <c r="J295" s="1" t="s">
        <v>997</v>
      </c>
      <c r="K295" s="1" t="s">
        <v>72</v>
      </c>
      <c r="M295" s="1" t="s">
        <v>1410</v>
      </c>
      <c r="N295" s="1">
        <v>0</v>
      </c>
      <c r="O295" s="1">
        <v>78</v>
      </c>
      <c r="P295" s="96">
        <f t="shared" ref="P295:P301" si="34">N295/O295*100</f>
        <v>0</v>
      </c>
      <c r="Q295" s="1" t="s">
        <v>1411</v>
      </c>
      <c r="R295" s="1">
        <v>2</v>
      </c>
      <c r="S295" s="1">
        <v>86</v>
      </c>
      <c r="T295" s="96">
        <f t="shared" ref="T295:T301" si="35">R295/S295*100</f>
        <v>2.3255813953488373</v>
      </c>
      <c r="U295" s="1">
        <v>0.52</v>
      </c>
    </row>
    <row r="296" spans="1:23" x14ac:dyDescent="0.3">
      <c r="A296" s="68">
        <v>18</v>
      </c>
      <c r="B296" s="68" t="s">
        <v>549</v>
      </c>
      <c r="C296" s="1">
        <v>43</v>
      </c>
      <c r="D296" s="68" t="s">
        <v>221</v>
      </c>
      <c r="E296" s="69">
        <v>2017</v>
      </c>
      <c r="F296" s="1">
        <v>5</v>
      </c>
      <c r="G296" s="1">
        <v>3</v>
      </c>
      <c r="H296" s="1">
        <v>2</v>
      </c>
      <c r="I296" s="1" t="s">
        <v>1408</v>
      </c>
      <c r="J296" s="1" t="s">
        <v>997</v>
      </c>
      <c r="K296" s="1" t="s">
        <v>72</v>
      </c>
      <c r="M296" s="1" t="s">
        <v>1410</v>
      </c>
      <c r="N296" s="1">
        <v>6</v>
      </c>
      <c r="O296" s="1">
        <v>78</v>
      </c>
      <c r="P296" s="96">
        <f t="shared" si="34"/>
        <v>7.6923076923076925</v>
      </c>
      <c r="Q296" s="1" t="s">
        <v>1411</v>
      </c>
      <c r="R296" s="1">
        <v>8</v>
      </c>
      <c r="S296" s="1">
        <v>86</v>
      </c>
      <c r="T296" s="96">
        <f t="shared" si="35"/>
        <v>9.3023255813953494</v>
      </c>
      <c r="U296" s="1">
        <v>0.93</v>
      </c>
    </row>
    <row r="297" spans="1:23" x14ac:dyDescent="0.3">
      <c r="A297" s="68">
        <v>18</v>
      </c>
      <c r="B297" s="68" t="s">
        <v>549</v>
      </c>
      <c r="C297" s="1">
        <v>43</v>
      </c>
      <c r="D297" s="68" t="s">
        <v>221</v>
      </c>
      <c r="E297" s="69">
        <v>2017</v>
      </c>
      <c r="F297" s="1">
        <v>5</v>
      </c>
      <c r="G297" s="1">
        <v>3</v>
      </c>
      <c r="H297" s="1">
        <v>5</v>
      </c>
      <c r="I297" s="1" t="s">
        <v>1409</v>
      </c>
      <c r="J297" s="1" t="s">
        <v>997</v>
      </c>
      <c r="K297" s="1" t="s">
        <v>72</v>
      </c>
      <c r="M297" s="1" t="s">
        <v>1410</v>
      </c>
      <c r="N297" s="1">
        <v>0</v>
      </c>
      <c r="O297" s="1">
        <v>78</v>
      </c>
      <c r="P297" s="96">
        <f t="shared" si="34"/>
        <v>0</v>
      </c>
      <c r="Q297" s="1" t="s">
        <v>1411</v>
      </c>
      <c r="R297" s="1">
        <v>1</v>
      </c>
      <c r="S297" s="1">
        <v>86</v>
      </c>
      <c r="T297" s="96">
        <f t="shared" si="35"/>
        <v>1.1627906976744187</v>
      </c>
      <c r="W297" s="1" t="s">
        <v>1412</v>
      </c>
    </row>
    <row r="298" spans="1:23" x14ac:dyDescent="0.3">
      <c r="A298" s="68">
        <v>18</v>
      </c>
      <c r="B298" s="68" t="s">
        <v>549</v>
      </c>
      <c r="C298" s="1">
        <v>43</v>
      </c>
      <c r="D298" s="68" t="s">
        <v>221</v>
      </c>
      <c r="E298" s="69">
        <v>2017</v>
      </c>
      <c r="F298" s="1">
        <v>5</v>
      </c>
      <c r="G298" s="1">
        <v>3</v>
      </c>
      <c r="H298" s="1">
        <v>6</v>
      </c>
      <c r="I298" s="1" t="s">
        <v>1720</v>
      </c>
      <c r="J298" s="1" t="s">
        <v>1413</v>
      </c>
      <c r="K298" s="1" t="s">
        <v>72</v>
      </c>
      <c r="M298" s="1" t="s">
        <v>1410</v>
      </c>
      <c r="N298" s="1">
        <v>0</v>
      </c>
      <c r="O298" s="1">
        <v>78</v>
      </c>
      <c r="P298" s="96">
        <f t="shared" si="34"/>
        <v>0</v>
      </c>
      <c r="Q298" s="1" t="s">
        <v>1411</v>
      </c>
      <c r="R298" s="1">
        <v>0</v>
      </c>
      <c r="S298" s="1">
        <v>86</v>
      </c>
      <c r="T298" s="96">
        <f t="shared" si="35"/>
        <v>0</v>
      </c>
      <c r="W298" s="1" t="s">
        <v>1414</v>
      </c>
    </row>
    <row r="299" spans="1:23" x14ac:dyDescent="0.3">
      <c r="A299" s="68">
        <v>18</v>
      </c>
      <c r="B299" s="68" t="s">
        <v>549</v>
      </c>
      <c r="C299" s="1">
        <v>43</v>
      </c>
      <c r="D299" s="68" t="s">
        <v>221</v>
      </c>
      <c r="E299" s="69">
        <v>2017</v>
      </c>
      <c r="F299" s="1">
        <v>5</v>
      </c>
      <c r="G299" s="1">
        <v>3</v>
      </c>
      <c r="H299" s="1">
        <v>7</v>
      </c>
      <c r="I299" s="1" t="s">
        <v>1417</v>
      </c>
      <c r="J299" s="1" t="s">
        <v>1413</v>
      </c>
      <c r="K299" s="1" t="s">
        <v>72</v>
      </c>
      <c r="M299" s="1" t="s">
        <v>1410</v>
      </c>
      <c r="N299" s="1">
        <v>0</v>
      </c>
      <c r="O299" s="1">
        <v>78</v>
      </c>
      <c r="P299" s="96">
        <f t="shared" si="34"/>
        <v>0</v>
      </c>
      <c r="Q299" s="1" t="s">
        <v>1411</v>
      </c>
      <c r="R299" s="1">
        <v>0</v>
      </c>
      <c r="S299" s="1">
        <v>86</v>
      </c>
      <c r="T299" s="96">
        <f t="shared" si="35"/>
        <v>0</v>
      </c>
      <c r="W299" s="1" t="s">
        <v>1416</v>
      </c>
    </row>
    <row r="300" spans="1:23" x14ac:dyDescent="0.3">
      <c r="A300" s="68">
        <v>18</v>
      </c>
      <c r="B300" s="68" t="s">
        <v>549</v>
      </c>
      <c r="C300" s="1">
        <v>43</v>
      </c>
      <c r="D300" s="68" t="s">
        <v>221</v>
      </c>
      <c r="E300" s="69">
        <v>2017</v>
      </c>
      <c r="F300" s="1">
        <v>5</v>
      </c>
      <c r="G300" s="1">
        <v>3</v>
      </c>
      <c r="H300" s="1">
        <v>5</v>
      </c>
      <c r="I300" s="1" t="s">
        <v>1409</v>
      </c>
      <c r="J300" s="1" t="s">
        <v>1415</v>
      </c>
      <c r="K300" s="1" t="s">
        <v>72</v>
      </c>
      <c r="M300" s="1" t="s">
        <v>1410</v>
      </c>
      <c r="N300" s="1">
        <v>0</v>
      </c>
      <c r="O300" s="1">
        <v>78</v>
      </c>
      <c r="P300" s="96">
        <f t="shared" si="34"/>
        <v>0</v>
      </c>
      <c r="Q300" s="1" t="s">
        <v>1411</v>
      </c>
      <c r="R300" s="1">
        <v>0</v>
      </c>
      <c r="S300" s="1">
        <v>86</v>
      </c>
      <c r="T300" s="96">
        <f t="shared" si="35"/>
        <v>0</v>
      </c>
    </row>
    <row r="301" spans="1:23" x14ac:dyDescent="0.3">
      <c r="A301" s="68">
        <v>18</v>
      </c>
      <c r="B301" s="68" t="s">
        <v>549</v>
      </c>
      <c r="C301" s="1">
        <v>43</v>
      </c>
      <c r="D301" s="68" t="s">
        <v>221</v>
      </c>
      <c r="E301" s="69">
        <v>2017</v>
      </c>
      <c r="F301" s="1">
        <v>5</v>
      </c>
      <c r="G301" s="1">
        <v>3</v>
      </c>
      <c r="H301" s="1">
        <v>4</v>
      </c>
      <c r="I301" s="1" t="s">
        <v>1418</v>
      </c>
      <c r="J301" s="1" t="s">
        <v>1415</v>
      </c>
      <c r="K301" s="1" t="s">
        <v>72</v>
      </c>
      <c r="M301" s="1" t="s">
        <v>1410</v>
      </c>
      <c r="N301" s="1">
        <v>0</v>
      </c>
      <c r="O301" s="1">
        <v>78</v>
      </c>
      <c r="P301" s="96">
        <f t="shared" si="34"/>
        <v>0</v>
      </c>
      <c r="Q301" s="1" t="s">
        <v>1411</v>
      </c>
      <c r="R301" s="1">
        <v>0</v>
      </c>
      <c r="S301" s="1">
        <v>86</v>
      </c>
      <c r="T301" s="96">
        <f t="shared" si="35"/>
        <v>0</v>
      </c>
    </row>
    <row r="302" spans="1:23" x14ac:dyDescent="0.3">
      <c r="A302" s="68">
        <v>14</v>
      </c>
      <c r="B302" s="68" t="s">
        <v>537</v>
      </c>
      <c r="C302" s="1">
        <v>44</v>
      </c>
      <c r="D302" s="68" t="s">
        <v>1429</v>
      </c>
      <c r="E302" s="69">
        <v>2018</v>
      </c>
      <c r="F302" s="1">
        <v>5</v>
      </c>
      <c r="G302" s="1">
        <v>3</v>
      </c>
      <c r="I302" s="1" t="s">
        <v>1430</v>
      </c>
      <c r="K302" s="1" t="s">
        <v>72</v>
      </c>
      <c r="M302" s="1" t="s">
        <v>1436</v>
      </c>
      <c r="N302" s="1">
        <v>0</v>
      </c>
      <c r="O302" s="1">
        <v>89</v>
      </c>
      <c r="P302" s="1">
        <v>0</v>
      </c>
      <c r="Q302" s="1" t="s">
        <v>505</v>
      </c>
      <c r="R302" s="1">
        <v>6</v>
      </c>
      <c r="S302" s="1">
        <v>89</v>
      </c>
      <c r="T302" s="4">
        <v>6.74</v>
      </c>
      <c r="U302" s="1">
        <v>1.2999999999999999E-2</v>
      </c>
    </row>
    <row r="303" spans="1:23" x14ac:dyDescent="0.3">
      <c r="A303" s="68">
        <v>14</v>
      </c>
      <c r="B303" s="68" t="s">
        <v>537</v>
      </c>
      <c r="C303" s="1">
        <v>44</v>
      </c>
      <c r="D303" s="68" t="s">
        <v>1429</v>
      </c>
      <c r="E303" s="69">
        <v>2018</v>
      </c>
      <c r="F303" s="1">
        <v>5</v>
      </c>
      <c r="G303" s="1">
        <v>3</v>
      </c>
      <c r="I303" s="1" t="s">
        <v>1431</v>
      </c>
      <c r="K303" s="1" t="s">
        <v>72</v>
      </c>
      <c r="M303" s="1" t="s">
        <v>1436</v>
      </c>
      <c r="N303" s="1">
        <v>3</v>
      </c>
      <c r="O303" s="1">
        <v>89</v>
      </c>
      <c r="P303" s="4">
        <v>3.37</v>
      </c>
      <c r="Q303" s="1" t="s">
        <v>505</v>
      </c>
      <c r="R303" s="1">
        <v>3</v>
      </c>
      <c r="S303" s="1">
        <v>89</v>
      </c>
      <c r="T303" s="4">
        <v>3.37</v>
      </c>
      <c r="U303" s="1">
        <v>1</v>
      </c>
    </row>
    <row r="304" spans="1:23" x14ac:dyDescent="0.3">
      <c r="A304" s="68">
        <v>14</v>
      </c>
      <c r="B304" s="68" t="s">
        <v>537</v>
      </c>
      <c r="C304" s="1">
        <v>44</v>
      </c>
      <c r="D304" s="68" t="s">
        <v>1429</v>
      </c>
      <c r="E304" s="69">
        <v>2018</v>
      </c>
      <c r="F304" s="1">
        <v>5</v>
      </c>
      <c r="G304" s="1">
        <v>3</v>
      </c>
      <c r="I304" s="1" t="s">
        <v>1432</v>
      </c>
      <c r="K304" s="1" t="s">
        <v>72</v>
      </c>
      <c r="M304" s="1" t="s">
        <v>1436</v>
      </c>
      <c r="N304" s="1">
        <v>2</v>
      </c>
      <c r="O304" s="1">
        <v>89</v>
      </c>
      <c r="P304" s="4">
        <v>2.2400000000000002</v>
      </c>
      <c r="Q304" s="1" t="s">
        <v>505</v>
      </c>
      <c r="R304" s="1">
        <v>2</v>
      </c>
      <c r="S304" s="1">
        <v>89</v>
      </c>
      <c r="T304" s="4">
        <v>2.2400000000000002</v>
      </c>
      <c r="U304" s="1">
        <v>1</v>
      </c>
    </row>
    <row r="305" spans="1:23" x14ac:dyDescent="0.3">
      <c r="A305" s="68">
        <v>14</v>
      </c>
      <c r="B305" s="68" t="s">
        <v>537</v>
      </c>
      <c r="C305" s="1">
        <v>44</v>
      </c>
      <c r="D305" s="68" t="s">
        <v>1429</v>
      </c>
      <c r="E305" s="69">
        <v>2018</v>
      </c>
      <c r="F305" s="1">
        <v>5</v>
      </c>
      <c r="G305" s="1">
        <v>3</v>
      </c>
      <c r="H305" s="1">
        <v>1</v>
      </c>
      <c r="I305" s="1" t="s">
        <v>1434</v>
      </c>
      <c r="K305" s="1" t="s">
        <v>72</v>
      </c>
      <c r="M305" s="1" t="s">
        <v>1436</v>
      </c>
      <c r="N305" s="1">
        <v>0</v>
      </c>
      <c r="O305" s="1">
        <v>89</v>
      </c>
      <c r="P305" s="1">
        <v>0</v>
      </c>
      <c r="Q305" s="1" t="s">
        <v>505</v>
      </c>
      <c r="R305" s="1">
        <v>0</v>
      </c>
      <c r="S305" s="1">
        <v>89</v>
      </c>
      <c r="T305" s="4">
        <v>0</v>
      </c>
      <c r="U305" s="1" t="s">
        <v>1437</v>
      </c>
    </row>
    <row r="306" spans="1:23" x14ac:dyDescent="0.3">
      <c r="A306" s="68">
        <v>14</v>
      </c>
      <c r="B306" s="68" t="s">
        <v>537</v>
      </c>
      <c r="C306" s="1">
        <v>44</v>
      </c>
      <c r="D306" s="68" t="s">
        <v>1429</v>
      </c>
      <c r="E306" s="69">
        <v>2018</v>
      </c>
      <c r="F306" s="1">
        <v>5</v>
      </c>
      <c r="G306" s="1">
        <v>3</v>
      </c>
      <c r="H306" s="1">
        <v>7</v>
      </c>
      <c r="I306" s="1" t="s">
        <v>1435</v>
      </c>
      <c r="K306" s="1" t="s">
        <v>72</v>
      </c>
      <c r="M306" s="1" t="s">
        <v>1436</v>
      </c>
      <c r="N306" s="1">
        <v>0</v>
      </c>
      <c r="O306" s="1">
        <v>89</v>
      </c>
      <c r="P306" s="1">
        <v>0</v>
      </c>
      <c r="Q306" s="1" t="s">
        <v>505</v>
      </c>
      <c r="R306" s="1">
        <v>0</v>
      </c>
      <c r="S306" s="1">
        <v>89</v>
      </c>
      <c r="T306" s="4">
        <v>0</v>
      </c>
      <c r="U306" s="1" t="s">
        <v>1437</v>
      </c>
    </row>
    <row r="307" spans="1:23" x14ac:dyDescent="0.3">
      <c r="A307" s="68">
        <v>14</v>
      </c>
      <c r="B307" s="68" t="s">
        <v>537</v>
      </c>
      <c r="C307" s="1">
        <v>44</v>
      </c>
      <c r="D307" s="68" t="s">
        <v>1429</v>
      </c>
      <c r="E307" s="69">
        <v>2018</v>
      </c>
      <c r="F307" s="1">
        <v>5</v>
      </c>
      <c r="G307" s="1">
        <v>3</v>
      </c>
      <c r="H307" s="1">
        <v>7</v>
      </c>
      <c r="I307" s="1" t="s">
        <v>1433</v>
      </c>
      <c r="K307" s="1" t="s">
        <v>72</v>
      </c>
      <c r="M307" s="1" t="s">
        <v>1436</v>
      </c>
      <c r="N307" s="1">
        <v>1</v>
      </c>
      <c r="O307" s="1">
        <v>89</v>
      </c>
      <c r="P307" s="1">
        <v>1.1200000000000001</v>
      </c>
      <c r="Q307" s="1" t="s">
        <v>505</v>
      </c>
      <c r="R307" s="1">
        <v>0</v>
      </c>
      <c r="S307" s="1">
        <v>89</v>
      </c>
      <c r="T307" s="4">
        <v>0</v>
      </c>
      <c r="U307" s="1">
        <v>0.316</v>
      </c>
    </row>
    <row r="308" spans="1:23" x14ac:dyDescent="0.3">
      <c r="A308" s="68">
        <v>14</v>
      </c>
      <c r="B308" s="68" t="s">
        <v>537</v>
      </c>
      <c r="C308" s="1">
        <v>44</v>
      </c>
      <c r="D308" s="68" t="s">
        <v>1429</v>
      </c>
      <c r="E308" s="69">
        <v>2018</v>
      </c>
      <c r="F308" s="1">
        <v>5</v>
      </c>
      <c r="G308" s="1">
        <v>3</v>
      </c>
      <c r="H308" s="1">
        <v>5</v>
      </c>
      <c r="I308" s="1" t="s">
        <v>1438</v>
      </c>
      <c r="K308" s="1" t="s">
        <v>72</v>
      </c>
      <c r="M308" s="1" t="s">
        <v>1436</v>
      </c>
      <c r="N308" s="1">
        <v>0</v>
      </c>
      <c r="O308" s="1">
        <v>89</v>
      </c>
      <c r="P308" s="96">
        <f t="shared" ref="P308" si="36">N308/O308*100</f>
        <v>0</v>
      </c>
      <c r="Q308" s="1" t="s">
        <v>505</v>
      </c>
      <c r="R308" s="1">
        <v>0</v>
      </c>
      <c r="S308" s="1">
        <v>89</v>
      </c>
      <c r="T308" s="96">
        <f t="shared" ref="T308" si="37">R308/S308*100</f>
        <v>0</v>
      </c>
      <c r="U308" s="1" t="s">
        <v>1437</v>
      </c>
    </row>
    <row r="309" spans="1:23" x14ac:dyDescent="0.3">
      <c r="A309" s="68">
        <v>14</v>
      </c>
      <c r="B309" s="68" t="s">
        <v>537</v>
      </c>
      <c r="C309" s="1">
        <v>44</v>
      </c>
      <c r="D309" s="68" t="s">
        <v>1429</v>
      </c>
      <c r="E309" s="69">
        <v>2018</v>
      </c>
      <c r="F309" s="1">
        <v>5</v>
      </c>
      <c r="G309" s="1">
        <v>3</v>
      </c>
      <c r="H309" s="1">
        <v>3</v>
      </c>
      <c r="I309" s="1" t="s">
        <v>1439</v>
      </c>
      <c r="K309" s="1" t="s">
        <v>72</v>
      </c>
      <c r="M309" s="1" t="s">
        <v>1436</v>
      </c>
      <c r="N309" s="1">
        <v>0</v>
      </c>
      <c r="O309" s="1">
        <v>89</v>
      </c>
      <c r="P309" s="1">
        <v>0</v>
      </c>
      <c r="Q309" s="1" t="s">
        <v>505</v>
      </c>
      <c r="R309" s="1">
        <v>5</v>
      </c>
      <c r="S309" s="1">
        <v>89</v>
      </c>
      <c r="T309" s="4">
        <v>5.6</v>
      </c>
      <c r="U309" s="1">
        <v>2.4E-2</v>
      </c>
    </row>
    <row r="310" spans="1:23" x14ac:dyDescent="0.3">
      <c r="A310" s="68">
        <v>14</v>
      </c>
      <c r="B310" s="68" t="s">
        <v>537</v>
      </c>
      <c r="C310" s="1">
        <v>44</v>
      </c>
      <c r="D310" s="68" t="s">
        <v>1429</v>
      </c>
      <c r="E310" s="69">
        <v>2018</v>
      </c>
      <c r="F310" s="1">
        <v>5</v>
      </c>
      <c r="G310" s="1">
        <v>3</v>
      </c>
      <c r="H310" s="1">
        <v>3</v>
      </c>
      <c r="I310" s="1" t="s">
        <v>1440</v>
      </c>
      <c r="K310" s="1" t="s">
        <v>72</v>
      </c>
      <c r="M310" s="1" t="s">
        <v>1436</v>
      </c>
      <c r="N310" s="1">
        <v>1</v>
      </c>
      <c r="O310" s="1">
        <v>89</v>
      </c>
      <c r="P310" s="4">
        <v>1.1200000000000001</v>
      </c>
      <c r="Q310" s="1" t="s">
        <v>505</v>
      </c>
      <c r="R310" s="1">
        <v>6</v>
      </c>
      <c r="S310" s="1">
        <v>89</v>
      </c>
      <c r="T310" s="4">
        <v>6.74</v>
      </c>
      <c r="U310" s="1">
        <v>5.5E-2</v>
      </c>
    </row>
    <row r="311" spans="1:23" x14ac:dyDescent="0.3">
      <c r="A311" s="68">
        <v>14</v>
      </c>
      <c r="B311" s="68" t="s">
        <v>537</v>
      </c>
      <c r="C311" s="1">
        <v>44</v>
      </c>
      <c r="D311" s="68" t="s">
        <v>1429</v>
      </c>
      <c r="E311" s="69">
        <v>2018</v>
      </c>
      <c r="F311" s="1">
        <v>5</v>
      </c>
      <c r="G311" s="1">
        <v>3</v>
      </c>
      <c r="H311" s="1">
        <v>3</v>
      </c>
      <c r="I311" s="1" t="s">
        <v>1441</v>
      </c>
      <c r="K311" s="1" t="s">
        <v>72</v>
      </c>
      <c r="M311" s="1" t="s">
        <v>1436</v>
      </c>
      <c r="N311" s="1">
        <v>0</v>
      </c>
      <c r="O311" s="1">
        <v>89</v>
      </c>
      <c r="P311" s="1">
        <v>0</v>
      </c>
      <c r="Q311" s="1" t="s">
        <v>505</v>
      </c>
      <c r="R311" s="1">
        <v>1</v>
      </c>
      <c r="S311" s="1">
        <v>89</v>
      </c>
      <c r="T311" s="4">
        <v>1.1200000000000001</v>
      </c>
      <c r="U311" s="1">
        <v>0.316</v>
      </c>
    </row>
    <row r="312" spans="1:23" x14ac:dyDescent="0.3">
      <c r="A312" s="68">
        <v>14</v>
      </c>
      <c r="B312" s="68" t="s">
        <v>537</v>
      </c>
      <c r="C312" s="1">
        <v>44</v>
      </c>
      <c r="D312" s="68" t="s">
        <v>1429</v>
      </c>
      <c r="E312" s="69">
        <v>2018</v>
      </c>
      <c r="F312" s="1">
        <v>5</v>
      </c>
      <c r="G312" s="1">
        <v>3</v>
      </c>
      <c r="H312" s="1">
        <v>3</v>
      </c>
      <c r="I312" s="1" t="s">
        <v>1442</v>
      </c>
      <c r="K312" s="1" t="s">
        <v>72</v>
      </c>
      <c r="M312" s="1" t="s">
        <v>1436</v>
      </c>
      <c r="N312" s="1">
        <v>0</v>
      </c>
      <c r="O312" s="1">
        <v>89</v>
      </c>
      <c r="P312" s="1">
        <v>0</v>
      </c>
      <c r="Q312" s="1" t="s">
        <v>505</v>
      </c>
      <c r="R312" s="1">
        <v>0</v>
      </c>
      <c r="S312" s="1">
        <v>89</v>
      </c>
      <c r="T312" s="4">
        <v>0</v>
      </c>
      <c r="U312" s="1" t="s">
        <v>1437</v>
      </c>
    </row>
    <row r="313" spans="1:23" x14ac:dyDescent="0.3">
      <c r="A313" s="68">
        <v>14</v>
      </c>
      <c r="B313" s="68" t="s">
        <v>537</v>
      </c>
      <c r="C313" s="1">
        <v>44</v>
      </c>
      <c r="D313" s="68" t="s">
        <v>1429</v>
      </c>
      <c r="E313" s="69">
        <v>2018</v>
      </c>
      <c r="F313" s="1">
        <v>5</v>
      </c>
      <c r="G313" s="1">
        <v>3</v>
      </c>
      <c r="H313" s="1">
        <v>7</v>
      </c>
      <c r="I313" s="1" t="s">
        <v>1448</v>
      </c>
      <c r="K313" s="1" t="s">
        <v>72</v>
      </c>
      <c r="M313" s="1" t="s">
        <v>1436</v>
      </c>
      <c r="N313" s="1">
        <v>1</v>
      </c>
      <c r="O313" s="1">
        <v>89</v>
      </c>
      <c r="P313" s="96">
        <f t="shared" ref="P313:P340" si="38">N313/O313*100</f>
        <v>1.1235955056179776</v>
      </c>
      <c r="Q313" s="1" t="s">
        <v>505</v>
      </c>
      <c r="R313" s="1">
        <v>0</v>
      </c>
      <c r="S313" s="1">
        <v>89</v>
      </c>
      <c r="T313" s="96">
        <f t="shared" ref="T313:T318" si="39">R313/S313*100</f>
        <v>0</v>
      </c>
      <c r="W313" s="1" t="s">
        <v>1449</v>
      </c>
    </row>
    <row r="314" spans="1:23" x14ac:dyDescent="0.3">
      <c r="A314" s="68">
        <v>14</v>
      </c>
      <c r="B314" s="68" t="s">
        <v>537</v>
      </c>
      <c r="C314" s="1">
        <v>44</v>
      </c>
      <c r="D314" s="68" t="s">
        <v>1429</v>
      </c>
      <c r="E314" s="69">
        <v>2018</v>
      </c>
      <c r="F314" s="1">
        <v>5</v>
      </c>
      <c r="G314" s="1">
        <v>3</v>
      </c>
      <c r="H314" s="1">
        <v>1</v>
      </c>
      <c r="I314" s="1" t="s">
        <v>865</v>
      </c>
      <c r="K314" s="1" t="s">
        <v>72</v>
      </c>
      <c r="M314" s="1" t="s">
        <v>1436</v>
      </c>
      <c r="N314" s="1">
        <v>1</v>
      </c>
      <c r="O314" s="1">
        <v>89</v>
      </c>
      <c r="P314" s="96">
        <f t="shared" si="38"/>
        <v>1.1235955056179776</v>
      </c>
      <c r="Q314" s="1" t="s">
        <v>505</v>
      </c>
      <c r="R314" s="1">
        <v>0</v>
      </c>
      <c r="S314" s="1">
        <v>89</v>
      </c>
      <c r="T314" s="96">
        <f t="shared" si="39"/>
        <v>0</v>
      </c>
      <c r="W314" s="1" t="s">
        <v>1449</v>
      </c>
    </row>
    <row r="315" spans="1:23" x14ac:dyDescent="0.3">
      <c r="A315" s="68">
        <v>14</v>
      </c>
      <c r="B315" s="68" t="s">
        <v>537</v>
      </c>
      <c r="C315" s="1">
        <v>44</v>
      </c>
      <c r="D315" s="68" t="s">
        <v>1429</v>
      </c>
      <c r="E315" s="69">
        <v>2018</v>
      </c>
      <c r="F315" s="1">
        <v>5</v>
      </c>
      <c r="G315" s="1">
        <v>3</v>
      </c>
      <c r="H315" s="1">
        <v>4</v>
      </c>
      <c r="I315" s="1" t="s">
        <v>1459</v>
      </c>
      <c r="K315" s="1" t="s">
        <v>72</v>
      </c>
      <c r="L315" s="1" t="s">
        <v>1460</v>
      </c>
      <c r="M315" s="1" t="s">
        <v>1436</v>
      </c>
      <c r="N315" s="1">
        <v>1</v>
      </c>
      <c r="O315" s="1">
        <v>89</v>
      </c>
      <c r="P315" s="96">
        <f t="shared" si="38"/>
        <v>1.1235955056179776</v>
      </c>
      <c r="Q315" s="1" t="s">
        <v>505</v>
      </c>
      <c r="R315" s="1">
        <v>1</v>
      </c>
      <c r="S315" s="1">
        <v>89</v>
      </c>
      <c r="T315" s="96">
        <f t="shared" si="39"/>
        <v>1.1235955056179776</v>
      </c>
    </row>
    <row r="316" spans="1:23" x14ac:dyDescent="0.3">
      <c r="A316" s="80">
        <v>64</v>
      </c>
      <c r="B316" s="81" t="e">
        <v>#N/A</v>
      </c>
      <c r="C316" s="1">
        <v>45</v>
      </c>
      <c r="D316" s="70" t="s">
        <v>1466</v>
      </c>
      <c r="E316" s="71">
        <v>2010</v>
      </c>
      <c r="F316" s="1">
        <v>6</v>
      </c>
      <c r="G316" s="1">
        <v>3</v>
      </c>
      <c r="I316" s="1" t="s">
        <v>1697</v>
      </c>
      <c r="K316" s="1" t="s">
        <v>72</v>
      </c>
      <c r="M316" s="1" t="s">
        <v>1467</v>
      </c>
      <c r="N316" s="1">
        <v>0</v>
      </c>
      <c r="O316" s="1">
        <v>39</v>
      </c>
      <c r="P316" s="96">
        <f t="shared" ref="P316" si="40">N316/O316*100</f>
        <v>0</v>
      </c>
      <c r="Q316" s="1" t="s">
        <v>505</v>
      </c>
      <c r="R316" s="1">
        <v>0</v>
      </c>
      <c r="S316" s="1">
        <v>38</v>
      </c>
      <c r="T316" s="96">
        <f t="shared" ref="T316" si="41">R316/S316*100</f>
        <v>0</v>
      </c>
    </row>
    <row r="317" spans="1:23" x14ac:dyDescent="0.3">
      <c r="A317" s="80">
        <v>64</v>
      </c>
      <c r="B317" s="81" t="e">
        <v>#N/A</v>
      </c>
      <c r="C317" s="1">
        <v>45</v>
      </c>
      <c r="D317" s="70" t="s">
        <v>1466</v>
      </c>
      <c r="E317" s="71">
        <v>2010</v>
      </c>
      <c r="F317" s="1">
        <v>6</v>
      </c>
      <c r="G317" s="1">
        <v>3</v>
      </c>
      <c r="H317" s="1">
        <v>1</v>
      </c>
      <c r="I317" s="1" t="s">
        <v>627</v>
      </c>
      <c r="K317" s="1" t="s">
        <v>72</v>
      </c>
      <c r="M317" s="1" t="s">
        <v>1467</v>
      </c>
      <c r="N317" s="1">
        <v>0</v>
      </c>
      <c r="O317" s="1">
        <v>39</v>
      </c>
      <c r="P317" s="96">
        <f t="shared" si="38"/>
        <v>0</v>
      </c>
      <c r="Q317" s="1" t="s">
        <v>505</v>
      </c>
      <c r="R317" s="1">
        <v>0</v>
      </c>
      <c r="S317" s="1">
        <v>38</v>
      </c>
      <c r="T317" s="96">
        <f t="shared" si="39"/>
        <v>0</v>
      </c>
      <c r="U317" s="1" t="s">
        <v>1471</v>
      </c>
    </row>
    <row r="318" spans="1:23" x14ac:dyDescent="0.3">
      <c r="A318" s="80">
        <v>64</v>
      </c>
      <c r="B318" s="81" t="e">
        <v>#N/A</v>
      </c>
      <c r="C318" s="1">
        <v>45</v>
      </c>
      <c r="D318" s="70" t="s">
        <v>1466</v>
      </c>
      <c r="E318" s="71">
        <v>2010</v>
      </c>
      <c r="F318" s="1">
        <v>6</v>
      </c>
      <c r="G318" s="1">
        <v>3</v>
      </c>
      <c r="H318" s="1">
        <v>6</v>
      </c>
      <c r="I318" s="1" t="s">
        <v>1468</v>
      </c>
      <c r="K318" s="1" t="s">
        <v>72</v>
      </c>
      <c r="M318" s="1" t="s">
        <v>1467</v>
      </c>
      <c r="N318" s="1">
        <v>0</v>
      </c>
      <c r="O318" s="1">
        <v>39</v>
      </c>
      <c r="P318" s="96">
        <f t="shared" si="38"/>
        <v>0</v>
      </c>
      <c r="Q318" s="1" t="s">
        <v>505</v>
      </c>
      <c r="R318" s="1">
        <v>0</v>
      </c>
      <c r="S318" s="1">
        <v>38</v>
      </c>
      <c r="T318" s="96">
        <f t="shared" si="39"/>
        <v>0</v>
      </c>
      <c r="U318" s="1" t="s">
        <v>1471</v>
      </c>
    </row>
    <row r="319" spans="1:23" x14ac:dyDescent="0.3">
      <c r="A319" s="80">
        <v>64</v>
      </c>
      <c r="B319" s="81" t="e">
        <v>#N/A</v>
      </c>
      <c r="C319" s="1">
        <v>45</v>
      </c>
      <c r="D319" s="70" t="s">
        <v>1466</v>
      </c>
      <c r="E319" s="71">
        <v>2010</v>
      </c>
      <c r="F319" s="1">
        <v>6</v>
      </c>
      <c r="G319" s="1">
        <v>3</v>
      </c>
      <c r="H319" s="1">
        <v>1</v>
      </c>
      <c r="I319" s="1" t="s">
        <v>865</v>
      </c>
      <c r="K319" s="1" t="s">
        <v>72</v>
      </c>
      <c r="M319" s="1" t="s">
        <v>1467</v>
      </c>
      <c r="N319" s="1">
        <v>0</v>
      </c>
      <c r="O319" s="1">
        <v>39</v>
      </c>
      <c r="P319" s="96">
        <f t="shared" si="38"/>
        <v>0</v>
      </c>
      <c r="Q319" s="1" t="s">
        <v>505</v>
      </c>
      <c r="R319" s="1">
        <v>2</v>
      </c>
      <c r="S319" s="1">
        <v>38</v>
      </c>
      <c r="T319" s="1">
        <v>5.5</v>
      </c>
      <c r="U319" s="1">
        <v>0.3</v>
      </c>
    </row>
    <row r="320" spans="1:23" x14ac:dyDescent="0.3">
      <c r="A320" s="80">
        <v>64</v>
      </c>
      <c r="B320" s="81" t="e">
        <v>#N/A</v>
      </c>
      <c r="C320" s="1">
        <v>45</v>
      </c>
      <c r="D320" s="70" t="s">
        <v>1466</v>
      </c>
      <c r="E320" s="71">
        <v>2010</v>
      </c>
      <c r="F320" s="1">
        <v>6</v>
      </c>
      <c r="G320" s="1">
        <v>3</v>
      </c>
      <c r="H320" s="1">
        <v>3</v>
      </c>
      <c r="I320" s="1" t="s">
        <v>1469</v>
      </c>
      <c r="K320" s="1" t="s">
        <v>72</v>
      </c>
      <c r="M320" s="1" t="s">
        <v>1467</v>
      </c>
      <c r="N320" s="1">
        <v>0</v>
      </c>
      <c r="O320" s="1">
        <v>39</v>
      </c>
      <c r="P320" s="96">
        <f t="shared" si="38"/>
        <v>0</v>
      </c>
      <c r="Q320" s="1" t="s">
        <v>505</v>
      </c>
      <c r="R320" s="1">
        <v>12</v>
      </c>
      <c r="S320" s="1">
        <v>38</v>
      </c>
      <c r="T320" s="1">
        <v>33</v>
      </c>
      <c r="U320" s="1">
        <v>0.03</v>
      </c>
    </row>
    <row r="321" spans="1:23" x14ac:dyDescent="0.3">
      <c r="A321" s="80">
        <v>64</v>
      </c>
      <c r="B321" s="81" t="e">
        <v>#N/A</v>
      </c>
      <c r="C321" s="1">
        <v>45</v>
      </c>
      <c r="D321" s="70" t="s">
        <v>1466</v>
      </c>
      <c r="E321" s="71">
        <v>2010</v>
      </c>
      <c r="F321" s="1">
        <v>6</v>
      </c>
      <c r="G321" s="1">
        <v>3</v>
      </c>
      <c r="H321" s="1">
        <v>1</v>
      </c>
      <c r="I321" s="1" t="s">
        <v>1470</v>
      </c>
      <c r="K321" s="1" t="s">
        <v>72</v>
      </c>
      <c r="M321" s="1" t="s">
        <v>1467</v>
      </c>
      <c r="N321" s="1">
        <v>1</v>
      </c>
      <c r="O321" s="1">
        <v>39</v>
      </c>
      <c r="P321" s="1">
        <v>2.5</v>
      </c>
      <c r="Q321" s="1" t="s">
        <v>505</v>
      </c>
      <c r="R321" s="1">
        <v>0</v>
      </c>
      <c r="S321" s="1">
        <v>38</v>
      </c>
      <c r="T321" s="96">
        <f t="shared" ref="T321" si="42">R321/S321*100</f>
        <v>0</v>
      </c>
      <c r="U321" s="1" t="s">
        <v>1471</v>
      </c>
    </row>
    <row r="322" spans="1:23" x14ac:dyDescent="0.3">
      <c r="A322" s="68">
        <v>52</v>
      </c>
      <c r="B322" s="68" t="s">
        <v>570</v>
      </c>
      <c r="C322" s="1">
        <v>46</v>
      </c>
      <c r="D322" s="68" t="s">
        <v>267</v>
      </c>
      <c r="E322" s="69">
        <v>2012</v>
      </c>
      <c r="F322" s="1">
        <v>6</v>
      </c>
      <c r="G322" s="1">
        <v>3</v>
      </c>
      <c r="H322" s="1">
        <v>4</v>
      </c>
      <c r="I322" s="1" t="s">
        <v>1479</v>
      </c>
      <c r="J322" s="1" t="s">
        <v>1480</v>
      </c>
      <c r="K322" s="1" t="s">
        <v>72</v>
      </c>
      <c r="M322" s="1" t="s">
        <v>1467</v>
      </c>
      <c r="N322" s="1">
        <v>0</v>
      </c>
      <c r="O322" s="1">
        <v>39</v>
      </c>
      <c r="P322" s="96">
        <f t="shared" si="38"/>
        <v>0</v>
      </c>
      <c r="Q322" s="1" t="s">
        <v>505</v>
      </c>
      <c r="R322" s="1">
        <v>1</v>
      </c>
      <c r="S322" s="1">
        <v>38</v>
      </c>
      <c r="T322" s="1">
        <v>3</v>
      </c>
      <c r="U322" s="1">
        <v>0.7</v>
      </c>
    </row>
    <row r="323" spans="1:23" x14ac:dyDescent="0.3">
      <c r="A323" s="68">
        <v>34</v>
      </c>
      <c r="B323" s="68" t="s">
        <v>581</v>
      </c>
      <c r="C323" s="1">
        <v>47</v>
      </c>
      <c r="D323" s="68" t="s">
        <v>1484</v>
      </c>
      <c r="E323" s="69">
        <v>2011</v>
      </c>
      <c r="F323" s="1">
        <v>2</v>
      </c>
      <c r="G323" s="1">
        <v>2</v>
      </c>
      <c r="H323" s="1">
        <v>6</v>
      </c>
      <c r="I323" s="1" t="s">
        <v>1485</v>
      </c>
      <c r="J323" s="1" t="s">
        <v>997</v>
      </c>
      <c r="K323" s="1" t="s">
        <v>72</v>
      </c>
      <c r="M323" s="1" t="s">
        <v>343</v>
      </c>
      <c r="N323" s="1">
        <v>0</v>
      </c>
      <c r="O323" s="1">
        <v>30</v>
      </c>
      <c r="P323" s="96">
        <f t="shared" si="38"/>
        <v>0</v>
      </c>
      <c r="Q323" s="1" t="s">
        <v>36</v>
      </c>
      <c r="R323" s="1">
        <v>0</v>
      </c>
      <c r="S323" s="1">
        <v>30</v>
      </c>
      <c r="T323" s="96">
        <f t="shared" ref="T323:T340" si="43">R323/S323*100</f>
        <v>0</v>
      </c>
      <c r="W323" s="1" t="s">
        <v>1494</v>
      </c>
    </row>
    <row r="324" spans="1:23" x14ac:dyDescent="0.3">
      <c r="A324" s="68">
        <v>34</v>
      </c>
      <c r="B324" s="68" t="s">
        <v>581</v>
      </c>
      <c r="C324" s="1">
        <v>47</v>
      </c>
      <c r="D324" s="68" t="s">
        <v>1484</v>
      </c>
      <c r="E324" s="69">
        <v>2011</v>
      </c>
      <c r="F324" s="1">
        <v>2</v>
      </c>
      <c r="G324" s="1">
        <v>2</v>
      </c>
      <c r="H324" s="1">
        <v>7</v>
      </c>
      <c r="I324" s="1" t="s">
        <v>1486</v>
      </c>
      <c r="J324" s="1" t="s">
        <v>997</v>
      </c>
      <c r="K324" s="1" t="s">
        <v>72</v>
      </c>
      <c r="M324" s="1" t="s">
        <v>343</v>
      </c>
      <c r="N324" s="1">
        <v>0</v>
      </c>
      <c r="O324" s="1">
        <v>30</v>
      </c>
      <c r="P324" s="96">
        <f t="shared" si="38"/>
        <v>0</v>
      </c>
      <c r="Q324" s="1" t="s">
        <v>36</v>
      </c>
      <c r="R324" s="1">
        <v>0</v>
      </c>
      <c r="S324" s="1">
        <v>30</v>
      </c>
      <c r="T324" s="96">
        <f t="shared" si="43"/>
        <v>0</v>
      </c>
    </row>
    <row r="325" spans="1:23" x14ac:dyDescent="0.3">
      <c r="A325" s="68">
        <v>34</v>
      </c>
      <c r="B325" s="68" t="s">
        <v>581</v>
      </c>
      <c r="C325" s="1">
        <v>47</v>
      </c>
      <c r="D325" s="68" t="s">
        <v>1484</v>
      </c>
      <c r="E325" s="69">
        <v>2011</v>
      </c>
      <c r="F325" s="1">
        <v>2</v>
      </c>
      <c r="G325" s="1">
        <v>2</v>
      </c>
      <c r="H325" s="1">
        <v>1</v>
      </c>
      <c r="I325" s="1" t="s">
        <v>1487</v>
      </c>
      <c r="J325" s="1" t="s">
        <v>997</v>
      </c>
      <c r="K325" s="1" t="s">
        <v>72</v>
      </c>
      <c r="M325" s="1" t="s">
        <v>343</v>
      </c>
      <c r="N325" s="1">
        <v>0</v>
      </c>
      <c r="O325" s="1">
        <v>30</v>
      </c>
      <c r="P325" s="96">
        <f t="shared" si="38"/>
        <v>0</v>
      </c>
      <c r="Q325" s="1" t="s">
        <v>36</v>
      </c>
      <c r="R325" s="1">
        <v>0</v>
      </c>
      <c r="S325" s="1">
        <v>30</v>
      </c>
      <c r="T325" s="96">
        <f t="shared" si="43"/>
        <v>0</v>
      </c>
    </row>
    <row r="326" spans="1:23" x14ac:dyDescent="0.3">
      <c r="A326" s="68">
        <v>34</v>
      </c>
      <c r="B326" s="68" t="s">
        <v>581</v>
      </c>
      <c r="C326" s="1">
        <v>47</v>
      </c>
      <c r="D326" s="68" t="s">
        <v>1484</v>
      </c>
      <c r="E326" s="69">
        <v>2011</v>
      </c>
      <c r="F326" s="1">
        <v>2</v>
      </c>
      <c r="G326" s="1">
        <v>2</v>
      </c>
      <c r="H326" s="1">
        <v>1</v>
      </c>
      <c r="I326" s="1" t="s">
        <v>604</v>
      </c>
      <c r="J326" s="1" t="s">
        <v>997</v>
      </c>
      <c r="K326" s="1" t="s">
        <v>72</v>
      </c>
      <c r="M326" s="1" t="s">
        <v>343</v>
      </c>
      <c r="N326" s="1">
        <v>0</v>
      </c>
      <c r="O326" s="1">
        <v>30</v>
      </c>
      <c r="P326" s="96">
        <f t="shared" si="38"/>
        <v>0</v>
      </c>
      <c r="Q326" s="1" t="s">
        <v>36</v>
      </c>
      <c r="R326" s="1">
        <v>0</v>
      </c>
      <c r="S326" s="1">
        <v>30</v>
      </c>
      <c r="T326" s="96">
        <f t="shared" si="43"/>
        <v>0</v>
      </c>
    </row>
    <row r="327" spans="1:23" x14ac:dyDescent="0.3">
      <c r="A327" s="68">
        <v>34</v>
      </c>
      <c r="B327" s="68" t="s">
        <v>581</v>
      </c>
      <c r="C327" s="1">
        <v>47</v>
      </c>
      <c r="D327" s="68" t="s">
        <v>1484</v>
      </c>
      <c r="E327" s="69">
        <v>2011</v>
      </c>
      <c r="F327" s="1">
        <v>2</v>
      </c>
      <c r="G327" s="1">
        <v>2</v>
      </c>
      <c r="H327" s="1">
        <v>7</v>
      </c>
      <c r="I327" s="1" t="s">
        <v>1489</v>
      </c>
      <c r="K327" s="1" t="s">
        <v>72</v>
      </c>
      <c r="M327" s="1" t="s">
        <v>343</v>
      </c>
      <c r="N327" s="1">
        <v>0</v>
      </c>
      <c r="O327" s="1">
        <v>30</v>
      </c>
      <c r="P327" s="96">
        <f t="shared" si="38"/>
        <v>0</v>
      </c>
      <c r="Q327" s="1" t="s">
        <v>36</v>
      </c>
      <c r="R327" s="1">
        <v>1</v>
      </c>
      <c r="S327" s="1">
        <v>30</v>
      </c>
      <c r="T327" s="96">
        <f t="shared" si="43"/>
        <v>3.3333333333333335</v>
      </c>
    </row>
    <row r="328" spans="1:23" x14ac:dyDescent="0.3">
      <c r="A328" s="68">
        <v>34</v>
      </c>
      <c r="B328" s="68" t="s">
        <v>581</v>
      </c>
      <c r="C328" s="1">
        <v>47</v>
      </c>
      <c r="D328" s="68" t="s">
        <v>1484</v>
      </c>
      <c r="E328" s="69">
        <v>2011</v>
      </c>
      <c r="F328" s="1">
        <v>2</v>
      </c>
      <c r="G328" s="1">
        <v>2</v>
      </c>
      <c r="H328" s="1">
        <v>2</v>
      </c>
      <c r="I328" s="1" t="s">
        <v>1488</v>
      </c>
      <c r="K328" s="1" t="s">
        <v>72</v>
      </c>
      <c r="M328" s="1" t="s">
        <v>343</v>
      </c>
      <c r="N328" s="1">
        <v>3</v>
      </c>
      <c r="O328" s="1">
        <v>30</v>
      </c>
      <c r="P328" s="96">
        <f t="shared" si="38"/>
        <v>10</v>
      </c>
      <c r="Q328" s="1" t="s">
        <v>36</v>
      </c>
      <c r="R328" s="1">
        <v>5</v>
      </c>
      <c r="S328" s="1">
        <v>30</v>
      </c>
      <c r="T328" s="96">
        <f t="shared" si="43"/>
        <v>16.666666666666664</v>
      </c>
    </row>
    <row r="329" spans="1:23" x14ac:dyDescent="0.3">
      <c r="A329" s="68">
        <v>34</v>
      </c>
      <c r="B329" s="68" t="s">
        <v>581</v>
      </c>
      <c r="C329" s="1">
        <v>47</v>
      </c>
      <c r="D329" s="68" t="s">
        <v>1484</v>
      </c>
      <c r="E329" s="69">
        <v>2011</v>
      </c>
      <c r="F329" s="1">
        <v>2</v>
      </c>
      <c r="G329" s="1">
        <v>2</v>
      </c>
      <c r="H329" s="1">
        <v>3</v>
      </c>
      <c r="I329" s="1" t="s">
        <v>1705</v>
      </c>
      <c r="K329" s="1" t="s">
        <v>72</v>
      </c>
      <c r="M329" s="1" t="s">
        <v>343</v>
      </c>
      <c r="N329" s="1">
        <v>0</v>
      </c>
      <c r="O329" s="1">
        <v>30</v>
      </c>
      <c r="P329" s="96">
        <f t="shared" si="38"/>
        <v>0</v>
      </c>
      <c r="Q329" s="1" t="s">
        <v>36</v>
      </c>
      <c r="R329" s="1">
        <v>2</v>
      </c>
      <c r="S329" s="1">
        <v>30</v>
      </c>
      <c r="T329" s="96">
        <f t="shared" si="43"/>
        <v>6.666666666666667</v>
      </c>
    </row>
    <row r="330" spans="1:23" x14ac:dyDescent="0.3">
      <c r="A330" s="68">
        <v>34</v>
      </c>
      <c r="B330" s="68" t="s">
        <v>581</v>
      </c>
      <c r="C330" s="1">
        <v>47</v>
      </c>
      <c r="D330" s="68" t="s">
        <v>1484</v>
      </c>
      <c r="E330" s="69">
        <v>2011</v>
      </c>
      <c r="F330" s="1">
        <v>2</v>
      </c>
      <c r="G330" s="1">
        <v>2</v>
      </c>
      <c r="H330" s="1">
        <v>1</v>
      </c>
      <c r="I330" s="1" t="s">
        <v>1491</v>
      </c>
      <c r="K330" s="1" t="s">
        <v>72</v>
      </c>
      <c r="M330" s="1" t="s">
        <v>343</v>
      </c>
      <c r="N330" s="1">
        <v>1</v>
      </c>
      <c r="O330" s="1">
        <v>30</v>
      </c>
      <c r="P330" s="96">
        <f t="shared" si="38"/>
        <v>3.3333333333333335</v>
      </c>
      <c r="Q330" s="1" t="s">
        <v>36</v>
      </c>
      <c r="R330" s="1">
        <v>2</v>
      </c>
      <c r="S330" s="1">
        <v>30</v>
      </c>
      <c r="T330" s="96">
        <f t="shared" si="43"/>
        <v>6.666666666666667</v>
      </c>
    </row>
    <row r="331" spans="1:23" x14ac:dyDescent="0.3">
      <c r="A331" s="68">
        <v>34</v>
      </c>
      <c r="B331" s="68" t="s">
        <v>581</v>
      </c>
      <c r="C331" s="1">
        <v>47</v>
      </c>
      <c r="D331" s="68" t="s">
        <v>1484</v>
      </c>
      <c r="E331" s="69">
        <v>2011</v>
      </c>
      <c r="F331" s="1">
        <v>2</v>
      </c>
      <c r="G331" s="1">
        <v>2</v>
      </c>
      <c r="H331" s="1">
        <v>5</v>
      </c>
      <c r="I331" s="1" t="s">
        <v>1492</v>
      </c>
      <c r="K331" s="1" t="s">
        <v>72</v>
      </c>
      <c r="M331" s="1" t="s">
        <v>343</v>
      </c>
      <c r="N331" s="1">
        <v>1</v>
      </c>
      <c r="O331" s="1">
        <v>30</v>
      </c>
      <c r="P331" s="96">
        <f t="shared" si="38"/>
        <v>3.3333333333333335</v>
      </c>
      <c r="Q331" s="1" t="s">
        <v>36</v>
      </c>
      <c r="R331" s="1">
        <v>0</v>
      </c>
      <c r="S331" s="1">
        <v>30</v>
      </c>
      <c r="T331" s="96">
        <f t="shared" si="43"/>
        <v>0</v>
      </c>
    </row>
    <row r="332" spans="1:23" x14ac:dyDescent="0.3">
      <c r="A332" s="68">
        <v>34</v>
      </c>
      <c r="B332" s="68" t="s">
        <v>581</v>
      </c>
      <c r="C332" s="1">
        <v>47</v>
      </c>
      <c r="D332" s="68" t="s">
        <v>1484</v>
      </c>
      <c r="E332" s="69">
        <v>2011</v>
      </c>
      <c r="F332" s="1">
        <v>3</v>
      </c>
      <c r="G332" s="1">
        <v>2</v>
      </c>
      <c r="H332" s="1">
        <v>6</v>
      </c>
      <c r="I332" s="1" t="s">
        <v>1485</v>
      </c>
      <c r="J332" s="1" t="s">
        <v>997</v>
      </c>
      <c r="K332" s="1" t="s">
        <v>72</v>
      </c>
      <c r="M332" s="1" t="s">
        <v>1493</v>
      </c>
      <c r="N332" s="1">
        <v>0</v>
      </c>
      <c r="O332" s="1">
        <v>30</v>
      </c>
      <c r="P332" s="96">
        <f t="shared" si="38"/>
        <v>0</v>
      </c>
      <c r="Q332" s="1" t="s">
        <v>36</v>
      </c>
      <c r="R332" s="1">
        <v>0</v>
      </c>
      <c r="S332" s="1">
        <v>30</v>
      </c>
      <c r="T332" s="96">
        <f t="shared" si="43"/>
        <v>0</v>
      </c>
    </row>
    <row r="333" spans="1:23" x14ac:dyDescent="0.3">
      <c r="A333" s="68">
        <v>34</v>
      </c>
      <c r="B333" s="68" t="s">
        <v>581</v>
      </c>
      <c r="C333" s="1">
        <v>47</v>
      </c>
      <c r="D333" s="68" t="s">
        <v>1484</v>
      </c>
      <c r="E333" s="69">
        <v>2011</v>
      </c>
      <c r="F333" s="1">
        <v>3</v>
      </c>
      <c r="G333" s="1">
        <v>2</v>
      </c>
      <c r="H333" s="1">
        <v>7</v>
      </c>
      <c r="I333" s="1" t="s">
        <v>1486</v>
      </c>
      <c r="J333" s="1" t="s">
        <v>997</v>
      </c>
      <c r="K333" s="1" t="s">
        <v>72</v>
      </c>
      <c r="M333" s="1" t="s">
        <v>1493</v>
      </c>
      <c r="N333" s="1">
        <v>0</v>
      </c>
      <c r="O333" s="1">
        <v>30</v>
      </c>
      <c r="P333" s="96">
        <f t="shared" si="38"/>
        <v>0</v>
      </c>
      <c r="Q333" s="1" t="s">
        <v>36</v>
      </c>
      <c r="R333" s="1">
        <v>0</v>
      </c>
      <c r="S333" s="1">
        <v>30</v>
      </c>
      <c r="T333" s="96">
        <f t="shared" si="43"/>
        <v>0</v>
      </c>
    </row>
    <row r="334" spans="1:23" x14ac:dyDescent="0.3">
      <c r="A334" s="68">
        <v>34</v>
      </c>
      <c r="B334" s="68" t="s">
        <v>581</v>
      </c>
      <c r="C334" s="1">
        <v>47</v>
      </c>
      <c r="D334" s="68" t="s">
        <v>1484</v>
      </c>
      <c r="E334" s="69">
        <v>2011</v>
      </c>
      <c r="F334" s="1">
        <v>3</v>
      </c>
      <c r="G334" s="1">
        <v>2</v>
      </c>
      <c r="H334" s="1">
        <v>1</v>
      </c>
      <c r="I334" s="1" t="s">
        <v>1487</v>
      </c>
      <c r="J334" s="1" t="s">
        <v>997</v>
      </c>
      <c r="K334" s="1" t="s">
        <v>72</v>
      </c>
      <c r="M334" s="1" t="s">
        <v>1493</v>
      </c>
      <c r="N334" s="1">
        <v>0</v>
      </c>
      <c r="O334" s="1">
        <v>30</v>
      </c>
      <c r="P334" s="96">
        <f t="shared" si="38"/>
        <v>0</v>
      </c>
      <c r="Q334" s="1" t="s">
        <v>36</v>
      </c>
      <c r="R334" s="1">
        <v>0</v>
      </c>
      <c r="S334" s="1">
        <v>30</v>
      </c>
      <c r="T334" s="96">
        <f t="shared" si="43"/>
        <v>0</v>
      </c>
    </row>
    <row r="335" spans="1:23" x14ac:dyDescent="0.3">
      <c r="A335" s="68">
        <v>34</v>
      </c>
      <c r="B335" s="68" t="s">
        <v>581</v>
      </c>
      <c r="C335" s="1">
        <v>47</v>
      </c>
      <c r="D335" s="68" t="s">
        <v>1484</v>
      </c>
      <c r="E335" s="69">
        <v>2011</v>
      </c>
      <c r="F335" s="1">
        <v>3</v>
      </c>
      <c r="G335" s="1">
        <v>2</v>
      </c>
      <c r="H335" s="1">
        <v>1</v>
      </c>
      <c r="I335" s="1" t="s">
        <v>604</v>
      </c>
      <c r="J335" s="1" t="s">
        <v>997</v>
      </c>
      <c r="K335" s="1" t="s">
        <v>72</v>
      </c>
      <c r="M335" s="1" t="s">
        <v>1493</v>
      </c>
      <c r="N335" s="1">
        <v>0</v>
      </c>
      <c r="O335" s="1">
        <v>30</v>
      </c>
      <c r="P335" s="96">
        <f t="shared" si="38"/>
        <v>0</v>
      </c>
      <c r="Q335" s="1" t="s">
        <v>36</v>
      </c>
      <c r="R335" s="1">
        <v>0</v>
      </c>
      <c r="S335" s="1">
        <v>30</v>
      </c>
      <c r="T335" s="96">
        <f t="shared" si="43"/>
        <v>0</v>
      </c>
    </row>
    <row r="336" spans="1:23" x14ac:dyDescent="0.3">
      <c r="A336" s="68">
        <v>34</v>
      </c>
      <c r="B336" s="68" t="s">
        <v>581</v>
      </c>
      <c r="C336" s="1">
        <v>47</v>
      </c>
      <c r="D336" s="68" t="s">
        <v>1484</v>
      </c>
      <c r="E336" s="69">
        <v>2011</v>
      </c>
      <c r="F336" s="1">
        <v>3</v>
      </c>
      <c r="G336" s="1">
        <v>2</v>
      </c>
      <c r="H336" s="1">
        <v>7</v>
      </c>
      <c r="I336" s="1" t="s">
        <v>1489</v>
      </c>
      <c r="K336" s="1" t="s">
        <v>72</v>
      </c>
      <c r="M336" s="1" t="s">
        <v>1493</v>
      </c>
      <c r="N336" s="1">
        <v>0</v>
      </c>
      <c r="O336" s="1">
        <v>30</v>
      </c>
      <c r="P336" s="96">
        <f t="shared" si="38"/>
        <v>0</v>
      </c>
      <c r="Q336" s="1" t="s">
        <v>36</v>
      </c>
      <c r="R336" s="1">
        <v>1</v>
      </c>
      <c r="S336" s="1">
        <v>30</v>
      </c>
      <c r="T336" s="96">
        <f t="shared" si="43"/>
        <v>3.3333333333333335</v>
      </c>
    </row>
    <row r="337" spans="1:23" x14ac:dyDescent="0.3">
      <c r="A337" s="68">
        <v>34</v>
      </c>
      <c r="B337" s="68" t="s">
        <v>581</v>
      </c>
      <c r="C337" s="1">
        <v>47</v>
      </c>
      <c r="D337" s="68" t="s">
        <v>1484</v>
      </c>
      <c r="E337" s="69">
        <v>2011</v>
      </c>
      <c r="F337" s="1">
        <v>3</v>
      </c>
      <c r="G337" s="1">
        <v>2</v>
      </c>
      <c r="H337" s="1">
        <v>2</v>
      </c>
      <c r="I337" s="1" t="s">
        <v>1488</v>
      </c>
      <c r="K337" s="1" t="s">
        <v>72</v>
      </c>
      <c r="M337" s="1" t="s">
        <v>1493</v>
      </c>
      <c r="N337" s="1">
        <v>3</v>
      </c>
      <c r="O337" s="1">
        <v>30</v>
      </c>
      <c r="P337" s="96">
        <f t="shared" si="38"/>
        <v>10</v>
      </c>
      <c r="Q337" s="1" t="s">
        <v>36</v>
      </c>
      <c r="R337" s="1">
        <v>5</v>
      </c>
      <c r="S337" s="1">
        <v>30</v>
      </c>
      <c r="T337" s="96">
        <f t="shared" si="43"/>
        <v>16.666666666666664</v>
      </c>
    </row>
    <row r="338" spans="1:23" x14ac:dyDescent="0.3">
      <c r="A338" s="68">
        <v>34</v>
      </c>
      <c r="B338" s="68" t="s">
        <v>581</v>
      </c>
      <c r="C338" s="1">
        <v>47</v>
      </c>
      <c r="D338" s="68" t="s">
        <v>1484</v>
      </c>
      <c r="E338" s="69">
        <v>2011</v>
      </c>
      <c r="F338" s="1">
        <v>3</v>
      </c>
      <c r="G338" s="1">
        <v>2</v>
      </c>
      <c r="H338" s="1">
        <v>3</v>
      </c>
      <c r="I338" s="1" t="s">
        <v>1490</v>
      </c>
      <c r="K338" s="1" t="s">
        <v>72</v>
      </c>
      <c r="M338" s="1" t="s">
        <v>1493</v>
      </c>
      <c r="N338" s="1">
        <v>1</v>
      </c>
      <c r="O338" s="1">
        <v>30</v>
      </c>
      <c r="P338" s="96">
        <f t="shared" si="38"/>
        <v>3.3333333333333335</v>
      </c>
      <c r="Q338" s="1" t="s">
        <v>36</v>
      </c>
      <c r="R338" s="1">
        <v>2</v>
      </c>
      <c r="S338" s="1">
        <v>30</v>
      </c>
      <c r="T338" s="96">
        <f t="shared" si="43"/>
        <v>6.666666666666667</v>
      </c>
    </row>
    <row r="339" spans="1:23" x14ac:dyDescent="0.3">
      <c r="A339" s="68">
        <v>34</v>
      </c>
      <c r="B339" s="68" t="s">
        <v>581</v>
      </c>
      <c r="C339" s="1">
        <v>47</v>
      </c>
      <c r="D339" s="68" t="s">
        <v>1484</v>
      </c>
      <c r="E339" s="69">
        <v>2011</v>
      </c>
      <c r="F339" s="1">
        <v>3</v>
      </c>
      <c r="G339" s="1">
        <v>2</v>
      </c>
      <c r="H339" s="1">
        <v>1</v>
      </c>
      <c r="I339" s="1" t="s">
        <v>1491</v>
      </c>
      <c r="K339" s="1" t="s">
        <v>72</v>
      </c>
      <c r="M339" s="1" t="s">
        <v>1493</v>
      </c>
      <c r="N339" s="1">
        <v>1</v>
      </c>
      <c r="O339" s="1">
        <v>30</v>
      </c>
      <c r="P339" s="96">
        <f t="shared" si="38"/>
        <v>3.3333333333333335</v>
      </c>
      <c r="Q339" s="1" t="s">
        <v>36</v>
      </c>
      <c r="R339" s="1">
        <v>2</v>
      </c>
      <c r="S339" s="1">
        <v>30</v>
      </c>
      <c r="T339" s="96">
        <f t="shared" si="43"/>
        <v>6.666666666666667</v>
      </c>
    </row>
    <row r="340" spans="1:23" x14ac:dyDescent="0.3">
      <c r="A340" s="68">
        <v>34</v>
      </c>
      <c r="B340" s="68" t="s">
        <v>581</v>
      </c>
      <c r="C340" s="1">
        <v>47</v>
      </c>
      <c r="D340" s="68" t="s">
        <v>1484</v>
      </c>
      <c r="E340" s="69">
        <v>2011</v>
      </c>
      <c r="F340" s="1">
        <v>3</v>
      </c>
      <c r="G340" s="1">
        <v>2</v>
      </c>
      <c r="H340" s="1">
        <v>5</v>
      </c>
      <c r="I340" s="1" t="s">
        <v>1492</v>
      </c>
      <c r="K340" s="1" t="s">
        <v>72</v>
      </c>
      <c r="M340" s="1" t="s">
        <v>1493</v>
      </c>
      <c r="N340" s="1">
        <v>1</v>
      </c>
      <c r="O340" s="1">
        <v>30</v>
      </c>
      <c r="P340" s="96">
        <f t="shared" si="38"/>
        <v>3.3333333333333335</v>
      </c>
      <c r="Q340" s="1" t="s">
        <v>36</v>
      </c>
      <c r="R340" s="1">
        <v>0</v>
      </c>
      <c r="S340" s="1">
        <v>30</v>
      </c>
      <c r="T340" s="96">
        <f t="shared" si="43"/>
        <v>0</v>
      </c>
    </row>
    <row r="341" spans="1:23" x14ac:dyDescent="0.3">
      <c r="A341" s="68">
        <v>37</v>
      </c>
      <c r="B341" s="68" t="s">
        <v>589</v>
      </c>
      <c r="C341" s="1">
        <v>48</v>
      </c>
      <c r="D341" s="68" t="s">
        <v>268</v>
      </c>
      <c r="E341" s="69">
        <v>2014</v>
      </c>
      <c r="F341" s="1">
        <v>7</v>
      </c>
      <c r="G341" s="1">
        <v>1</v>
      </c>
      <c r="I341" s="1" t="s">
        <v>1512</v>
      </c>
      <c r="J341" s="1" t="s">
        <v>1517</v>
      </c>
      <c r="K341" s="1" t="s">
        <v>72</v>
      </c>
      <c r="M341" s="1" t="s">
        <v>1518</v>
      </c>
      <c r="N341" s="1">
        <v>20</v>
      </c>
      <c r="O341" s="1">
        <v>120</v>
      </c>
      <c r="P341" s="1">
        <v>16.7</v>
      </c>
      <c r="Q341" s="1" t="s">
        <v>596</v>
      </c>
      <c r="R341" s="1">
        <v>30</v>
      </c>
      <c r="S341" s="1">
        <v>120</v>
      </c>
      <c r="T341" s="1">
        <v>25</v>
      </c>
      <c r="W341" s="1" t="s">
        <v>1519</v>
      </c>
    </row>
    <row r="342" spans="1:23" x14ac:dyDescent="0.3">
      <c r="A342" s="68">
        <v>37</v>
      </c>
      <c r="B342" s="68" t="s">
        <v>589</v>
      </c>
      <c r="C342" s="1">
        <v>48</v>
      </c>
      <c r="D342" s="68" t="s">
        <v>268</v>
      </c>
      <c r="E342" s="69">
        <v>2014</v>
      </c>
      <c r="F342" s="1">
        <v>7</v>
      </c>
      <c r="G342" s="1">
        <v>1</v>
      </c>
      <c r="I342" s="1" t="s">
        <v>1513</v>
      </c>
      <c r="J342" s="1" t="s">
        <v>1517</v>
      </c>
      <c r="K342" s="1" t="s">
        <v>72</v>
      </c>
      <c r="M342" s="1" t="s">
        <v>1518</v>
      </c>
      <c r="N342" s="1">
        <v>2</v>
      </c>
      <c r="O342" s="1">
        <v>120</v>
      </c>
      <c r="P342" s="1">
        <v>1.7</v>
      </c>
      <c r="Q342" s="1" t="s">
        <v>596</v>
      </c>
      <c r="R342" s="1">
        <v>3</v>
      </c>
      <c r="S342" s="1">
        <v>120</v>
      </c>
      <c r="T342" s="1">
        <v>2.5</v>
      </c>
    </row>
    <row r="343" spans="1:23" x14ac:dyDescent="0.3">
      <c r="A343" s="68">
        <v>37</v>
      </c>
      <c r="B343" s="68" t="s">
        <v>589</v>
      </c>
      <c r="C343" s="1">
        <v>48</v>
      </c>
      <c r="D343" s="68" t="s">
        <v>268</v>
      </c>
      <c r="E343" s="69">
        <v>2014</v>
      </c>
      <c r="F343" s="1">
        <v>7</v>
      </c>
      <c r="G343" s="1">
        <v>1</v>
      </c>
      <c r="H343" s="1">
        <v>1</v>
      </c>
      <c r="I343" s="1" t="s">
        <v>1514</v>
      </c>
      <c r="K343" s="1" t="s">
        <v>72</v>
      </c>
      <c r="M343" s="1" t="s">
        <v>1518</v>
      </c>
      <c r="N343" s="1">
        <v>0</v>
      </c>
      <c r="O343" s="1">
        <v>120</v>
      </c>
      <c r="P343" s="1">
        <v>0</v>
      </c>
      <c r="Q343" s="1" t="s">
        <v>596</v>
      </c>
      <c r="R343" s="1">
        <v>2</v>
      </c>
      <c r="S343" s="1">
        <v>120</v>
      </c>
      <c r="T343" s="1">
        <v>1.7</v>
      </c>
    </row>
    <row r="344" spans="1:23" x14ac:dyDescent="0.3">
      <c r="A344" s="68">
        <v>37</v>
      </c>
      <c r="B344" s="68" t="s">
        <v>589</v>
      </c>
      <c r="C344" s="1">
        <v>48</v>
      </c>
      <c r="D344" s="68" t="s">
        <v>268</v>
      </c>
      <c r="E344" s="69">
        <v>2014</v>
      </c>
      <c r="F344" s="1">
        <v>7</v>
      </c>
      <c r="G344" s="1">
        <v>1</v>
      </c>
      <c r="H344" s="1">
        <v>6</v>
      </c>
      <c r="I344" s="1" t="s">
        <v>1515</v>
      </c>
      <c r="K344" s="1" t="s">
        <v>72</v>
      </c>
      <c r="M344" s="1" t="s">
        <v>1518</v>
      </c>
      <c r="N344" s="1">
        <v>2</v>
      </c>
      <c r="O344" s="1">
        <v>120</v>
      </c>
      <c r="P344" s="1">
        <v>1.7</v>
      </c>
      <c r="Q344" s="1" t="s">
        <v>596</v>
      </c>
      <c r="R344" s="1">
        <v>1</v>
      </c>
      <c r="S344" s="1">
        <v>120</v>
      </c>
      <c r="T344" s="1">
        <v>0.8</v>
      </c>
    </row>
    <row r="345" spans="1:23" x14ac:dyDescent="0.3">
      <c r="A345" s="68">
        <v>37</v>
      </c>
      <c r="B345" s="68" t="s">
        <v>589</v>
      </c>
      <c r="C345" s="1">
        <v>48</v>
      </c>
      <c r="D345" s="68" t="s">
        <v>268</v>
      </c>
      <c r="E345" s="69">
        <v>2014</v>
      </c>
      <c r="F345" s="1">
        <v>7</v>
      </c>
      <c r="G345" s="1">
        <v>1</v>
      </c>
      <c r="I345" s="1" t="s">
        <v>1516</v>
      </c>
      <c r="J345" s="1" t="s">
        <v>1517</v>
      </c>
      <c r="K345" s="1" t="s">
        <v>72</v>
      </c>
      <c r="M345" s="1" t="s">
        <v>1518</v>
      </c>
      <c r="N345" s="1">
        <v>18</v>
      </c>
      <c r="O345" s="1">
        <v>120</v>
      </c>
      <c r="P345" s="1">
        <v>15</v>
      </c>
      <c r="Q345" s="1" t="s">
        <v>596</v>
      </c>
      <c r="R345" s="1">
        <v>27</v>
      </c>
      <c r="S345" s="1">
        <v>120</v>
      </c>
      <c r="T345" s="1">
        <v>22.5</v>
      </c>
    </row>
    <row r="346" spans="1:23" x14ac:dyDescent="0.3">
      <c r="A346" s="68">
        <v>37</v>
      </c>
      <c r="B346" s="68" t="s">
        <v>589</v>
      </c>
      <c r="C346" s="1">
        <v>48</v>
      </c>
      <c r="D346" s="68" t="s">
        <v>268</v>
      </c>
      <c r="E346" s="69">
        <v>2014</v>
      </c>
      <c r="F346" s="1">
        <v>7</v>
      </c>
      <c r="G346" s="1">
        <v>1</v>
      </c>
      <c r="H346" s="1">
        <v>3</v>
      </c>
      <c r="I346" s="1" t="s">
        <v>841</v>
      </c>
      <c r="K346" s="1" t="s">
        <v>72</v>
      </c>
      <c r="M346" s="1" t="s">
        <v>1518</v>
      </c>
      <c r="N346" s="1">
        <v>5</v>
      </c>
      <c r="O346" s="1">
        <v>120</v>
      </c>
      <c r="P346" s="1">
        <v>4.2</v>
      </c>
      <c r="Q346" s="1" t="s">
        <v>596</v>
      </c>
      <c r="R346" s="1">
        <v>0</v>
      </c>
      <c r="S346" s="1">
        <v>120</v>
      </c>
      <c r="T346" s="96">
        <f t="shared" ref="T346:T347" si="44">R346/S346*100</f>
        <v>0</v>
      </c>
    </row>
    <row r="347" spans="1:23" x14ac:dyDescent="0.3">
      <c r="A347" s="68">
        <v>37</v>
      </c>
      <c r="B347" s="68" t="s">
        <v>589</v>
      </c>
      <c r="C347" s="1">
        <v>48</v>
      </c>
      <c r="D347" s="68" t="s">
        <v>268</v>
      </c>
      <c r="E347" s="69">
        <v>2014</v>
      </c>
      <c r="F347" s="1">
        <v>7</v>
      </c>
      <c r="G347" s="1">
        <v>1</v>
      </c>
      <c r="H347" s="1">
        <v>6</v>
      </c>
      <c r="I347" s="1" t="s">
        <v>1507</v>
      </c>
      <c r="K347" s="1" t="s">
        <v>72</v>
      </c>
      <c r="M347" s="1" t="s">
        <v>1518</v>
      </c>
      <c r="N347" s="1">
        <v>1</v>
      </c>
      <c r="O347" s="1">
        <v>120</v>
      </c>
      <c r="P347" s="1">
        <v>0.8</v>
      </c>
      <c r="Q347" s="1" t="s">
        <v>596</v>
      </c>
      <c r="R347" s="1">
        <v>0</v>
      </c>
      <c r="S347" s="1">
        <v>120</v>
      </c>
      <c r="T347" s="96">
        <f t="shared" si="44"/>
        <v>0</v>
      </c>
    </row>
    <row r="348" spans="1:23" x14ac:dyDescent="0.3">
      <c r="A348" s="68">
        <v>37</v>
      </c>
      <c r="B348" s="68" t="s">
        <v>589</v>
      </c>
      <c r="C348" s="1">
        <v>48</v>
      </c>
      <c r="D348" s="68" t="s">
        <v>268</v>
      </c>
      <c r="E348" s="69">
        <v>2014</v>
      </c>
      <c r="F348" s="1">
        <v>7</v>
      </c>
      <c r="G348" s="1">
        <v>1</v>
      </c>
      <c r="H348" s="1">
        <v>5</v>
      </c>
      <c r="I348" s="1" t="s">
        <v>1508</v>
      </c>
      <c r="K348" s="1" t="s">
        <v>72</v>
      </c>
      <c r="M348" s="1" t="s">
        <v>1518</v>
      </c>
      <c r="N348" s="1">
        <v>3</v>
      </c>
      <c r="O348" s="1">
        <v>120</v>
      </c>
      <c r="P348" s="1">
        <v>2.5</v>
      </c>
      <c r="Q348" s="1" t="s">
        <v>596</v>
      </c>
      <c r="R348" s="1">
        <v>5</v>
      </c>
      <c r="S348" s="1">
        <v>120</v>
      </c>
      <c r="T348" s="1">
        <v>4.2</v>
      </c>
    </row>
    <row r="349" spans="1:23" x14ac:dyDescent="0.3">
      <c r="A349" s="68">
        <v>37</v>
      </c>
      <c r="B349" s="68" t="s">
        <v>589</v>
      </c>
      <c r="C349" s="1">
        <v>48</v>
      </c>
      <c r="D349" s="68" t="s">
        <v>268</v>
      </c>
      <c r="E349" s="69">
        <v>2014</v>
      </c>
      <c r="F349" s="1">
        <v>7</v>
      </c>
      <c r="G349" s="1">
        <v>1</v>
      </c>
      <c r="H349" s="1">
        <v>2</v>
      </c>
      <c r="I349" s="1" t="s">
        <v>1509</v>
      </c>
      <c r="K349" s="1" t="s">
        <v>72</v>
      </c>
      <c r="M349" s="1" t="s">
        <v>1518</v>
      </c>
      <c r="N349" s="1">
        <v>4</v>
      </c>
      <c r="O349" s="1">
        <v>120</v>
      </c>
      <c r="P349" s="1">
        <v>3.3</v>
      </c>
      <c r="Q349" s="1" t="s">
        <v>596</v>
      </c>
      <c r="R349" s="1">
        <v>10</v>
      </c>
      <c r="S349" s="1">
        <v>120</v>
      </c>
      <c r="T349" s="1">
        <v>8.3000000000000007</v>
      </c>
    </row>
    <row r="350" spans="1:23" x14ac:dyDescent="0.3">
      <c r="A350" s="68">
        <v>37</v>
      </c>
      <c r="B350" s="68" t="s">
        <v>589</v>
      </c>
      <c r="C350" s="1">
        <v>48</v>
      </c>
      <c r="D350" s="68" t="s">
        <v>268</v>
      </c>
      <c r="E350" s="69">
        <v>2014</v>
      </c>
      <c r="F350" s="1">
        <v>7</v>
      </c>
      <c r="G350" s="1">
        <v>1</v>
      </c>
      <c r="H350" s="1">
        <v>2</v>
      </c>
      <c r="I350" s="1" t="s">
        <v>1511</v>
      </c>
      <c r="K350" s="1" t="s">
        <v>72</v>
      </c>
      <c r="M350" s="1" t="s">
        <v>1518</v>
      </c>
      <c r="N350" s="1">
        <v>5</v>
      </c>
      <c r="O350" s="1">
        <v>120</v>
      </c>
      <c r="P350" s="1">
        <v>4.2</v>
      </c>
      <c r="Q350" s="1" t="s">
        <v>596</v>
      </c>
      <c r="R350" s="1">
        <v>9</v>
      </c>
      <c r="S350" s="1">
        <v>120</v>
      </c>
      <c r="T350" s="1">
        <v>7.5</v>
      </c>
    </row>
    <row r="351" spans="1:23" x14ac:dyDescent="0.3">
      <c r="A351" s="68">
        <v>39</v>
      </c>
      <c r="B351" s="68" t="s">
        <v>613</v>
      </c>
      <c r="C351" s="1">
        <v>49</v>
      </c>
      <c r="D351" s="68" t="s">
        <v>1538</v>
      </c>
      <c r="E351" s="69">
        <v>2016</v>
      </c>
      <c r="F351" s="1">
        <v>7</v>
      </c>
      <c r="G351" s="1">
        <v>2</v>
      </c>
      <c r="H351" s="1">
        <v>1</v>
      </c>
      <c r="I351" s="1" t="s">
        <v>1540</v>
      </c>
      <c r="K351" s="1" t="s">
        <v>72</v>
      </c>
      <c r="M351" s="1" t="s">
        <v>1548</v>
      </c>
      <c r="N351" s="1">
        <v>0</v>
      </c>
      <c r="O351" s="1">
        <v>21</v>
      </c>
      <c r="P351" s="96">
        <f t="shared" ref="P351:P364" si="45">N351/O351*100</f>
        <v>0</v>
      </c>
      <c r="Q351" s="1" t="s">
        <v>36</v>
      </c>
      <c r="R351" s="1">
        <v>0</v>
      </c>
      <c r="S351" s="1">
        <v>21</v>
      </c>
      <c r="T351" s="96">
        <f t="shared" ref="T351:T361" si="46">R351/S351*100</f>
        <v>0</v>
      </c>
    </row>
    <row r="352" spans="1:23" x14ac:dyDescent="0.3">
      <c r="A352" s="68">
        <v>39</v>
      </c>
      <c r="B352" s="68" t="s">
        <v>613</v>
      </c>
      <c r="C352" s="1">
        <v>49</v>
      </c>
      <c r="D352" s="68" t="s">
        <v>1538</v>
      </c>
      <c r="E352" s="69">
        <v>2016</v>
      </c>
      <c r="F352" s="1">
        <v>7</v>
      </c>
      <c r="G352" s="1">
        <v>2</v>
      </c>
      <c r="H352" s="1">
        <v>1</v>
      </c>
      <c r="I352" s="1" t="s">
        <v>1541</v>
      </c>
      <c r="K352" s="1" t="s">
        <v>72</v>
      </c>
      <c r="M352" s="1" t="s">
        <v>1548</v>
      </c>
      <c r="N352" s="1">
        <v>0</v>
      </c>
      <c r="O352" s="1">
        <v>21</v>
      </c>
      <c r="P352" s="96">
        <f t="shared" si="45"/>
        <v>0</v>
      </c>
      <c r="Q352" s="1" t="s">
        <v>36</v>
      </c>
      <c r="R352" s="1">
        <v>0</v>
      </c>
      <c r="S352" s="1">
        <v>21</v>
      </c>
      <c r="T352" s="96">
        <f t="shared" si="46"/>
        <v>0</v>
      </c>
    </row>
    <row r="353" spans="1:23" x14ac:dyDescent="0.3">
      <c r="A353" s="68">
        <v>39</v>
      </c>
      <c r="B353" s="68" t="s">
        <v>613</v>
      </c>
      <c r="C353" s="1">
        <v>49</v>
      </c>
      <c r="D353" s="68" t="s">
        <v>1538</v>
      </c>
      <c r="E353" s="69">
        <v>2016</v>
      </c>
      <c r="F353" s="1">
        <v>7</v>
      </c>
      <c r="G353" s="1">
        <v>2</v>
      </c>
      <c r="H353" s="1">
        <v>1</v>
      </c>
      <c r="I353" s="1" t="s">
        <v>1542</v>
      </c>
      <c r="K353" s="1" t="s">
        <v>72</v>
      </c>
      <c r="M353" s="1" t="s">
        <v>1548</v>
      </c>
      <c r="N353" s="1">
        <v>0</v>
      </c>
      <c r="O353" s="1">
        <v>21</v>
      </c>
      <c r="P353" s="96">
        <f t="shared" si="45"/>
        <v>0</v>
      </c>
      <c r="Q353" s="1" t="s">
        <v>36</v>
      </c>
      <c r="R353" s="1">
        <v>0</v>
      </c>
      <c r="S353" s="1">
        <v>21</v>
      </c>
      <c r="T353" s="96">
        <f t="shared" si="46"/>
        <v>0</v>
      </c>
    </row>
    <row r="354" spans="1:23" x14ac:dyDescent="0.3">
      <c r="A354" s="68">
        <v>39</v>
      </c>
      <c r="B354" s="68" t="s">
        <v>613</v>
      </c>
      <c r="C354" s="1">
        <v>49</v>
      </c>
      <c r="D354" s="68" t="s">
        <v>1538</v>
      </c>
      <c r="E354" s="69">
        <v>2016</v>
      </c>
      <c r="F354" s="1">
        <v>7</v>
      </c>
      <c r="G354" s="1">
        <v>2</v>
      </c>
      <c r="H354" s="1">
        <v>6</v>
      </c>
      <c r="I354" s="1" t="s">
        <v>1543</v>
      </c>
      <c r="K354" s="1" t="s">
        <v>72</v>
      </c>
      <c r="M354" s="1" t="s">
        <v>1548</v>
      </c>
      <c r="N354" s="1">
        <v>0</v>
      </c>
      <c r="O354" s="1">
        <v>21</v>
      </c>
      <c r="P354" s="96">
        <f t="shared" si="45"/>
        <v>0</v>
      </c>
      <c r="Q354" s="1" t="s">
        <v>36</v>
      </c>
      <c r="R354" s="1">
        <v>0</v>
      </c>
      <c r="S354" s="1">
        <v>21</v>
      </c>
      <c r="T354" s="96">
        <f t="shared" si="46"/>
        <v>0</v>
      </c>
    </row>
    <row r="355" spans="1:23" x14ac:dyDescent="0.3">
      <c r="A355" s="68">
        <v>39</v>
      </c>
      <c r="B355" s="68" t="s">
        <v>613</v>
      </c>
      <c r="C355" s="1">
        <v>49</v>
      </c>
      <c r="D355" s="68" t="s">
        <v>1538</v>
      </c>
      <c r="E355" s="69">
        <v>2016</v>
      </c>
      <c r="F355" s="1">
        <v>7</v>
      </c>
      <c r="G355" s="1">
        <v>2</v>
      </c>
      <c r="H355" s="1">
        <v>4</v>
      </c>
      <c r="I355" s="1" t="s">
        <v>1544</v>
      </c>
      <c r="K355" s="1" t="s">
        <v>72</v>
      </c>
      <c r="M355" s="1" t="s">
        <v>1548</v>
      </c>
      <c r="N355" s="1">
        <v>0</v>
      </c>
      <c r="O355" s="1">
        <v>21</v>
      </c>
      <c r="P355" s="96">
        <f t="shared" si="45"/>
        <v>0</v>
      </c>
      <c r="Q355" s="1" t="s">
        <v>36</v>
      </c>
      <c r="R355" s="1">
        <v>0</v>
      </c>
      <c r="S355" s="1">
        <v>21</v>
      </c>
      <c r="T355" s="96">
        <f t="shared" si="46"/>
        <v>0</v>
      </c>
    </row>
    <row r="356" spans="1:23" x14ac:dyDescent="0.3">
      <c r="A356" s="68">
        <v>39</v>
      </c>
      <c r="B356" s="68" t="s">
        <v>613</v>
      </c>
      <c r="C356" s="1">
        <v>49</v>
      </c>
      <c r="D356" s="68" t="s">
        <v>1538</v>
      </c>
      <c r="E356" s="69">
        <v>2016</v>
      </c>
      <c r="F356" s="1">
        <v>7</v>
      </c>
      <c r="G356" s="1">
        <v>2</v>
      </c>
      <c r="H356" s="1">
        <v>1</v>
      </c>
      <c r="I356" s="1" t="s">
        <v>1545</v>
      </c>
      <c r="K356" s="1" t="s">
        <v>72</v>
      </c>
      <c r="M356" s="1" t="s">
        <v>1548</v>
      </c>
      <c r="N356" s="1">
        <v>0</v>
      </c>
      <c r="O356" s="1">
        <v>21</v>
      </c>
      <c r="P356" s="96">
        <f t="shared" si="45"/>
        <v>0</v>
      </c>
      <c r="Q356" s="1" t="s">
        <v>36</v>
      </c>
      <c r="R356" s="1">
        <v>1</v>
      </c>
      <c r="S356" s="1">
        <v>21</v>
      </c>
      <c r="T356" s="96">
        <f t="shared" si="46"/>
        <v>4.7619047619047619</v>
      </c>
    </row>
    <row r="357" spans="1:23" x14ac:dyDescent="0.3">
      <c r="A357" s="68">
        <v>39</v>
      </c>
      <c r="B357" s="68" t="s">
        <v>613</v>
      </c>
      <c r="C357" s="1">
        <v>49</v>
      </c>
      <c r="D357" s="68" t="s">
        <v>1538</v>
      </c>
      <c r="E357" s="69">
        <v>2016</v>
      </c>
      <c r="F357" s="1">
        <v>7</v>
      </c>
      <c r="G357" s="1">
        <v>2</v>
      </c>
      <c r="H357" s="1">
        <v>2</v>
      </c>
      <c r="I357" s="1" t="s">
        <v>1546</v>
      </c>
      <c r="K357" s="1" t="s">
        <v>72</v>
      </c>
      <c r="M357" s="1" t="s">
        <v>1548</v>
      </c>
      <c r="N357" s="1">
        <v>1</v>
      </c>
      <c r="O357" s="1">
        <v>21</v>
      </c>
      <c r="P357" s="96">
        <f t="shared" si="45"/>
        <v>4.7619047619047619</v>
      </c>
      <c r="Q357" s="1" t="s">
        <v>36</v>
      </c>
      <c r="R357" s="1">
        <v>0</v>
      </c>
      <c r="S357" s="1">
        <v>21</v>
      </c>
      <c r="T357" s="96">
        <f t="shared" si="46"/>
        <v>0</v>
      </c>
    </row>
    <row r="358" spans="1:23" x14ac:dyDescent="0.3">
      <c r="A358" s="68">
        <v>39</v>
      </c>
      <c r="B358" s="68" t="s">
        <v>613</v>
      </c>
      <c r="C358" s="1">
        <v>49</v>
      </c>
      <c r="D358" s="68" t="s">
        <v>1538</v>
      </c>
      <c r="E358" s="69">
        <v>2016</v>
      </c>
      <c r="F358" s="1">
        <v>7</v>
      </c>
      <c r="G358" s="1">
        <v>2</v>
      </c>
      <c r="H358" s="1">
        <v>2</v>
      </c>
      <c r="I358" s="1" t="s">
        <v>1547</v>
      </c>
      <c r="K358" s="1" t="s">
        <v>72</v>
      </c>
      <c r="M358" s="1" t="s">
        <v>1548</v>
      </c>
      <c r="N358" s="1">
        <v>0</v>
      </c>
      <c r="O358" s="1">
        <v>21</v>
      </c>
      <c r="P358" s="96">
        <f t="shared" si="45"/>
        <v>0</v>
      </c>
      <c r="Q358" s="1" t="s">
        <v>36</v>
      </c>
      <c r="R358" s="1">
        <v>0</v>
      </c>
      <c r="S358" s="1">
        <v>21</v>
      </c>
      <c r="T358" s="96">
        <f t="shared" si="46"/>
        <v>0</v>
      </c>
    </row>
    <row r="359" spans="1:23" x14ac:dyDescent="0.3">
      <c r="A359" s="68">
        <v>39</v>
      </c>
      <c r="B359" s="68" t="s">
        <v>613</v>
      </c>
      <c r="C359" s="1">
        <v>49</v>
      </c>
      <c r="D359" s="68" t="s">
        <v>1538</v>
      </c>
      <c r="E359" s="69">
        <v>2016</v>
      </c>
      <c r="F359" s="1">
        <v>7</v>
      </c>
      <c r="G359" s="1">
        <v>2</v>
      </c>
      <c r="H359" s="1">
        <v>1</v>
      </c>
      <c r="I359" s="1" t="s">
        <v>1553</v>
      </c>
      <c r="K359" s="1" t="s">
        <v>72</v>
      </c>
      <c r="M359" s="1" t="s">
        <v>1548</v>
      </c>
      <c r="N359" s="1">
        <v>0</v>
      </c>
      <c r="O359" s="1">
        <v>21</v>
      </c>
      <c r="P359" s="96">
        <f t="shared" si="45"/>
        <v>0</v>
      </c>
      <c r="Q359" s="1" t="s">
        <v>36</v>
      </c>
      <c r="R359" s="1">
        <v>1</v>
      </c>
      <c r="S359" s="1">
        <v>21</v>
      </c>
      <c r="T359" s="96">
        <f t="shared" si="46"/>
        <v>4.7619047619047619</v>
      </c>
    </row>
    <row r="360" spans="1:23" x14ac:dyDescent="0.3">
      <c r="A360" s="68">
        <v>39</v>
      </c>
      <c r="B360" s="68" t="s">
        <v>613</v>
      </c>
      <c r="C360" s="1">
        <v>49</v>
      </c>
      <c r="D360" s="68" t="s">
        <v>1538</v>
      </c>
      <c r="E360" s="69">
        <v>2016</v>
      </c>
      <c r="F360" s="1">
        <v>7</v>
      </c>
      <c r="G360" s="1">
        <v>2</v>
      </c>
      <c r="H360" s="1">
        <v>1</v>
      </c>
      <c r="I360" s="1" t="s">
        <v>1554</v>
      </c>
      <c r="K360" s="1" t="s">
        <v>72</v>
      </c>
      <c r="M360" s="1" t="s">
        <v>1548</v>
      </c>
      <c r="N360" s="1">
        <v>1</v>
      </c>
      <c r="O360" s="1">
        <v>21</v>
      </c>
      <c r="P360" s="96">
        <f t="shared" si="45"/>
        <v>4.7619047619047619</v>
      </c>
      <c r="Q360" s="1" t="s">
        <v>36</v>
      </c>
      <c r="R360" s="1">
        <v>0</v>
      </c>
      <c r="S360" s="1">
        <v>21</v>
      </c>
      <c r="T360" s="96">
        <f t="shared" si="46"/>
        <v>0</v>
      </c>
    </row>
    <row r="361" spans="1:23" x14ac:dyDescent="0.3">
      <c r="A361" s="19">
        <v>15</v>
      </c>
      <c r="B361" s="19" t="s">
        <v>599</v>
      </c>
      <c r="C361" s="1">
        <v>50</v>
      </c>
      <c r="D361" s="19" t="s">
        <v>1558</v>
      </c>
      <c r="E361" s="20">
        <v>2019</v>
      </c>
      <c r="F361" s="1">
        <v>7</v>
      </c>
      <c r="G361" s="1">
        <v>3</v>
      </c>
      <c r="H361" s="1">
        <v>1</v>
      </c>
      <c r="I361" s="1" t="s">
        <v>1562</v>
      </c>
      <c r="K361" s="1" t="s">
        <v>72</v>
      </c>
      <c r="M361" s="1" t="s">
        <v>1570</v>
      </c>
      <c r="N361" s="1">
        <v>0</v>
      </c>
      <c r="O361" s="1">
        <v>40</v>
      </c>
      <c r="P361" s="96">
        <f t="shared" si="45"/>
        <v>0</v>
      </c>
      <c r="Q361" s="1" t="s">
        <v>505</v>
      </c>
      <c r="R361" s="1">
        <v>2</v>
      </c>
      <c r="S361" s="1">
        <v>40</v>
      </c>
      <c r="T361" s="96">
        <f t="shared" si="46"/>
        <v>5</v>
      </c>
    </row>
    <row r="362" spans="1:23" x14ac:dyDescent="0.3">
      <c r="A362" s="19">
        <v>15</v>
      </c>
      <c r="B362" s="19" t="s">
        <v>599</v>
      </c>
      <c r="C362" s="1">
        <v>50</v>
      </c>
      <c r="D362" s="19" t="s">
        <v>1558</v>
      </c>
      <c r="E362" s="20">
        <v>2019</v>
      </c>
      <c r="F362" s="1">
        <v>7</v>
      </c>
      <c r="G362" s="1">
        <v>3</v>
      </c>
      <c r="H362" s="1">
        <v>7</v>
      </c>
      <c r="I362" s="1" t="s">
        <v>1417</v>
      </c>
      <c r="K362" s="1" t="s">
        <v>72</v>
      </c>
      <c r="M362" s="1" t="s">
        <v>1570</v>
      </c>
      <c r="N362" s="1">
        <v>2</v>
      </c>
      <c r="O362" s="1">
        <v>40</v>
      </c>
      <c r="P362" s="96">
        <f t="shared" si="45"/>
        <v>5</v>
      </c>
      <c r="Q362" s="1" t="s">
        <v>505</v>
      </c>
      <c r="R362" s="1">
        <v>7</v>
      </c>
      <c r="S362" s="1">
        <v>40</v>
      </c>
      <c r="T362" s="96">
        <f>R362/S362*100</f>
        <v>17.5</v>
      </c>
    </row>
    <row r="363" spans="1:23" x14ac:dyDescent="0.3">
      <c r="A363" s="70">
        <v>1</v>
      </c>
      <c r="B363" s="70" t="s">
        <v>573</v>
      </c>
      <c r="C363" s="1">
        <v>51</v>
      </c>
      <c r="D363" s="70" t="s">
        <v>1575</v>
      </c>
      <c r="E363" s="71">
        <v>2022</v>
      </c>
      <c r="F363" s="1">
        <v>7</v>
      </c>
      <c r="G363" s="1">
        <v>5</v>
      </c>
      <c r="H363" s="1">
        <v>1</v>
      </c>
      <c r="I363" s="1" t="s">
        <v>627</v>
      </c>
      <c r="M363" s="1" t="s">
        <v>946</v>
      </c>
      <c r="N363" s="1">
        <v>0</v>
      </c>
      <c r="O363" s="1">
        <v>276</v>
      </c>
      <c r="P363" s="96">
        <f t="shared" si="45"/>
        <v>0</v>
      </c>
      <c r="Q363" s="1" t="s">
        <v>1598</v>
      </c>
      <c r="R363" s="1">
        <v>9</v>
      </c>
      <c r="S363" s="1">
        <v>261</v>
      </c>
      <c r="T363" s="1">
        <v>3.4</v>
      </c>
      <c r="U363" s="1">
        <v>0.18</v>
      </c>
      <c r="W363" s="1" t="s">
        <v>1576</v>
      </c>
    </row>
    <row r="364" spans="1:23" x14ac:dyDescent="0.3">
      <c r="A364" s="70">
        <v>1</v>
      </c>
      <c r="B364" s="70" t="s">
        <v>573</v>
      </c>
      <c r="C364" s="1">
        <v>51</v>
      </c>
      <c r="D364" s="70" t="s">
        <v>1575</v>
      </c>
      <c r="E364" s="71">
        <v>2022</v>
      </c>
      <c r="F364" s="1">
        <v>7</v>
      </c>
      <c r="G364" s="1">
        <v>5</v>
      </c>
      <c r="H364" s="1">
        <v>1</v>
      </c>
      <c r="I364" s="1" t="s">
        <v>628</v>
      </c>
      <c r="M364" s="1" t="s">
        <v>946</v>
      </c>
      <c r="N364" s="1">
        <v>0</v>
      </c>
      <c r="O364" s="1">
        <v>276</v>
      </c>
      <c r="P364" s="96">
        <f t="shared" si="45"/>
        <v>0</v>
      </c>
      <c r="Q364" s="1" t="s">
        <v>1598</v>
      </c>
      <c r="R364" s="1">
        <v>1</v>
      </c>
      <c r="S364" s="1">
        <v>261</v>
      </c>
      <c r="T364" s="1">
        <v>0.4</v>
      </c>
      <c r="U364" s="1">
        <v>0.32</v>
      </c>
    </row>
    <row r="365" spans="1:23" x14ac:dyDescent="0.3">
      <c r="A365" s="70">
        <v>1</v>
      </c>
      <c r="B365" s="70" t="s">
        <v>573</v>
      </c>
      <c r="C365" s="1">
        <v>51</v>
      </c>
      <c r="D365" s="70" t="s">
        <v>1575</v>
      </c>
      <c r="E365" s="71">
        <v>2022</v>
      </c>
      <c r="F365" s="1">
        <v>7</v>
      </c>
      <c r="G365" s="1">
        <v>5</v>
      </c>
      <c r="H365" s="1">
        <v>6</v>
      </c>
      <c r="I365" s="1" t="s">
        <v>1072</v>
      </c>
      <c r="M365" s="1" t="s">
        <v>946</v>
      </c>
      <c r="N365" s="1">
        <v>5</v>
      </c>
      <c r="O365" s="1">
        <v>276</v>
      </c>
      <c r="P365" s="1">
        <v>1.8</v>
      </c>
      <c r="Q365" s="1" t="s">
        <v>1598</v>
      </c>
      <c r="R365" s="1">
        <v>5</v>
      </c>
      <c r="S365" s="1">
        <v>261</v>
      </c>
      <c r="T365" s="1">
        <v>1.9</v>
      </c>
      <c r="U365" s="1">
        <v>0.94</v>
      </c>
    </row>
    <row r="366" spans="1:23" x14ac:dyDescent="0.3">
      <c r="A366" s="70">
        <v>1</v>
      </c>
      <c r="B366" s="70" t="s">
        <v>573</v>
      </c>
      <c r="C366" s="1">
        <v>51</v>
      </c>
      <c r="D366" s="70" t="s">
        <v>1575</v>
      </c>
      <c r="E366" s="71">
        <v>2022</v>
      </c>
      <c r="F366" s="1">
        <v>7</v>
      </c>
      <c r="G366" s="1">
        <v>5</v>
      </c>
      <c r="H366" s="1">
        <v>8</v>
      </c>
      <c r="I366" s="1" t="s">
        <v>1577</v>
      </c>
      <c r="M366" s="1" t="s">
        <v>946</v>
      </c>
      <c r="N366" s="1">
        <v>1</v>
      </c>
      <c r="O366" s="1">
        <v>276</v>
      </c>
      <c r="P366" s="1">
        <v>0.4</v>
      </c>
      <c r="Q366" s="1" t="s">
        <v>1598</v>
      </c>
      <c r="R366" s="1">
        <v>0</v>
      </c>
      <c r="S366" s="1">
        <v>261</v>
      </c>
      <c r="T366" s="96">
        <f t="shared" ref="T366" si="47">R366/S366*100</f>
        <v>0</v>
      </c>
    </row>
    <row r="367" spans="1:23" x14ac:dyDescent="0.3">
      <c r="A367" s="70">
        <v>1</v>
      </c>
      <c r="B367" s="70" t="s">
        <v>573</v>
      </c>
      <c r="C367" s="1">
        <v>51</v>
      </c>
      <c r="D367" s="70" t="s">
        <v>1575</v>
      </c>
      <c r="E367" s="71">
        <v>2022</v>
      </c>
      <c r="F367" s="1">
        <v>7</v>
      </c>
      <c r="G367" s="1">
        <v>5</v>
      </c>
      <c r="H367" s="1">
        <v>1</v>
      </c>
      <c r="I367" s="1" t="s">
        <v>1578</v>
      </c>
      <c r="L367" s="1" t="s">
        <v>1599</v>
      </c>
      <c r="M367" s="1" t="s">
        <v>946</v>
      </c>
      <c r="N367" s="1">
        <v>6</v>
      </c>
      <c r="O367" s="1">
        <v>276</v>
      </c>
      <c r="P367" s="1">
        <v>2.2000000000000002</v>
      </c>
      <c r="Q367" s="1" t="s">
        <v>1598</v>
      </c>
      <c r="R367" s="1">
        <v>3</v>
      </c>
      <c r="S367" s="1">
        <v>261</v>
      </c>
      <c r="T367" s="1">
        <v>1.1000000000000001</v>
      </c>
    </row>
    <row r="368" spans="1:23" x14ac:dyDescent="0.3">
      <c r="A368" s="70">
        <v>1</v>
      </c>
      <c r="B368" s="70" t="s">
        <v>573</v>
      </c>
      <c r="C368" s="1">
        <v>51</v>
      </c>
      <c r="D368" s="70" t="s">
        <v>1575</v>
      </c>
      <c r="E368" s="71">
        <v>2022</v>
      </c>
      <c r="F368" s="1">
        <v>7</v>
      </c>
      <c r="G368" s="1">
        <v>5</v>
      </c>
      <c r="H368" s="1">
        <v>8</v>
      </c>
      <c r="I368" s="1" t="s">
        <v>1579</v>
      </c>
      <c r="L368" s="1" t="s">
        <v>1594</v>
      </c>
      <c r="M368" s="1" t="s">
        <v>946</v>
      </c>
      <c r="N368" s="1">
        <v>1</v>
      </c>
      <c r="O368" s="1">
        <v>276</v>
      </c>
      <c r="P368" s="1">
        <v>0.4</v>
      </c>
      <c r="Q368" s="1" t="s">
        <v>1598</v>
      </c>
      <c r="R368" s="1">
        <v>0</v>
      </c>
      <c r="S368" s="1">
        <v>261</v>
      </c>
      <c r="T368" s="96">
        <f t="shared" ref="T368" si="48">R368/S368*100</f>
        <v>0</v>
      </c>
    </row>
    <row r="369" spans="1:23" x14ac:dyDescent="0.3">
      <c r="A369" s="70">
        <v>1</v>
      </c>
      <c r="B369" s="70" t="s">
        <v>573</v>
      </c>
      <c r="C369" s="1">
        <v>51</v>
      </c>
      <c r="D369" s="70" t="s">
        <v>1575</v>
      </c>
      <c r="E369" s="71">
        <v>2022</v>
      </c>
      <c r="F369" s="1">
        <v>7</v>
      </c>
      <c r="G369" s="1">
        <v>5</v>
      </c>
      <c r="H369" s="1">
        <v>8</v>
      </c>
      <c r="I369" s="1" t="s">
        <v>1580</v>
      </c>
      <c r="L369" s="1" t="s">
        <v>1594</v>
      </c>
      <c r="M369" s="1" t="s">
        <v>946</v>
      </c>
      <c r="N369" s="1">
        <v>0</v>
      </c>
      <c r="O369" s="1">
        <v>276</v>
      </c>
      <c r="P369" s="96">
        <f t="shared" ref="P369" si="49">N369/O369*100</f>
        <v>0</v>
      </c>
      <c r="Q369" s="1" t="s">
        <v>1598</v>
      </c>
      <c r="R369" s="1">
        <v>1</v>
      </c>
      <c r="S369" s="1">
        <v>261</v>
      </c>
      <c r="T369" s="1">
        <v>0.4</v>
      </c>
    </row>
    <row r="370" spans="1:23" x14ac:dyDescent="0.3">
      <c r="A370" s="70">
        <v>1</v>
      </c>
      <c r="B370" s="70" t="s">
        <v>573</v>
      </c>
      <c r="C370" s="1">
        <v>51</v>
      </c>
      <c r="D370" s="70" t="s">
        <v>1575</v>
      </c>
      <c r="E370" s="71">
        <v>2022</v>
      </c>
      <c r="F370" s="1">
        <v>7</v>
      </c>
      <c r="G370" s="1">
        <v>5</v>
      </c>
      <c r="H370" s="1">
        <v>8</v>
      </c>
      <c r="I370" s="1" t="s">
        <v>1581</v>
      </c>
      <c r="L370" s="1" t="s">
        <v>1594</v>
      </c>
      <c r="M370" s="1" t="s">
        <v>946</v>
      </c>
      <c r="N370" s="1">
        <v>1</v>
      </c>
      <c r="O370" s="1">
        <v>276</v>
      </c>
      <c r="P370" s="1">
        <v>0.4</v>
      </c>
      <c r="Q370" s="1" t="s">
        <v>1598</v>
      </c>
      <c r="R370" s="1">
        <v>0</v>
      </c>
      <c r="S370" s="1">
        <v>261</v>
      </c>
      <c r="T370" s="96">
        <f t="shared" ref="T370" si="50">R370/S370*100</f>
        <v>0</v>
      </c>
    </row>
    <row r="371" spans="1:23" x14ac:dyDescent="0.3">
      <c r="A371" s="70">
        <v>1</v>
      </c>
      <c r="B371" s="70" t="s">
        <v>573</v>
      </c>
      <c r="C371" s="1">
        <v>51</v>
      </c>
      <c r="D371" s="70" t="s">
        <v>1575</v>
      </c>
      <c r="E371" s="71">
        <v>2022</v>
      </c>
      <c r="F371" s="1">
        <v>7</v>
      </c>
      <c r="G371" s="1">
        <v>5</v>
      </c>
      <c r="H371" s="1">
        <v>8</v>
      </c>
      <c r="I371" s="1" t="s">
        <v>1583</v>
      </c>
      <c r="L371" s="1" t="s">
        <v>1582</v>
      </c>
      <c r="M371" s="1" t="s">
        <v>946</v>
      </c>
      <c r="N371" s="1">
        <v>0</v>
      </c>
      <c r="O371" s="1">
        <v>298</v>
      </c>
      <c r="P371" s="96">
        <f t="shared" ref="P371:P374" si="51">N371/O371*100</f>
        <v>0</v>
      </c>
      <c r="Q371" s="1" t="s">
        <v>1598</v>
      </c>
      <c r="R371" s="1">
        <v>1</v>
      </c>
      <c r="S371" s="1">
        <v>298</v>
      </c>
      <c r="T371" s="1">
        <v>0.3</v>
      </c>
      <c r="W371" s="1" t="s">
        <v>1595</v>
      </c>
    </row>
    <row r="372" spans="1:23" x14ac:dyDescent="0.3">
      <c r="A372" s="70">
        <v>1</v>
      </c>
      <c r="B372" s="70" t="s">
        <v>573</v>
      </c>
      <c r="C372" s="1">
        <v>51</v>
      </c>
      <c r="D372" s="70" t="s">
        <v>1575</v>
      </c>
      <c r="E372" s="71">
        <v>2022</v>
      </c>
      <c r="F372" s="1">
        <v>7</v>
      </c>
      <c r="G372" s="1">
        <v>5</v>
      </c>
      <c r="H372" s="1">
        <v>8</v>
      </c>
      <c r="I372" s="1" t="s">
        <v>1584</v>
      </c>
      <c r="L372" s="1" t="s">
        <v>1582</v>
      </c>
      <c r="M372" s="1" t="s">
        <v>946</v>
      </c>
      <c r="N372" s="1">
        <v>0</v>
      </c>
      <c r="O372" s="1">
        <v>298</v>
      </c>
      <c r="P372" s="96">
        <f t="shared" si="51"/>
        <v>0</v>
      </c>
      <c r="Q372" s="1" t="s">
        <v>1598</v>
      </c>
      <c r="R372" s="1">
        <v>1</v>
      </c>
      <c r="S372" s="1">
        <v>298</v>
      </c>
      <c r="T372" s="1">
        <v>0.3</v>
      </c>
    </row>
    <row r="373" spans="1:23" x14ac:dyDescent="0.3">
      <c r="A373" s="70">
        <v>1</v>
      </c>
      <c r="B373" s="70" t="s">
        <v>573</v>
      </c>
      <c r="C373" s="1">
        <v>51</v>
      </c>
      <c r="D373" s="70" t="s">
        <v>1575</v>
      </c>
      <c r="E373" s="71">
        <v>2022</v>
      </c>
      <c r="F373" s="1">
        <v>7</v>
      </c>
      <c r="G373" s="1">
        <v>5</v>
      </c>
      <c r="H373" s="1">
        <v>8</v>
      </c>
      <c r="I373" s="1" t="s">
        <v>1585</v>
      </c>
      <c r="L373" s="1" t="s">
        <v>1582</v>
      </c>
      <c r="M373" s="1" t="s">
        <v>946</v>
      </c>
      <c r="N373" s="1">
        <v>0</v>
      </c>
      <c r="O373" s="1">
        <v>298</v>
      </c>
      <c r="P373" s="96">
        <f t="shared" si="51"/>
        <v>0</v>
      </c>
      <c r="Q373" s="1" t="s">
        <v>1598</v>
      </c>
      <c r="R373" s="1">
        <v>1</v>
      </c>
      <c r="S373" s="1">
        <v>298</v>
      </c>
      <c r="T373" s="1">
        <v>0.3</v>
      </c>
      <c r="W373" s="1" t="s">
        <v>1596</v>
      </c>
    </row>
    <row r="374" spans="1:23" x14ac:dyDescent="0.3">
      <c r="A374" s="70">
        <v>1</v>
      </c>
      <c r="B374" s="70" t="s">
        <v>573</v>
      </c>
      <c r="C374" s="1">
        <v>51</v>
      </c>
      <c r="D374" s="70" t="s">
        <v>1575</v>
      </c>
      <c r="E374" s="71">
        <v>2022</v>
      </c>
      <c r="F374" s="1">
        <v>7</v>
      </c>
      <c r="G374" s="1">
        <v>5</v>
      </c>
      <c r="H374" s="1">
        <v>8</v>
      </c>
      <c r="I374" s="1" t="s">
        <v>1586</v>
      </c>
      <c r="L374" s="1" t="s">
        <v>1582</v>
      </c>
      <c r="M374" s="1" t="s">
        <v>946</v>
      </c>
      <c r="N374" s="1">
        <v>0</v>
      </c>
      <c r="O374" s="1">
        <v>298</v>
      </c>
      <c r="P374" s="96">
        <f t="shared" si="51"/>
        <v>0</v>
      </c>
      <c r="Q374" s="1" t="s">
        <v>1598</v>
      </c>
      <c r="R374" s="1">
        <v>1</v>
      </c>
      <c r="S374" s="1">
        <v>298</v>
      </c>
      <c r="T374" s="1">
        <v>0.3</v>
      </c>
    </row>
    <row r="375" spans="1:23" x14ac:dyDescent="0.3">
      <c r="A375" s="70">
        <v>1</v>
      </c>
      <c r="B375" s="70" t="s">
        <v>573</v>
      </c>
      <c r="C375" s="1">
        <v>51</v>
      </c>
      <c r="D375" s="70" t="s">
        <v>1575</v>
      </c>
      <c r="E375" s="71">
        <v>2022</v>
      </c>
      <c r="F375" s="1">
        <v>7</v>
      </c>
      <c r="G375" s="1">
        <v>5</v>
      </c>
      <c r="H375" s="1">
        <v>3</v>
      </c>
      <c r="I375" s="1" t="s">
        <v>1587</v>
      </c>
      <c r="J375" s="1" t="s">
        <v>1588</v>
      </c>
      <c r="M375" s="1" t="s">
        <v>946</v>
      </c>
      <c r="N375" s="1">
        <v>41</v>
      </c>
      <c r="O375" s="1">
        <v>276</v>
      </c>
      <c r="P375" s="1">
        <v>14.9</v>
      </c>
      <c r="Q375" s="1" t="s">
        <v>1598</v>
      </c>
      <c r="R375" s="1">
        <v>31</v>
      </c>
      <c r="S375" s="1">
        <v>261</v>
      </c>
      <c r="T375" s="1">
        <v>11.9</v>
      </c>
      <c r="U375" s="1">
        <v>0.14000000000000001</v>
      </c>
    </row>
    <row r="376" spans="1:23" x14ac:dyDescent="0.3">
      <c r="A376" s="70">
        <v>1</v>
      </c>
      <c r="B376" s="70" t="s">
        <v>573</v>
      </c>
      <c r="C376" s="1">
        <v>51</v>
      </c>
      <c r="D376" s="70" t="s">
        <v>1575</v>
      </c>
      <c r="E376" s="71">
        <v>2022</v>
      </c>
      <c r="F376" s="1">
        <v>7</v>
      </c>
      <c r="G376" s="1">
        <v>5</v>
      </c>
      <c r="H376" s="1">
        <v>3</v>
      </c>
      <c r="I376" s="1" t="s">
        <v>1706</v>
      </c>
      <c r="J376" s="1" t="s">
        <v>1589</v>
      </c>
      <c r="M376" s="1" t="s">
        <v>946</v>
      </c>
      <c r="N376" s="1">
        <v>39</v>
      </c>
      <c r="O376" s="1">
        <v>276</v>
      </c>
      <c r="P376" s="1">
        <v>14.1</v>
      </c>
      <c r="Q376" s="1" t="s">
        <v>1598</v>
      </c>
      <c r="R376" s="1">
        <v>39</v>
      </c>
      <c r="S376" s="1">
        <v>261</v>
      </c>
      <c r="T376" s="1">
        <v>14.9</v>
      </c>
      <c r="U376" s="1">
        <v>0.61</v>
      </c>
    </row>
    <row r="377" spans="1:23" x14ac:dyDescent="0.3">
      <c r="A377" s="70">
        <v>1</v>
      </c>
      <c r="B377" s="70" t="s">
        <v>573</v>
      </c>
      <c r="C377" s="1">
        <v>51</v>
      </c>
      <c r="D377" s="70" t="s">
        <v>1575</v>
      </c>
      <c r="E377" s="71">
        <v>2022</v>
      </c>
      <c r="F377" s="1">
        <v>7</v>
      </c>
      <c r="G377" s="1">
        <v>5</v>
      </c>
      <c r="H377" s="1">
        <v>3</v>
      </c>
      <c r="I377" s="1" t="s">
        <v>1590</v>
      </c>
      <c r="J377" s="1" t="s">
        <v>1588</v>
      </c>
      <c r="M377" s="1" t="s">
        <v>946</v>
      </c>
      <c r="N377" s="1">
        <v>24</v>
      </c>
      <c r="O377" s="1">
        <v>276</v>
      </c>
      <c r="P377" s="1">
        <v>8.6999999999999993</v>
      </c>
      <c r="Q377" s="1" t="s">
        <v>1598</v>
      </c>
      <c r="R377" s="1">
        <v>13</v>
      </c>
      <c r="S377" s="1">
        <v>261</v>
      </c>
      <c r="T377" s="1">
        <v>5</v>
      </c>
      <c r="U377" s="1">
        <v>4.7E-2</v>
      </c>
    </row>
    <row r="378" spans="1:23" x14ac:dyDescent="0.3">
      <c r="A378" s="70">
        <v>1</v>
      </c>
      <c r="B378" s="70" t="s">
        <v>573</v>
      </c>
      <c r="C378" s="1">
        <v>51</v>
      </c>
      <c r="D378" s="70" t="s">
        <v>1575</v>
      </c>
      <c r="E378" s="71">
        <v>2022</v>
      </c>
      <c r="F378" s="1">
        <v>7</v>
      </c>
      <c r="G378" s="1">
        <v>5</v>
      </c>
      <c r="H378" s="1">
        <v>3</v>
      </c>
      <c r="I378" s="1" t="s">
        <v>1590</v>
      </c>
      <c r="J378" s="1" t="s">
        <v>1589</v>
      </c>
      <c r="M378" s="1" t="s">
        <v>946</v>
      </c>
      <c r="N378" s="1">
        <v>21</v>
      </c>
      <c r="O378" s="1">
        <v>276</v>
      </c>
      <c r="P378" s="1">
        <v>7.6</v>
      </c>
      <c r="Q378" s="1" t="s">
        <v>1598</v>
      </c>
      <c r="R378" s="1">
        <v>12</v>
      </c>
      <c r="S378" s="1">
        <v>261</v>
      </c>
      <c r="T378" s="1">
        <v>4.5999999999999996</v>
      </c>
      <c r="U378" s="1">
        <v>0.08</v>
      </c>
    </row>
    <row r="379" spans="1:23" x14ac:dyDescent="0.3">
      <c r="A379" s="70">
        <v>1</v>
      </c>
      <c r="B379" s="70" t="s">
        <v>573</v>
      </c>
      <c r="C379" s="1">
        <v>51</v>
      </c>
      <c r="D379" s="70" t="s">
        <v>1575</v>
      </c>
      <c r="E379" s="71">
        <v>2022</v>
      </c>
      <c r="F379" s="1">
        <v>7</v>
      </c>
      <c r="G379" s="1">
        <v>5</v>
      </c>
      <c r="H379" s="1">
        <v>4</v>
      </c>
      <c r="I379" s="1" t="s">
        <v>1591</v>
      </c>
      <c r="J379" s="1" t="s">
        <v>1588</v>
      </c>
      <c r="M379" s="1" t="s">
        <v>946</v>
      </c>
      <c r="N379" s="1">
        <v>2</v>
      </c>
      <c r="O379" s="1">
        <v>276</v>
      </c>
      <c r="P379" s="1">
        <v>0.7</v>
      </c>
      <c r="Q379" s="1" t="s">
        <v>1598</v>
      </c>
      <c r="R379" s="1">
        <v>2</v>
      </c>
      <c r="S379" s="1">
        <v>261</v>
      </c>
      <c r="T379" s="1">
        <v>0.8</v>
      </c>
      <c r="U379" s="1">
        <v>0.96</v>
      </c>
      <c r="W379" s="1" t="s">
        <v>1597</v>
      </c>
    </row>
    <row r="380" spans="1:23" x14ac:dyDescent="0.3">
      <c r="A380" s="70">
        <v>1</v>
      </c>
      <c r="B380" s="70" t="s">
        <v>573</v>
      </c>
      <c r="C380" s="1">
        <v>51</v>
      </c>
      <c r="D380" s="70" t="s">
        <v>1575</v>
      </c>
      <c r="E380" s="71">
        <v>2022</v>
      </c>
      <c r="F380" s="1">
        <v>7</v>
      </c>
      <c r="G380" s="1">
        <v>5</v>
      </c>
      <c r="H380" s="1">
        <v>4</v>
      </c>
      <c r="I380" s="1" t="s">
        <v>1591</v>
      </c>
      <c r="J380" s="1" t="s">
        <v>1589</v>
      </c>
      <c r="M380" s="1" t="s">
        <v>946</v>
      </c>
      <c r="N380" s="1">
        <v>1</v>
      </c>
      <c r="O380" s="1">
        <v>276</v>
      </c>
      <c r="P380" s="1">
        <v>0.4</v>
      </c>
      <c r="Q380" s="1" t="s">
        <v>1598</v>
      </c>
      <c r="R380" s="1">
        <v>0</v>
      </c>
      <c r="S380" s="1">
        <v>261</v>
      </c>
      <c r="T380" s="96">
        <f t="shared" ref="T380" si="52">R380/S380*100</f>
        <v>0</v>
      </c>
      <c r="U380" s="1">
        <v>0.33</v>
      </c>
    </row>
    <row r="381" spans="1:23" x14ac:dyDescent="0.3">
      <c r="A381" s="70">
        <v>1</v>
      </c>
      <c r="B381" s="70" t="s">
        <v>573</v>
      </c>
      <c r="C381" s="1">
        <v>51</v>
      </c>
      <c r="D381" s="70" t="s">
        <v>1575</v>
      </c>
      <c r="E381" s="71">
        <v>2022</v>
      </c>
      <c r="F381" s="1">
        <v>7</v>
      </c>
      <c r="G381" s="1">
        <v>5</v>
      </c>
      <c r="H381" s="1">
        <v>4</v>
      </c>
      <c r="I381" s="1" t="s">
        <v>1592</v>
      </c>
      <c r="J381" s="1" t="s">
        <v>1588</v>
      </c>
      <c r="M381" s="1" t="s">
        <v>946</v>
      </c>
      <c r="N381" s="1">
        <v>25</v>
      </c>
      <c r="O381" s="1">
        <v>145</v>
      </c>
      <c r="P381" s="1">
        <v>17.2</v>
      </c>
      <c r="Q381" s="1" t="s">
        <v>1598</v>
      </c>
      <c r="R381" s="1">
        <v>8</v>
      </c>
      <c r="S381" s="1">
        <v>145</v>
      </c>
      <c r="T381" s="1">
        <v>5.5</v>
      </c>
      <c r="U381" s="1">
        <v>8.0000000000000002E-3</v>
      </c>
    </row>
    <row r="382" spans="1:23" x14ac:dyDescent="0.3">
      <c r="A382" s="70">
        <v>1</v>
      </c>
      <c r="B382" s="70" t="s">
        <v>573</v>
      </c>
      <c r="C382" s="1">
        <v>51</v>
      </c>
      <c r="D382" s="70" t="s">
        <v>1575</v>
      </c>
      <c r="E382" s="71">
        <v>2022</v>
      </c>
      <c r="F382" s="1">
        <v>7</v>
      </c>
      <c r="G382" s="1">
        <v>5</v>
      </c>
      <c r="H382" s="1">
        <v>4</v>
      </c>
      <c r="I382" s="1" t="s">
        <v>1592</v>
      </c>
      <c r="J382" s="1" t="s">
        <v>1589</v>
      </c>
      <c r="M382" s="1" t="s">
        <v>946</v>
      </c>
      <c r="N382" s="1">
        <v>17</v>
      </c>
      <c r="O382" s="1">
        <v>145</v>
      </c>
      <c r="P382" s="1">
        <v>11.7</v>
      </c>
      <c r="Q382" s="1" t="s">
        <v>1598</v>
      </c>
      <c r="R382" s="1">
        <v>7</v>
      </c>
      <c r="S382" s="1">
        <v>145</v>
      </c>
      <c r="T382" s="1">
        <v>4.8</v>
      </c>
      <c r="U382" s="1">
        <v>0.01</v>
      </c>
    </row>
  </sheetData>
  <sheetProtection algorithmName="SHA-512" hashValue="UbsAB/IkUacaSP+SDoe65sAQ7yMfU9S4NybrDIpz24v1rtoXF2TnTCoHQGc0O8S5msj2s6YHHZj5IW4As58ZDQ==" saltValue="YIh4jH0U+ks+BbQC1drzZw==" spinCount="100000" sheet="1" objects="1" scenarios="1" selectLockedCells="1" selectUnlockedCells="1"/>
  <autoFilter ref="D3:X382"/>
  <mergeCells count="23">
    <mergeCell ref="U1:U3"/>
    <mergeCell ref="V1:V3"/>
    <mergeCell ref="W1:W3"/>
    <mergeCell ref="X1:X3"/>
    <mergeCell ref="L2:L3"/>
    <mergeCell ref="Q1:T1"/>
    <mergeCell ref="Q2:Q3"/>
    <mergeCell ref="R2:T2"/>
    <mergeCell ref="A1:A3"/>
    <mergeCell ref="E1:E3"/>
    <mergeCell ref="D1:D3"/>
    <mergeCell ref="H1:L1"/>
    <mergeCell ref="M1:P1"/>
    <mergeCell ref="M2:M3"/>
    <mergeCell ref="N2:P2"/>
    <mergeCell ref="B1:B3"/>
    <mergeCell ref="F1:F3"/>
    <mergeCell ref="G1:G3"/>
    <mergeCell ref="H2:H3"/>
    <mergeCell ref="I2:I3"/>
    <mergeCell ref="J2:J3"/>
    <mergeCell ref="K2:K3"/>
    <mergeCell ref="C1:C3"/>
  </mergeCells>
  <phoneticPr fontId="6" type="noConversion"/>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76"/>
  <sheetViews>
    <sheetView tabSelected="1" zoomScale="90" zoomScaleNormal="90" workbookViewId="0">
      <pane ySplit="3" topLeftCell="A19" activePane="bottomLeft" state="frozen"/>
      <selection activeCell="I522" sqref="I522"/>
      <selection pane="bottomLeft" activeCell="H18" sqref="H18"/>
    </sheetView>
  </sheetViews>
  <sheetFormatPr defaultRowHeight="13.5" x14ac:dyDescent="0.3"/>
  <cols>
    <col min="1" max="1" width="5" style="1" hidden="1" customWidth="1"/>
    <col min="2" max="2" width="6.625" style="1" hidden="1" customWidth="1"/>
    <col min="3" max="4" width="9" style="1"/>
    <col min="5" max="5" width="5.875" style="1" bestFit="1" customWidth="1"/>
    <col min="6" max="7" width="6.625" style="1" bestFit="1" customWidth="1"/>
    <col min="8" max="8" width="5" style="1" bestFit="1" customWidth="1"/>
    <col min="9" max="9" width="12.25" style="1" customWidth="1"/>
    <col min="10" max="10" width="11" style="1" customWidth="1"/>
    <col min="11" max="11" width="10" style="1" bestFit="1" customWidth="1"/>
    <col min="12" max="12" width="9.875" style="1" customWidth="1"/>
    <col min="13" max="13" width="5.75" style="1" customWidth="1"/>
    <col min="14" max="14" width="7.25" style="1" customWidth="1"/>
    <col min="15" max="20" width="9" style="1"/>
    <col min="21" max="21" width="10" style="1" customWidth="1"/>
    <col min="22" max="28" width="9" style="1"/>
    <col min="29" max="29" width="10" style="1" customWidth="1"/>
    <col min="30" max="16384" width="9" style="1"/>
  </cols>
  <sheetData>
    <row r="1" spans="1:33" ht="13.5" customHeight="1" x14ac:dyDescent="0.3">
      <c r="A1" s="169" t="s">
        <v>0</v>
      </c>
      <c r="B1" s="159" t="s">
        <v>30</v>
      </c>
      <c r="C1" s="201" t="s">
        <v>1726</v>
      </c>
      <c r="D1" s="170" t="s">
        <v>2</v>
      </c>
      <c r="E1" s="170" t="s">
        <v>1</v>
      </c>
      <c r="F1" s="176" t="s">
        <v>28</v>
      </c>
      <c r="G1" s="179" t="s">
        <v>29</v>
      </c>
      <c r="H1" s="170" t="s">
        <v>3</v>
      </c>
      <c r="I1" s="170"/>
      <c r="J1" s="170"/>
      <c r="K1" s="170"/>
      <c r="L1" s="170"/>
      <c r="M1" s="170"/>
      <c r="N1" s="170"/>
      <c r="O1" s="152" t="s">
        <v>4</v>
      </c>
      <c r="P1" s="152"/>
      <c r="Q1" s="152"/>
      <c r="R1" s="152"/>
      <c r="S1" s="152"/>
      <c r="T1" s="152"/>
      <c r="U1" s="152"/>
      <c r="V1" s="152"/>
      <c r="W1" s="166" t="s">
        <v>5</v>
      </c>
      <c r="X1" s="166"/>
      <c r="Y1" s="166"/>
      <c r="Z1" s="166"/>
      <c r="AA1" s="166"/>
      <c r="AB1" s="166"/>
      <c r="AC1" s="166"/>
      <c r="AD1" s="166"/>
      <c r="AE1" s="158" t="s">
        <v>6</v>
      </c>
      <c r="AF1" s="158" t="s">
        <v>7</v>
      </c>
    </row>
    <row r="2" spans="1:33" ht="16.5" customHeight="1" x14ac:dyDescent="0.3">
      <c r="A2" s="169"/>
      <c r="B2" s="160"/>
      <c r="C2" s="201"/>
      <c r="D2" s="170"/>
      <c r="E2" s="170"/>
      <c r="F2" s="177"/>
      <c r="G2" s="180"/>
      <c r="H2" s="170" t="s">
        <v>8</v>
      </c>
      <c r="I2" s="170" t="s">
        <v>9</v>
      </c>
      <c r="J2" s="174" t="s">
        <v>38</v>
      </c>
      <c r="K2" s="170" t="s">
        <v>10</v>
      </c>
      <c r="L2" s="182" t="s">
        <v>11</v>
      </c>
      <c r="M2" s="186" t="s">
        <v>222</v>
      </c>
      <c r="N2" s="170" t="s">
        <v>7</v>
      </c>
      <c r="O2" s="152" t="s">
        <v>12</v>
      </c>
      <c r="P2" s="171" t="s">
        <v>13</v>
      </c>
      <c r="Q2" s="172"/>
      <c r="R2" s="172"/>
      <c r="S2" s="173"/>
      <c r="T2" s="152" t="s">
        <v>14</v>
      </c>
      <c r="U2" s="152"/>
      <c r="V2" s="152"/>
      <c r="W2" s="166" t="s">
        <v>15</v>
      </c>
      <c r="X2" s="183" t="s">
        <v>13</v>
      </c>
      <c r="Y2" s="184"/>
      <c r="Z2" s="184"/>
      <c r="AA2" s="185"/>
      <c r="AB2" s="166" t="s">
        <v>14</v>
      </c>
      <c r="AC2" s="166"/>
      <c r="AD2" s="166"/>
      <c r="AE2" s="158"/>
      <c r="AF2" s="158"/>
      <c r="AG2" s="1" t="s">
        <v>16</v>
      </c>
    </row>
    <row r="3" spans="1:33" ht="27" x14ac:dyDescent="0.3">
      <c r="A3" s="169"/>
      <c r="B3" s="161"/>
      <c r="C3" s="201"/>
      <c r="D3" s="170"/>
      <c r="E3" s="170"/>
      <c r="F3" s="178"/>
      <c r="G3" s="181"/>
      <c r="H3" s="170"/>
      <c r="I3" s="170"/>
      <c r="J3" s="175"/>
      <c r="K3" s="170"/>
      <c r="L3" s="182"/>
      <c r="M3" s="187"/>
      <c r="N3" s="170"/>
      <c r="O3" s="152"/>
      <c r="P3" s="110" t="s">
        <v>17</v>
      </c>
      <c r="Q3" s="110" t="s">
        <v>18</v>
      </c>
      <c r="R3" s="110" t="s">
        <v>19</v>
      </c>
      <c r="S3" s="110" t="s">
        <v>20</v>
      </c>
      <c r="T3" s="117" t="s">
        <v>50</v>
      </c>
      <c r="U3" s="117" t="s">
        <v>721</v>
      </c>
      <c r="V3" s="110" t="s">
        <v>22</v>
      </c>
      <c r="W3" s="166"/>
      <c r="X3" s="109" t="s">
        <v>17</v>
      </c>
      <c r="Y3" s="109" t="s">
        <v>18</v>
      </c>
      <c r="Z3" s="109" t="s">
        <v>19</v>
      </c>
      <c r="AA3" s="109" t="s">
        <v>20</v>
      </c>
      <c r="AB3" s="109" t="s">
        <v>21</v>
      </c>
      <c r="AC3" s="118" t="s">
        <v>721</v>
      </c>
      <c r="AD3" s="109" t="s">
        <v>22</v>
      </c>
      <c r="AE3" s="158"/>
      <c r="AF3" s="158"/>
    </row>
    <row r="4" spans="1:33" x14ac:dyDescent="0.3">
      <c r="A4" s="1">
        <v>32</v>
      </c>
      <c r="B4" s="1" t="s">
        <v>31</v>
      </c>
      <c r="C4" s="1">
        <f>VLOOKUP(A4, 선택문헌!$A$3:$C$67, 3, FALSE)</f>
        <v>1</v>
      </c>
      <c r="D4" s="1" t="s">
        <v>33</v>
      </c>
      <c r="E4" s="1">
        <v>2012</v>
      </c>
      <c r="F4" s="1">
        <v>1</v>
      </c>
      <c r="G4" s="1">
        <v>2</v>
      </c>
      <c r="H4" s="1">
        <v>4</v>
      </c>
      <c r="I4" s="1" t="s">
        <v>39</v>
      </c>
      <c r="J4" s="1" t="s">
        <v>40</v>
      </c>
      <c r="K4" s="1" t="s">
        <v>41</v>
      </c>
      <c r="L4" s="1" t="s">
        <v>42</v>
      </c>
      <c r="M4" s="1" t="s">
        <v>119</v>
      </c>
      <c r="O4" s="1" t="s">
        <v>49</v>
      </c>
      <c r="T4" s="1">
        <v>0</v>
      </c>
      <c r="U4" s="1" t="s">
        <v>55</v>
      </c>
      <c r="V4" s="1">
        <v>69</v>
      </c>
      <c r="W4" s="1" t="s">
        <v>37</v>
      </c>
      <c r="AB4" s="1" t="s">
        <v>51</v>
      </c>
      <c r="AC4" s="1" t="s">
        <v>56</v>
      </c>
      <c r="AD4" s="1">
        <v>68</v>
      </c>
      <c r="AE4" s="1" t="s">
        <v>62</v>
      </c>
    </row>
    <row r="5" spans="1:33" x14ac:dyDescent="0.3">
      <c r="A5" s="1">
        <v>32</v>
      </c>
      <c r="B5" s="1" t="s">
        <v>31</v>
      </c>
      <c r="C5" s="1">
        <f>VLOOKUP(A5, 선택문헌!$A$3:$C$67, 3, FALSE)</f>
        <v>1</v>
      </c>
      <c r="D5" s="1" t="s">
        <v>33</v>
      </c>
      <c r="E5" s="1">
        <v>2012</v>
      </c>
      <c r="F5" s="1">
        <v>1</v>
      </c>
      <c r="G5" s="1">
        <v>2</v>
      </c>
      <c r="H5" s="1">
        <v>4</v>
      </c>
      <c r="I5" s="1" t="s">
        <v>39</v>
      </c>
      <c r="J5" s="1" t="s">
        <v>40</v>
      </c>
      <c r="K5" s="1" t="s">
        <v>41</v>
      </c>
      <c r="L5" s="1" t="s">
        <v>43</v>
      </c>
      <c r="M5" s="1" t="s">
        <v>119</v>
      </c>
      <c r="O5" s="1" t="s">
        <v>49</v>
      </c>
      <c r="T5" s="1">
        <v>0</v>
      </c>
      <c r="U5" s="1" t="s">
        <v>57</v>
      </c>
      <c r="V5" s="1">
        <v>69</v>
      </c>
      <c r="W5" s="1" t="s">
        <v>37</v>
      </c>
      <c r="AB5" s="1" t="s">
        <v>52</v>
      </c>
      <c r="AC5" s="1" t="s">
        <v>58</v>
      </c>
      <c r="AD5" s="1">
        <v>68</v>
      </c>
      <c r="AE5" s="1" t="s">
        <v>62</v>
      </c>
    </row>
    <row r="6" spans="1:33" x14ac:dyDescent="0.3">
      <c r="A6" s="1">
        <v>32</v>
      </c>
      <c r="B6" s="1" t="s">
        <v>31</v>
      </c>
      <c r="C6" s="1">
        <f>VLOOKUP(A6, 선택문헌!$A$3:$C$67, 3, FALSE)</f>
        <v>1</v>
      </c>
      <c r="D6" s="1" t="s">
        <v>33</v>
      </c>
      <c r="E6" s="1">
        <v>2012</v>
      </c>
      <c r="F6" s="1">
        <v>1</v>
      </c>
      <c r="G6" s="1">
        <v>2</v>
      </c>
      <c r="H6" s="1">
        <v>4</v>
      </c>
      <c r="I6" s="1" t="s">
        <v>39</v>
      </c>
      <c r="J6" s="1" t="s">
        <v>40</v>
      </c>
      <c r="K6" s="1" t="s">
        <v>41</v>
      </c>
      <c r="L6" s="1" t="s">
        <v>44</v>
      </c>
      <c r="M6" s="1" t="s">
        <v>119</v>
      </c>
      <c r="O6" s="1" t="s">
        <v>49</v>
      </c>
      <c r="T6" s="1">
        <v>0</v>
      </c>
      <c r="U6" s="1" t="s">
        <v>57</v>
      </c>
      <c r="V6" s="1">
        <v>69</v>
      </c>
      <c r="W6" s="1" t="s">
        <v>37</v>
      </c>
      <c r="AB6" s="1" t="s">
        <v>52</v>
      </c>
      <c r="AC6" s="1" t="s">
        <v>59</v>
      </c>
      <c r="AD6" s="1">
        <v>68</v>
      </c>
      <c r="AE6" s="1" t="s">
        <v>62</v>
      </c>
    </row>
    <row r="7" spans="1:33" x14ac:dyDescent="0.3">
      <c r="A7" s="1">
        <v>32</v>
      </c>
      <c r="B7" s="1" t="s">
        <v>31</v>
      </c>
      <c r="C7" s="1">
        <f>VLOOKUP(A7, 선택문헌!$A$3:$C$67, 3, FALSE)</f>
        <v>1</v>
      </c>
      <c r="D7" s="1" t="s">
        <v>33</v>
      </c>
      <c r="E7" s="1">
        <v>2012</v>
      </c>
      <c r="F7" s="1">
        <v>1</v>
      </c>
      <c r="G7" s="1">
        <v>2</v>
      </c>
      <c r="H7" s="1">
        <v>4</v>
      </c>
      <c r="I7" s="1" t="s">
        <v>39</v>
      </c>
      <c r="J7" s="1" t="s">
        <v>40</v>
      </c>
      <c r="K7" s="1" t="s">
        <v>41</v>
      </c>
      <c r="L7" s="1" t="s">
        <v>45</v>
      </c>
      <c r="M7" s="1" t="s">
        <v>119</v>
      </c>
      <c r="O7" s="1" t="s">
        <v>49</v>
      </c>
      <c r="T7" s="1">
        <v>0</v>
      </c>
      <c r="U7" s="1" t="s">
        <v>60</v>
      </c>
      <c r="V7" s="1">
        <v>69</v>
      </c>
      <c r="W7" s="1" t="s">
        <v>37</v>
      </c>
      <c r="AB7" s="1" t="s">
        <v>53</v>
      </c>
      <c r="AC7" s="1" t="s">
        <v>61</v>
      </c>
      <c r="AD7" s="1">
        <v>68</v>
      </c>
      <c r="AE7" s="1">
        <v>1E-3</v>
      </c>
    </row>
    <row r="8" spans="1:33" x14ac:dyDescent="0.3">
      <c r="A8" s="1">
        <v>32</v>
      </c>
      <c r="B8" s="1" t="s">
        <v>31</v>
      </c>
      <c r="C8" s="1">
        <f>VLOOKUP(A8, 선택문헌!$A$3:$C$67, 3, FALSE)</f>
        <v>1</v>
      </c>
      <c r="D8" s="1" t="s">
        <v>33</v>
      </c>
      <c r="E8" s="1">
        <v>2012</v>
      </c>
      <c r="F8" s="1">
        <v>1</v>
      </c>
      <c r="G8" s="1">
        <v>2</v>
      </c>
      <c r="H8" s="1">
        <v>4</v>
      </c>
      <c r="I8" s="1" t="s">
        <v>39</v>
      </c>
      <c r="J8" s="1" t="s">
        <v>40</v>
      </c>
      <c r="K8" s="1" t="s">
        <v>41</v>
      </c>
      <c r="L8" s="1" t="s">
        <v>46</v>
      </c>
      <c r="M8" s="1" t="s">
        <v>119</v>
      </c>
      <c r="O8" s="1" t="s">
        <v>49</v>
      </c>
      <c r="T8" s="1">
        <v>0</v>
      </c>
      <c r="U8" s="1" t="s">
        <v>55</v>
      </c>
      <c r="V8" s="1">
        <v>69</v>
      </c>
      <c r="W8" s="1" t="s">
        <v>37</v>
      </c>
      <c r="AB8" s="1" t="s">
        <v>54</v>
      </c>
      <c r="AC8" s="1" t="s">
        <v>55</v>
      </c>
      <c r="AD8" s="1">
        <v>68</v>
      </c>
      <c r="AE8" s="1">
        <v>0.11899999999999999</v>
      </c>
    </row>
    <row r="9" spans="1:33" x14ac:dyDescent="0.3">
      <c r="A9" s="1">
        <v>32</v>
      </c>
      <c r="B9" s="1" t="s">
        <v>31</v>
      </c>
      <c r="C9" s="1">
        <f>VLOOKUP(A9, 선택문헌!$A$3:$C$67, 3, FALSE)</f>
        <v>1</v>
      </c>
      <c r="D9" s="1" t="s">
        <v>33</v>
      </c>
      <c r="E9" s="1">
        <v>2012</v>
      </c>
      <c r="F9" s="1">
        <v>1</v>
      </c>
      <c r="G9" s="1">
        <v>2</v>
      </c>
      <c r="H9" s="1">
        <v>4</v>
      </c>
      <c r="I9" s="1" t="s">
        <v>39</v>
      </c>
      <c r="J9" s="1" t="s">
        <v>40</v>
      </c>
      <c r="K9" s="1" t="s">
        <v>41</v>
      </c>
      <c r="L9" s="1" t="s">
        <v>47</v>
      </c>
      <c r="M9" s="1" t="s">
        <v>119</v>
      </c>
      <c r="O9" s="1" t="s">
        <v>49</v>
      </c>
      <c r="T9" s="1">
        <v>0</v>
      </c>
      <c r="U9" s="1" t="s">
        <v>55</v>
      </c>
      <c r="V9" s="1">
        <v>69</v>
      </c>
      <c r="W9" s="1" t="s">
        <v>37</v>
      </c>
      <c r="AB9" s="1" t="s">
        <v>53</v>
      </c>
      <c r="AC9" s="1" t="s">
        <v>61</v>
      </c>
      <c r="AD9" s="1">
        <v>68</v>
      </c>
      <c r="AE9" s="1" t="s">
        <v>62</v>
      </c>
    </row>
    <row r="10" spans="1:33" x14ac:dyDescent="0.3">
      <c r="A10" s="1">
        <v>32</v>
      </c>
      <c r="B10" s="1" t="s">
        <v>31</v>
      </c>
      <c r="C10" s="1">
        <f>VLOOKUP(A10, 선택문헌!$A$3:$C$67, 3, FALSE)</f>
        <v>1</v>
      </c>
      <c r="D10" s="1" t="s">
        <v>33</v>
      </c>
      <c r="E10" s="1">
        <v>2012</v>
      </c>
      <c r="F10" s="1">
        <v>1</v>
      </c>
      <c r="G10" s="1">
        <v>2</v>
      </c>
      <c r="H10" s="1">
        <v>5</v>
      </c>
      <c r="I10" s="1" t="s">
        <v>98</v>
      </c>
      <c r="J10" s="1" t="s">
        <v>63</v>
      </c>
      <c r="K10" s="1" t="s">
        <v>97</v>
      </c>
      <c r="M10" s="1" t="s">
        <v>119</v>
      </c>
      <c r="O10" s="1" t="s">
        <v>49</v>
      </c>
      <c r="T10" s="1">
        <v>32.22</v>
      </c>
      <c r="U10" s="1">
        <v>9.0190000000000001</v>
      </c>
      <c r="V10" s="1">
        <v>69</v>
      </c>
      <c r="W10" s="1" t="s">
        <v>37</v>
      </c>
      <c r="AB10" s="1">
        <v>33.82</v>
      </c>
      <c r="AC10" s="1">
        <v>9.0649999999999995</v>
      </c>
      <c r="AD10" s="1">
        <v>68</v>
      </c>
      <c r="AE10" s="1">
        <v>0.3</v>
      </c>
    </row>
    <row r="11" spans="1:33" x14ac:dyDescent="0.3">
      <c r="A11" s="1">
        <v>32</v>
      </c>
      <c r="B11" s="1" t="s">
        <v>31</v>
      </c>
      <c r="C11" s="1">
        <f>VLOOKUP(A11, 선택문헌!$A$3:$C$67, 3, FALSE)</f>
        <v>1</v>
      </c>
      <c r="D11" s="1" t="s">
        <v>33</v>
      </c>
      <c r="E11" s="1">
        <v>2012</v>
      </c>
      <c r="F11" s="1">
        <v>1</v>
      </c>
      <c r="G11" s="1">
        <v>2</v>
      </c>
      <c r="H11" s="1">
        <v>5</v>
      </c>
      <c r="I11" s="1" t="s">
        <v>98</v>
      </c>
      <c r="J11" s="1" t="s">
        <v>64</v>
      </c>
      <c r="K11" s="1" t="s">
        <v>65</v>
      </c>
      <c r="M11" s="1" t="s">
        <v>119</v>
      </c>
      <c r="O11" s="1" t="s">
        <v>49</v>
      </c>
      <c r="P11" s="1">
        <v>45</v>
      </c>
      <c r="Q11" s="1">
        <v>69</v>
      </c>
      <c r="R11" s="1">
        <v>65.2</v>
      </c>
      <c r="W11" s="1" t="s">
        <v>37</v>
      </c>
      <c r="X11" s="1">
        <v>28</v>
      </c>
      <c r="Y11" s="1">
        <v>68</v>
      </c>
      <c r="Z11" s="1">
        <v>65.2</v>
      </c>
      <c r="AE11" s="1">
        <v>2.3E-2</v>
      </c>
    </row>
    <row r="12" spans="1:33" x14ac:dyDescent="0.3">
      <c r="A12" s="1">
        <v>32</v>
      </c>
      <c r="B12" s="1" t="s">
        <v>31</v>
      </c>
      <c r="C12" s="1">
        <f>VLOOKUP(A12, 선택문헌!$A$3:$C$67, 3, FALSE)</f>
        <v>1</v>
      </c>
      <c r="D12" s="1" t="s">
        <v>33</v>
      </c>
      <c r="E12" s="1">
        <v>2012</v>
      </c>
      <c r="F12" s="1">
        <v>1</v>
      </c>
      <c r="G12" s="1">
        <v>2</v>
      </c>
      <c r="H12" s="1">
        <v>5</v>
      </c>
      <c r="I12" s="1" t="s">
        <v>98</v>
      </c>
      <c r="J12" s="1" t="s">
        <v>64</v>
      </c>
      <c r="K12" s="1" t="s">
        <v>66</v>
      </c>
      <c r="M12" s="1" t="s">
        <v>119</v>
      </c>
      <c r="O12" s="1" t="s">
        <v>49</v>
      </c>
      <c r="P12" s="1">
        <v>22</v>
      </c>
      <c r="Q12" s="1">
        <v>69</v>
      </c>
      <c r="R12" s="1">
        <v>31.9</v>
      </c>
      <c r="W12" s="1" t="s">
        <v>37</v>
      </c>
      <c r="X12" s="1">
        <v>36</v>
      </c>
      <c r="Y12" s="1">
        <v>68</v>
      </c>
      <c r="Z12" s="1">
        <v>31.9</v>
      </c>
    </row>
    <row r="13" spans="1:33" x14ac:dyDescent="0.3">
      <c r="A13" s="1">
        <v>32</v>
      </c>
      <c r="B13" s="1" t="s">
        <v>31</v>
      </c>
      <c r="C13" s="1">
        <f>VLOOKUP(A13, 선택문헌!$A$3:$C$67, 3, FALSE)</f>
        <v>1</v>
      </c>
      <c r="D13" s="1" t="s">
        <v>33</v>
      </c>
      <c r="E13" s="1">
        <v>2012</v>
      </c>
      <c r="F13" s="1">
        <v>1</v>
      </c>
      <c r="G13" s="1">
        <v>2</v>
      </c>
      <c r="H13" s="1">
        <v>5</v>
      </c>
      <c r="I13" s="1" t="s">
        <v>98</v>
      </c>
      <c r="J13" s="1" t="s">
        <v>64</v>
      </c>
      <c r="K13" s="1" t="s">
        <v>67</v>
      </c>
      <c r="M13" s="1" t="s">
        <v>119</v>
      </c>
      <c r="O13" s="1" t="s">
        <v>49</v>
      </c>
      <c r="P13" s="1">
        <v>2</v>
      </c>
      <c r="Q13" s="1">
        <v>69</v>
      </c>
      <c r="R13" s="1">
        <v>2.9</v>
      </c>
      <c r="W13" s="1" t="s">
        <v>37</v>
      </c>
      <c r="X13" s="1">
        <v>3</v>
      </c>
      <c r="Y13" s="1">
        <v>68</v>
      </c>
      <c r="Z13" s="1">
        <v>2.9</v>
      </c>
    </row>
    <row r="14" spans="1:33" x14ac:dyDescent="0.3">
      <c r="A14" s="1">
        <v>32</v>
      </c>
      <c r="B14" s="1" t="s">
        <v>31</v>
      </c>
      <c r="C14" s="1">
        <f>VLOOKUP(A14, 선택문헌!$A$3:$C$67, 3, FALSE)</f>
        <v>1</v>
      </c>
      <c r="D14" s="1" t="s">
        <v>33</v>
      </c>
      <c r="E14" s="1">
        <v>2012</v>
      </c>
      <c r="F14" s="1">
        <v>1</v>
      </c>
      <c r="G14" s="1">
        <v>2</v>
      </c>
      <c r="H14" s="1">
        <v>5</v>
      </c>
      <c r="I14" s="1" t="s">
        <v>98</v>
      </c>
      <c r="J14" s="1" t="s">
        <v>73</v>
      </c>
      <c r="K14" s="1" t="s">
        <v>74</v>
      </c>
      <c r="M14" s="1" t="s">
        <v>119</v>
      </c>
      <c r="O14" s="1" t="s">
        <v>49</v>
      </c>
      <c r="T14" s="1" t="s">
        <v>78</v>
      </c>
      <c r="U14" s="1" t="s">
        <v>79</v>
      </c>
      <c r="V14" s="1">
        <v>69</v>
      </c>
      <c r="W14" s="1" t="s">
        <v>37</v>
      </c>
      <c r="AB14" s="1" t="s">
        <v>84</v>
      </c>
      <c r="AC14" s="1" t="s">
        <v>87</v>
      </c>
      <c r="AD14" s="1">
        <v>68</v>
      </c>
      <c r="AE14" s="1">
        <v>2.5000000000000001E-2</v>
      </c>
    </row>
    <row r="15" spans="1:33" x14ac:dyDescent="0.3">
      <c r="A15" s="1">
        <v>32</v>
      </c>
      <c r="B15" s="1" t="s">
        <v>31</v>
      </c>
      <c r="C15" s="1">
        <f>VLOOKUP(A15, 선택문헌!$A$3:$C$67, 3, FALSE)</f>
        <v>1</v>
      </c>
      <c r="D15" s="1" t="s">
        <v>33</v>
      </c>
      <c r="E15" s="1">
        <v>2012</v>
      </c>
      <c r="F15" s="1">
        <v>1</v>
      </c>
      <c r="G15" s="1">
        <v>2</v>
      </c>
      <c r="H15" s="1">
        <v>5</v>
      </c>
      <c r="I15" s="1" t="s">
        <v>98</v>
      </c>
      <c r="J15" s="1" t="s">
        <v>76</v>
      </c>
      <c r="K15" s="1" t="s">
        <v>74</v>
      </c>
      <c r="M15" s="1" t="s">
        <v>119</v>
      </c>
      <c r="O15" s="1" t="s">
        <v>49</v>
      </c>
      <c r="T15" s="1" t="s">
        <v>80</v>
      </c>
      <c r="U15" s="1" t="s">
        <v>81</v>
      </c>
      <c r="V15" s="1">
        <v>69</v>
      </c>
      <c r="W15" s="1" t="s">
        <v>37</v>
      </c>
      <c r="AB15" s="1" t="s">
        <v>85</v>
      </c>
      <c r="AC15" s="1" t="s">
        <v>88</v>
      </c>
      <c r="AD15" s="1">
        <v>68</v>
      </c>
      <c r="AE15" s="1">
        <v>6.0000000000000001E-3</v>
      </c>
    </row>
    <row r="16" spans="1:33" x14ac:dyDescent="0.3">
      <c r="A16" s="1">
        <v>32</v>
      </c>
      <c r="B16" s="1" t="s">
        <v>31</v>
      </c>
      <c r="C16" s="1">
        <f>VLOOKUP(A16, 선택문헌!$A$3:$C$67, 3, FALSE)</f>
        <v>1</v>
      </c>
      <c r="D16" s="1" t="s">
        <v>33</v>
      </c>
      <c r="E16" s="1">
        <v>2012</v>
      </c>
      <c r="F16" s="1">
        <v>1</v>
      </c>
      <c r="G16" s="1">
        <v>2</v>
      </c>
      <c r="H16" s="1">
        <v>5</v>
      </c>
      <c r="I16" s="1" t="s">
        <v>98</v>
      </c>
      <c r="J16" s="1" t="s">
        <v>1723</v>
      </c>
      <c r="K16" s="1" t="s">
        <v>75</v>
      </c>
      <c r="M16" s="1" t="s">
        <v>119</v>
      </c>
      <c r="O16" s="1" t="s">
        <v>49</v>
      </c>
      <c r="T16" s="1" t="s">
        <v>82</v>
      </c>
      <c r="U16" s="1" t="s">
        <v>83</v>
      </c>
      <c r="V16" s="1">
        <v>69</v>
      </c>
      <c r="W16" s="1" t="s">
        <v>37</v>
      </c>
      <c r="AB16" s="1" t="s">
        <v>86</v>
      </c>
      <c r="AC16" s="1" t="s">
        <v>89</v>
      </c>
      <c r="AD16" s="1">
        <v>68</v>
      </c>
      <c r="AE16" s="1">
        <v>6.5000000000000002E-2</v>
      </c>
    </row>
    <row r="17" spans="1:31" x14ac:dyDescent="0.3">
      <c r="A17" s="1">
        <v>32</v>
      </c>
      <c r="B17" s="1" t="s">
        <v>31</v>
      </c>
      <c r="C17" s="1">
        <f>VLOOKUP(A17, 선택문헌!$A$3:$C$67, 3, FALSE)</f>
        <v>1</v>
      </c>
      <c r="D17" s="1" t="s">
        <v>33</v>
      </c>
      <c r="E17" s="1">
        <v>2012</v>
      </c>
      <c r="F17" s="1">
        <v>1</v>
      </c>
      <c r="G17" s="1">
        <v>2</v>
      </c>
      <c r="H17" s="1">
        <v>1</v>
      </c>
      <c r="I17" s="1" t="s">
        <v>95</v>
      </c>
      <c r="J17" s="1" t="s">
        <v>90</v>
      </c>
      <c r="K17" s="1" t="s">
        <v>94</v>
      </c>
      <c r="M17" s="1" t="s">
        <v>119</v>
      </c>
      <c r="O17" s="1" t="s">
        <v>49</v>
      </c>
      <c r="P17" s="1">
        <v>62</v>
      </c>
      <c r="Q17" s="1">
        <v>69</v>
      </c>
      <c r="R17" s="1">
        <v>89.9</v>
      </c>
      <c r="W17" s="1" t="s">
        <v>37</v>
      </c>
      <c r="X17" s="1">
        <v>66</v>
      </c>
      <c r="Y17" s="1">
        <v>68</v>
      </c>
      <c r="Z17" s="1">
        <v>97.1</v>
      </c>
      <c r="AE17" s="1">
        <v>0.16500000000000001</v>
      </c>
    </row>
    <row r="18" spans="1:31" x14ac:dyDescent="0.3">
      <c r="A18" s="1">
        <v>32</v>
      </c>
      <c r="B18" s="1" t="s">
        <v>31</v>
      </c>
      <c r="C18" s="1">
        <f>VLOOKUP(A18, 선택문헌!$A$3:$C$67, 3, FALSE)</f>
        <v>1</v>
      </c>
      <c r="D18" s="1" t="s">
        <v>33</v>
      </c>
      <c r="E18" s="1">
        <v>2012</v>
      </c>
      <c r="F18" s="1">
        <v>1</v>
      </c>
      <c r="G18" s="1">
        <v>2</v>
      </c>
      <c r="H18" s="1">
        <v>2</v>
      </c>
      <c r="I18" s="1" t="s">
        <v>96</v>
      </c>
      <c r="J18" s="1" t="s">
        <v>92</v>
      </c>
      <c r="K18" s="1" t="s">
        <v>93</v>
      </c>
      <c r="L18" s="1" t="s">
        <v>119</v>
      </c>
      <c r="M18" s="1" t="s">
        <v>119</v>
      </c>
      <c r="O18" s="1" t="s">
        <v>49</v>
      </c>
      <c r="W18" s="1" t="s">
        <v>37</v>
      </c>
      <c r="AE18" s="1">
        <v>0.443</v>
      </c>
    </row>
    <row r="19" spans="1:31" x14ac:dyDescent="0.3">
      <c r="A19" s="1">
        <v>32</v>
      </c>
      <c r="B19" s="1" t="s">
        <v>31</v>
      </c>
      <c r="C19" s="1">
        <f>VLOOKUP(A19, 선택문헌!$A$3:$C$67, 3, FALSE)</f>
        <v>1</v>
      </c>
      <c r="D19" s="1" t="s">
        <v>33</v>
      </c>
      <c r="E19" s="1">
        <v>2012</v>
      </c>
      <c r="F19" s="1">
        <v>1</v>
      </c>
      <c r="G19" s="1">
        <v>2</v>
      </c>
      <c r="H19" s="1">
        <v>2</v>
      </c>
      <c r="I19" s="1" t="s">
        <v>96</v>
      </c>
      <c r="J19" s="1" t="s">
        <v>100</v>
      </c>
      <c r="K19" s="1" t="s">
        <v>135</v>
      </c>
      <c r="L19" s="1" t="s">
        <v>136</v>
      </c>
      <c r="M19" s="1" t="s">
        <v>119</v>
      </c>
      <c r="O19" s="1" t="s">
        <v>49</v>
      </c>
      <c r="T19" s="1">
        <v>11.2</v>
      </c>
      <c r="U19" s="1">
        <v>5.59</v>
      </c>
      <c r="V19" s="1">
        <v>69</v>
      </c>
      <c r="W19" s="1" t="s">
        <v>37</v>
      </c>
      <c r="AB19" s="1">
        <v>12.32</v>
      </c>
      <c r="AC19" s="1">
        <v>4.5</v>
      </c>
      <c r="AD19" s="1">
        <v>68</v>
      </c>
      <c r="AE19" s="1">
        <v>0.22600000000000001</v>
      </c>
    </row>
    <row r="20" spans="1:31" x14ac:dyDescent="0.3">
      <c r="A20" s="1">
        <v>32</v>
      </c>
      <c r="B20" s="1" t="s">
        <v>31</v>
      </c>
      <c r="C20" s="1">
        <f>VLOOKUP(A20, 선택문헌!$A$3:$C$67, 3, FALSE)</f>
        <v>1</v>
      </c>
      <c r="D20" s="1" t="s">
        <v>33</v>
      </c>
      <c r="E20" s="1">
        <v>2012</v>
      </c>
      <c r="F20" s="1">
        <v>1</v>
      </c>
      <c r="G20" s="1">
        <v>2</v>
      </c>
      <c r="H20" s="1">
        <v>2</v>
      </c>
      <c r="I20" s="1" t="s">
        <v>96</v>
      </c>
      <c r="J20" s="1" t="s">
        <v>102</v>
      </c>
      <c r="K20" s="1" t="s">
        <v>138</v>
      </c>
      <c r="L20" s="1" t="s">
        <v>137</v>
      </c>
      <c r="M20" s="1" t="s">
        <v>119</v>
      </c>
      <c r="O20" s="1" t="s">
        <v>49</v>
      </c>
      <c r="T20" s="1" t="s">
        <v>103</v>
      </c>
      <c r="U20" s="1" t="s">
        <v>104</v>
      </c>
      <c r="V20" s="1">
        <v>69</v>
      </c>
      <c r="W20" s="1" t="s">
        <v>37</v>
      </c>
      <c r="AB20" s="1" t="s">
        <v>105</v>
      </c>
      <c r="AC20" s="1" t="s">
        <v>106</v>
      </c>
      <c r="AD20" s="1">
        <v>68</v>
      </c>
      <c r="AE20" s="1">
        <v>0.251</v>
      </c>
    </row>
    <row r="21" spans="1:31" x14ac:dyDescent="0.3">
      <c r="A21" s="1">
        <v>32</v>
      </c>
      <c r="B21" s="1" t="s">
        <v>31</v>
      </c>
      <c r="C21" s="1">
        <f>VLOOKUP(A21, 선택문헌!$A$3:$C$67, 3, FALSE)</f>
        <v>1</v>
      </c>
      <c r="D21" s="1" t="s">
        <v>33</v>
      </c>
      <c r="E21" s="1">
        <v>2012</v>
      </c>
      <c r="F21" s="1">
        <v>1</v>
      </c>
      <c r="G21" s="1">
        <v>2</v>
      </c>
      <c r="H21" s="1">
        <v>3</v>
      </c>
      <c r="I21" s="1" t="s">
        <v>151</v>
      </c>
      <c r="J21" s="1" t="s">
        <v>108</v>
      </c>
      <c r="K21" s="1" t="s">
        <v>109</v>
      </c>
      <c r="M21" s="1" t="s">
        <v>119</v>
      </c>
      <c r="O21" s="1" t="s">
        <v>49</v>
      </c>
      <c r="P21" s="1">
        <v>57</v>
      </c>
      <c r="Q21" s="97">
        <f>P21/R21*100</f>
        <v>69.007263922518163</v>
      </c>
      <c r="R21" s="1">
        <v>82.6</v>
      </c>
      <c r="W21" s="1" t="s">
        <v>37</v>
      </c>
      <c r="X21" s="1">
        <v>60</v>
      </c>
      <c r="Y21" s="97">
        <f>X21/Z21*100</f>
        <v>63.965884861407254</v>
      </c>
      <c r="Z21" s="1">
        <v>93.8</v>
      </c>
      <c r="AE21" s="1">
        <v>5.8000000000000003E-2</v>
      </c>
    </row>
    <row r="22" spans="1:31" x14ac:dyDescent="0.3">
      <c r="A22" s="1">
        <v>32</v>
      </c>
      <c r="B22" s="1" t="s">
        <v>31</v>
      </c>
      <c r="C22" s="1">
        <f>VLOOKUP(A22, 선택문헌!$A$3:$C$67, 3, FALSE)</f>
        <v>1</v>
      </c>
      <c r="D22" s="1" t="s">
        <v>33</v>
      </c>
      <c r="E22" s="1">
        <v>2012</v>
      </c>
      <c r="F22" s="1">
        <v>1</v>
      </c>
      <c r="G22" s="1">
        <v>2</v>
      </c>
      <c r="H22" s="1">
        <v>3</v>
      </c>
      <c r="I22" s="1" t="s">
        <v>112</v>
      </c>
      <c r="J22" s="1" t="s">
        <v>110</v>
      </c>
      <c r="K22" s="1" t="s">
        <v>153</v>
      </c>
      <c r="L22" s="1" t="s">
        <v>111</v>
      </c>
      <c r="M22" s="1" t="s">
        <v>119</v>
      </c>
      <c r="O22" s="1" t="s">
        <v>49</v>
      </c>
      <c r="P22" s="1">
        <v>29</v>
      </c>
      <c r="Q22" s="97">
        <f>P22/R22*100</f>
        <v>40</v>
      </c>
      <c r="R22" s="1">
        <v>72.5</v>
      </c>
      <c r="W22" s="1" t="s">
        <v>37</v>
      </c>
      <c r="X22" s="1">
        <v>27</v>
      </c>
      <c r="Y22" s="97">
        <f>X22/Z22*100</f>
        <v>35.019455252918291</v>
      </c>
      <c r="Z22" s="1">
        <v>77.099999999999994</v>
      </c>
      <c r="AE22" s="1">
        <v>0.64500000000000002</v>
      </c>
    </row>
    <row r="23" spans="1:31" x14ac:dyDescent="0.3">
      <c r="A23" s="1">
        <v>33</v>
      </c>
      <c r="B23" s="1" t="s">
        <v>48</v>
      </c>
      <c r="C23" s="1">
        <f>VLOOKUP(A23, 선택문헌!$A$3:$C$67, 3, FALSE)</f>
        <v>2</v>
      </c>
      <c r="D23" s="1" t="s">
        <v>32</v>
      </c>
      <c r="E23" s="1">
        <v>2013</v>
      </c>
      <c r="F23" s="1">
        <v>1</v>
      </c>
      <c r="G23" s="1">
        <v>2</v>
      </c>
      <c r="H23" s="1">
        <v>5</v>
      </c>
      <c r="I23" s="1" t="s">
        <v>98</v>
      </c>
      <c r="J23" s="1" t="s">
        <v>63</v>
      </c>
      <c r="K23" s="1" t="s">
        <v>97</v>
      </c>
      <c r="M23" s="1" t="s">
        <v>121</v>
      </c>
      <c r="O23" s="1" t="s">
        <v>49</v>
      </c>
      <c r="T23" s="1">
        <v>32.22</v>
      </c>
      <c r="U23" s="1">
        <v>9.0190000000000001</v>
      </c>
      <c r="V23" s="1">
        <v>69</v>
      </c>
      <c r="W23" s="1" t="s">
        <v>37</v>
      </c>
      <c r="AB23" s="1">
        <v>33.82</v>
      </c>
      <c r="AC23" s="1">
        <v>9.0649999999999995</v>
      </c>
      <c r="AD23" s="1">
        <v>62</v>
      </c>
      <c r="AE23" s="1">
        <v>0.57699999999999996</v>
      </c>
    </row>
    <row r="24" spans="1:31" x14ac:dyDescent="0.3">
      <c r="A24" s="1">
        <v>33</v>
      </c>
      <c r="B24" s="1" t="s">
        <v>48</v>
      </c>
      <c r="C24" s="1">
        <f>VLOOKUP(A24, 선택문헌!$A$3:$C$67, 3, FALSE)</f>
        <v>2</v>
      </c>
      <c r="D24" s="1" t="s">
        <v>32</v>
      </c>
      <c r="E24" s="1">
        <v>2013</v>
      </c>
      <c r="F24" s="1">
        <v>1</v>
      </c>
      <c r="G24" s="1">
        <v>2</v>
      </c>
      <c r="H24" s="1">
        <v>5</v>
      </c>
      <c r="I24" s="1" t="s">
        <v>98</v>
      </c>
      <c r="J24" s="1" t="s">
        <v>64</v>
      </c>
      <c r="K24" s="1" t="s">
        <v>65</v>
      </c>
      <c r="M24" s="1" t="s">
        <v>121</v>
      </c>
      <c r="O24" s="1" t="s">
        <v>49</v>
      </c>
      <c r="P24" s="1">
        <v>45</v>
      </c>
      <c r="Q24" s="1">
        <v>69</v>
      </c>
      <c r="R24" s="1">
        <v>65.2</v>
      </c>
      <c r="W24" s="1" t="s">
        <v>37</v>
      </c>
      <c r="X24" s="1">
        <v>28</v>
      </c>
      <c r="Y24" s="1">
        <v>41.8</v>
      </c>
      <c r="AE24" s="1">
        <v>2.3E-2</v>
      </c>
    </row>
    <row r="25" spans="1:31" x14ac:dyDescent="0.3">
      <c r="A25" s="1">
        <v>33</v>
      </c>
      <c r="B25" s="1" t="s">
        <v>48</v>
      </c>
      <c r="C25" s="1">
        <f>VLOOKUP(A25, 선택문헌!$A$3:$C$67, 3, FALSE)</f>
        <v>2</v>
      </c>
      <c r="D25" s="1" t="s">
        <v>32</v>
      </c>
      <c r="E25" s="1">
        <v>2013</v>
      </c>
      <c r="F25" s="1">
        <v>1</v>
      </c>
      <c r="G25" s="1">
        <v>2</v>
      </c>
      <c r="H25" s="1">
        <v>5</v>
      </c>
      <c r="I25" s="1" t="s">
        <v>98</v>
      </c>
      <c r="J25" s="1" t="s">
        <v>64</v>
      </c>
      <c r="K25" s="1" t="s">
        <v>66</v>
      </c>
      <c r="M25" s="1" t="s">
        <v>121</v>
      </c>
      <c r="O25" s="1" t="s">
        <v>49</v>
      </c>
      <c r="P25" s="1">
        <v>22</v>
      </c>
      <c r="Q25" s="1">
        <v>69</v>
      </c>
      <c r="R25" s="1">
        <v>31.9</v>
      </c>
      <c r="W25" s="1" t="s">
        <v>37</v>
      </c>
      <c r="X25" s="1">
        <v>36</v>
      </c>
      <c r="Y25" s="1">
        <v>53.7</v>
      </c>
    </row>
    <row r="26" spans="1:31" x14ac:dyDescent="0.3">
      <c r="A26" s="1">
        <v>33</v>
      </c>
      <c r="B26" s="1" t="s">
        <v>48</v>
      </c>
      <c r="C26" s="1">
        <f>VLOOKUP(A26, 선택문헌!$A$3:$C$67, 3, FALSE)</f>
        <v>2</v>
      </c>
      <c r="D26" s="1" t="s">
        <v>32</v>
      </c>
      <c r="E26" s="1">
        <v>2013</v>
      </c>
      <c r="F26" s="1">
        <v>1</v>
      </c>
      <c r="G26" s="1">
        <v>2</v>
      </c>
      <c r="H26" s="1">
        <v>5</v>
      </c>
      <c r="I26" s="1" t="s">
        <v>98</v>
      </c>
      <c r="J26" s="1" t="s">
        <v>64</v>
      </c>
      <c r="K26" s="1" t="s">
        <v>67</v>
      </c>
      <c r="M26" s="1" t="s">
        <v>121</v>
      </c>
      <c r="O26" s="1" t="s">
        <v>49</v>
      </c>
      <c r="P26" s="1">
        <v>2</v>
      </c>
      <c r="Q26" s="1">
        <v>69</v>
      </c>
      <c r="R26" s="1">
        <v>2.9</v>
      </c>
      <c r="W26" s="1" t="s">
        <v>37</v>
      </c>
      <c r="X26" s="1">
        <v>3</v>
      </c>
      <c r="Y26" s="1">
        <v>4.5</v>
      </c>
    </row>
    <row r="27" spans="1:31" x14ac:dyDescent="0.3">
      <c r="A27" s="1">
        <v>33</v>
      </c>
      <c r="B27" s="1" t="s">
        <v>48</v>
      </c>
      <c r="C27" s="1">
        <f>VLOOKUP(A27, 선택문헌!$A$3:$C$67, 3, FALSE)</f>
        <v>2</v>
      </c>
      <c r="D27" s="1" t="s">
        <v>32</v>
      </c>
      <c r="E27" s="1">
        <v>2013</v>
      </c>
      <c r="F27" s="1">
        <v>1</v>
      </c>
      <c r="G27" s="1">
        <v>2</v>
      </c>
      <c r="H27" s="1">
        <v>5</v>
      </c>
      <c r="I27" s="1" t="s">
        <v>98</v>
      </c>
      <c r="J27" s="1" t="s">
        <v>73</v>
      </c>
      <c r="K27" s="1" t="s">
        <v>141</v>
      </c>
      <c r="M27" s="1" t="s">
        <v>121</v>
      </c>
      <c r="O27" s="1" t="s">
        <v>49</v>
      </c>
      <c r="T27" s="1">
        <v>7</v>
      </c>
      <c r="U27" s="1" t="s">
        <v>142</v>
      </c>
      <c r="V27" s="1">
        <v>69</v>
      </c>
      <c r="W27" s="1" t="s">
        <v>37</v>
      </c>
      <c r="AB27" s="1">
        <v>8</v>
      </c>
      <c r="AC27" s="1" t="s">
        <v>143</v>
      </c>
      <c r="AD27" s="1">
        <v>62</v>
      </c>
      <c r="AE27" s="1">
        <v>2.5000000000000001E-2</v>
      </c>
    </row>
    <row r="28" spans="1:31" x14ac:dyDescent="0.3">
      <c r="A28" s="1">
        <v>33</v>
      </c>
      <c r="B28" s="1" t="s">
        <v>48</v>
      </c>
      <c r="C28" s="1">
        <f>VLOOKUP(A28, 선택문헌!$A$3:$C$67, 3, FALSE)</f>
        <v>2</v>
      </c>
      <c r="D28" s="1" t="s">
        <v>32</v>
      </c>
      <c r="E28" s="1">
        <v>2013</v>
      </c>
      <c r="F28" s="1">
        <v>1</v>
      </c>
      <c r="G28" s="1">
        <v>2</v>
      </c>
      <c r="H28" s="1">
        <v>5</v>
      </c>
      <c r="I28" s="1" t="s">
        <v>98</v>
      </c>
      <c r="J28" s="1" t="s">
        <v>76</v>
      </c>
      <c r="K28" s="1" t="s">
        <v>141</v>
      </c>
      <c r="M28" s="1" t="s">
        <v>121</v>
      </c>
      <c r="O28" s="1" t="s">
        <v>49</v>
      </c>
      <c r="T28" s="1">
        <v>14</v>
      </c>
      <c r="U28" s="1" t="s">
        <v>144</v>
      </c>
      <c r="V28" s="1">
        <v>69</v>
      </c>
      <c r="W28" s="1" t="s">
        <v>37</v>
      </c>
      <c r="AB28" s="1">
        <v>21</v>
      </c>
      <c r="AC28" s="1" t="s">
        <v>145</v>
      </c>
      <c r="AD28" s="1">
        <v>62</v>
      </c>
      <c r="AE28" s="1">
        <v>6.0000000000000001E-3</v>
      </c>
    </row>
    <row r="29" spans="1:31" x14ac:dyDescent="0.3">
      <c r="A29" s="1">
        <v>33</v>
      </c>
      <c r="B29" s="1" t="s">
        <v>48</v>
      </c>
      <c r="C29" s="1">
        <f>VLOOKUP(A29, 선택문헌!$A$3:$C$67, 3, FALSE)</f>
        <v>2</v>
      </c>
      <c r="D29" s="1" t="s">
        <v>32</v>
      </c>
      <c r="E29" s="1">
        <v>2013</v>
      </c>
      <c r="F29" s="1">
        <v>1</v>
      </c>
      <c r="G29" s="1">
        <v>2</v>
      </c>
      <c r="H29" s="1">
        <v>1</v>
      </c>
      <c r="I29" s="1" t="s">
        <v>131</v>
      </c>
      <c r="J29" s="1" t="s">
        <v>90</v>
      </c>
      <c r="M29" s="1" t="s">
        <v>121</v>
      </c>
      <c r="O29" s="1" t="s">
        <v>49</v>
      </c>
      <c r="P29" s="1">
        <v>56</v>
      </c>
      <c r="Q29" s="1">
        <v>69</v>
      </c>
      <c r="R29" s="1">
        <v>81.2</v>
      </c>
      <c r="W29" s="1" t="s">
        <v>37</v>
      </c>
      <c r="X29" s="1">
        <v>51</v>
      </c>
      <c r="Y29" s="1">
        <v>62</v>
      </c>
      <c r="Z29" s="1">
        <v>82.3</v>
      </c>
      <c r="AE29" s="1">
        <v>1</v>
      </c>
    </row>
    <row r="30" spans="1:31" x14ac:dyDescent="0.3">
      <c r="A30" s="1">
        <v>33</v>
      </c>
      <c r="B30" s="1" t="s">
        <v>48</v>
      </c>
      <c r="C30" s="1">
        <f>VLOOKUP(A30, 선택문헌!$A$3:$C$67, 3, FALSE)</f>
        <v>2</v>
      </c>
      <c r="D30" s="1" t="s">
        <v>32</v>
      </c>
      <c r="E30" s="1">
        <v>2013</v>
      </c>
      <c r="F30" s="1">
        <v>1</v>
      </c>
      <c r="G30" s="1">
        <v>2</v>
      </c>
      <c r="H30" s="1">
        <v>2</v>
      </c>
      <c r="I30" s="1" t="s">
        <v>132</v>
      </c>
      <c r="J30" s="1" t="s">
        <v>91</v>
      </c>
      <c r="M30" s="1" t="s">
        <v>121</v>
      </c>
      <c r="O30" s="1" t="s">
        <v>49</v>
      </c>
      <c r="P30" s="1">
        <v>58</v>
      </c>
      <c r="Q30" s="1">
        <v>69</v>
      </c>
      <c r="R30" s="1">
        <v>84</v>
      </c>
      <c r="W30" s="1" t="s">
        <v>37</v>
      </c>
      <c r="X30" s="1">
        <v>53</v>
      </c>
      <c r="Y30" s="1">
        <v>62</v>
      </c>
      <c r="Z30" s="1">
        <v>85.5</v>
      </c>
      <c r="AE30" s="1">
        <v>1</v>
      </c>
    </row>
    <row r="31" spans="1:31" x14ac:dyDescent="0.3">
      <c r="A31" s="1">
        <v>33</v>
      </c>
      <c r="B31" s="1" t="s">
        <v>48</v>
      </c>
      <c r="C31" s="1">
        <f>VLOOKUP(A31, 선택문헌!$A$3:$C$67, 3, FALSE)</f>
        <v>2</v>
      </c>
      <c r="D31" s="1" t="s">
        <v>32</v>
      </c>
      <c r="E31" s="1">
        <v>2013</v>
      </c>
      <c r="F31" s="1">
        <v>1</v>
      </c>
      <c r="G31" s="1">
        <v>2</v>
      </c>
      <c r="H31" s="1">
        <v>2</v>
      </c>
      <c r="I31" s="1" t="s">
        <v>132</v>
      </c>
      <c r="J31" s="1" t="s">
        <v>99</v>
      </c>
      <c r="K31" s="1" t="s">
        <v>133</v>
      </c>
      <c r="L31" s="1" t="s">
        <v>134</v>
      </c>
      <c r="M31" s="1" t="s">
        <v>121</v>
      </c>
      <c r="O31" s="1" t="s">
        <v>49</v>
      </c>
      <c r="T31" s="1">
        <v>10.43</v>
      </c>
      <c r="U31" s="1">
        <v>5.95</v>
      </c>
      <c r="V31" s="1">
        <v>69</v>
      </c>
      <c r="W31" s="1" t="s">
        <v>37</v>
      </c>
      <c r="AB31" s="1">
        <v>11.65</v>
      </c>
      <c r="AC31" s="1">
        <v>4.33</v>
      </c>
      <c r="AD31" s="1">
        <v>62</v>
      </c>
      <c r="AE31" s="1">
        <v>0.187</v>
      </c>
    </row>
    <row r="32" spans="1:31" x14ac:dyDescent="0.3">
      <c r="A32" s="1">
        <v>33</v>
      </c>
      <c r="B32" s="1" t="s">
        <v>48</v>
      </c>
      <c r="C32" s="1">
        <f>VLOOKUP(A32, 선택문헌!$A$3:$C$67, 3, FALSE)</f>
        <v>2</v>
      </c>
      <c r="D32" s="1" t="s">
        <v>32</v>
      </c>
      <c r="E32" s="1">
        <v>2013</v>
      </c>
      <c r="F32" s="1">
        <v>1</v>
      </c>
      <c r="G32" s="1">
        <v>2</v>
      </c>
      <c r="H32" s="1">
        <v>2</v>
      </c>
      <c r="I32" s="1" t="s">
        <v>132</v>
      </c>
      <c r="J32" s="1" t="s">
        <v>101</v>
      </c>
      <c r="K32" s="1" t="s">
        <v>139</v>
      </c>
      <c r="L32" s="1" t="s">
        <v>140</v>
      </c>
      <c r="M32" s="1" t="s">
        <v>121</v>
      </c>
      <c r="O32" s="1" t="s">
        <v>49</v>
      </c>
      <c r="T32" s="1" t="s">
        <v>105</v>
      </c>
      <c r="U32" s="1" t="s">
        <v>146</v>
      </c>
      <c r="V32" s="1">
        <v>69</v>
      </c>
      <c r="W32" s="1" t="s">
        <v>37</v>
      </c>
      <c r="AB32" s="1" t="s">
        <v>147</v>
      </c>
      <c r="AC32" s="1" t="s">
        <v>146</v>
      </c>
      <c r="AD32" s="1">
        <v>62</v>
      </c>
      <c r="AE32" s="1">
        <v>0.29199999999999998</v>
      </c>
    </row>
    <row r="33" spans="1:31" x14ac:dyDescent="0.3">
      <c r="A33" s="1">
        <v>33</v>
      </c>
      <c r="B33" s="1" t="s">
        <v>48</v>
      </c>
      <c r="C33" s="1">
        <f>VLOOKUP(A33, 선택문헌!$A$3:$C$67, 3, FALSE)</f>
        <v>2</v>
      </c>
      <c r="D33" s="1" t="s">
        <v>32</v>
      </c>
      <c r="E33" s="1">
        <v>2013</v>
      </c>
      <c r="F33" s="1">
        <v>1</v>
      </c>
      <c r="G33" s="1">
        <v>2</v>
      </c>
      <c r="H33" s="1">
        <v>6</v>
      </c>
      <c r="I33" s="1" t="s">
        <v>148</v>
      </c>
      <c r="K33" s="1" t="s">
        <v>72</v>
      </c>
      <c r="M33" s="1" t="s">
        <v>121</v>
      </c>
      <c r="O33" s="1" t="s">
        <v>49</v>
      </c>
      <c r="P33" s="1">
        <v>5</v>
      </c>
      <c r="Q33" s="1">
        <v>69</v>
      </c>
      <c r="R33" s="1">
        <v>7.2</v>
      </c>
      <c r="W33" s="1" t="s">
        <v>37</v>
      </c>
      <c r="X33" s="1">
        <v>3</v>
      </c>
      <c r="Y33" s="1">
        <v>62</v>
      </c>
      <c r="Z33" s="1">
        <v>4.4000000000000004</v>
      </c>
      <c r="AE33" s="1">
        <v>0.72099999999999997</v>
      </c>
    </row>
    <row r="34" spans="1:31" x14ac:dyDescent="0.3">
      <c r="A34" s="1">
        <v>33</v>
      </c>
      <c r="B34" s="1" t="s">
        <v>48</v>
      </c>
      <c r="C34" s="1">
        <f>VLOOKUP(A34, 선택문헌!$A$3:$C$67, 3, FALSE)</f>
        <v>2</v>
      </c>
      <c r="D34" s="1" t="s">
        <v>32</v>
      </c>
      <c r="E34" s="1">
        <v>2013</v>
      </c>
      <c r="F34" s="1">
        <v>1</v>
      </c>
      <c r="G34" s="1">
        <v>2</v>
      </c>
      <c r="H34" s="1">
        <v>3</v>
      </c>
      <c r="I34" s="1" t="s">
        <v>151</v>
      </c>
      <c r="J34" s="1" t="s">
        <v>107</v>
      </c>
      <c r="K34" s="1" t="s">
        <v>149</v>
      </c>
      <c r="L34" s="1" t="s">
        <v>150</v>
      </c>
      <c r="M34" s="1" t="s">
        <v>121</v>
      </c>
      <c r="O34" s="1" t="s">
        <v>49</v>
      </c>
      <c r="T34" s="1" t="s">
        <v>154</v>
      </c>
      <c r="U34" s="1" t="s">
        <v>157</v>
      </c>
      <c r="V34" s="1">
        <v>69</v>
      </c>
      <c r="W34" s="1" t="s">
        <v>37</v>
      </c>
      <c r="AB34" s="1" t="s">
        <v>156</v>
      </c>
      <c r="AC34" s="1" t="s">
        <v>158</v>
      </c>
      <c r="AD34" s="1">
        <v>62</v>
      </c>
      <c r="AE34" s="1">
        <v>0.27</v>
      </c>
    </row>
    <row r="35" spans="1:31" x14ac:dyDescent="0.3">
      <c r="A35" s="1">
        <v>33</v>
      </c>
      <c r="B35" s="1" t="s">
        <v>48</v>
      </c>
      <c r="C35" s="1">
        <f>VLOOKUP(A35, 선택문헌!$A$3:$C$67, 3, FALSE)</f>
        <v>2</v>
      </c>
      <c r="D35" s="1" t="s">
        <v>32</v>
      </c>
      <c r="E35" s="1">
        <v>2013</v>
      </c>
      <c r="F35" s="1">
        <v>1</v>
      </c>
      <c r="G35" s="1">
        <v>2</v>
      </c>
      <c r="H35" s="1">
        <v>3</v>
      </c>
      <c r="I35" s="1" t="s">
        <v>112</v>
      </c>
      <c r="J35" s="1" t="s">
        <v>110</v>
      </c>
      <c r="K35" s="1" t="s">
        <v>149</v>
      </c>
      <c r="L35" s="1" t="s">
        <v>150</v>
      </c>
      <c r="M35" s="1" t="s">
        <v>121</v>
      </c>
      <c r="O35" s="1" t="s">
        <v>49</v>
      </c>
      <c r="T35" s="1" t="s">
        <v>155</v>
      </c>
      <c r="U35" s="1" t="s">
        <v>159</v>
      </c>
      <c r="V35" s="1">
        <v>69</v>
      </c>
      <c r="W35" s="1" t="s">
        <v>37</v>
      </c>
      <c r="AB35" s="1" t="s">
        <v>52</v>
      </c>
      <c r="AC35" s="1" t="s">
        <v>160</v>
      </c>
      <c r="AD35" s="1">
        <v>62</v>
      </c>
      <c r="AE35" s="1">
        <v>0.69899999999999995</v>
      </c>
    </row>
    <row r="36" spans="1:31" x14ac:dyDescent="0.3">
      <c r="A36" s="1">
        <v>33</v>
      </c>
      <c r="B36" s="1" t="s">
        <v>48</v>
      </c>
      <c r="C36" s="1">
        <f>VLOOKUP(A36, 선택문헌!$A$3:$C$67, 3, FALSE)</f>
        <v>2</v>
      </c>
      <c r="D36" s="1" t="s">
        <v>32</v>
      </c>
      <c r="E36" s="1">
        <v>2013</v>
      </c>
      <c r="F36" s="1">
        <v>1</v>
      </c>
      <c r="G36" s="1">
        <v>2</v>
      </c>
      <c r="H36" s="1">
        <v>3</v>
      </c>
      <c r="I36" s="1" t="s">
        <v>151</v>
      </c>
      <c r="J36" s="1" t="s">
        <v>107</v>
      </c>
      <c r="K36" s="1" t="s">
        <v>1717</v>
      </c>
      <c r="M36" s="1" t="s">
        <v>121</v>
      </c>
      <c r="O36" s="1" t="s">
        <v>49</v>
      </c>
      <c r="P36" s="1">
        <v>50</v>
      </c>
      <c r="Q36" s="1">
        <v>69</v>
      </c>
      <c r="R36" s="1">
        <v>76.900000000000006</v>
      </c>
      <c r="W36" s="1" t="s">
        <v>37</v>
      </c>
      <c r="X36" s="1">
        <v>50</v>
      </c>
      <c r="Y36" s="1">
        <v>62</v>
      </c>
      <c r="Z36" s="1">
        <v>87.7</v>
      </c>
      <c r="AE36" s="1">
        <v>0.19</v>
      </c>
    </row>
    <row r="37" spans="1:31" x14ac:dyDescent="0.3">
      <c r="A37" s="1">
        <v>33</v>
      </c>
      <c r="B37" s="1" t="s">
        <v>48</v>
      </c>
      <c r="C37" s="1">
        <f>VLOOKUP(A37, 선택문헌!$A$3:$C$67, 3, FALSE)</f>
        <v>2</v>
      </c>
      <c r="D37" s="1" t="s">
        <v>32</v>
      </c>
      <c r="E37" s="1">
        <v>2013</v>
      </c>
      <c r="F37" s="1">
        <v>1</v>
      </c>
      <c r="G37" s="1">
        <v>2</v>
      </c>
      <c r="H37" s="1">
        <v>3</v>
      </c>
      <c r="I37" s="1" t="s">
        <v>112</v>
      </c>
      <c r="J37" s="1" t="s">
        <v>110</v>
      </c>
      <c r="K37" s="1" t="s">
        <v>161</v>
      </c>
      <c r="M37" s="1" t="s">
        <v>121</v>
      </c>
      <c r="O37" s="1" t="s">
        <v>49</v>
      </c>
      <c r="P37" s="1">
        <v>32</v>
      </c>
      <c r="Q37" s="1">
        <v>69</v>
      </c>
      <c r="R37" s="1">
        <v>74.400000000000006</v>
      </c>
      <c r="W37" s="1" t="s">
        <v>37</v>
      </c>
      <c r="X37" s="1">
        <v>29</v>
      </c>
      <c r="Y37" s="1">
        <v>62</v>
      </c>
      <c r="Z37" s="1">
        <v>78.400000000000006</v>
      </c>
      <c r="AE37" s="1">
        <v>0.88</v>
      </c>
    </row>
    <row r="38" spans="1:31" x14ac:dyDescent="0.3">
      <c r="A38" s="1">
        <v>49</v>
      </c>
      <c r="B38" s="1" t="s">
        <v>163</v>
      </c>
      <c r="C38" s="1">
        <f>VLOOKUP(A38, 선택문헌!$A$3:$C$67, 3, FALSE)</f>
        <v>3</v>
      </c>
      <c r="D38" s="1" t="s">
        <v>164</v>
      </c>
      <c r="E38" s="1">
        <v>2015</v>
      </c>
      <c r="F38" s="1">
        <v>1</v>
      </c>
      <c r="G38" s="1">
        <v>2</v>
      </c>
      <c r="H38" s="1">
        <v>4</v>
      </c>
      <c r="I38" s="1" t="s">
        <v>39</v>
      </c>
      <c r="J38" s="1" t="s">
        <v>40</v>
      </c>
      <c r="K38" s="1" t="s">
        <v>41</v>
      </c>
      <c r="L38" s="1" t="s">
        <v>166</v>
      </c>
      <c r="M38" s="1" t="s">
        <v>121</v>
      </c>
      <c r="O38" s="1" t="s">
        <v>177</v>
      </c>
      <c r="T38" s="1" t="s">
        <v>54</v>
      </c>
      <c r="U38" s="1" t="s">
        <v>182</v>
      </c>
      <c r="V38" s="1">
        <v>93</v>
      </c>
      <c r="W38" s="1" t="s">
        <v>178</v>
      </c>
      <c r="AB38" s="1" t="s">
        <v>189</v>
      </c>
      <c r="AC38" s="1" t="s">
        <v>190</v>
      </c>
      <c r="AD38" s="1">
        <v>51</v>
      </c>
      <c r="AE38" s="1" t="s">
        <v>197</v>
      </c>
    </row>
    <row r="39" spans="1:31" x14ac:dyDescent="0.3">
      <c r="A39" s="1">
        <v>49</v>
      </c>
      <c r="B39" s="1" t="s">
        <v>163</v>
      </c>
      <c r="C39" s="1">
        <f>VLOOKUP(A39, 선택문헌!$A$3:$C$67, 3, FALSE)</f>
        <v>3</v>
      </c>
      <c r="D39" s="1" t="s">
        <v>164</v>
      </c>
      <c r="E39" s="1">
        <v>2015</v>
      </c>
      <c r="F39" s="1">
        <v>1</v>
      </c>
      <c r="G39" s="1">
        <v>2</v>
      </c>
      <c r="H39" s="1">
        <v>4</v>
      </c>
      <c r="I39" s="1" t="s">
        <v>39</v>
      </c>
      <c r="J39" s="1" t="s">
        <v>40</v>
      </c>
      <c r="K39" s="1" t="s">
        <v>41</v>
      </c>
      <c r="L39" s="1" t="s">
        <v>167</v>
      </c>
      <c r="M39" s="1" t="s">
        <v>121</v>
      </c>
      <c r="O39" s="1" t="s">
        <v>177</v>
      </c>
      <c r="T39" s="1" t="s">
        <v>179</v>
      </c>
      <c r="U39" s="1" t="s">
        <v>182</v>
      </c>
      <c r="V39" s="1">
        <v>93</v>
      </c>
      <c r="W39" s="1" t="s">
        <v>178</v>
      </c>
      <c r="AB39" s="1" t="s">
        <v>191</v>
      </c>
      <c r="AC39" s="1" t="s">
        <v>183</v>
      </c>
      <c r="AD39" s="1">
        <v>51</v>
      </c>
      <c r="AE39" s="1" t="s">
        <v>197</v>
      </c>
    </row>
    <row r="40" spans="1:31" x14ac:dyDescent="0.3">
      <c r="A40" s="1">
        <v>49</v>
      </c>
      <c r="B40" s="1" t="s">
        <v>163</v>
      </c>
      <c r="C40" s="1">
        <f>VLOOKUP(A40, 선택문헌!$A$3:$C$67, 3, FALSE)</f>
        <v>3</v>
      </c>
      <c r="D40" s="1" t="s">
        <v>164</v>
      </c>
      <c r="E40" s="1">
        <v>2015</v>
      </c>
      <c r="F40" s="1">
        <v>1</v>
      </c>
      <c r="G40" s="1">
        <v>2</v>
      </c>
      <c r="H40" s="1">
        <v>4</v>
      </c>
      <c r="I40" s="1" t="s">
        <v>39</v>
      </c>
      <c r="J40" s="1" t="s">
        <v>40</v>
      </c>
      <c r="K40" s="1" t="s">
        <v>41</v>
      </c>
      <c r="L40" s="1" t="s">
        <v>168</v>
      </c>
      <c r="M40" s="1" t="s">
        <v>121</v>
      </c>
      <c r="O40" s="1" t="s">
        <v>177</v>
      </c>
      <c r="T40" s="1" t="s">
        <v>51</v>
      </c>
      <c r="U40" s="1" t="s">
        <v>183</v>
      </c>
      <c r="V40" s="1">
        <v>95</v>
      </c>
      <c r="W40" s="1" t="s">
        <v>178</v>
      </c>
      <c r="AB40" s="1" t="s">
        <v>192</v>
      </c>
      <c r="AC40" s="1" t="s">
        <v>190</v>
      </c>
      <c r="AD40" s="1">
        <v>51</v>
      </c>
      <c r="AE40" s="1" t="s">
        <v>197</v>
      </c>
    </row>
    <row r="41" spans="1:31" x14ac:dyDescent="0.3">
      <c r="A41" s="1">
        <v>49</v>
      </c>
      <c r="B41" s="1" t="s">
        <v>163</v>
      </c>
      <c r="C41" s="1">
        <f>VLOOKUP(A41, 선택문헌!$A$3:$C$67, 3, FALSE)</f>
        <v>3</v>
      </c>
      <c r="D41" s="1" t="s">
        <v>164</v>
      </c>
      <c r="E41" s="1">
        <v>2015</v>
      </c>
      <c r="F41" s="1">
        <v>1</v>
      </c>
      <c r="G41" s="1">
        <v>2</v>
      </c>
      <c r="H41" s="1">
        <v>4</v>
      </c>
      <c r="I41" s="1" t="s">
        <v>39</v>
      </c>
      <c r="J41" s="1" t="s">
        <v>40</v>
      </c>
      <c r="K41" s="1" t="s">
        <v>41</v>
      </c>
      <c r="L41" s="1" t="s">
        <v>169</v>
      </c>
      <c r="M41" s="1" t="s">
        <v>121</v>
      </c>
      <c r="O41" s="1" t="s">
        <v>177</v>
      </c>
      <c r="T41" s="1" t="s">
        <v>51</v>
      </c>
      <c r="U41" s="1" t="s">
        <v>183</v>
      </c>
      <c r="V41" s="1">
        <v>95</v>
      </c>
      <c r="W41" s="1" t="s">
        <v>178</v>
      </c>
      <c r="AB41" s="1" t="s">
        <v>193</v>
      </c>
      <c r="AC41" s="1" t="s">
        <v>190</v>
      </c>
      <c r="AD41" s="1">
        <v>51</v>
      </c>
      <c r="AE41" s="1" t="s">
        <v>197</v>
      </c>
    </row>
    <row r="42" spans="1:31" x14ac:dyDescent="0.3">
      <c r="A42" s="1">
        <v>49</v>
      </c>
      <c r="B42" s="1" t="s">
        <v>163</v>
      </c>
      <c r="C42" s="1">
        <f>VLOOKUP(A42, 선택문헌!$A$3:$C$67, 3, FALSE)</f>
        <v>3</v>
      </c>
      <c r="D42" s="1" t="s">
        <v>164</v>
      </c>
      <c r="E42" s="1">
        <v>2015</v>
      </c>
      <c r="F42" s="1">
        <v>1</v>
      </c>
      <c r="G42" s="1">
        <v>2</v>
      </c>
      <c r="H42" s="1">
        <v>4</v>
      </c>
      <c r="I42" s="1" t="s">
        <v>39</v>
      </c>
      <c r="J42" s="1" t="s">
        <v>40</v>
      </c>
      <c r="K42" s="1" t="s">
        <v>41</v>
      </c>
      <c r="L42" s="1" t="s">
        <v>170</v>
      </c>
      <c r="M42" s="1" t="s">
        <v>121</v>
      </c>
      <c r="O42" s="1" t="s">
        <v>177</v>
      </c>
      <c r="T42" s="1" t="s">
        <v>180</v>
      </c>
      <c r="U42" s="1" t="s">
        <v>184</v>
      </c>
      <c r="V42" s="1">
        <v>95</v>
      </c>
      <c r="W42" s="1" t="s">
        <v>178</v>
      </c>
      <c r="AB42" s="1" t="s">
        <v>191</v>
      </c>
      <c r="AC42" s="1" t="s">
        <v>188</v>
      </c>
      <c r="AD42" s="1">
        <v>51</v>
      </c>
      <c r="AE42" s="1">
        <v>1E-3</v>
      </c>
    </row>
    <row r="43" spans="1:31" x14ac:dyDescent="0.3">
      <c r="A43" s="1">
        <v>49</v>
      </c>
      <c r="B43" s="1" t="s">
        <v>163</v>
      </c>
      <c r="C43" s="1">
        <f>VLOOKUP(A43, 선택문헌!$A$3:$C$67, 3, FALSE)</f>
        <v>3</v>
      </c>
      <c r="D43" s="1" t="s">
        <v>164</v>
      </c>
      <c r="E43" s="1">
        <v>2015</v>
      </c>
      <c r="F43" s="1">
        <v>1</v>
      </c>
      <c r="G43" s="1">
        <v>2</v>
      </c>
      <c r="H43" s="1">
        <v>4</v>
      </c>
      <c r="I43" s="1" t="s">
        <v>39</v>
      </c>
      <c r="J43" s="1" t="s">
        <v>40</v>
      </c>
      <c r="K43" s="1" t="s">
        <v>41</v>
      </c>
      <c r="L43" s="1" t="s">
        <v>171</v>
      </c>
      <c r="M43" s="1" t="s">
        <v>121</v>
      </c>
      <c r="O43" s="1" t="s">
        <v>177</v>
      </c>
      <c r="T43" s="1" t="s">
        <v>179</v>
      </c>
      <c r="U43" s="1" t="s">
        <v>185</v>
      </c>
      <c r="V43" s="1">
        <v>94</v>
      </c>
      <c r="W43" s="1" t="s">
        <v>178</v>
      </c>
      <c r="AB43" s="1" t="s">
        <v>189</v>
      </c>
      <c r="AC43" s="1" t="s">
        <v>190</v>
      </c>
      <c r="AD43" s="1">
        <v>51</v>
      </c>
      <c r="AE43" s="1">
        <v>1.2E-2</v>
      </c>
    </row>
    <row r="44" spans="1:31" x14ac:dyDescent="0.3">
      <c r="A44" s="1">
        <v>49</v>
      </c>
      <c r="B44" s="1" t="s">
        <v>163</v>
      </c>
      <c r="C44" s="1">
        <f>VLOOKUP(A44, 선택문헌!$A$3:$C$67, 3, FALSE)</f>
        <v>3</v>
      </c>
      <c r="D44" s="1" t="s">
        <v>164</v>
      </c>
      <c r="E44" s="1">
        <v>2015</v>
      </c>
      <c r="F44" s="1">
        <v>1</v>
      </c>
      <c r="G44" s="1">
        <v>2</v>
      </c>
      <c r="H44" s="1">
        <v>4</v>
      </c>
      <c r="I44" s="1" t="s">
        <v>39</v>
      </c>
      <c r="J44" s="1" t="s">
        <v>40</v>
      </c>
      <c r="K44" s="1" t="s">
        <v>41</v>
      </c>
      <c r="L44" s="1" t="s">
        <v>172</v>
      </c>
      <c r="M44" s="1" t="s">
        <v>121</v>
      </c>
      <c r="O44" s="1" t="s">
        <v>177</v>
      </c>
      <c r="T44" s="1" t="s">
        <v>181</v>
      </c>
      <c r="U44" s="1" t="s">
        <v>186</v>
      </c>
      <c r="V44" s="1">
        <v>93</v>
      </c>
      <c r="W44" s="1" t="s">
        <v>178</v>
      </c>
      <c r="AB44" s="1" t="s">
        <v>180</v>
      </c>
      <c r="AC44" s="1" t="s">
        <v>194</v>
      </c>
      <c r="AD44" s="1">
        <v>50</v>
      </c>
      <c r="AE44" s="1">
        <v>7.3999999999999996E-2</v>
      </c>
    </row>
    <row r="45" spans="1:31" x14ac:dyDescent="0.3">
      <c r="A45" s="1">
        <v>49</v>
      </c>
      <c r="B45" s="1" t="s">
        <v>163</v>
      </c>
      <c r="C45" s="1">
        <f>VLOOKUP(A45, 선택문헌!$A$3:$C$67, 3, FALSE)</f>
        <v>3</v>
      </c>
      <c r="D45" s="1" t="s">
        <v>164</v>
      </c>
      <c r="E45" s="1">
        <v>2015</v>
      </c>
      <c r="F45" s="1">
        <v>1</v>
      </c>
      <c r="G45" s="1">
        <v>2</v>
      </c>
      <c r="H45" s="1">
        <v>4</v>
      </c>
      <c r="I45" s="1" t="s">
        <v>39</v>
      </c>
      <c r="J45" s="1" t="s">
        <v>40</v>
      </c>
      <c r="K45" s="1" t="s">
        <v>41</v>
      </c>
      <c r="L45" s="1" t="s">
        <v>173</v>
      </c>
      <c r="M45" s="1" t="s">
        <v>121</v>
      </c>
      <c r="O45" s="1" t="s">
        <v>177</v>
      </c>
      <c r="T45" s="1" t="s">
        <v>181</v>
      </c>
      <c r="U45" s="1" t="s">
        <v>187</v>
      </c>
      <c r="V45" s="1">
        <v>92</v>
      </c>
      <c r="W45" s="1" t="s">
        <v>178</v>
      </c>
      <c r="AB45" s="1" t="s">
        <v>181</v>
      </c>
      <c r="AC45" s="1" t="s">
        <v>182</v>
      </c>
      <c r="AD45" s="1">
        <v>50</v>
      </c>
      <c r="AE45" s="1">
        <v>0.22600000000000001</v>
      </c>
    </row>
    <row r="46" spans="1:31" x14ac:dyDescent="0.3">
      <c r="A46" s="1">
        <v>49</v>
      </c>
      <c r="B46" s="1" t="s">
        <v>163</v>
      </c>
      <c r="C46" s="1">
        <f>VLOOKUP(A46, 선택문헌!$A$3:$C$67, 3, FALSE)</f>
        <v>3</v>
      </c>
      <c r="D46" s="1" t="s">
        <v>164</v>
      </c>
      <c r="E46" s="1">
        <v>2015</v>
      </c>
      <c r="F46" s="1">
        <v>1</v>
      </c>
      <c r="G46" s="1">
        <v>2</v>
      </c>
      <c r="H46" s="1">
        <v>4</v>
      </c>
      <c r="I46" s="1" t="s">
        <v>39</v>
      </c>
      <c r="J46" s="1" t="s">
        <v>40</v>
      </c>
      <c r="K46" s="1" t="s">
        <v>41</v>
      </c>
      <c r="L46" s="1" t="s">
        <v>174</v>
      </c>
      <c r="M46" s="1" t="s">
        <v>121</v>
      </c>
      <c r="O46" s="1" t="s">
        <v>177</v>
      </c>
      <c r="T46" s="1" t="s">
        <v>181</v>
      </c>
      <c r="U46" s="1" t="s">
        <v>188</v>
      </c>
      <c r="V46" s="1">
        <v>93</v>
      </c>
      <c r="W46" s="1" t="s">
        <v>178</v>
      </c>
      <c r="AB46" s="1" t="s">
        <v>181</v>
      </c>
      <c r="AC46" s="1" t="s">
        <v>195</v>
      </c>
      <c r="AD46" s="1">
        <v>50</v>
      </c>
      <c r="AE46" s="1">
        <v>0.56899999999999995</v>
      </c>
    </row>
    <row r="47" spans="1:31" x14ac:dyDescent="0.3">
      <c r="A47" s="1">
        <v>49</v>
      </c>
      <c r="B47" s="1" t="s">
        <v>163</v>
      </c>
      <c r="C47" s="1">
        <f>VLOOKUP(A47, 선택문헌!$A$3:$C$67, 3, FALSE)</f>
        <v>3</v>
      </c>
      <c r="D47" s="1" t="s">
        <v>164</v>
      </c>
      <c r="E47" s="1">
        <v>2015</v>
      </c>
      <c r="F47" s="1">
        <v>1</v>
      </c>
      <c r="G47" s="1">
        <v>2</v>
      </c>
      <c r="H47" s="1">
        <v>4</v>
      </c>
      <c r="I47" s="1" t="s">
        <v>39</v>
      </c>
      <c r="J47" s="1" t="s">
        <v>40</v>
      </c>
      <c r="K47" s="1" t="s">
        <v>41</v>
      </c>
      <c r="L47" s="1" t="s">
        <v>175</v>
      </c>
      <c r="M47" s="1" t="s">
        <v>121</v>
      </c>
      <c r="O47" s="1" t="s">
        <v>177</v>
      </c>
      <c r="T47" s="1" t="s">
        <v>181</v>
      </c>
      <c r="U47" s="1" t="s">
        <v>183</v>
      </c>
      <c r="V47" s="1">
        <v>92</v>
      </c>
      <c r="W47" s="1" t="s">
        <v>178</v>
      </c>
      <c r="AB47" s="1" t="s">
        <v>181</v>
      </c>
      <c r="AC47" s="1" t="s">
        <v>183</v>
      </c>
      <c r="AD47" s="1">
        <v>49</v>
      </c>
      <c r="AE47" s="1">
        <v>0.93600000000000005</v>
      </c>
    </row>
    <row r="48" spans="1:31" x14ac:dyDescent="0.3">
      <c r="A48" s="1">
        <v>49</v>
      </c>
      <c r="B48" s="1" t="s">
        <v>163</v>
      </c>
      <c r="C48" s="1">
        <f>VLOOKUP(A48, 선택문헌!$A$3:$C$67, 3, FALSE)</f>
        <v>3</v>
      </c>
      <c r="D48" s="1" t="s">
        <v>164</v>
      </c>
      <c r="E48" s="1">
        <v>2015</v>
      </c>
      <c r="F48" s="1">
        <v>1</v>
      </c>
      <c r="G48" s="1">
        <v>2</v>
      </c>
      <c r="H48" s="1">
        <v>4</v>
      </c>
      <c r="I48" s="1" t="s">
        <v>39</v>
      </c>
      <c r="J48" s="1" t="s">
        <v>40</v>
      </c>
      <c r="K48" s="1" t="s">
        <v>41</v>
      </c>
      <c r="L48" s="1" t="s">
        <v>176</v>
      </c>
      <c r="M48" s="1" t="s">
        <v>121</v>
      </c>
      <c r="O48" s="1" t="s">
        <v>177</v>
      </c>
      <c r="T48" s="1" t="s">
        <v>181</v>
      </c>
      <c r="U48" s="1" t="s">
        <v>188</v>
      </c>
      <c r="V48" s="1">
        <v>89</v>
      </c>
      <c r="W48" s="1" t="s">
        <v>178</v>
      </c>
      <c r="AB48" s="1" t="s">
        <v>181</v>
      </c>
      <c r="AC48" s="1" t="s">
        <v>196</v>
      </c>
      <c r="AD48" s="1">
        <v>44</v>
      </c>
      <c r="AE48" s="1">
        <v>8.5999999999999993E-2</v>
      </c>
    </row>
    <row r="49" spans="1:31" x14ac:dyDescent="0.3">
      <c r="A49" s="1">
        <v>49</v>
      </c>
      <c r="B49" s="1" t="s">
        <v>163</v>
      </c>
      <c r="C49" s="1">
        <f>VLOOKUP(A49, 선택문헌!$A$3:$C$67, 3, FALSE)</f>
        <v>3</v>
      </c>
      <c r="D49" s="1" t="s">
        <v>164</v>
      </c>
      <c r="E49" s="1">
        <v>2015</v>
      </c>
      <c r="F49" s="1">
        <v>1</v>
      </c>
      <c r="G49" s="1">
        <v>2</v>
      </c>
      <c r="H49" s="1">
        <v>5</v>
      </c>
      <c r="I49" s="1" t="s">
        <v>98</v>
      </c>
      <c r="J49" s="1" t="s">
        <v>63</v>
      </c>
      <c r="K49" s="1" t="s">
        <v>97</v>
      </c>
      <c r="M49" s="1" t="s">
        <v>121</v>
      </c>
      <c r="O49" s="1" t="s">
        <v>177</v>
      </c>
      <c r="T49" s="1">
        <v>9.6</v>
      </c>
      <c r="U49" s="1">
        <v>4</v>
      </c>
      <c r="V49" s="1">
        <v>96</v>
      </c>
      <c r="W49" s="1" t="s">
        <v>178</v>
      </c>
      <c r="AB49" s="1">
        <v>11.1</v>
      </c>
      <c r="AC49" s="1">
        <v>2.6</v>
      </c>
      <c r="AD49" s="1">
        <v>51</v>
      </c>
      <c r="AE49" s="1">
        <v>0.01</v>
      </c>
    </row>
    <row r="50" spans="1:31" x14ac:dyDescent="0.3">
      <c r="A50" s="1">
        <v>49</v>
      </c>
      <c r="B50" s="1" t="s">
        <v>163</v>
      </c>
      <c r="C50" s="1">
        <f>VLOOKUP(A50, 선택문헌!$A$3:$C$67, 3, FALSE)</f>
        <v>3</v>
      </c>
      <c r="D50" s="1" t="s">
        <v>164</v>
      </c>
      <c r="E50" s="1">
        <v>2015</v>
      </c>
      <c r="F50" s="1">
        <v>1</v>
      </c>
      <c r="G50" s="1">
        <v>2</v>
      </c>
      <c r="H50" s="1">
        <v>5</v>
      </c>
      <c r="I50" s="1" t="s">
        <v>98</v>
      </c>
      <c r="J50" s="1" t="s">
        <v>64</v>
      </c>
      <c r="K50" s="1" t="s">
        <v>198</v>
      </c>
      <c r="M50" s="1" t="s">
        <v>121</v>
      </c>
      <c r="O50" s="1" t="s">
        <v>177</v>
      </c>
      <c r="T50" s="1">
        <v>24.1</v>
      </c>
      <c r="U50" s="1">
        <v>31.5</v>
      </c>
      <c r="V50" s="1">
        <v>96</v>
      </c>
      <c r="W50" s="1" t="s">
        <v>178</v>
      </c>
      <c r="AB50" s="1">
        <v>29.8</v>
      </c>
      <c r="AC50" s="1">
        <v>38.299999999999997</v>
      </c>
      <c r="AD50" s="1">
        <v>51</v>
      </c>
      <c r="AE50" s="1">
        <v>0.35</v>
      </c>
    </row>
    <row r="51" spans="1:31" x14ac:dyDescent="0.3">
      <c r="A51" s="1">
        <v>49</v>
      </c>
      <c r="B51" s="1" t="s">
        <v>163</v>
      </c>
      <c r="C51" s="1">
        <f>VLOOKUP(A51, 선택문헌!$A$3:$C$67, 3, FALSE)</f>
        <v>3</v>
      </c>
      <c r="D51" s="1" t="s">
        <v>164</v>
      </c>
      <c r="E51" s="1">
        <v>2015</v>
      </c>
      <c r="F51" s="1">
        <v>1</v>
      </c>
      <c r="G51" s="1">
        <v>2</v>
      </c>
      <c r="H51" s="1">
        <v>6</v>
      </c>
      <c r="I51" s="1" t="s">
        <v>203</v>
      </c>
      <c r="K51" s="1" t="s">
        <v>72</v>
      </c>
      <c r="M51" s="1" t="s">
        <v>121</v>
      </c>
      <c r="O51" s="1" t="s">
        <v>177</v>
      </c>
      <c r="P51" s="1">
        <v>2</v>
      </c>
      <c r="Q51" s="1">
        <v>93</v>
      </c>
      <c r="R51" s="5">
        <v>2.2000000000000002</v>
      </c>
      <c r="W51" s="1" t="s">
        <v>178</v>
      </c>
      <c r="X51" s="1">
        <v>1</v>
      </c>
      <c r="Y51" s="1">
        <v>51</v>
      </c>
      <c r="Z51" s="1">
        <v>2</v>
      </c>
      <c r="AE51" s="1" t="s">
        <v>205</v>
      </c>
    </row>
    <row r="52" spans="1:31" x14ac:dyDescent="0.3">
      <c r="A52" s="1">
        <v>49</v>
      </c>
      <c r="B52" s="1" t="s">
        <v>163</v>
      </c>
      <c r="C52" s="1">
        <f>VLOOKUP(A52, 선택문헌!$A$3:$C$67, 3, FALSE)</f>
        <v>3</v>
      </c>
      <c r="D52" s="1" t="s">
        <v>164</v>
      </c>
      <c r="E52" s="1">
        <v>2015</v>
      </c>
      <c r="F52" s="1">
        <v>1</v>
      </c>
      <c r="G52" s="1">
        <v>2</v>
      </c>
      <c r="H52" s="1">
        <v>1</v>
      </c>
      <c r="I52" s="1" t="s">
        <v>206</v>
      </c>
      <c r="J52" s="1" t="s">
        <v>90</v>
      </c>
      <c r="M52" s="1" t="s">
        <v>121</v>
      </c>
      <c r="O52" s="1" t="s">
        <v>177</v>
      </c>
      <c r="P52" s="1">
        <v>79</v>
      </c>
      <c r="Q52" s="1">
        <v>87</v>
      </c>
      <c r="R52" s="1">
        <v>90.8</v>
      </c>
      <c r="W52" s="1" t="s">
        <v>178</v>
      </c>
      <c r="X52" s="1">
        <v>39</v>
      </c>
      <c r="Y52" s="1">
        <v>44</v>
      </c>
      <c r="Z52" s="1">
        <v>88.6</v>
      </c>
      <c r="AE52" s="1">
        <v>0.76</v>
      </c>
    </row>
    <row r="53" spans="1:31" x14ac:dyDescent="0.3">
      <c r="A53" s="1">
        <v>49</v>
      </c>
      <c r="B53" s="1" t="s">
        <v>163</v>
      </c>
      <c r="C53" s="1">
        <f>VLOOKUP(A53, 선택문헌!$A$3:$C$67, 3, FALSE)</f>
        <v>3</v>
      </c>
      <c r="D53" s="1" t="s">
        <v>164</v>
      </c>
      <c r="E53" s="1">
        <v>2015</v>
      </c>
      <c r="F53" s="1">
        <v>1</v>
      </c>
      <c r="G53" s="1">
        <v>2</v>
      </c>
      <c r="H53" s="62">
        <v>3</v>
      </c>
      <c r="I53" s="1" t="s">
        <v>151</v>
      </c>
      <c r="J53" s="1" t="s">
        <v>209</v>
      </c>
      <c r="K53" s="1" t="s">
        <v>210</v>
      </c>
      <c r="M53" s="1" t="s">
        <v>121</v>
      </c>
      <c r="O53" s="1" t="s">
        <v>177</v>
      </c>
      <c r="P53" s="1">
        <v>71</v>
      </c>
      <c r="Q53" s="1">
        <v>92</v>
      </c>
      <c r="R53" s="1">
        <v>77.2</v>
      </c>
      <c r="W53" s="1" t="s">
        <v>178</v>
      </c>
      <c r="X53" s="1">
        <v>35</v>
      </c>
      <c r="Y53" s="1">
        <v>48</v>
      </c>
      <c r="Z53" s="1">
        <v>72.900000000000006</v>
      </c>
      <c r="AE53" s="1">
        <v>0.57699999999999996</v>
      </c>
    </row>
    <row r="54" spans="1:31" x14ac:dyDescent="0.3">
      <c r="A54" s="1">
        <v>49</v>
      </c>
      <c r="B54" s="1" t="s">
        <v>163</v>
      </c>
      <c r="C54" s="1">
        <f>VLOOKUP(A54, 선택문헌!$A$3:$C$67, 3, FALSE)</f>
        <v>3</v>
      </c>
      <c r="D54" s="1" t="s">
        <v>164</v>
      </c>
      <c r="E54" s="1">
        <v>2015</v>
      </c>
      <c r="F54" s="1">
        <v>1</v>
      </c>
      <c r="G54" s="1">
        <v>2</v>
      </c>
      <c r="H54" s="1">
        <v>2</v>
      </c>
      <c r="I54" s="1" t="s">
        <v>207</v>
      </c>
      <c r="J54" s="1" t="s">
        <v>92</v>
      </c>
      <c r="K54" s="1" t="s">
        <v>208</v>
      </c>
      <c r="M54" s="1" t="s">
        <v>121</v>
      </c>
      <c r="O54" s="1" t="s">
        <v>177</v>
      </c>
      <c r="P54" s="1">
        <v>81</v>
      </c>
      <c r="Q54" s="1">
        <v>90</v>
      </c>
      <c r="R54" s="1">
        <v>90</v>
      </c>
      <c r="W54" s="1" t="s">
        <v>178</v>
      </c>
      <c r="X54" s="1">
        <v>40</v>
      </c>
      <c r="Y54" s="1">
        <v>44</v>
      </c>
      <c r="Z54" s="1">
        <v>87</v>
      </c>
      <c r="AE54" s="1">
        <v>0.59199999999999997</v>
      </c>
    </row>
    <row r="55" spans="1:31" x14ac:dyDescent="0.3">
      <c r="A55" s="1">
        <v>49</v>
      </c>
      <c r="B55" s="1" t="s">
        <v>163</v>
      </c>
      <c r="C55" s="1">
        <f>VLOOKUP(A55, 선택문헌!$A$3:$C$67, 3, FALSE)</f>
        <v>3</v>
      </c>
      <c r="D55" s="1" t="s">
        <v>164</v>
      </c>
      <c r="E55" s="1">
        <v>2015</v>
      </c>
      <c r="F55" s="1">
        <v>1</v>
      </c>
      <c r="G55" s="1">
        <v>2</v>
      </c>
      <c r="H55" s="1">
        <v>3</v>
      </c>
      <c r="I55" s="1" t="s">
        <v>151</v>
      </c>
      <c r="J55" s="1" t="s">
        <v>213</v>
      </c>
      <c r="K55" s="1" t="s">
        <v>214</v>
      </c>
      <c r="L55" s="1" t="s">
        <v>211</v>
      </c>
      <c r="M55" s="1" t="s">
        <v>121</v>
      </c>
      <c r="O55" s="1" t="s">
        <v>177</v>
      </c>
      <c r="T55" s="1">
        <v>14.8</v>
      </c>
      <c r="U55" s="1">
        <v>22</v>
      </c>
      <c r="V55" s="1">
        <v>96</v>
      </c>
      <c r="W55" s="1" t="s">
        <v>178</v>
      </c>
      <c r="AB55" s="1">
        <v>18.7</v>
      </c>
      <c r="AC55" s="1">
        <v>17</v>
      </c>
      <c r="AD55" s="1">
        <v>51</v>
      </c>
      <c r="AE55" s="1">
        <v>0.25</v>
      </c>
    </row>
    <row r="56" spans="1:31" x14ac:dyDescent="0.3">
      <c r="A56" s="1">
        <v>49</v>
      </c>
      <c r="B56" s="1" t="s">
        <v>163</v>
      </c>
      <c r="C56" s="1">
        <f>VLOOKUP(A56, 선택문헌!$A$3:$C$67, 3, FALSE)</f>
        <v>3</v>
      </c>
      <c r="D56" s="1" t="s">
        <v>164</v>
      </c>
      <c r="E56" s="1">
        <v>2015</v>
      </c>
      <c r="F56" s="1">
        <v>1</v>
      </c>
      <c r="G56" s="1">
        <v>2</v>
      </c>
      <c r="H56" s="1">
        <v>3</v>
      </c>
      <c r="I56" s="1" t="s">
        <v>151</v>
      </c>
      <c r="J56" s="1" t="s">
        <v>213</v>
      </c>
      <c r="K56" s="1" t="s">
        <v>215</v>
      </c>
      <c r="L56" s="1" t="s">
        <v>211</v>
      </c>
      <c r="M56" s="1" t="s">
        <v>121</v>
      </c>
      <c r="O56" s="1" t="s">
        <v>177</v>
      </c>
      <c r="T56" s="1">
        <v>26.9</v>
      </c>
      <c r="U56" s="1">
        <v>22.6</v>
      </c>
      <c r="V56" s="1">
        <v>96</v>
      </c>
      <c r="W56" s="1" t="s">
        <v>178</v>
      </c>
      <c r="AB56" s="1">
        <v>29.5</v>
      </c>
      <c r="AC56" s="1">
        <v>16.899999999999999</v>
      </c>
      <c r="AD56" s="1">
        <v>51</v>
      </c>
      <c r="AE56" s="1">
        <v>0.47599999999999998</v>
      </c>
    </row>
    <row r="57" spans="1:31" x14ac:dyDescent="0.3">
      <c r="A57" s="1">
        <v>49</v>
      </c>
      <c r="B57" s="1" t="s">
        <v>163</v>
      </c>
      <c r="C57" s="1">
        <f>VLOOKUP(A57, 선택문헌!$A$3:$C$67, 3, FALSE)</f>
        <v>3</v>
      </c>
      <c r="D57" s="1" t="s">
        <v>164</v>
      </c>
      <c r="E57" s="1">
        <v>2015</v>
      </c>
      <c r="F57" s="1">
        <v>1</v>
      </c>
      <c r="G57" s="1">
        <v>2</v>
      </c>
      <c r="H57" s="1">
        <v>3</v>
      </c>
      <c r="I57" s="1" t="s">
        <v>151</v>
      </c>
      <c r="J57" s="1" t="s">
        <v>213</v>
      </c>
      <c r="K57" s="1" t="s">
        <v>216</v>
      </c>
      <c r="L57" s="1" t="s">
        <v>211</v>
      </c>
      <c r="M57" s="1" t="s">
        <v>121</v>
      </c>
      <c r="O57" s="1" t="s">
        <v>177</v>
      </c>
      <c r="T57" s="1">
        <v>16.899999999999999</v>
      </c>
      <c r="U57" s="1">
        <v>18.3</v>
      </c>
      <c r="V57" s="1">
        <v>96</v>
      </c>
      <c r="W57" s="1" t="s">
        <v>178</v>
      </c>
      <c r="AB57" s="1">
        <v>20</v>
      </c>
      <c r="AC57" s="1">
        <v>15.5</v>
      </c>
      <c r="AD57" s="1">
        <v>51</v>
      </c>
      <c r="AE57" s="1">
        <v>0.32</v>
      </c>
    </row>
    <row r="58" spans="1:31" x14ac:dyDescent="0.3">
      <c r="A58" s="1">
        <v>49</v>
      </c>
      <c r="B58" s="1" t="s">
        <v>163</v>
      </c>
      <c r="C58" s="1">
        <f>VLOOKUP(A58, 선택문헌!$A$3:$C$67, 3, FALSE)</f>
        <v>3</v>
      </c>
      <c r="D58" s="1" t="s">
        <v>164</v>
      </c>
      <c r="E58" s="1">
        <v>2015</v>
      </c>
      <c r="F58" s="1">
        <v>1</v>
      </c>
      <c r="G58" s="1">
        <v>2</v>
      </c>
      <c r="H58" s="1">
        <v>3</v>
      </c>
      <c r="I58" s="1" t="s">
        <v>151</v>
      </c>
      <c r="J58" s="1" t="s">
        <v>213</v>
      </c>
      <c r="K58" s="1" t="s">
        <v>217</v>
      </c>
      <c r="L58" s="1" t="s">
        <v>211</v>
      </c>
      <c r="M58" s="1" t="s">
        <v>121</v>
      </c>
      <c r="O58" s="1" t="s">
        <v>177</v>
      </c>
      <c r="T58" s="1">
        <v>9.9</v>
      </c>
      <c r="U58" s="1">
        <v>18</v>
      </c>
      <c r="V58" s="1">
        <v>96</v>
      </c>
      <c r="W58" s="1" t="s">
        <v>178</v>
      </c>
      <c r="AB58" s="1">
        <v>9.3000000000000007</v>
      </c>
      <c r="AC58" s="1">
        <v>16.100000000000001</v>
      </c>
      <c r="AD58" s="1">
        <v>51</v>
      </c>
      <c r="AE58" s="1">
        <v>0.83699999999999997</v>
      </c>
    </row>
    <row r="59" spans="1:31" x14ac:dyDescent="0.3">
      <c r="A59" s="1">
        <v>49</v>
      </c>
      <c r="B59" s="1" t="s">
        <v>163</v>
      </c>
      <c r="C59" s="1">
        <f>VLOOKUP(A59, 선택문헌!$A$3:$C$67, 3, FALSE)</f>
        <v>3</v>
      </c>
      <c r="D59" s="1" t="s">
        <v>164</v>
      </c>
      <c r="E59" s="1">
        <v>2015</v>
      </c>
      <c r="F59" s="1">
        <v>1</v>
      </c>
      <c r="G59" s="1">
        <v>2</v>
      </c>
      <c r="H59" s="1">
        <v>3</v>
      </c>
      <c r="I59" s="1" t="s">
        <v>151</v>
      </c>
      <c r="J59" s="1" t="s">
        <v>213</v>
      </c>
      <c r="K59" s="1" t="s">
        <v>218</v>
      </c>
      <c r="L59" s="1" t="s">
        <v>211</v>
      </c>
      <c r="M59" s="1" t="s">
        <v>121</v>
      </c>
      <c r="O59" s="1" t="s">
        <v>177</v>
      </c>
      <c r="T59" s="1">
        <v>25.4</v>
      </c>
      <c r="U59" s="1">
        <v>23.1</v>
      </c>
      <c r="V59" s="1">
        <v>96</v>
      </c>
      <c r="W59" s="1" t="s">
        <v>178</v>
      </c>
      <c r="AB59" s="1">
        <v>33.700000000000003</v>
      </c>
      <c r="AC59" s="1">
        <v>19.7</v>
      </c>
      <c r="AD59" s="1">
        <v>51</v>
      </c>
      <c r="AE59" s="1">
        <v>3.3000000000000002E-2</v>
      </c>
    </row>
    <row r="60" spans="1:31" x14ac:dyDescent="0.3">
      <c r="A60" s="1">
        <v>49</v>
      </c>
      <c r="B60" s="1" t="s">
        <v>163</v>
      </c>
      <c r="C60" s="1">
        <f>VLOOKUP(A60, 선택문헌!$A$3:$C$67, 3, FALSE)</f>
        <v>3</v>
      </c>
      <c r="D60" s="1" t="s">
        <v>164</v>
      </c>
      <c r="E60" s="1">
        <v>2015</v>
      </c>
      <c r="F60" s="1">
        <v>1</v>
      </c>
      <c r="G60" s="1">
        <v>2</v>
      </c>
      <c r="H60" s="1">
        <v>3</v>
      </c>
      <c r="I60" s="1" t="s">
        <v>151</v>
      </c>
      <c r="J60" s="1" t="s">
        <v>213</v>
      </c>
      <c r="K60" s="1" t="s">
        <v>214</v>
      </c>
      <c r="L60" s="1" t="s">
        <v>212</v>
      </c>
      <c r="M60" s="1" t="s">
        <v>121</v>
      </c>
      <c r="O60" s="1" t="s">
        <v>177</v>
      </c>
      <c r="T60" s="1">
        <v>2.7</v>
      </c>
      <c r="U60" s="1">
        <v>12.2</v>
      </c>
      <c r="V60" s="1">
        <v>96</v>
      </c>
      <c r="W60" s="1" t="s">
        <v>178</v>
      </c>
      <c r="AB60" s="1">
        <v>4</v>
      </c>
      <c r="AC60" s="1">
        <v>12.4</v>
      </c>
      <c r="AD60" s="1">
        <v>51</v>
      </c>
      <c r="AE60" s="1">
        <v>0.53400000000000003</v>
      </c>
    </row>
    <row r="61" spans="1:31" ht="12" customHeight="1" x14ac:dyDescent="0.3">
      <c r="A61" s="1">
        <v>49</v>
      </c>
      <c r="B61" s="1" t="s">
        <v>163</v>
      </c>
      <c r="C61" s="1">
        <f>VLOOKUP(A61, 선택문헌!$A$3:$C$67, 3, FALSE)</f>
        <v>3</v>
      </c>
      <c r="D61" s="1" t="s">
        <v>164</v>
      </c>
      <c r="E61" s="1">
        <v>2015</v>
      </c>
      <c r="F61" s="1">
        <v>1</v>
      </c>
      <c r="G61" s="1">
        <v>2</v>
      </c>
      <c r="H61" s="1">
        <v>3</v>
      </c>
      <c r="I61" s="1" t="s">
        <v>151</v>
      </c>
      <c r="J61" s="1" t="s">
        <v>213</v>
      </c>
      <c r="K61" s="1" t="s">
        <v>215</v>
      </c>
      <c r="L61" s="1" t="s">
        <v>212</v>
      </c>
      <c r="M61" s="1" t="s">
        <v>121</v>
      </c>
      <c r="O61" s="1" t="s">
        <v>177</v>
      </c>
      <c r="T61" s="1">
        <v>4.5999999999999996</v>
      </c>
      <c r="U61" s="1">
        <v>14.5</v>
      </c>
      <c r="V61" s="1">
        <v>96</v>
      </c>
      <c r="W61" s="1" t="s">
        <v>178</v>
      </c>
      <c r="AB61" s="1">
        <v>5.9</v>
      </c>
      <c r="AC61" s="1">
        <v>14.9</v>
      </c>
      <c r="AD61" s="1">
        <v>51</v>
      </c>
      <c r="AE61" s="1">
        <v>0.625</v>
      </c>
    </row>
    <row r="62" spans="1:31" x14ac:dyDescent="0.3">
      <c r="A62" s="1">
        <v>49</v>
      </c>
      <c r="B62" s="1" t="s">
        <v>163</v>
      </c>
      <c r="C62" s="1">
        <f>VLOOKUP(A62, 선택문헌!$A$3:$C$67, 3, FALSE)</f>
        <v>3</v>
      </c>
      <c r="D62" s="1" t="s">
        <v>164</v>
      </c>
      <c r="E62" s="1">
        <v>2015</v>
      </c>
      <c r="F62" s="1">
        <v>1</v>
      </c>
      <c r="G62" s="1">
        <v>2</v>
      </c>
      <c r="H62" s="1">
        <v>3</v>
      </c>
      <c r="I62" s="1" t="s">
        <v>151</v>
      </c>
      <c r="J62" s="1" t="s">
        <v>213</v>
      </c>
      <c r="K62" s="1" t="s">
        <v>216</v>
      </c>
      <c r="L62" s="1" t="s">
        <v>212</v>
      </c>
      <c r="M62" s="1" t="s">
        <v>121</v>
      </c>
      <c r="O62" s="1" t="s">
        <v>177</v>
      </c>
      <c r="T62" s="1">
        <v>3.7</v>
      </c>
      <c r="U62" s="1">
        <v>12</v>
      </c>
      <c r="V62" s="1">
        <v>96</v>
      </c>
      <c r="W62" s="1" t="s">
        <v>178</v>
      </c>
      <c r="AB62" s="1">
        <v>4.9000000000000004</v>
      </c>
      <c r="AC62" s="1">
        <v>12</v>
      </c>
      <c r="AD62" s="1">
        <v>51</v>
      </c>
      <c r="AE62" s="1">
        <v>0.59699999999999998</v>
      </c>
    </row>
    <row r="63" spans="1:31" x14ac:dyDescent="0.3">
      <c r="A63" s="1">
        <v>49</v>
      </c>
      <c r="B63" s="1" t="s">
        <v>163</v>
      </c>
      <c r="C63" s="1">
        <f>VLOOKUP(A63, 선택문헌!$A$3:$C$67, 3, FALSE)</f>
        <v>3</v>
      </c>
      <c r="D63" s="1" t="s">
        <v>164</v>
      </c>
      <c r="E63" s="1">
        <v>2015</v>
      </c>
      <c r="F63" s="1">
        <v>1</v>
      </c>
      <c r="G63" s="1">
        <v>2</v>
      </c>
      <c r="H63" s="1">
        <v>3</v>
      </c>
      <c r="I63" s="1" t="s">
        <v>151</v>
      </c>
      <c r="J63" s="1" t="s">
        <v>213</v>
      </c>
      <c r="K63" s="1" t="s">
        <v>217</v>
      </c>
      <c r="L63" s="1" t="s">
        <v>212</v>
      </c>
      <c r="M63" s="1" t="s">
        <v>121</v>
      </c>
      <c r="O63" s="1" t="s">
        <v>177</v>
      </c>
      <c r="T63" s="1">
        <v>1.7</v>
      </c>
      <c r="U63" s="1">
        <v>7.2</v>
      </c>
      <c r="V63" s="1">
        <v>96</v>
      </c>
      <c r="W63" s="1" t="s">
        <v>178</v>
      </c>
      <c r="AB63" s="1">
        <v>1.9</v>
      </c>
      <c r="AC63" s="1">
        <v>7.8</v>
      </c>
      <c r="AD63" s="1">
        <v>51</v>
      </c>
      <c r="AE63" s="1">
        <v>0.88</v>
      </c>
    </row>
    <row r="64" spans="1:31" x14ac:dyDescent="0.3">
      <c r="A64" s="1">
        <v>49</v>
      </c>
      <c r="B64" s="1" t="s">
        <v>163</v>
      </c>
      <c r="C64" s="1">
        <f>VLOOKUP(A64, 선택문헌!$A$3:$C$67, 3, FALSE)</f>
        <v>3</v>
      </c>
      <c r="D64" s="1" t="s">
        <v>164</v>
      </c>
      <c r="E64" s="1">
        <v>2015</v>
      </c>
      <c r="F64" s="1">
        <v>1</v>
      </c>
      <c r="G64" s="1">
        <v>2</v>
      </c>
      <c r="H64" s="1">
        <v>3</v>
      </c>
      <c r="I64" s="1" t="s">
        <v>151</v>
      </c>
      <c r="J64" s="1" t="s">
        <v>213</v>
      </c>
      <c r="K64" s="1" t="s">
        <v>218</v>
      </c>
      <c r="L64" s="1" t="s">
        <v>212</v>
      </c>
      <c r="M64" s="1" t="s">
        <v>121</v>
      </c>
      <c r="O64" s="1" t="s">
        <v>177</v>
      </c>
      <c r="T64" s="1">
        <v>4</v>
      </c>
      <c r="U64" s="1">
        <v>13.6</v>
      </c>
      <c r="V64" s="1">
        <v>96</v>
      </c>
      <c r="W64" s="1" t="s">
        <v>178</v>
      </c>
      <c r="AB64" s="1">
        <v>6.9</v>
      </c>
      <c r="AC64" s="1">
        <v>16.3</v>
      </c>
      <c r="AD64" s="1">
        <v>51</v>
      </c>
      <c r="AE64" s="1">
        <v>0.26500000000000001</v>
      </c>
    </row>
    <row r="65" spans="1:32" x14ac:dyDescent="0.3">
      <c r="A65" s="1">
        <v>49</v>
      </c>
      <c r="B65" s="1" t="s">
        <v>163</v>
      </c>
      <c r="C65" s="1">
        <f>VLOOKUP(A65, 선택문헌!$A$3:$C$67, 3, FALSE)</f>
        <v>3</v>
      </c>
      <c r="D65" s="1" t="s">
        <v>164</v>
      </c>
      <c r="E65" s="1">
        <v>2015</v>
      </c>
      <c r="F65" s="1">
        <v>1</v>
      </c>
      <c r="G65" s="1">
        <v>2</v>
      </c>
      <c r="H65" s="1">
        <v>3</v>
      </c>
      <c r="I65" s="1" t="s">
        <v>112</v>
      </c>
      <c r="J65" s="1" t="s">
        <v>110</v>
      </c>
      <c r="L65" s="1" t="s">
        <v>211</v>
      </c>
      <c r="M65" s="1" t="s">
        <v>121</v>
      </c>
      <c r="O65" s="1" t="s">
        <v>177</v>
      </c>
      <c r="T65" s="1">
        <v>37.799999999999997</v>
      </c>
      <c r="U65" s="1">
        <v>4.5999999999999996</v>
      </c>
      <c r="V65" s="1">
        <v>96</v>
      </c>
      <c r="W65" s="1" t="s">
        <v>178</v>
      </c>
      <c r="AB65" s="1">
        <v>36.299999999999997</v>
      </c>
      <c r="AC65" s="1">
        <v>6</v>
      </c>
      <c r="AD65" s="1">
        <v>51</v>
      </c>
      <c r="AE65" s="1">
        <v>0.17899999999999999</v>
      </c>
    </row>
    <row r="66" spans="1:32" x14ac:dyDescent="0.3">
      <c r="A66" s="1">
        <v>49</v>
      </c>
      <c r="B66" s="1" t="s">
        <v>163</v>
      </c>
      <c r="C66" s="1">
        <f>VLOOKUP(A66, 선택문헌!$A$3:$C$67, 3, FALSE)</f>
        <v>3</v>
      </c>
      <c r="D66" s="1" t="s">
        <v>164</v>
      </c>
      <c r="E66" s="1">
        <v>2015</v>
      </c>
      <c r="F66" s="1">
        <v>1</v>
      </c>
      <c r="G66" s="1">
        <v>2</v>
      </c>
      <c r="H66" s="1">
        <v>3</v>
      </c>
      <c r="I66" s="1" t="s">
        <v>112</v>
      </c>
      <c r="J66" s="1" t="s">
        <v>110</v>
      </c>
      <c r="L66" s="1" t="s">
        <v>212</v>
      </c>
      <c r="M66" s="1" t="s">
        <v>121</v>
      </c>
      <c r="O66" s="1" t="s">
        <v>177</v>
      </c>
      <c r="T66" s="1">
        <v>39.700000000000003</v>
      </c>
      <c r="U66" s="1">
        <v>4.3</v>
      </c>
      <c r="V66" s="1">
        <v>96</v>
      </c>
      <c r="W66" s="1" t="s">
        <v>178</v>
      </c>
      <c r="AB66" s="1">
        <v>37.799999999999997</v>
      </c>
      <c r="AC66" s="1">
        <v>4.5999999999999996</v>
      </c>
      <c r="AD66" s="1">
        <v>51</v>
      </c>
      <c r="AE66" s="1">
        <v>4.9000000000000002E-2</v>
      </c>
    </row>
    <row r="67" spans="1:32" x14ac:dyDescent="0.3">
      <c r="A67" s="1">
        <v>61</v>
      </c>
      <c r="B67" s="1" t="s">
        <v>219</v>
      </c>
      <c r="C67" s="1">
        <f>VLOOKUP(A67, 선택문헌!$A$3:$C$67, 3, FALSE)</f>
        <v>6</v>
      </c>
      <c r="D67" s="1" t="s">
        <v>220</v>
      </c>
      <c r="E67" s="1">
        <v>2016</v>
      </c>
      <c r="F67" s="1">
        <v>1</v>
      </c>
      <c r="G67" s="1">
        <v>2</v>
      </c>
      <c r="H67" s="1">
        <v>1</v>
      </c>
      <c r="I67" s="1" t="s">
        <v>206</v>
      </c>
      <c r="J67" s="1" t="s">
        <v>90</v>
      </c>
      <c r="L67" s="1" t="s">
        <v>212</v>
      </c>
      <c r="M67" s="1" t="s">
        <v>121</v>
      </c>
      <c r="O67" s="1" t="s">
        <v>35</v>
      </c>
      <c r="P67" s="1">
        <v>175</v>
      </c>
      <c r="Q67" s="1">
        <v>184</v>
      </c>
      <c r="R67" s="1">
        <v>97.2</v>
      </c>
      <c r="W67" s="1" t="s">
        <v>37</v>
      </c>
      <c r="X67" s="1">
        <v>172</v>
      </c>
      <c r="Y67" s="1">
        <v>184</v>
      </c>
      <c r="Z67" s="1">
        <v>94.5</v>
      </c>
      <c r="AE67" s="1">
        <v>0.19500000000000001</v>
      </c>
    </row>
    <row r="68" spans="1:32" x14ac:dyDescent="0.3">
      <c r="A68" s="1">
        <v>61</v>
      </c>
      <c r="B68" s="1" t="s">
        <v>219</v>
      </c>
      <c r="C68" s="1">
        <f>VLOOKUP(A68, 선택문헌!$A$3:$C$67, 3, FALSE)</f>
        <v>6</v>
      </c>
      <c r="D68" s="1" t="s">
        <v>220</v>
      </c>
      <c r="E68" s="1">
        <v>2016</v>
      </c>
      <c r="F68" s="1">
        <v>1</v>
      </c>
      <c r="G68" s="1">
        <v>2</v>
      </c>
      <c r="H68" s="1">
        <v>2</v>
      </c>
      <c r="I68" s="1" t="s">
        <v>223</v>
      </c>
      <c r="J68" s="1" t="s">
        <v>92</v>
      </c>
      <c r="L68" s="1" t="s">
        <v>212</v>
      </c>
      <c r="M68" s="1" t="s">
        <v>121</v>
      </c>
      <c r="O68" s="1" t="s">
        <v>35</v>
      </c>
      <c r="P68" s="1">
        <v>170</v>
      </c>
      <c r="Q68" s="1">
        <v>184</v>
      </c>
      <c r="R68" s="1">
        <v>94.4</v>
      </c>
      <c r="W68" s="1" t="s">
        <v>37</v>
      </c>
      <c r="X68" s="1">
        <v>165</v>
      </c>
      <c r="Y68" s="1">
        <v>184</v>
      </c>
      <c r="Z68" s="1">
        <v>90.7</v>
      </c>
      <c r="AE68" s="1">
        <v>0.17100000000000001</v>
      </c>
    </row>
    <row r="69" spans="1:32" x14ac:dyDescent="0.3">
      <c r="A69" s="1">
        <v>61</v>
      </c>
      <c r="B69" s="1" t="s">
        <v>219</v>
      </c>
      <c r="C69" s="1">
        <f>VLOOKUP(A69, 선택문헌!$A$3:$C$67, 3, FALSE)</f>
        <v>6</v>
      </c>
      <c r="D69" s="1" t="s">
        <v>220</v>
      </c>
      <c r="E69" s="1">
        <v>2016</v>
      </c>
      <c r="F69" s="1">
        <v>1</v>
      </c>
      <c r="G69" s="1">
        <v>2</v>
      </c>
      <c r="H69" s="1">
        <v>2</v>
      </c>
      <c r="I69" s="1" t="s">
        <v>223</v>
      </c>
      <c r="J69" s="1" t="s">
        <v>99</v>
      </c>
      <c r="K69" s="1" t="s">
        <v>227</v>
      </c>
      <c r="M69" s="1" t="s">
        <v>121</v>
      </c>
      <c r="O69" s="1" t="s">
        <v>35</v>
      </c>
      <c r="T69" s="1">
        <v>13.2</v>
      </c>
      <c r="U69" s="1">
        <v>5.43</v>
      </c>
      <c r="V69" s="1">
        <v>184</v>
      </c>
      <c r="W69" s="1" t="s">
        <v>37</v>
      </c>
      <c r="AB69" s="1">
        <v>12.35</v>
      </c>
      <c r="AC69" s="1">
        <v>4.87</v>
      </c>
      <c r="AD69" s="1">
        <v>184</v>
      </c>
      <c r="AE69" s="1">
        <v>0.115</v>
      </c>
    </row>
    <row r="70" spans="1:32" x14ac:dyDescent="0.3">
      <c r="A70" s="1">
        <v>61</v>
      </c>
      <c r="B70" s="1" t="s">
        <v>219</v>
      </c>
      <c r="C70" s="1">
        <f>VLOOKUP(A70, 선택문헌!$A$3:$C$67, 3, FALSE)</f>
        <v>6</v>
      </c>
      <c r="D70" s="1" t="s">
        <v>220</v>
      </c>
      <c r="E70" s="1">
        <v>2016</v>
      </c>
      <c r="F70" s="1">
        <v>1</v>
      </c>
      <c r="G70" s="1">
        <v>2</v>
      </c>
      <c r="H70" s="1">
        <v>4</v>
      </c>
      <c r="I70" s="1" t="s">
        <v>39</v>
      </c>
      <c r="J70" s="1" t="s">
        <v>224</v>
      </c>
      <c r="K70" s="1" t="s">
        <v>72</v>
      </c>
      <c r="L70" s="1" t="s">
        <v>225</v>
      </c>
      <c r="M70" s="1" t="s">
        <v>121</v>
      </c>
      <c r="O70" s="1" t="s">
        <v>35</v>
      </c>
      <c r="P70" s="1">
        <v>2</v>
      </c>
      <c r="Q70" s="1">
        <v>184</v>
      </c>
      <c r="R70" s="1">
        <v>1.1000000000000001</v>
      </c>
      <c r="W70" s="1" t="s">
        <v>37</v>
      </c>
      <c r="X70" s="1">
        <v>9</v>
      </c>
      <c r="Y70" s="1">
        <v>184</v>
      </c>
      <c r="Z70" s="1">
        <v>4.9000000000000004</v>
      </c>
      <c r="AE70" s="1">
        <v>3.2000000000000001E-2</v>
      </c>
    </row>
    <row r="71" spans="1:32" x14ac:dyDescent="0.3">
      <c r="A71" s="1">
        <v>61</v>
      </c>
      <c r="B71" s="1" t="s">
        <v>219</v>
      </c>
      <c r="C71" s="1">
        <f>VLOOKUP(A71, 선택문헌!$A$3:$C$67, 3, FALSE)</f>
        <v>6</v>
      </c>
      <c r="D71" s="1" t="s">
        <v>220</v>
      </c>
      <c r="E71" s="1">
        <v>2016</v>
      </c>
      <c r="F71" s="1">
        <v>1</v>
      </c>
      <c r="G71" s="1">
        <v>2</v>
      </c>
      <c r="H71" s="1">
        <v>5</v>
      </c>
      <c r="I71" s="1" t="s">
        <v>98</v>
      </c>
      <c r="J71" s="1" t="s">
        <v>1724</v>
      </c>
      <c r="L71" s="1" t="s">
        <v>141</v>
      </c>
      <c r="M71" s="1" t="s">
        <v>121</v>
      </c>
      <c r="O71" s="1" t="s">
        <v>35</v>
      </c>
      <c r="T71" s="1">
        <v>2.25</v>
      </c>
      <c r="U71" s="1">
        <v>0.74</v>
      </c>
      <c r="V71" s="1">
        <v>184</v>
      </c>
      <c r="W71" s="1" t="s">
        <v>37</v>
      </c>
      <c r="AB71" s="1">
        <v>2.34</v>
      </c>
      <c r="AC71" s="1">
        <v>0.62</v>
      </c>
      <c r="AD71" s="1">
        <v>184</v>
      </c>
      <c r="AE71" s="1">
        <v>0.216</v>
      </c>
    </row>
    <row r="72" spans="1:32" x14ac:dyDescent="0.3">
      <c r="A72" s="1">
        <v>61</v>
      </c>
      <c r="B72" s="1" t="s">
        <v>219</v>
      </c>
      <c r="C72" s="1">
        <f>VLOOKUP(A72, 선택문헌!$A$3:$C$67, 3, FALSE)</f>
        <v>6</v>
      </c>
      <c r="D72" s="1" t="s">
        <v>220</v>
      </c>
      <c r="E72" s="1">
        <v>2016</v>
      </c>
      <c r="F72" s="1">
        <v>1</v>
      </c>
      <c r="G72" s="1">
        <v>2</v>
      </c>
      <c r="H72" s="1">
        <v>5</v>
      </c>
      <c r="I72" s="1" t="s">
        <v>98</v>
      </c>
      <c r="J72" s="1" t="s">
        <v>226</v>
      </c>
      <c r="L72" s="1" t="s">
        <v>141</v>
      </c>
      <c r="M72" s="1" t="s">
        <v>121</v>
      </c>
      <c r="O72" s="1" t="s">
        <v>35</v>
      </c>
      <c r="T72" s="1">
        <v>14.84</v>
      </c>
      <c r="U72" s="1">
        <v>1.17</v>
      </c>
      <c r="V72" s="1">
        <v>184</v>
      </c>
      <c r="W72" s="1" t="s">
        <v>37</v>
      </c>
      <c r="AB72" s="1">
        <v>19.89</v>
      </c>
      <c r="AC72" s="1">
        <v>1.26</v>
      </c>
      <c r="AD72" s="1">
        <v>184</v>
      </c>
      <c r="AE72" s="1">
        <v>0</v>
      </c>
    </row>
    <row r="73" spans="1:32" x14ac:dyDescent="0.3">
      <c r="A73" s="1">
        <v>61</v>
      </c>
      <c r="B73" s="1" t="s">
        <v>219</v>
      </c>
      <c r="C73" s="1">
        <f>VLOOKUP(A73, 선택문헌!$A$3:$C$67, 3, FALSE)</f>
        <v>6</v>
      </c>
      <c r="D73" s="1" t="s">
        <v>220</v>
      </c>
      <c r="E73" s="1">
        <v>2016</v>
      </c>
      <c r="F73" s="1">
        <v>1</v>
      </c>
      <c r="G73" s="1">
        <v>2</v>
      </c>
      <c r="H73" s="1">
        <v>4</v>
      </c>
      <c r="I73" s="1" t="s">
        <v>39</v>
      </c>
      <c r="J73" s="1" t="s">
        <v>40</v>
      </c>
      <c r="L73" s="1" t="s">
        <v>228</v>
      </c>
      <c r="M73" s="1" t="s">
        <v>121</v>
      </c>
      <c r="O73" s="1" t="s">
        <v>35</v>
      </c>
      <c r="T73" s="1">
        <v>1.66</v>
      </c>
      <c r="U73" s="1">
        <v>1.02</v>
      </c>
      <c r="V73" s="1">
        <v>184</v>
      </c>
      <c r="W73" s="1" t="s">
        <v>37</v>
      </c>
      <c r="AB73" s="1">
        <v>2.4900000000000002</v>
      </c>
      <c r="AC73" s="1">
        <v>1.56</v>
      </c>
      <c r="AD73" s="1">
        <v>184</v>
      </c>
      <c r="AE73" s="1">
        <v>0</v>
      </c>
    </row>
    <row r="74" spans="1:32" x14ac:dyDescent="0.3">
      <c r="A74" s="1">
        <v>61</v>
      </c>
      <c r="B74" s="1" t="s">
        <v>219</v>
      </c>
      <c r="C74" s="1">
        <f>VLOOKUP(A74, 선택문헌!$A$3:$C$67, 3, FALSE)</f>
        <v>6</v>
      </c>
      <c r="D74" s="1" t="s">
        <v>220</v>
      </c>
      <c r="E74" s="1">
        <v>2016</v>
      </c>
      <c r="F74" s="1">
        <v>1</v>
      </c>
      <c r="G74" s="1">
        <v>2</v>
      </c>
      <c r="H74" s="1">
        <v>4</v>
      </c>
      <c r="I74" s="1" t="s">
        <v>39</v>
      </c>
      <c r="J74" s="1" t="s">
        <v>40</v>
      </c>
      <c r="L74" s="1" t="s">
        <v>171</v>
      </c>
      <c r="M74" s="1" t="s">
        <v>121</v>
      </c>
      <c r="O74" s="1" t="s">
        <v>35</v>
      </c>
      <c r="T74" s="1">
        <v>0.44</v>
      </c>
      <c r="U74" s="1">
        <v>0.68</v>
      </c>
      <c r="V74" s="1">
        <v>184</v>
      </c>
      <c r="W74" s="1" t="s">
        <v>37</v>
      </c>
      <c r="AB74" s="1">
        <v>1.04</v>
      </c>
      <c r="AC74" s="1">
        <v>1.1399999999999999</v>
      </c>
      <c r="AD74" s="1">
        <v>184</v>
      </c>
      <c r="AE74" s="1">
        <v>0</v>
      </c>
    </row>
    <row r="75" spans="1:32" x14ac:dyDescent="0.3">
      <c r="A75" s="1">
        <v>61</v>
      </c>
      <c r="B75" s="1" t="s">
        <v>219</v>
      </c>
      <c r="C75" s="1">
        <f>VLOOKUP(A75, 선택문헌!$A$3:$C$67, 3, FALSE)</f>
        <v>6</v>
      </c>
      <c r="D75" s="1" t="s">
        <v>220</v>
      </c>
      <c r="E75" s="1">
        <v>2016</v>
      </c>
      <c r="F75" s="1">
        <v>1</v>
      </c>
      <c r="G75" s="1">
        <v>2</v>
      </c>
      <c r="H75" s="1">
        <v>4</v>
      </c>
      <c r="I75" s="1" t="s">
        <v>39</v>
      </c>
      <c r="J75" s="1" t="s">
        <v>40</v>
      </c>
      <c r="L75" s="1" t="s">
        <v>229</v>
      </c>
      <c r="M75" s="1" t="s">
        <v>121</v>
      </c>
      <c r="O75" s="1" t="s">
        <v>35</v>
      </c>
      <c r="T75" s="1">
        <v>0.12</v>
      </c>
      <c r="U75" s="1">
        <v>0.37</v>
      </c>
      <c r="V75" s="1">
        <v>184</v>
      </c>
      <c r="W75" s="1" t="s">
        <v>37</v>
      </c>
      <c r="AB75" s="1">
        <v>0.63</v>
      </c>
      <c r="AC75" s="1">
        <v>0.94</v>
      </c>
      <c r="AD75" s="1">
        <v>184</v>
      </c>
      <c r="AE75" s="1">
        <v>0</v>
      </c>
    </row>
    <row r="76" spans="1:32" x14ac:dyDescent="0.3">
      <c r="A76" s="1">
        <v>61</v>
      </c>
      <c r="B76" s="1" t="s">
        <v>219</v>
      </c>
      <c r="C76" s="1">
        <f>VLOOKUP(A76, 선택문헌!$A$3:$C$67, 3, FALSE)</f>
        <v>6</v>
      </c>
      <c r="D76" s="1" t="s">
        <v>220</v>
      </c>
      <c r="E76" s="1">
        <v>2016</v>
      </c>
      <c r="F76" s="1">
        <v>1</v>
      </c>
      <c r="G76" s="1">
        <v>2</v>
      </c>
      <c r="H76" s="1">
        <v>4</v>
      </c>
      <c r="I76" s="1" t="s">
        <v>39</v>
      </c>
      <c r="J76" s="1" t="s">
        <v>40</v>
      </c>
      <c r="L76" s="1" t="s">
        <v>212</v>
      </c>
      <c r="M76" s="1" t="s">
        <v>121</v>
      </c>
      <c r="O76" s="1" t="s">
        <v>35</v>
      </c>
      <c r="T76" s="1">
        <v>0.06</v>
      </c>
      <c r="U76" s="1">
        <v>0.24</v>
      </c>
      <c r="V76" s="1">
        <v>184</v>
      </c>
      <c r="W76" s="1" t="s">
        <v>37</v>
      </c>
      <c r="AB76" s="1">
        <v>0.09</v>
      </c>
      <c r="AC76" s="1">
        <v>0.35</v>
      </c>
      <c r="AD76" s="1">
        <v>184</v>
      </c>
      <c r="AE76" s="1">
        <v>0.34</v>
      </c>
    </row>
    <row r="77" spans="1:32" x14ac:dyDescent="0.3">
      <c r="A77" s="1">
        <v>61</v>
      </c>
      <c r="B77" s="1" t="s">
        <v>219</v>
      </c>
      <c r="C77" s="1">
        <f>VLOOKUP(A77, 선택문헌!$A$3:$C$67, 3, FALSE)</f>
        <v>6</v>
      </c>
      <c r="D77" s="1" t="s">
        <v>220</v>
      </c>
      <c r="E77" s="1">
        <v>2016</v>
      </c>
      <c r="F77" s="1">
        <v>1</v>
      </c>
      <c r="G77" s="1">
        <v>2</v>
      </c>
      <c r="H77" s="1">
        <v>5</v>
      </c>
      <c r="I77" s="1" t="s">
        <v>98</v>
      </c>
      <c r="J77" s="1" t="s">
        <v>63</v>
      </c>
      <c r="K77" s="1" t="s">
        <v>97</v>
      </c>
      <c r="M77" s="1" t="s">
        <v>121</v>
      </c>
      <c r="O77" s="1" t="s">
        <v>35</v>
      </c>
      <c r="T77" s="1">
        <v>14.4</v>
      </c>
      <c r="U77" s="1">
        <v>7.8</v>
      </c>
      <c r="V77" s="1">
        <v>184</v>
      </c>
      <c r="W77" s="1" t="s">
        <v>37</v>
      </c>
      <c r="AB77" s="1">
        <v>25.2</v>
      </c>
      <c r="AC77" s="1">
        <v>8.6</v>
      </c>
      <c r="AD77" s="1">
        <v>184</v>
      </c>
      <c r="AE77" s="1">
        <v>0</v>
      </c>
    </row>
    <row r="78" spans="1:32" x14ac:dyDescent="0.3">
      <c r="A78" s="1">
        <v>61</v>
      </c>
      <c r="B78" s="1" t="s">
        <v>219</v>
      </c>
      <c r="C78" s="1">
        <f>VLOOKUP(A78, 선택문헌!$A$3:$C$67, 3, FALSE)</f>
        <v>6</v>
      </c>
      <c r="D78" s="1" t="s">
        <v>220</v>
      </c>
      <c r="E78" s="1">
        <v>2016</v>
      </c>
      <c r="F78" s="1">
        <v>1</v>
      </c>
      <c r="G78" s="1">
        <v>2</v>
      </c>
      <c r="H78" s="1">
        <v>5</v>
      </c>
      <c r="I78" s="1" t="s">
        <v>98</v>
      </c>
      <c r="J78" s="1" t="s">
        <v>64</v>
      </c>
      <c r="M78" s="1" t="s">
        <v>121</v>
      </c>
      <c r="O78" s="1" t="s">
        <v>35</v>
      </c>
      <c r="T78" s="1">
        <v>14.6</v>
      </c>
      <c r="U78" s="1">
        <v>2.6</v>
      </c>
      <c r="V78" s="1">
        <v>184</v>
      </c>
      <c r="W78" s="1" t="s">
        <v>37</v>
      </c>
      <c r="AB78" s="1">
        <v>22.3</v>
      </c>
      <c r="AC78" s="1">
        <v>1.7</v>
      </c>
      <c r="AD78" s="1">
        <v>184</v>
      </c>
      <c r="AE78" s="1">
        <v>0</v>
      </c>
    </row>
    <row r="79" spans="1:32" x14ac:dyDescent="0.3">
      <c r="A79" s="72">
        <v>28</v>
      </c>
      <c r="B79" s="72" t="s">
        <v>231</v>
      </c>
      <c r="C79" s="1">
        <f>VLOOKUP(A79, 선택문헌!$A$3:$C$67, 3, FALSE)</f>
        <v>4</v>
      </c>
      <c r="D79" s="72" t="s">
        <v>232</v>
      </c>
      <c r="E79" s="73">
        <v>2016</v>
      </c>
      <c r="F79" s="1">
        <v>1</v>
      </c>
      <c r="G79" s="1">
        <v>2</v>
      </c>
      <c r="H79" s="1">
        <v>5</v>
      </c>
      <c r="I79" s="1" t="s">
        <v>98</v>
      </c>
      <c r="J79" s="1" t="s">
        <v>634</v>
      </c>
      <c r="K79" s="1" t="s">
        <v>97</v>
      </c>
      <c r="M79" s="1" t="s">
        <v>121</v>
      </c>
      <c r="O79" s="1" t="s">
        <v>35</v>
      </c>
      <c r="T79" s="1">
        <v>6.4</v>
      </c>
      <c r="U79" s="1">
        <v>2.1</v>
      </c>
      <c r="V79" s="1">
        <v>50</v>
      </c>
      <c r="W79" s="1" t="s">
        <v>37</v>
      </c>
      <c r="AB79" s="1">
        <v>6.6</v>
      </c>
      <c r="AC79" s="1">
        <v>2.2000000000000002</v>
      </c>
      <c r="AD79" s="1">
        <v>50</v>
      </c>
      <c r="AE79" s="111">
        <v>0.82599999999999996</v>
      </c>
      <c r="AF79" s="1" t="s">
        <v>641</v>
      </c>
    </row>
    <row r="80" spans="1:32" x14ac:dyDescent="0.3">
      <c r="A80" s="72">
        <v>28</v>
      </c>
      <c r="B80" s="72" t="s">
        <v>231</v>
      </c>
      <c r="C80" s="1">
        <f>VLOOKUP(A80, 선택문헌!$A$3:$C$67, 3, FALSE)</f>
        <v>4</v>
      </c>
      <c r="D80" s="72" t="s">
        <v>232</v>
      </c>
      <c r="E80" s="73">
        <v>2016</v>
      </c>
      <c r="F80" s="1">
        <v>1</v>
      </c>
      <c r="G80" s="1">
        <v>2</v>
      </c>
      <c r="H80" s="1">
        <v>5</v>
      </c>
      <c r="I80" s="1" t="s">
        <v>98</v>
      </c>
      <c r="J80" s="1" t="s">
        <v>64</v>
      </c>
      <c r="K80" s="1" t="s">
        <v>198</v>
      </c>
      <c r="M80" s="1" t="s">
        <v>121</v>
      </c>
      <c r="O80" s="1" t="s">
        <v>35</v>
      </c>
      <c r="T80" s="1">
        <v>13.6</v>
      </c>
      <c r="U80" s="1">
        <v>10.7</v>
      </c>
      <c r="V80" s="1">
        <v>50</v>
      </c>
      <c r="W80" s="1" t="s">
        <v>37</v>
      </c>
      <c r="AB80" s="1">
        <v>14.3</v>
      </c>
      <c r="AC80" s="1">
        <v>17.100000000000001</v>
      </c>
      <c r="AD80" s="1">
        <v>50</v>
      </c>
      <c r="AE80" s="111">
        <v>0.96</v>
      </c>
      <c r="AF80" s="1" t="s">
        <v>641</v>
      </c>
    </row>
    <row r="81" spans="1:32" x14ac:dyDescent="0.3">
      <c r="A81" s="72">
        <v>28</v>
      </c>
      <c r="B81" s="72" t="s">
        <v>231</v>
      </c>
      <c r="C81" s="1">
        <f>VLOOKUP(A81, 선택문헌!$A$3:$C$67, 3, FALSE)</f>
        <v>4</v>
      </c>
      <c r="D81" s="72" t="s">
        <v>232</v>
      </c>
      <c r="E81" s="73">
        <v>2016</v>
      </c>
      <c r="F81" s="1">
        <v>1</v>
      </c>
      <c r="G81" s="1">
        <v>2</v>
      </c>
      <c r="H81" s="1">
        <v>5</v>
      </c>
      <c r="I81" s="1" t="s">
        <v>98</v>
      </c>
      <c r="J81" s="1" t="s">
        <v>64</v>
      </c>
      <c r="K81" s="1" t="s">
        <v>1712</v>
      </c>
      <c r="M81" s="1" t="s">
        <v>121</v>
      </c>
      <c r="O81" s="1" t="s">
        <v>35</v>
      </c>
      <c r="P81" s="1">
        <v>0</v>
      </c>
      <c r="Q81" s="1">
        <v>50</v>
      </c>
      <c r="R81" s="1">
        <v>0</v>
      </c>
      <c r="W81" s="1" t="s">
        <v>37</v>
      </c>
      <c r="X81" s="1">
        <v>1</v>
      </c>
      <c r="Y81" s="1">
        <v>50</v>
      </c>
      <c r="Z81" s="96">
        <f>X81/Y81*100</f>
        <v>2</v>
      </c>
      <c r="AE81" s="111" t="s">
        <v>1713</v>
      </c>
    </row>
    <row r="82" spans="1:32" x14ac:dyDescent="0.3">
      <c r="A82" s="72">
        <v>28</v>
      </c>
      <c r="B82" s="72" t="s">
        <v>231</v>
      </c>
      <c r="C82" s="1">
        <f>VLOOKUP(A82, 선택문헌!$A$3:$C$67, 3, FALSE)</f>
        <v>4</v>
      </c>
      <c r="D82" s="72" t="s">
        <v>232</v>
      </c>
      <c r="E82" s="73">
        <v>2016</v>
      </c>
      <c r="F82" s="1">
        <v>1</v>
      </c>
      <c r="G82" s="1">
        <v>2</v>
      </c>
      <c r="H82" s="1">
        <v>5</v>
      </c>
      <c r="I82" s="1" t="s">
        <v>98</v>
      </c>
      <c r="J82" s="1" t="s">
        <v>64</v>
      </c>
      <c r="K82" s="1" t="s">
        <v>1711</v>
      </c>
      <c r="M82" s="1" t="s">
        <v>121</v>
      </c>
      <c r="O82" s="1" t="s">
        <v>35</v>
      </c>
      <c r="P82" s="1">
        <v>0</v>
      </c>
      <c r="Q82" s="1">
        <v>50</v>
      </c>
      <c r="R82" s="1">
        <v>0</v>
      </c>
      <c r="W82" s="1" t="s">
        <v>37</v>
      </c>
      <c r="X82" s="1">
        <v>0</v>
      </c>
      <c r="Y82" s="1">
        <v>50</v>
      </c>
      <c r="Z82" s="96">
        <f>X82/Y82*100</f>
        <v>0</v>
      </c>
      <c r="AE82" s="1" t="s">
        <v>1713</v>
      </c>
    </row>
    <row r="83" spans="1:32" x14ac:dyDescent="0.3">
      <c r="A83" s="72">
        <v>28</v>
      </c>
      <c r="B83" s="72" t="s">
        <v>231</v>
      </c>
      <c r="C83" s="1">
        <f>VLOOKUP(A83, 선택문헌!$A$3:$C$67, 3, FALSE)</f>
        <v>4</v>
      </c>
      <c r="D83" s="72" t="s">
        <v>232</v>
      </c>
      <c r="E83" s="73">
        <v>2016</v>
      </c>
      <c r="F83" s="1">
        <v>1</v>
      </c>
      <c r="G83" s="1">
        <v>2</v>
      </c>
      <c r="H83" s="1">
        <v>4</v>
      </c>
      <c r="I83" s="1" t="s">
        <v>635</v>
      </c>
      <c r="J83" s="1" t="s">
        <v>40</v>
      </c>
      <c r="K83" s="1" t="s">
        <v>636</v>
      </c>
      <c r="L83" s="1" t="s">
        <v>228</v>
      </c>
      <c r="M83" s="1" t="s">
        <v>121</v>
      </c>
      <c r="O83" s="1" t="s">
        <v>35</v>
      </c>
      <c r="T83" s="1">
        <v>33.200000000000003</v>
      </c>
      <c r="U83" s="1">
        <v>25.3</v>
      </c>
      <c r="V83" s="1">
        <v>50</v>
      </c>
      <c r="W83" s="1" t="s">
        <v>37</v>
      </c>
      <c r="AB83" s="1">
        <v>53.1</v>
      </c>
      <c r="AC83" s="1">
        <v>28.9</v>
      </c>
      <c r="AD83" s="1">
        <v>47</v>
      </c>
      <c r="AE83" s="111">
        <v>8.9999999999999998E-4</v>
      </c>
      <c r="AF83" s="1" t="s">
        <v>641</v>
      </c>
    </row>
    <row r="84" spans="1:32" x14ac:dyDescent="0.3">
      <c r="A84" s="72">
        <v>28</v>
      </c>
      <c r="B84" s="72" t="s">
        <v>231</v>
      </c>
      <c r="C84" s="1">
        <f>VLOOKUP(A84, 선택문헌!$A$3:$C$67, 3, FALSE)</f>
        <v>4</v>
      </c>
      <c r="D84" s="72" t="s">
        <v>232</v>
      </c>
      <c r="E84" s="73">
        <v>2016</v>
      </c>
      <c r="F84" s="1">
        <v>1</v>
      </c>
      <c r="G84" s="1">
        <v>2</v>
      </c>
      <c r="H84" s="1">
        <v>4</v>
      </c>
      <c r="I84" s="1" t="s">
        <v>635</v>
      </c>
      <c r="J84" s="1" t="s">
        <v>40</v>
      </c>
      <c r="K84" s="1" t="s">
        <v>636</v>
      </c>
      <c r="L84" s="1" t="s">
        <v>637</v>
      </c>
      <c r="M84" s="1" t="s">
        <v>121</v>
      </c>
      <c r="O84" s="1" t="s">
        <v>35</v>
      </c>
      <c r="T84" s="1">
        <v>21.3</v>
      </c>
      <c r="U84" s="1">
        <v>22.7</v>
      </c>
      <c r="V84" s="1">
        <v>50</v>
      </c>
      <c r="W84" s="1" t="s">
        <v>37</v>
      </c>
      <c r="AB84" s="1">
        <v>37.6</v>
      </c>
      <c r="AC84" s="1">
        <v>27.1</v>
      </c>
      <c r="AD84" s="1">
        <v>47</v>
      </c>
      <c r="AE84" s="111">
        <v>1.6000000000000001E-3</v>
      </c>
      <c r="AF84" s="1" t="s">
        <v>641</v>
      </c>
    </row>
    <row r="85" spans="1:32" x14ac:dyDescent="0.3">
      <c r="A85" s="72">
        <v>28</v>
      </c>
      <c r="B85" s="72" t="s">
        <v>231</v>
      </c>
      <c r="C85" s="1">
        <f>VLOOKUP(A85, 선택문헌!$A$3:$C$67, 3, FALSE)</f>
        <v>4</v>
      </c>
      <c r="D85" s="72" t="s">
        <v>232</v>
      </c>
      <c r="E85" s="73">
        <v>2016</v>
      </c>
      <c r="F85" s="1">
        <v>1</v>
      </c>
      <c r="G85" s="1">
        <v>2</v>
      </c>
      <c r="H85" s="1">
        <v>4</v>
      </c>
      <c r="I85" s="1" t="s">
        <v>635</v>
      </c>
      <c r="J85" s="1" t="s">
        <v>40</v>
      </c>
      <c r="K85" s="1" t="s">
        <v>636</v>
      </c>
      <c r="L85" s="1" t="s">
        <v>638</v>
      </c>
      <c r="M85" s="1" t="s">
        <v>121</v>
      </c>
      <c r="O85" s="1" t="s">
        <v>35</v>
      </c>
      <c r="T85" s="1">
        <v>14.8</v>
      </c>
      <c r="U85" s="1">
        <v>18.899999999999999</v>
      </c>
      <c r="V85" s="1">
        <v>50</v>
      </c>
      <c r="W85" s="1" t="s">
        <v>37</v>
      </c>
      <c r="AB85" s="1">
        <v>28.4</v>
      </c>
      <c r="AC85" s="1">
        <v>25.4</v>
      </c>
      <c r="AD85" s="1">
        <v>47</v>
      </c>
      <c r="AE85" s="111">
        <v>2E-3</v>
      </c>
      <c r="AF85" s="1" t="s">
        <v>641</v>
      </c>
    </row>
    <row r="86" spans="1:32" x14ac:dyDescent="0.3">
      <c r="A86" s="72">
        <v>28</v>
      </c>
      <c r="B86" s="72" t="s">
        <v>231</v>
      </c>
      <c r="C86" s="1">
        <f>VLOOKUP(A86, 선택문헌!$A$3:$C$67, 3, FALSE)</f>
        <v>4</v>
      </c>
      <c r="D86" s="72" t="s">
        <v>232</v>
      </c>
      <c r="E86" s="73">
        <v>2016</v>
      </c>
      <c r="F86" s="1">
        <v>1</v>
      </c>
      <c r="G86" s="1">
        <v>2</v>
      </c>
      <c r="H86" s="1">
        <v>4</v>
      </c>
      <c r="I86" s="1" t="s">
        <v>635</v>
      </c>
      <c r="J86" s="1" t="s">
        <v>40</v>
      </c>
      <c r="K86" s="1" t="s">
        <v>636</v>
      </c>
      <c r="L86" s="1" t="s">
        <v>639</v>
      </c>
      <c r="M86" s="1" t="s">
        <v>121</v>
      </c>
      <c r="O86" s="1" t="s">
        <v>35</v>
      </c>
      <c r="T86" s="1">
        <v>7.6</v>
      </c>
      <c r="U86" s="1">
        <v>14.7</v>
      </c>
      <c r="V86" s="1">
        <v>50</v>
      </c>
      <c r="W86" s="1" t="s">
        <v>37</v>
      </c>
      <c r="AB86" s="1">
        <v>18</v>
      </c>
      <c r="AC86" s="1">
        <v>19.899999999999999</v>
      </c>
      <c r="AD86" s="1">
        <v>47</v>
      </c>
      <c r="AE86" s="111">
        <v>2E-3</v>
      </c>
      <c r="AF86" s="1" t="s">
        <v>641</v>
      </c>
    </row>
    <row r="87" spans="1:32" x14ac:dyDescent="0.3">
      <c r="A87" s="72">
        <v>28</v>
      </c>
      <c r="B87" s="72" t="s">
        <v>231</v>
      </c>
      <c r="C87" s="1">
        <f>VLOOKUP(A87, 선택문헌!$A$3:$C$67, 3, FALSE)</f>
        <v>4</v>
      </c>
      <c r="D87" s="72" t="s">
        <v>232</v>
      </c>
      <c r="E87" s="73">
        <v>2016</v>
      </c>
      <c r="F87" s="1">
        <v>1</v>
      </c>
      <c r="G87" s="1">
        <v>2</v>
      </c>
      <c r="H87" s="1">
        <v>4</v>
      </c>
      <c r="I87" s="1" t="s">
        <v>635</v>
      </c>
      <c r="J87" s="1" t="s">
        <v>40</v>
      </c>
      <c r="K87" s="1" t="s">
        <v>636</v>
      </c>
      <c r="L87" s="1" t="s">
        <v>640</v>
      </c>
      <c r="M87" s="1" t="s">
        <v>121</v>
      </c>
      <c r="O87" s="1" t="s">
        <v>35</v>
      </c>
      <c r="T87" s="1">
        <v>3.9</v>
      </c>
      <c r="U87" s="1">
        <v>10.7</v>
      </c>
      <c r="V87" s="1">
        <v>50</v>
      </c>
      <c r="W87" s="1" t="s">
        <v>37</v>
      </c>
      <c r="AB87" s="1">
        <v>7.9</v>
      </c>
      <c r="AC87" s="1">
        <v>11.1</v>
      </c>
      <c r="AD87" s="1">
        <v>47</v>
      </c>
      <c r="AE87" s="111">
        <v>1.18E-2</v>
      </c>
      <c r="AF87" s="1" t="s">
        <v>641</v>
      </c>
    </row>
    <row r="88" spans="1:32" x14ac:dyDescent="0.3">
      <c r="A88" s="72">
        <v>28</v>
      </c>
      <c r="B88" s="72" t="s">
        <v>231</v>
      </c>
      <c r="C88" s="1">
        <f>VLOOKUP(A88, 선택문헌!$A$3:$C$67, 3, FALSE)</f>
        <v>4</v>
      </c>
      <c r="D88" s="72" t="s">
        <v>232</v>
      </c>
      <c r="E88" s="73">
        <v>2016</v>
      </c>
      <c r="F88" s="1">
        <v>1</v>
      </c>
      <c r="G88" s="1">
        <v>2</v>
      </c>
      <c r="H88" s="1">
        <v>2</v>
      </c>
      <c r="I88" s="1" t="s">
        <v>654</v>
      </c>
      <c r="J88" s="1" t="s">
        <v>643</v>
      </c>
      <c r="M88" s="1" t="s">
        <v>121</v>
      </c>
      <c r="O88" s="1" t="s">
        <v>35</v>
      </c>
      <c r="T88" s="1">
        <v>2.2000000000000002</v>
      </c>
      <c r="U88" s="1">
        <v>3.6</v>
      </c>
      <c r="V88" s="1">
        <v>49</v>
      </c>
      <c r="W88" s="1" t="s">
        <v>37</v>
      </c>
      <c r="AB88" s="1">
        <v>2.4</v>
      </c>
      <c r="AC88" s="1">
        <v>3.6</v>
      </c>
      <c r="AD88" s="1">
        <v>47</v>
      </c>
      <c r="AE88" s="111">
        <v>0.21099999999999999</v>
      </c>
      <c r="AF88" s="1" t="s">
        <v>641</v>
      </c>
    </row>
    <row r="89" spans="1:32" x14ac:dyDescent="0.3">
      <c r="A89" s="72">
        <v>28</v>
      </c>
      <c r="B89" s="72" t="s">
        <v>231</v>
      </c>
      <c r="C89" s="1">
        <f>VLOOKUP(A89, 선택문헌!$A$3:$C$67, 3, FALSE)</f>
        <v>4</v>
      </c>
      <c r="D89" s="72" t="s">
        <v>232</v>
      </c>
      <c r="E89" s="73">
        <v>2016</v>
      </c>
      <c r="F89" s="1">
        <v>1</v>
      </c>
      <c r="G89" s="1">
        <v>2</v>
      </c>
      <c r="H89" s="1">
        <v>2</v>
      </c>
      <c r="I89" s="1" t="s">
        <v>654</v>
      </c>
      <c r="J89" s="1" t="s">
        <v>644</v>
      </c>
      <c r="M89" s="1" t="s">
        <v>121</v>
      </c>
      <c r="O89" s="1" t="s">
        <v>35</v>
      </c>
      <c r="P89" s="1">
        <v>44</v>
      </c>
      <c r="Q89" s="1">
        <v>49</v>
      </c>
      <c r="R89" s="1">
        <v>89.8</v>
      </c>
      <c r="W89" s="1" t="s">
        <v>37</v>
      </c>
      <c r="X89" s="1">
        <v>43</v>
      </c>
      <c r="Y89" s="1">
        <v>47</v>
      </c>
      <c r="Z89" s="1">
        <v>91.5</v>
      </c>
      <c r="AE89" s="112">
        <v>1</v>
      </c>
      <c r="AF89" s="1" t="s">
        <v>655</v>
      </c>
    </row>
    <row r="90" spans="1:32" x14ac:dyDescent="0.3">
      <c r="A90" s="72">
        <v>28</v>
      </c>
      <c r="B90" s="72" t="s">
        <v>231</v>
      </c>
      <c r="C90" s="1">
        <f>VLOOKUP(A90, 선택문헌!$A$3:$C$67, 3, FALSE)</f>
        <v>4</v>
      </c>
      <c r="D90" s="72" t="s">
        <v>232</v>
      </c>
      <c r="E90" s="73">
        <v>2016</v>
      </c>
      <c r="F90" s="1">
        <v>1</v>
      </c>
      <c r="G90" s="1">
        <v>2</v>
      </c>
      <c r="H90" s="1">
        <v>3</v>
      </c>
      <c r="I90" s="1" t="s">
        <v>151</v>
      </c>
      <c r="J90" s="1" t="s">
        <v>645</v>
      </c>
      <c r="M90" s="1" t="s">
        <v>121</v>
      </c>
      <c r="O90" s="1" t="s">
        <v>35</v>
      </c>
      <c r="T90" s="1">
        <v>88.5</v>
      </c>
      <c r="U90" s="1">
        <v>12.8</v>
      </c>
      <c r="V90" s="1">
        <v>49</v>
      </c>
      <c r="W90" s="1" t="s">
        <v>37</v>
      </c>
      <c r="AB90" s="1">
        <v>91.5</v>
      </c>
      <c r="AC90" s="1">
        <v>11.2</v>
      </c>
      <c r="AD90" s="1">
        <v>47</v>
      </c>
      <c r="AE90" s="111">
        <v>0.21099999999999999</v>
      </c>
      <c r="AF90" s="1" t="s">
        <v>641</v>
      </c>
    </row>
    <row r="91" spans="1:32" x14ac:dyDescent="0.3">
      <c r="A91" s="72">
        <v>28</v>
      </c>
      <c r="B91" s="72" t="s">
        <v>231</v>
      </c>
      <c r="C91" s="1">
        <f>VLOOKUP(A91, 선택문헌!$A$3:$C$67, 3, FALSE)</f>
        <v>4</v>
      </c>
      <c r="D91" s="72" t="s">
        <v>232</v>
      </c>
      <c r="E91" s="73">
        <v>2016</v>
      </c>
      <c r="F91" s="1">
        <v>1</v>
      </c>
      <c r="G91" s="1">
        <v>2</v>
      </c>
      <c r="H91" s="1">
        <v>3</v>
      </c>
      <c r="I91" s="1" t="s">
        <v>151</v>
      </c>
      <c r="J91" s="1" t="s">
        <v>646</v>
      </c>
      <c r="M91" s="1" t="s">
        <v>121</v>
      </c>
      <c r="O91" s="1" t="s">
        <v>35</v>
      </c>
      <c r="T91" s="1">
        <v>92.7</v>
      </c>
      <c r="U91" s="1">
        <v>16.600000000000001</v>
      </c>
      <c r="V91" s="1">
        <v>49</v>
      </c>
      <c r="W91" s="1" t="s">
        <v>37</v>
      </c>
      <c r="AB91" s="1">
        <v>95.1</v>
      </c>
      <c r="AC91" s="1">
        <v>16.100000000000001</v>
      </c>
      <c r="AD91" s="1">
        <v>47</v>
      </c>
      <c r="AE91" s="111">
        <v>0.222</v>
      </c>
      <c r="AF91" s="1" t="s">
        <v>641</v>
      </c>
    </row>
    <row r="92" spans="1:32" x14ac:dyDescent="0.3">
      <c r="A92" s="72">
        <v>28</v>
      </c>
      <c r="B92" s="72" t="s">
        <v>231</v>
      </c>
      <c r="C92" s="1">
        <f>VLOOKUP(A92, 선택문헌!$A$3:$C$67, 3, FALSE)</f>
        <v>4</v>
      </c>
      <c r="D92" s="72" t="s">
        <v>232</v>
      </c>
      <c r="E92" s="73">
        <v>2016</v>
      </c>
      <c r="F92" s="1">
        <v>1</v>
      </c>
      <c r="G92" s="1">
        <v>2</v>
      </c>
      <c r="H92" s="1">
        <v>3</v>
      </c>
      <c r="I92" s="1" t="s">
        <v>112</v>
      </c>
      <c r="J92" s="1" t="s">
        <v>647</v>
      </c>
      <c r="M92" s="1" t="s">
        <v>121</v>
      </c>
      <c r="O92" s="1" t="s">
        <v>35</v>
      </c>
      <c r="P92" s="1">
        <v>32</v>
      </c>
      <c r="Q92" s="1">
        <v>49</v>
      </c>
      <c r="R92" s="1">
        <v>65.3</v>
      </c>
      <c r="W92" s="1" t="s">
        <v>37</v>
      </c>
      <c r="X92" s="1">
        <v>24</v>
      </c>
      <c r="Y92" s="1">
        <v>47</v>
      </c>
      <c r="Z92" s="1">
        <v>51.1</v>
      </c>
      <c r="AE92" s="1">
        <v>21.4</v>
      </c>
      <c r="AF92" s="1" t="s">
        <v>655</v>
      </c>
    </row>
    <row r="93" spans="1:32" x14ac:dyDescent="0.3">
      <c r="A93" s="72">
        <v>28</v>
      </c>
      <c r="B93" s="72" t="s">
        <v>231</v>
      </c>
      <c r="C93" s="1">
        <f>VLOOKUP(A93, 선택문헌!$A$3:$C$67, 3, FALSE)</f>
        <v>4</v>
      </c>
      <c r="D93" s="72" t="s">
        <v>232</v>
      </c>
      <c r="E93" s="73">
        <v>2016</v>
      </c>
      <c r="F93" s="1">
        <v>1</v>
      </c>
      <c r="G93" s="1">
        <v>2</v>
      </c>
      <c r="H93" s="1">
        <v>1</v>
      </c>
      <c r="I93" s="1" t="s">
        <v>649</v>
      </c>
      <c r="J93" s="1" t="s">
        <v>648</v>
      </c>
      <c r="M93" s="1" t="s">
        <v>121</v>
      </c>
      <c r="O93" s="1" t="s">
        <v>35</v>
      </c>
      <c r="P93" s="1">
        <v>44</v>
      </c>
      <c r="Q93" s="1">
        <v>49</v>
      </c>
      <c r="R93" s="1">
        <v>89.8</v>
      </c>
      <c r="W93" s="1" t="s">
        <v>37</v>
      </c>
      <c r="X93" s="1">
        <v>41</v>
      </c>
      <c r="Y93" s="1">
        <v>47</v>
      </c>
      <c r="Z93" s="1">
        <v>87.2</v>
      </c>
      <c r="AE93" s="1">
        <v>76.7</v>
      </c>
      <c r="AF93" s="1" t="s">
        <v>655</v>
      </c>
    </row>
    <row r="94" spans="1:32" x14ac:dyDescent="0.3">
      <c r="A94" s="72">
        <v>28</v>
      </c>
      <c r="B94" s="72" t="s">
        <v>231</v>
      </c>
      <c r="C94" s="1">
        <f>VLOOKUP(A94, 선택문헌!$A$3:$C$67, 3, FALSE)</f>
        <v>4</v>
      </c>
      <c r="D94" s="72" t="s">
        <v>232</v>
      </c>
      <c r="E94" s="73">
        <v>2016</v>
      </c>
      <c r="F94" s="1">
        <v>1</v>
      </c>
      <c r="G94" s="1">
        <v>2</v>
      </c>
      <c r="H94" s="1">
        <v>6</v>
      </c>
      <c r="I94" s="1" t="s">
        <v>650</v>
      </c>
      <c r="M94" s="1" t="s">
        <v>121</v>
      </c>
      <c r="O94" s="1" t="s">
        <v>35</v>
      </c>
      <c r="P94" s="1">
        <v>0</v>
      </c>
      <c r="Q94" s="1">
        <v>49</v>
      </c>
      <c r="R94" s="1">
        <v>0</v>
      </c>
      <c r="W94" s="1" t="s">
        <v>37</v>
      </c>
      <c r="X94" s="1">
        <v>1</v>
      </c>
      <c r="Y94" s="1">
        <v>47</v>
      </c>
      <c r="AE94" s="1" t="s">
        <v>656</v>
      </c>
    </row>
    <row r="95" spans="1:32" x14ac:dyDescent="0.3">
      <c r="A95" s="68">
        <v>44</v>
      </c>
      <c r="B95" s="68" t="s">
        <v>321</v>
      </c>
      <c r="C95" s="1">
        <f>VLOOKUP(A95, 선택문헌!$A$3:$C$67, 3, FALSE)</f>
        <v>9</v>
      </c>
      <c r="D95" s="68" t="s">
        <v>234</v>
      </c>
      <c r="E95" s="69">
        <v>2017</v>
      </c>
      <c r="F95" s="1">
        <v>1</v>
      </c>
      <c r="G95" s="1">
        <v>3</v>
      </c>
      <c r="H95" s="1" t="s">
        <v>668</v>
      </c>
      <c r="I95" s="1" t="s">
        <v>669</v>
      </c>
      <c r="J95" s="1" t="s">
        <v>674</v>
      </c>
      <c r="K95" s="1" t="s">
        <v>670</v>
      </c>
      <c r="L95" s="1" t="s">
        <v>675</v>
      </c>
      <c r="M95" s="1" t="s">
        <v>121</v>
      </c>
      <c r="O95" s="1" t="s">
        <v>35</v>
      </c>
      <c r="P95" s="1">
        <v>21</v>
      </c>
      <c r="Q95" s="1">
        <v>30</v>
      </c>
      <c r="R95" s="1">
        <v>70</v>
      </c>
      <c r="W95" s="1" t="s">
        <v>665</v>
      </c>
      <c r="X95" s="1">
        <v>24</v>
      </c>
      <c r="Y95" s="1">
        <v>28</v>
      </c>
      <c r="Z95" s="1">
        <v>85.7</v>
      </c>
      <c r="AE95" s="1">
        <v>0.99</v>
      </c>
    </row>
    <row r="96" spans="1:32" x14ac:dyDescent="0.3">
      <c r="A96" s="68">
        <v>44</v>
      </c>
      <c r="B96" s="68" t="s">
        <v>321</v>
      </c>
      <c r="C96" s="1">
        <f>VLOOKUP(A96, 선택문헌!$A$3:$C$67, 3, FALSE)</f>
        <v>9</v>
      </c>
      <c r="D96" s="68" t="s">
        <v>234</v>
      </c>
      <c r="E96" s="69">
        <v>2017</v>
      </c>
      <c r="F96" s="1">
        <v>1</v>
      </c>
      <c r="G96" s="1">
        <v>3</v>
      </c>
      <c r="H96" s="1" t="s">
        <v>668</v>
      </c>
      <c r="I96" s="1" t="s">
        <v>669</v>
      </c>
      <c r="J96" s="1" t="s">
        <v>674</v>
      </c>
      <c r="K96" s="1" t="s">
        <v>671</v>
      </c>
      <c r="L96" s="1" t="s">
        <v>675</v>
      </c>
      <c r="M96" s="1" t="s">
        <v>121</v>
      </c>
      <c r="O96" s="1" t="s">
        <v>35</v>
      </c>
      <c r="P96" s="1">
        <v>8</v>
      </c>
      <c r="Q96" s="1">
        <v>30</v>
      </c>
      <c r="R96" s="1">
        <v>26.7</v>
      </c>
      <c r="W96" s="1" t="s">
        <v>665</v>
      </c>
      <c r="X96" s="1">
        <v>4</v>
      </c>
      <c r="Y96" s="1">
        <v>28</v>
      </c>
      <c r="Z96" s="1">
        <v>14.3</v>
      </c>
    </row>
    <row r="97" spans="1:31" x14ac:dyDescent="0.3">
      <c r="A97" s="68">
        <v>44</v>
      </c>
      <c r="B97" s="68" t="s">
        <v>321</v>
      </c>
      <c r="C97" s="1">
        <f>VLOOKUP(A97, 선택문헌!$A$3:$C$67, 3, FALSE)</f>
        <v>9</v>
      </c>
      <c r="D97" s="68" t="s">
        <v>234</v>
      </c>
      <c r="E97" s="69">
        <v>2017</v>
      </c>
      <c r="F97" s="1">
        <v>1</v>
      </c>
      <c r="G97" s="1">
        <v>3</v>
      </c>
      <c r="H97" s="1" t="s">
        <v>668</v>
      </c>
      <c r="I97" s="1" t="s">
        <v>669</v>
      </c>
      <c r="J97" s="1" t="s">
        <v>673</v>
      </c>
      <c r="K97" s="1" t="s">
        <v>672</v>
      </c>
      <c r="L97" s="1" t="s">
        <v>675</v>
      </c>
      <c r="M97" s="1" t="s">
        <v>121</v>
      </c>
      <c r="O97" s="1" t="s">
        <v>35</v>
      </c>
      <c r="P97" s="1">
        <v>1</v>
      </c>
      <c r="Q97" s="1">
        <v>30</v>
      </c>
      <c r="R97" s="1">
        <v>3.3</v>
      </c>
      <c r="W97" s="1" t="s">
        <v>665</v>
      </c>
      <c r="X97" s="1">
        <v>0</v>
      </c>
      <c r="Y97" s="1">
        <v>28</v>
      </c>
      <c r="Z97" s="1">
        <v>0</v>
      </c>
    </row>
    <row r="98" spans="1:31" x14ac:dyDescent="0.3">
      <c r="A98" s="68">
        <v>44</v>
      </c>
      <c r="B98" s="68" t="s">
        <v>321</v>
      </c>
      <c r="C98" s="1">
        <f>VLOOKUP(A98, 선택문헌!$A$3:$C$67, 3, FALSE)</f>
        <v>9</v>
      </c>
      <c r="D98" s="68" t="s">
        <v>234</v>
      </c>
      <c r="E98" s="69">
        <v>2017</v>
      </c>
      <c r="F98" s="1">
        <v>1</v>
      </c>
      <c r="G98" s="1">
        <v>3</v>
      </c>
      <c r="H98" s="1" t="s">
        <v>668</v>
      </c>
      <c r="I98" s="1" t="s">
        <v>669</v>
      </c>
      <c r="J98" s="1" t="s">
        <v>674</v>
      </c>
      <c r="K98" s="1" t="s">
        <v>670</v>
      </c>
      <c r="L98" s="1" t="s">
        <v>676</v>
      </c>
      <c r="M98" s="1" t="s">
        <v>121</v>
      </c>
      <c r="O98" s="1" t="s">
        <v>35</v>
      </c>
      <c r="P98" s="1">
        <v>22</v>
      </c>
      <c r="Q98" s="1">
        <v>30</v>
      </c>
      <c r="R98" s="1">
        <v>78.5</v>
      </c>
      <c r="W98" s="1" t="s">
        <v>665</v>
      </c>
      <c r="X98" s="1">
        <v>21</v>
      </c>
      <c r="Y98" s="1">
        <v>28</v>
      </c>
      <c r="Z98" s="1">
        <v>70</v>
      </c>
      <c r="AE98" s="1">
        <v>0.6</v>
      </c>
    </row>
    <row r="99" spans="1:31" x14ac:dyDescent="0.3">
      <c r="A99" s="68">
        <v>44</v>
      </c>
      <c r="B99" s="68" t="s">
        <v>321</v>
      </c>
      <c r="C99" s="1">
        <f>VLOOKUP(A99, 선택문헌!$A$3:$C$67, 3, FALSE)</f>
        <v>9</v>
      </c>
      <c r="D99" s="68" t="s">
        <v>234</v>
      </c>
      <c r="E99" s="69">
        <v>2017</v>
      </c>
      <c r="F99" s="1">
        <v>1</v>
      </c>
      <c r="G99" s="1">
        <v>3</v>
      </c>
      <c r="H99" s="1" t="s">
        <v>668</v>
      </c>
      <c r="I99" s="1" t="s">
        <v>669</v>
      </c>
      <c r="J99" s="1" t="s">
        <v>674</v>
      </c>
      <c r="K99" s="1" t="s">
        <v>671</v>
      </c>
      <c r="L99" s="1" t="s">
        <v>676</v>
      </c>
      <c r="M99" s="1" t="s">
        <v>121</v>
      </c>
      <c r="O99" s="1" t="s">
        <v>35</v>
      </c>
      <c r="P99" s="1">
        <v>5</v>
      </c>
      <c r="Q99" s="1">
        <v>30</v>
      </c>
      <c r="R99" s="1">
        <v>17.899999999999999</v>
      </c>
      <c r="W99" s="1" t="s">
        <v>665</v>
      </c>
      <c r="X99" s="1">
        <v>7</v>
      </c>
      <c r="Y99" s="1">
        <v>28</v>
      </c>
      <c r="Z99" s="1">
        <v>23.3</v>
      </c>
    </row>
    <row r="100" spans="1:31" x14ac:dyDescent="0.3">
      <c r="A100" s="68">
        <v>44</v>
      </c>
      <c r="B100" s="68" t="s">
        <v>321</v>
      </c>
      <c r="C100" s="1">
        <f>VLOOKUP(A100, 선택문헌!$A$3:$C$67, 3, FALSE)</f>
        <v>9</v>
      </c>
      <c r="D100" s="68" t="s">
        <v>234</v>
      </c>
      <c r="E100" s="69">
        <v>2017</v>
      </c>
      <c r="F100" s="1">
        <v>1</v>
      </c>
      <c r="G100" s="1">
        <v>3</v>
      </c>
      <c r="H100" s="1" t="s">
        <v>668</v>
      </c>
      <c r="I100" s="1" t="s">
        <v>669</v>
      </c>
      <c r="J100" s="1" t="s">
        <v>673</v>
      </c>
      <c r="K100" s="1" t="s">
        <v>672</v>
      </c>
      <c r="L100" s="1" t="s">
        <v>676</v>
      </c>
      <c r="M100" s="1" t="s">
        <v>121</v>
      </c>
      <c r="O100" s="1" t="s">
        <v>35</v>
      </c>
      <c r="P100" s="1">
        <v>1</v>
      </c>
      <c r="Q100" s="1">
        <v>30</v>
      </c>
      <c r="R100" s="1">
        <v>3.6</v>
      </c>
      <c r="W100" s="1" t="s">
        <v>665</v>
      </c>
      <c r="X100" s="1">
        <v>2</v>
      </c>
      <c r="Y100" s="1">
        <v>28</v>
      </c>
      <c r="Z100" s="1">
        <v>6.7</v>
      </c>
    </row>
    <row r="101" spans="1:31" x14ac:dyDescent="0.3">
      <c r="A101" s="68">
        <v>44</v>
      </c>
      <c r="B101" s="68" t="s">
        <v>321</v>
      </c>
      <c r="C101" s="1">
        <f>VLOOKUP(A101, 선택문헌!$A$3:$C$67, 3, FALSE)</f>
        <v>9</v>
      </c>
      <c r="D101" s="68" t="s">
        <v>234</v>
      </c>
      <c r="E101" s="69">
        <v>2017</v>
      </c>
      <c r="F101" s="1">
        <v>1</v>
      </c>
      <c r="G101" s="1">
        <v>3</v>
      </c>
      <c r="H101" s="1" t="s">
        <v>668</v>
      </c>
      <c r="I101" s="1" t="s">
        <v>669</v>
      </c>
      <c r="J101" s="1" t="s">
        <v>674</v>
      </c>
      <c r="K101" s="1" t="s">
        <v>670</v>
      </c>
      <c r="L101" s="1" t="s">
        <v>677</v>
      </c>
      <c r="M101" s="1" t="s">
        <v>121</v>
      </c>
      <c r="O101" s="1" t="s">
        <v>35</v>
      </c>
      <c r="P101" s="1">
        <v>20</v>
      </c>
      <c r="Q101" s="1">
        <v>30</v>
      </c>
      <c r="R101" s="1">
        <v>71.400000000000006</v>
      </c>
      <c r="W101" s="1" t="s">
        <v>665</v>
      </c>
      <c r="X101" s="1">
        <v>19</v>
      </c>
      <c r="Y101" s="1">
        <v>28</v>
      </c>
      <c r="Z101" s="1">
        <v>63.3</v>
      </c>
      <c r="AE101" s="1">
        <v>0.6</v>
      </c>
    </row>
    <row r="102" spans="1:31" x14ac:dyDescent="0.3">
      <c r="A102" s="68">
        <v>44</v>
      </c>
      <c r="B102" s="68" t="s">
        <v>321</v>
      </c>
      <c r="C102" s="1">
        <f>VLOOKUP(A102, 선택문헌!$A$3:$C$67, 3, FALSE)</f>
        <v>9</v>
      </c>
      <c r="D102" s="68" t="s">
        <v>234</v>
      </c>
      <c r="E102" s="69">
        <v>2017</v>
      </c>
      <c r="F102" s="1">
        <v>1</v>
      </c>
      <c r="G102" s="1">
        <v>3</v>
      </c>
      <c r="H102" s="1" t="s">
        <v>668</v>
      </c>
      <c r="I102" s="1" t="s">
        <v>669</v>
      </c>
      <c r="J102" s="1" t="s">
        <v>674</v>
      </c>
      <c r="K102" s="1" t="s">
        <v>671</v>
      </c>
      <c r="L102" s="1" t="s">
        <v>677</v>
      </c>
      <c r="M102" s="1" t="s">
        <v>121</v>
      </c>
      <c r="O102" s="1" t="s">
        <v>35</v>
      </c>
      <c r="P102" s="1">
        <v>7</v>
      </c>
      <c r="Q102" s="1">
        <v>30</v>
      </c>
      <c r="R102" s="1">
        <v>25</v>
      </c>
      <c r="W102" s="1" t="s">
        <v>665</v>
      </c>
      <c r="X102" s="1">
        <v>9</v>
      </c>
      <c r="Y102" s="1">
        <v>28</v>
      </c>
      <c r="Z102" s="1">
        <v>30</v>
      </c>
    </row>
    <row r="103" spans="1:31" x14ac:dyDescent="0.3">
      <c r="A103" s="68">
        <v>44</v>
      </c>
      <c r="B103" s="68" t="s">
        <v>321</v>
      </c>
      <c r="C103" s="1">
        <f>VLOOKUP(A103, 선택문헌!$A$3:$C$67, 3, FALSE)</f>
        <v>9</v>
      </c>
      <c r="D103" s="68" t="s">
        <v>234</v>
      </c>
      <c r="E103" s="69">
        <v>2017</v>
      </c>
      <c r="F103" s="1">
        <v>1</v>
      </c>
      <c r="G103" s="1">
        <v>3</v>
      </c>
      <c r="H103" s="1" t="s">
        <v>668</v>
      </c>
      <c r="I103" s="1" t="s">
        <v>669</v>
      </c>
      <c r="J103" s="1" t="s">
        <v>673</v>
      </c>
      <c r="K103" s="1" t="s">
        <v>672</v>
      </c>
      <c r="L103" s="1" t="s">
        <v>677</v>
      </c>
      <c r="M103" s="1" t="s">
        <v>121</v>
      </c>
      <c r="O103" s="1" t="s">
        <v>35</v>
      </c>
      <c r="P103" s="1">
        <v>1</v>
      </c>
      <c r="Q103" s="1">
        <v>30</v>
      </c>
      <c r="R103" s="1">
        <v>3.6</v>
      </c>
      <c r="W103" s="1" t="s">
        <v>665</v>
      </c>
      <c r="X103" s="1">
        <v>2</v>
      </c>
      <c r="Y103" s="1">
        <v>28</v>
      </c>
      <c r="Z103" s="1">
        <v>6.7</v>
      </c>
    </row>
    <row r="104" spans="1:31" x14ac:dyDescent="0.3">
      <c r="A104" s="68">
        <v>44</v>
      </c>
      <c r="B104" s="68" t="s">
        <v>321</v>
      </c>
      <c r="C104" s="1">
        <f>VLOOKUP(A104, 선택문헌!$A$3:$C$67, 3, FALSE)</f>
        <v>9</v>
      </c>
      <c r="D104" s="68" t="s">
        <v>234</v>
      </c>
      <c r="E104" s="69">
        <v>2017</v>
      </c>
      <c r="F104" s="91">
        <v>1</v>
      </c>
      <c r="G104" s="91">
        <v>3</v>
      </c>
      <c r="H104" s="91"/>
      <c r="I104" s="91" t="s">
        <v>679</v>
      </c>
      <c r="J104" s="91" t="s">
        <v>678</v>
      </c>
      <c r="K104" s="91" t="s">
        <v>680</v>
      </c>
      <c r="L104" s="91"/>
      <c r="M104" s="91" t="s">
        <v>121</v>
      </c>
      <c r="N104" s="91"/>
      <c r="O104" s="91" t="s">
        <v>35</v>
      </c>
      <c r="P104" s="91">
        <v>16</v>
      </c>
      <c r="Q104" s="91">
        <v>30</v>
      </c>
      <c r="R104" s="91">
        <v>53.4</v>
      </c>
      <c r="S104" s="91"/>
      <c r="T104" s="91"/>
      <c r="U104" s="91"/>
      <c r="V104" s="91"/>
      <c r="W104" s="91" t="s">
        <v>665</v>
      </c>
      <c r="X104" s="91">
        <v>15</v>
      </c>
      <c r="Y104" s="91">
        <v>28</v>
      </c>
      <c r="Z104" s="91">
        <v>53.3</v>
      </c>
      <c r="AA104" s="91"/>
      <c r="AB104" s="91"/>
      <c r="AC104" s="91"/>
      <c r="AD104" s="91"/>
      <c r="AE104" s="91"/>
    </row>
    <row r="105" spans="1:31" x14ac:dyDescent="0.3">
      <c r="A105" s="68">
        <v>44</v>
      </c>
      <c r="B105" s="68" t="s">
        <v>321</v>
      </c>
      <c r="C105" s="1">
        <f>VLOOKUP(A105, 선택문헌!$A$3:$C$67, 3, FALSE)</f>
        <v>9</v>
      </c>
      <c r="D105" s="68" t="s">
        <v>234</v>
      </c>
      <c r="E105" s="69">
        <v>2017</v>
      </c>
      <c r="F105" s="91">
        <v>1</v>
      </c>
      <c r="G105" s="91">
        <v>3</v>
      </c>
      <c r="H105" s="91"/>
      <c r="I105" s="91" t="s">
        <v>679</v>
      </c>
      <c r="J105" s="91" t="s">
        <v>678</v>
      </c>
      <c r="K105" s="91" t="s">
        <v>681</v>
      </c>
      <c r="L105" s="91"/>
      <c r="M105" s="91" t="s">
        <v>121</v>
      </c>
      <c r="N105" s="91"/>
      <c r="O105" s="91" t="s">
        <v>35</v>
      </c>
      <c r="P105" s="91">
        <v>4</v>
      </c>
      <c r="Q105" s="91">
        <v>30</v>
      </c>
      <c r="R105" s="91">
        <v>13.3</v>
      </c>
      <c r="S105" s="91"/>
      <c r="T105" s="91"/>
      <c r="U105" s="91"/>
      <c r="V105" s="91"/>
      <c r="W105" s="91" t="s">
        <v>665</v>
      </c>
      <c r="X105" s="91">
        <v>3</v>
      </c>
      <c r="Y105" s="91">
        <v>28</v>
      </c>
      <c r="Z105" s="91">
        <v>10.7</v>
      </c>
      <c r="AA105" s="91"/>
      <c r="AB105" s="91"/>
      <c r="AC105" s="91"/>
      <c r="AD105" s="91"/>
      <c r="AE105" s="91"/>
    </row>
    <row r="106" spans="1:31" x14ac:dyDescent="0.3">
      <c r="A106" s="68">
        <v>44</v>
      </c>
      <c r="B106" s="68" t="s">
        <v>321</v>
      </c>
      <c r="C106" s="1">
        <f>VLOOKUP(A106, 선택문헌!$A$3:$C$67, 3, FALSE)</f>
        <v>9</v>
      </c>
      <c r="D106" s="68" t="s">
        <v>234</v>
      </c>
      <c r="E106" s="69">
        <v>2017</v>
      </c>
      <c r="F106" s="91">
        <v>1</v>
      </c>
      <c r="G106" s="91">
        <v>3</v>
      </c>
      <c r="H106" s="91"/>
      <c r="I106" s="91" t="s">
        <v>679</v>
      </c>
      <c r="J106" s="91" t="s">
        <v>678</v>
      </c>
      <c r="K106" s="91" t="s">
        <v>682</v>
      </c>
      <c r="L106" s="91"/>
      <c r="M106" s="91" t="s">
        <v>121</v>
      </c>
      <c r="N106" s="91"/>
      <c r="O106" s="91" t="s">
        <v>35</v>
      </c>
      <c r="P106" s="91">
        <v>6</v>
      </c>
      <c r="Q106" s="91">
        <v>30</v>
      </c>
      <c r="R106" s="91">
        <v>20</v>
      </c>
      <c r="S106" s="91"/>
      <c r="T106" s="91"/>
      <c r="U106" s="91"/>
      <c r="V106" s="91"/>
      <c r="W106" s="91" t="s">
        <v>665</v>
      </c>
      <c r="X106" s="91">
        <v>8</v>
      </c>
      <c r="Y106" s="91">
        <v>28</v>
      </c>
      <c r="Z106" s="91">
        <v>28.6</v>
      </c>
      <c r="AA106" s="91"/>
      <c r="AB106" s="91"/>
      <c r="AC106" s="91"/>
      <c r="AD106" s="91"/>
      <c r="AE106" s="91"/>
    </row>
    <row r="107" spans="1:31" x14ac:dyDescent="0.3">
      <c r="A107" s="68">
        <v>44</v>
      </c>
      <c r="B107" s="68" t="s">
        <v>321</v>
      </c>
      <c r="C107" s="1">
        <f>VLOOKUP(A107, 선택문헌!$A$3:$C$67, 3, FALSE)</f>
        <v>9</v>
      </c>
      <c r="D107" s="68" t="s">
        <v>234</v>
      </c>
      <c r="E107" s="69">
        <v>2017</v>
      </c>
      <c r="F107" s="91">
        <v>1</v>
      </c>
      <c r="G107" s="91">
        <v>3</v>
      </c>
      <c r="H107" s="91"/>
      <c r="I107" s="91" t="s">
        <v>679</v>
      </c>
      <c r="J107" s="91" t="s">
        <v>678</v>
      </c>
      <c r="K107" s="91" t="s">
        <v>683</v>
      </c>
      <c r="L107" s="91"/>
      <c r="M107" s="91" t="s">
        <v>121</v>
      </c>
      <c r="N107" s="91"/>
      <c r="O107" s="91" t="s">
        <v>35</v>
      </c>
      <c r="P107" s="91">
        <v>4</v>
      </c>
      <c r="Q107" s="91">
        <v>30</v>
      </c>
      <c r="R107" s="91">
        <v>13.3</v>
      </c>
      <c r="S107" s="91"/>
      <c r="T107" s="91"/>
      <c r="U107" s="91"/>
      <c r="V107" s="91"/>
      <c r="W107" s="91" t="s">
        <v>665</v>
      </c>
      <c r="X107" s="91">
        <v>2</v>
      </c>
      <c r="Y107" s="91">
        <v>28</v>
      </c>
      <c r="Z107" s="91">
        <v>7.1</v>
      </c>
      <c r="AA107" s="91"/>
      <c r="AB107" s="91"/>
      <c r="AC107" s="91"/>
      <c r="AD107" s="91"/>
      <c r="AE107" s="91"/>
    </row>
    <row r="108" spans="1:31" x14ac:dyDescent="0.3">
      <c r="A108" s="68">
        <v>44</v>
      </c>
      <c r="B108" s="68" t="s">
        <v>321</v>
      </c>
      <c r="C108" s="1">
        <f>VLOOKUP(A108, 선택문헌!$A$3:$C$67, 3, FALSE)</f>
        <v>9</v>
      </c>
      <c r="D108" s="68" t="s">
        <v>234</v>
      </c>
      <c r="E108" s="69">
        <v>2017</v>
      </c>
      <c r="F108" s="91">
        <v>1</v>
      </c>
      <c r="G108" s="91">
        <v>3</v>
      </c>
      <c r="H108" s="91"/>
      <c r="I108" s="91" t="s">
        <v>679</v>
      </c>
      <c r="J108" s="91" t="s">
        <v>678</v>
      </c>
      <c r="K108" s="91" t="s">
        <v>684</v>
      </c>
      <c r="L108" s="91"/>
      <c r="M108" s="91" t="s">
        <v>121</v>
      </c>
      <c r="N108" s="91"/>
      <c r="O108" s="91" t="s">
        <v>35</v>
      </c>
      <c r="P108" s="91">
        <v>0</v>
      </c>
      <c r="Q108" s="91">
        <v>30</v>
      </c>
      <c r="R108" s="91"/>
      <c r="S108" s="91"/>
      <c r="T108" s="91"/>
      <c r="U108" s="91"/>
      <c r="V108" s="91"/>
      <c r="W108" s="91" t="s">
        <v>665</v>
      </c>
      <c r="X108" s="91">
        <v>0</v>
      </c>
      <c r="Y108" s="91">
        <v>28</v>
      </c>
      <c r="Z108" s="91"/>
      <c r="AA108" s="91"/>
      <c r="AB108" s="91"/>
      <c r="AC108" s="91"/>
      <c r="AD108" s="91"/>
      <c r="AE108" s="91"/>
    </row>
    <row r="109" spans="1:31" x14ac:dyDescent="0.3">
      <c r="A109" s="68">
        <v>44</v>
      </c>
      <c r="B109" s="68" t="s">
        <v>321</v>
      </c>
      <c r="C109" s="1">
        <f>VLOOKUP(A109, 선택문헌!$A$3:$C$67, 3, FALSE)</f>
        <v>9</v>
      </c>
      <c r="D109" s="68" t="s">
        <v>234</v>
      </c>
      <c r="E109" s="69">
        <v>2017</v>
      </c>
      <c r="F109" s="91">
        <v>1</v>
      </c>
      <c r="G109" s="91">
        <v>3</v>
      </c>
      <c r="H109" s="91">
        <v>2</v>
      </c>
      <c r="I109" s="91" t="s">
        <v>654</v>
      </c>
      <c r="J109" s="91" t="s">
        <v>99</v>
      </c>
      <c r="K109" s="91" t="s">
        <v>685</v>
      </c>
      <c r="L109" s="91"/>
      <c r="M109" s="91" t="s">
        <v>121</v>
      </c>
      <c r="N109" s="91"/>
      <c r="O109" s="91" t="s">
        <v>35</v>
      </c>
      <c r="P109" s="91"/>
      <c r="Q109" s="91"/>
      <c r="R109" s="91"/>
      <c r="S109" s="91"/>
      <c r="T109" s="91" t="s">
        <v>688</v>
      </c>
      <c r="U109" s="91" t="s">
        <v>689</v>
      </c>
      <c r="V109" s="91">
        <v>30</v>
      </c>
      <c r="W109" s="91" t="s">
        <v>665</v>
      </c>
      <c r="X109" s="91"/>
      <c r="Y109" s="91"/>
      <c r="Z109" s="91"/>
      <c r="AA109" s="91"/>
      <c r="AB109" s="91" t="s">
        <v>686</v>
      </c>
      <c r="AC109" s="91" t="s">
        <v>687</v>
      </c>
      <c r="AD109" s="91">
        <v>28</v>
      </c>
      <c r="AE109" s="91">
        <v>0.35</v>
      </c>
    </row>
    <row r="110" spans="1:31" x14ac:dyDescent="0.3">
      <c r="A110" s="68">
        <v>44</v>
      </c>
      <c r="B110" s="68" t="s">
        <v>321</v>
      </c>
      <c r="C110" s="1">
        <f>VLOOKUP(A110, 선택문헌!$A$3:$C$67, 3, FALSE)</f>
        <v>9</v>
      </c>
      <c r="D110" s="68" t="s">
        <v>234</v>
      </c>
      <c r="E110" s="69">
        <v>2017</v>
      </c>
      <c r="F110" s="91">
        <v>1</v>
      </c>
      <c r="G110" s="91">
        <v>3</v>
      </c>
      <c r="H110" s="91"/>
      <c r="I110" s="91"/>
      <c r="J110" s="91" t="s">
        <v>678</v>
      </c>
      <c r="K110" s="91" t="s">
        <v>685</v>
      </c>
      <c r="L110" s="91"/>
      <c r="M110" s="91" t="s">
        <v>121</v>
      </c>
      <c r="N110" s="91"/>
      <c r="O110" s="91" t="s">
        <v>35</v>
      </c>
      <c r="P110" s="91"/>
      <c r="Q110" s="91"/>
      <c r="R110" s="91"/>
      <c r="S110" s="91"/>
      <c r="T110" s="91" t="s">
        <v>690</v>
      </c>
      <c r="U110" s="91" t="s">
        <v>691</v>
      </c>
      <c r="V110" s="91">
        <v>30</v>
      </c>
      <c r="W110" s="91" t="s">
        <v>665</v>
      </c>
      <c r="X110" s="91"/>
      <c r="Y110" s="91"/>
      <c r="Z110" s="91"/>
      <c r="AA110" s="91"/>
      <c r="AB110" s="91" t="s">
        <v>692</v>
      </c>
      <c r="AC110" s="91" t="s">
        <v>693</v>
      </c>
      <c r="AD110" s="91">
        <v>28</v>
      </c>
      <c r="AE110" s="91">
        <v>0.45900000000000002</v>
      </c>
    </row>
    <row r="111" spans="1:31" x14ac:dyDescent="0.3">
      <c r="A111" s="68">
        <v>43</v>
      </c>
      <c r="B111" s="68" t="s">
        <v>330</v>
      </c>
      <c r="C111" s="1">
        <f>VLOOKUP(A111, 선택문헌!$A$3:$C$67, 3, FALSE)</f>
        <v>7</v>
      </c>
      <c r="D111" s="68" t="s">
        <v>235</v>
      </c>
      <c r="E111" s="69">
        <v>2017</v>
      </c>
      <c r="F111" s="21">
        <v>1</v>
      </c>
      <c r="G111" s="21">
        <v>5</v>
      </c>
      <c r="H111" s="1">
        <v>5</v>
      </c>
      <c r="I111" s="1" t="s">
        <v>98</v>
      </c>
      <c r="J111" s="1" t="s">
        <v>711</v>
      </c>
      <c r="K111" s="1" t="s">
        <v>712</v>
      </c>
      <c r="M111" s="1" t="s">
        <v>695</v>
      </c>
      <c r="O111" s="22" t="s">
        <v>35</v>
      </c>
      <c r="T111" s="1" t="s">
        <v>717</v>
      </c>
      <c r="U111" s="1" t="s">
        <v>718</v>
      </c>
      <c r="V111" s="1">
        <v>155</v>
      </c>
      <c r="W111" s="1" t="s">
        <v>697</v>
      </c>
      <c r="AB111" s="1" t="s">
        <v>719</v>
      </c>
      <c r="AC111" s="1" t="s">
        <v>720</v>
      </c>
      <c r="AD111" s="1">
        <v>150</v>
      </c>
      <c r="AE111" s="1">
        <v>2E-3</v>
      </c>
    </row>
    <row r="112" spans="1:31" x14ac:dyDescent="0.3">
      <c r="A112" s="68">
        <v>43</v>
      </c>
      <c r="B112" s="68" t="s">
        <v>330</v>
      </c>
      <c r="C112" s="1">
        <f>VLOOKUP(A112, 선택문헌!$A$3:$C$67, 3, FALSE)</f>
        <v>7</v>
      </c>
      <c r="D112" s="68" t="s">
        <v>235</v>
      </c>
      <c r="E112" s="69">
        <v>2017</v>
      </c>
      <c r="F112" s="21">
        <v>1</v>
      </c>
      <c r="G112" s="21">
        <v>5</v>
      </c>
      <c r="H112" s="1">
        <v>5</v>
      </c>
      <c r="I112" s="1" t="s">
        <v>77</v>
      </c>
      <c r="K112" s="1" t="s">
        <v>713</v>
      </c>
      <c r="M112" s="1" t="s">
        <v>695</v>
      </c>
      <c r="O112" s="22" t="s">
        <v>35</v>
      </c>
      <c r="T112" s="1" t="s">
        <v>722</v>
      </c>
      <c r="U112" s="1" t="s">
        <v>726</v>
      </c>
      <c r="W112" s="1" t="s">
        <v>697</v>
      </c>
      <c r="AB112" s="1" t="s">
        <v>730</v>
      </c>
      <c r="AC112" s="1" t="s">
        <v>732</v>
      </c>
      <c r="AE112" s="1" t="s">
        <v>736</v>
      </c>
    </row>
    <row r="113" spans="1:31" x14ac:dyDescent="0.3">
      <c r="A113" s="68">
        <v>43</v>
      </c>
      <c r="B113" s="68" t="s">
        <v>330</v>
      </c>
      <c r="C113" s="1">
        <f>VLOOKUP(A113, 선택문헌!$A$3:$C$67, 3, FALSE)</f>
        <v>7</v>
      </c>
      <c r="D113" s="68" t="s">
        <v>235</v>
      </c>
      <c r="E113" s="69">
        <v>2017</v>
      </c>
      <c r="F113" s="21">
        <v>1</v>
      </c>
      <c r="G113" s="21">
        <v>5</v>
      </c>
      <c r="H113" s="1">
        <v>5</v>
      </c>
      <c r="I113" s="1" t="s">
        <v>77</v>
      </c>
      <c r="K113" s="1" t="s">
        <v>714</v>
      </c>
      <c r="M113" s="1" t="s">
        <v>695</v>
      </c>
      <c r="O113" s="22" t="s">
        <v>35</v>
      </c>
      <c r="T113" s="1" t="s">
        <v>723</v>
      </c>
      <c r="U113" s="1" t="s">
        <v>727</v>
      </c>
      <c r="W113" s="1" t="s">
        <v>697</v>
      </c>
      <c r="AB113" s="1" t="s">
        <v>723</v>
      </c>
      <c r="AC113" s="1" t="s">
        <v>733</v>
      </c>
    </row>
    <row r="114" spans="1:31" x14ac:dyDescent="0.3">
      <c r="A114" s="68">
        <v>43</v>
      </c>
      <c r="B114" s="68" t="s">
        <v>330</v>
      </c>
      <c r="C114" s="1">
        <f>VLOOKUP(A114, 선택문헌!$A$3:$C$67, 3, FALSE)</f>
        <v>7</v>
      </c>
      <c r="D114" s="68" t="s">
        <v>235</v>
      </c>
      <c r="E114" s="69">
        <v>2017</v>
      </c>
      <c r="F114" s="21">
        <v>1</v>
      </c>
      <c r="G114" s="21">
        <v>5</v>
      </c>
      <c r="H114" s="1">
        <v>5</v>
      </c>
      <c r="I114" s="1" t="s">
        <v>77</v>
      </c>
      <c r="K114" s="1" t="s">
        <v>715</v>
      </c>
      <c r="M114" s="1" t="s">
        <v>695</v>
      </c>
      <c r="O114" s="22" t="s">
        <v>35</v>
      </c>
      <c r="T114" s="1" t="s">
        <v>724</v>
      </c>
      <c r="U114" s="1" t="s">
        <v>728</v>
      </c>
      <c r="W114" s="1" t="s">
        <v>697</v>
      </c>
      <c r="AB114" s="1" t="s">
        <v>724</v>
      </c>
      <c r="AC114" s="1" t="s">
        <v>734</v>
      </c>
    </row>
    <row r="115" spans="1:31" x14ac:dyDescent="0.3">
      <c r="A115" s="68">
        <v>43</v>
      </c>
      <c r="B115" s="68" t="s">
        <v>330</v>
      </c>
      <c r="C115" s="1">
        <f>VLOOKUP(A115, 선택문헌!$A$3:$C$67, 3, FALSE)</f>
        <v>7</v>
      </c>
      <c r="D115" s="68" t="s">
        <v>235</v>
      </c>
      <c r="E115" s="69">
        <v>2017</v>
      </c>
      <c r="F115" s="21">
        <v>1</v>
      </c>
      <c r="G115" s="21">
        <v>5</v>
      </c>
      <c r="H115" s="1">
        <v>5</v>
      </c>
      <c r="I115" s="1" t="s">
        <v>77</v>
      </c>
      <c r="K115" s="1" t="s">
        <v>716</v>
      </c>
      <c r="M115" s="1" t="s">
        <v>695</v>
      </c>
      <c r="O115" s="22" t="s">
        <v>35</v>
      </c>
      <c r="T115" s="1" t="s">
        <v>725</v>
      </c>
      <c r="U115" s="1" t="s">
        <v>729</v>
      </c>
      <c r="W115" s="1" t="s">
        <v>697</v>
      </c>
      <c r="AB115" s="1" t="s">
        <v>731</v>
      </c>
      <c r="AC115" s="1" t="s">
        <v>735</v>
      </c>
    </row>
    <row r="116" spans="1:31" x14ac:dyDescent="0.3">
      <c r="A116" s="68">
        <v>43</v>
      </c>
      <c r="B116" s="68" t="s">
        <v>330</v>
      </c>
      <c r="C116" s="1">
        <f>VLOOKUP(A116, 선택문헌!$A$3:$C$67, 3, FALSE)</f>
        <v>7</v>
      </c>
      <c r="D116" s="68" t="s">
        <v>235</v>
      </c>
      <c r="E116" s="69">
        <v>2017</v>
      </c>
      <c r="F116" s="21">
        <v>1</v>
      </c>
      <c r="G116" s="21">
        <v>5</v>
      </c>
      <c r="H116" s="1">
        <v>4</v>
      </c>
      <c r="I116" s="1" t="s">
        <v>737</v>
      </c>
      <c r="M116" s="1" t="s">
        <v>695</v>
      </c>
      <c r="O116" s="22" t="s">
        <v>35</v>
      </c>
      <c r="T116" s="1" t="s">
        <v>738</v>
      </c>
      <c r="W116" s="1" t="s">
        <v>697</v>
      </c>
      <c r="AB116" s="1" t="s">
        <v>738</v>
      </c>
    </row>
    <row r="117" spans="1:31" x14ac:dyDescent="0.3">
      <c r="A117" s="68">
        <v>43</v>
      </c>
      <c r="B117" s="68" t="s">
        <v>330</v>
      </c>
      <c r="C117" s="1">
        <f>VLOOKUP(A117, 선택문헌!$A$3:$C$67, 3, FALSE)</f>
        <v>7</v>
      </c>
      <c r="D117" s="68" t="s">
        <v>235</v>
      </c>
      <c r="E117" s="69">
        <v>2017</v>
      </c>
      <c r="F117" s="21">
        <v>1</v>
      </c>
      <c r="G117" s="21">
        <v>5</v>
      </c>
      <c r="H117" s="1">
        <v>1</v>
      </c>
      <c r="I117" s="1" t="s">
        <v>131</v>
      </c>
      <c r="J117" s="1" t="s">
        <v>740</v>
      </c>
      <c r="M117" s="1" t="s">
        <v>695</v>
      </c>
      <c r="O117" s="22" t="s">
        <v>35</v>
      </c>
      <c r="P117" s="1">
        <v>134</v>
      </c>
      <c r="Q117" s="1">
        <v>141</v>
      </c>
      <c r="R117" s="1">
        <v>80</v>
      </c>
      <c r="W117" s="1" t="s">
        <v>697</v>
      </c>
      <c r="X117" s="1">
        <v>137</v>
      </c>
      <c r="Y117" s="1">
        <v>139</v>
      </c>
      <c r="Z117" s="1">
        <v>82</v>
      </c>
      <c r="AE117" s="1">
        <v>0.69099999999999995</v>
      </c>
    </row>
    <row r="118" spans="1:31" x14ac:dyDescent="0.3">
      <c r="A118" s="68">
        <v>43</v>
      </c>
      <c r="B118" s="68" t="s">
        <v>330</v>
      </c>
      <c r="C118" s="1">
        <f>VLOOKUP(A118, 선택문헌!$A$3:$C$67, 3, FALSE)</f>
        <v>7</v>
      </c>
      <c r="D118" s="68" t="s">
        <v>235</v>
      </c>
      <c r="E118" s="69">
        <v>2017</v>
      </c>
      <c r="F118" s="21">
        <v>1</v>
      </c>
      <c r="G118" s="21">
        <v>5</v>
      </c>
      <c r="H118" s="1">
        <v>2</v>
      </c>
      <c r="I118" s="1" t="s">
        <v>739</v>
      </c>
      <c r="J118" s="1" t="s">
        <v>643</v>
      </c>
      <c r="K118" s="1" t="s">
        <v>741</v>
      </c>
      <c r="M118" s="1" t="s">
        <v>695</v>
      </c>
      <c r="O118" s="22" t="s">
        <v>35</v>
      </c>
      <c r="P118" s="1">
        <v>69</v>
      </c>
      <c r="Q118" s="1">
        <v>141</v>
      </c>
      <c r="R118" s="1">
        <v>50.7</v>
      </c>
      <c r="W118" s="1" t="s">
        <v>697</v>
      </c>
      <c r="X118" s="1">
        <v>75</v>
      </c>
      <c r="Y118" s="1">
        <v>139</v>
      </c>
      <c r="Z118" s="1">
        <v>57.3</v>
      </c>
      <c r="AE118" s="1">
        <v>0.627</v>
      </c>
    </row>
    <row r="119" spans="1:31" x14ac:dyDescent="0.3">
      <c r="A119" s="68">
        <v>43</v>
      </c>
      <c r="B119" s="68" t="s">
        <v>330</v>
      </c>
      <c r="C119" s="1">
        <f>VLOOKUP(A119, 선택문헌!$A$3:$C$67, 3, FALSE)</f>
        <v>7</v>
      </c>
      <c r="D119" s="68" t="s">
        <v>235</v>
      </c>
      <c r="E119" s="69">
        <v>2017</v>
      </c>
      <c r="F119" s="21">
        <v>1</v>
      </c>
      <c r="G119" s="21">
        <v>5</v>
      </c>
      <c r="H119" s="1">
        <v>2</v>
      </c>
      <c r="I119" s="1" t="s">
        <v>739</v>
      </c>
      <c r="J119" s="1" t="s">
        <v>643</v>
      </c>
      <c r="K119" s="1" t="s">
        <v>746</v>
      </c>
      <c r="M119" s="1" t="s">
        <v>695</v>
      </c>
      <c r="O119" s="22" t="s">
        <v>35</v>
      </c>
      <c r="P119" s="1">
        <v>46</v>
      </c>
      <c r="Q119" s="1">
        <v>141</v>
      </c>
      <c r="R119" s="1">
        <v>33.799999999999997</v>
      </c>
      <c r="W119" s="1" t="s">
        <v>697</v>
      </c>
      <c r="X119" s="1">
        <v>40</v>
      </c>
      <c r="Y119" s="1">
        <v>139</v>
      </c>
      <c r="Z119" s="1">
        <v>30.5</v>
      </c>
    </row>
    <row r="120" spans="1:31" x14ac:dyDescent="0.3">
      <c r="A120" s="68">
        <v>43</v>
      </c>
      <c r="B120" s="68" t="s">
        <v>330</v>
      </c>
      <c r="C120" s="1">
        <f>VLOOKUP(A120, 선택문헌!$A$3:$C$67, 3, FALSE)</f>
        <v>7</v>
      </c>
      <c r="D120" s="68" t="s">
        <v>235</v>
      </c>
      <c r="E120" s="69">
        <v>2017</v>
      </c>
      <c r="F120" s="21">
        <v>1</v>
      </c>
      <c r="G120" s="21">
        <v>5</v>
      </c>
      <c r="H120" s="1">
        <v>2</v>
      </c>
      <c r="I120" s="1" t="s">
        <v>739</v>
      </c>
      <c r="J120" s="1" t="s">
        <v>643</v>
      </c>
      <c r="K120" s="1" t="s">
        <v>748</v>
      </c>
      <c r="M120" s="1" t="s">
        <v>695</v>
      </c>
      <c r="O120" s="22" t="s">
        <v>35</v>
      </c>
      <c r="P120" s="1">
        <v>10</v>
      </c>
      <c r="Q120" s="1">
        <v>141</v>
      </c>
      <c r="R120" s="1">
        <v>7.4</v>
      </c>
      <c r="W120" s="1" t="s">
        <v>697</v>
      </c>
      <c r="X120" s="1">
        <v>8</v>
      </c>
      <c r="Y120" s="1">
        <v>139</v>
      </c>
      <c r="Z120" s="1">
        <v>6.1</v>
      </c>
    </row>
    <row r="121" spans="1:31" x14ac:dyDescent="0.3">
      <c r="A121" s="68">
        <v>43</v>
      </c>
      <c r="B121" s="68" t="s">
        <v>330</v>
      </c>
      <c r="C121" s="1">
        <f>VLOOKUP(A121, 선택문헌!$A$3:$C$67, 3, FALSE)</f>
        <v>7</v>
      </c>
      <c r="D121" s="68" t="s">
        <v>235</v>
      </c>
      <c r="E121" s="69">
        <v>2017</v>
      </c>
      <c r="F121" s="21">
        <v>1</v>
      </c>
      <c r="G121" s="21">
        <v>5</v>
      </c>
      <c r="H121" s="1">
        <v>2</v>
      </c>
      <c r="I121" s="1" t="s">
        <v>739</v>
      </c>
      <c r="J121" s="1" t="s">
        <v>643</v>
      </c>
      <c r="K121" s="1" t="s">
        <v>742</v>
      </c>
      <c r="M121" s="1" t="s">
        <v>695</v>
      </c>
      <c r="O121" s="22" t="s">
        <v>35</v>
      </c>
      <c r="P121" s="1">
        <v>4</v>
      </c>
      <c r="Q121" s="1">
        <v>141</v>
      </c>
      <c r="R121" s="1">
        <v>2.9</v>
      </c>
      <c r="W121" s="1" t="s">
        <v>697</v>
      </c>
      <c r="X121" s="1">
        <v>1</v>
      </c>
      <c r="Y121" s="1">
        <v>139</v>
      </c>
      <c r="Z121" s="1">
        <v>0.8</v>
      </c>
    </row>
    <row r="122" spans="1:31" x14ac:dyDescent="0.3">
      <c r="A122" s="68">
        <v>43</v>
      </c>
      <c r="B122" s="68" t="s">
        <v>330</v>
      </c>
      <c r="C122" s="1">
        <f>VLOOKUP(A122, 선택문헌!$A$3:$C$67, 3, FALSE)</f>
        <v>7</v>
      </c>
      <c r="D122" s="68" t="s">
        <v>235</v>
      </c>
      <c r="E122" s="69">
        <v>2017</v>
      </c>
      <c r="F122" s="21">
        <v>1</v>
      </c>
      <c r="G122" s="21">
        <v>5</v>
      </c>
      <c r="H122" s="1">
        <v>2</v>
      </c>
      <c r="I122" s="1" t="s">
        <v>739</v>
      </c>
      <c r="J122" s="1" t="s">
        <v>643</v>
      </c>
      <c r="K122" s="1" t="s">
        <v>743</v>
      </c>
      <c r="M122" s="1" t="s">
        <v>695</v>
      </c>
      <c r="O122" s="22" t="s">
        <v>35</v>
      </c>
      <c r="P122" s="1">
        <v>7</v>
      </c>
      <c r="Q122" s="1">
        <v>141</v>
      </c>
      <c r="R122" s="1">
        <v>5.0999999999999996</v>
      </c>
      <c r="W122" s="1" t="s">
        <v>697</v>
      </c>
      <c r="X122" s="1">
        <v>7</v>
      </c>
      <c r="Y122" s="1">
        <v>139</v>
      </c>
      <c r="Z122" s="1">
        <v>5.3</v>
      </c>
    </row>
    <row r="123" spans="1:31" x14ac:dyDescent="0.3">
      <c r="A123" s="68">
        <v>43</v>
      </c>
      <c r="B123" s="68" t="s">
        <v>330</v>
      </c>
      <c r="C123" s="1">
        <f>VLOOKUP(A123, 선택문헌!$A$3:$C$67, 3, FALSE)</f>
        <v>7</v>
      </c>
      <c r="D123" s="68" t="s">
        <v>235</v>
      </c>
      <c r="E123" s="69">
        <v>2017</v>
      </c>
      <c r="F123" s="21">
        <v>1</v>
      </c>
      <c r="G123" s="21">
        <v>5</v>
      </c>
      <c r="H123" s="1">
        <v>2</v>
      </c>
      <c r="I123" s="1" t="s">
        <v>739</v>
      </c>
      <c r="J123" s="1" t="s">
        <v>643</v>
      </c>
      <c r="K123" s="1" t="s">
        <v>744</v>
      </c>
      <c r="M123" s="1" t="s">
        <v>695</v>
      </c>
      <c r="O123" s="22" t="s">
        <v>35</v>
      </c>
      <c r="Q123" s="1">
        <v>141</v>
      </c>
      <c r="W123" s="1" t="s">
        <v>697</v>
      </c>
    </row>
    <row r="124" spans="1:31" x14ac:dyDescent="0.3">
      <c r="A124" s="68">
        <v>43</v>
      </c>
      <c r="B124" s="68" t="s">
        <v>330</v>
      </c>
      <c r="C124" s="1">
        <f>VLOOKUP(A124, 선택문헌!$A$3:$C$67, 3, FALSE)</f>
        <v>7</v>
      </c>
      <c r="D124" s="68" t="s">
        <v>235</v>
      </c>
      <c r="E124" s="69">
        <v>2017</v>
      </c>
      <c r="F124" s="21">
        <v>1</v>
      </c>
      <c r="G124" s="21">
        <v>5</v>
      </c>
      <c r="H124" s="1">
        <v>2</v>
      </c>
      <c r="I124" s="1" t="s">
        <v>739</v>
      </c>
      <c r="J124" s="1" t="s">
        <v>749</v>
      </c>
      <c r="M124" s="1" t="s">
        <v>695</v>
      </c>
      <c r="O124" s="22" t="s">
        <v>35</v>
      </c>
      <c r="T124" s="1">
        <v>3.1</v>
      </c>
      <c r="U124" s="1">
        <v>3.9</v>
      </c>
      <c r="V124" s="1">
        <v>141</v>
      </c>
      <c r="W124" s="1" t="s">
        <v>697</v>
      </c>
      <c r="AB124" s="1">
        <v>2.5</v>
      </c>
      <c r="AC124" s="1">
        <v>3.7</v>
      </c>
      <c r="AD124" s="1">
        <v>139</v>
      </c>
      <c r="AE124" s="1">
        <v>0.19600000000000001</v>
      </c>
    </row>
    <row r="125" spans="1:31" x14ac:dyDescent="0.3">
      <c r="A125" s="68">
        <v>55</v>
      </c>
      <c r="B125" s="68" t="s">
        <v>417</v>
      </c>
      <c r="C125" s="1">
        <f>VLOOKUP(A125, 선택문헌!$A$3:$C$67, 3, FALSE)</f>
        <v>25</v>
      </c>
      <c r="D125" s="68" t="s">
        <v>250</v>
      </c>
      <c r="E125" s="69">
        <v>2014</v>
      </c>
      <c r="F125" s="1">
        <v>2</v>
      </c>
      <c r="G125" s="1">
        <v>2</v>
      </c>
      <c r="H125" s="62"/>
      <c r="I125" s="1" t="s">
        <v>1189</v>
      </c>
      <c r="J125" s="1" t="s">
        <v>1195</v>
      </c>
      <c r="K125" s="1" t="s">
        <v>1192</v>
      </c>
      <c r="L125" s="1" t="s">
        <v>1196</v>
      </c>
      <c r="M125" s="1" t="s">
        <v>1096</v>
      </c>
      <c r="N125" s="1" t="s">
        <v>1191</v>
      </c>
      <c r="O125" s="1" t="s">
        <v>1005</v>
      </c>
      <c r="P125" s="1">
        <v>33</v>
      </c>
      <c r="Q125" s="1">
        <v>39</v>
      </c>
      <c r="R125" s="1">
        <v>84.6</v>
      </c>
      <c r="W125" s="1" t="s">
        <v>36</v>
      </c>
      <c r="X125" s="1">
        <v>38</v>
      </c>
      <c r="Y125" s="1">
        <v>42</v>
      </c>
      <c r="Z125" s="1">
        <v>90.5</v>
      </c>
      <c r="AE125" s="1">
        <v>0.51</v>
      </c>
    </row>
    <row r="126" spans="1:31" x14ac:dyDescent="0.3">
      <c r="A126" s="68">
        <v>55</v>
      </c>
      <c r="B126" s="68" t="s">
        <v>417</v>
      </c>
      <c r="C126" s="1">
        <f>VLOOKUP(A126, 선택문헌!$A$3:$C$67, 3, FALSE)</f>
        <v>25</v>
      </c>
      <c r="D126" s="68" t="s">
        <v>250</v>
      </c>
      <c r="E126" s="69">
        <v>2014</v>
      </c>
      <c r="F126" s="1">
        <v>2</v>
      </c>
      <c r="G126" s="1">
        <v>2</v>
      </c>
      <c r="H126" s="62"/>
      <c r="I126" s="1" t="s">
        <v>1189</v>
      </c>
      <c r="J126" s="1" t="s">
        <v>1195</v>
      </c>
      <c r="K126" s="1" t="s">
        <v>1193</v>
      </c>
      <c r="L126" s="1" t="s">
        <v>1196</v>
      </c>
      <c r="M126" s="1" t="s">
        <v>1096</v>
      </c>
      <c r="O126" s="1" t="s">
        <v>1005</v>
      </c>
      <c r="P126" s="1">
        <v>4</v>
      </c>
      <c r="Q126" s="1">
        <v>39</v>
      </c>
      <c r="R126" s="1">
        <v>10.3</v>
      </c>
      <c r="W126" s="1" t="s">
        <v>36</v>
      </c>
      <c r="X126" s="1">
        <v>3</v>
      </c>
      <c r="Y126" s="1">
        <v>42</v>
      </c>
      <c r="Z126" s="1">
        <v>7.1</v>
      </c>
      <c r="AE126" s="1">
        <v>0.71</v>
      </c>
    </row>
    <row r="127" spans="1:31" x14ac:dyDescent="0.3">
      <c r="A127" s="68">
        <v>55</v>
      </c>
      <c r="B127" s="68" t="s">
        <v>417</v>
      </c>
      <c r="C127" s="1">
        <f>VLOOKUP(A127, 선택문헌!$A$3:$C$67, 3, FALSE)</f>
        <v>25</v>
      </c>
      <c r="D127" s="68" t="s">
        <v>250</v>
      </c>
      <c r="E127" s="69">
        <v>2014</v>
      </c>
      <c r="F127" s="1">
        <v>2</v>
      </c>
      <c r="G127" s="1">
        <v>2</v>
      </c>
      <c r="H127" s="62"/>
      <c r="I127" s="1" t="s">
        <v>1189</v>
      </c>
      <c r="J127" s="1" t="s">
        <v>1195</v>
      </c>
      <c r="K127" s="1" t="s">
        <v>1194</v>
      </c>
      <c r="L127" s="1" t="s">
        <v>1196</v>
      </c>
      <c r="M127" s="1" t="s">
        <v>1096</v>
      </c>
      <c r="O127" s="1" t="s">
        <v>1005</v>
      </c>
      <c r="P127" s="1">
        <v>2</v>
      </c>
      <c r="Q127" s="1">
        <v>39</v>
      </c>
      <c r="R127" s="1">
        <v>2.1</v>
      </c>
      <c r="W127" s="1" t="s">
        <v>36</v>
      </c>
      <c r="X127" s="1">
        <v>1</v>
      </c>
      <c r="Y127" s="1">
        <v>42</v>
      </c>
      <c r="Z127" s="1">
        <v>2.4</v>
      </c>
      <c r="AE127" s="1">
        <v>0.61</v>
      </c>
    </row>
    <row r="128" spans="1:31" x14ac:dyDescent="0.3">
      <c r="A128" s="68">
        <v>55</v>
      </c>
      <c r="B128" s="68" t="s">
        <v>417</v>
      </c>
      <c r="C128" s="1">
        <f>VLOOKUP(A128, 선택문헌!$A$3:$C$67, 3, FALSE)</f>
        <v>25</v>
      </c>
      <c r="D128" s="68" t="s">
        <v>250</v>
      </c>
      <c r="E128" s="69">
        <v>2014</v>
      </c>
      <c r="F128" s="1">
        <v>2</v>
      </c>
      <c r="G128" s="1">
        <v>2</v>
      </c>
      <c r="H128" s="62"/>
      <c r="I128" s="1" t="s">
        <v>1189</v>
      </c>
      <c r="J128" s="1" t="s">
        <v>1195</v>
      </c>
      <c r="K128" s="1" t="s">
        <v>1192</v>
      </c>
      <c r="L128" s="1" t="s">
        <v>1197</v>
      </c>
      <c r="M128" s="1" t="s">
        <v>1096</v>
      </c>
      <c r="O128" s="1" t="s">
        <v>1005</v>
      </c>
      <c r="P128" s="1">
        <v>31</v>
      </c>
      <c r="Q128" s="1">
        <v>39</v>
      </c>
      <c r="R128" s="1">
        <v>79.5</v>
      </c>
      <c r="W128" s="1" t="s">
        <v>36</v>
      </c>
      <c r="X128" s="1">
        <v>37</v>
      </c>
      <c r="Y128" s="1">
        <v>42</v>
      </c>
      <c r="Z128" s="1">
        <v>88.1</v>
      </c>
      <c r="AE128" s="1">
        <v>0.37</v>
      </c>
    </row>
    <row r="129" spans="1:31" x14ac:dyDescent="0.3">
      <c r="A129" s="68">
        <v>55</v>
      </c>
      <c r="B129" s="68" t="s">
        <v>417</v>
      </c>
      <c r="C129" s="1">
        <f>VLOOKUP(A129, 선택문헌!$A$3:$C$67, 3, FALSE)</f>
        <v>25</v>
      </c>
      <c r="D129" s="68" t="s">
        <v>250</v>
      </c>
      <c r="E129" s="69">
        <v>2014</v>
      </c>
      <c r="F129" s="1">
        <v>2</v>
      </c>
      <c r="G129" s="1">
        <v>2</v>
      </c>
      <c r="H129" s="62"/>
      <c r="I129" s="1" t="s">
        <v>1189</v>
      </c>
      <c r="J129" s="1" t="s">
        <v>1195</v>
      </c>
      <c r="K129" s="1" t="s">
        <v>1193</v>
      </c>
      <c r="L129" s="1" t="s">
        <v>1197</v>
      </c>
      <c r="M129" s="1" t="s">
        <v>1096</v>
      </c>
      <c r="O129" s="1" t="s">
        <v>1005</v>
      </c>
      <c r="P129" s="1">
        <v>4</v>
      </c>
      <c r="Q129" s="1">
        <v>39</v>
      </c>
      <c r="R129" s="1">
        <v>10.3</v>
      </c>
      <c r="W129" s="1" t="s">
        <v>36</v>
      </c>
      <c r="X129" s="1">
        <v>3</v>
      </c>
      <c r="Y129" s="1">
        <v>42</v>
      </c>
      <c r="Z129" s="1">
        <v>7.1</v>
      </c>
      <c r="AE129" s="1">
        <v>0.71</v>
      </c>
    </row>
    <row r="130" spans="1:31" x14ac:dyDescent="0.3">
      <c r="A130" s="68">
        <v>55</v>
      </c>
      <c r="B130" s="68" t="s">
        <v>417</v>
      </c>
      <c r="C130" s="1">
        <f>VLOOKUP(A130, 선택문헌!$A$3:$C$67, 3, FALSE)</f>
        <v>25</v>
      </c>
      <c r="D130" s="68" t="s">
        <v>250</v>
      </c>
      <c r="E130" s="69">
        <v>2014</v>
      </c>
      <c r="F130" s="1">
        <v>2</v>
      </c>
      <c r="G130" s="1">
        <v>2</v>
      </c>
      <c r="H130" s="62"/>
      <c r="I130" s="1" t="s">
        <v>1189</v>
      </c>
      <c r="J130" s="1" t="s">
        <v>1195</v>
      </c>
      <c r="K130" s="1" t="s">
        <v>1194</v>
      </c>
      <c r="L130" s="1" t="s">
        <v>1197</v>
      </c>
      <c r="M130" s="1" t="s">
        <v>1096</v>
      </c>
      <c r="O130" s="1" t="s">
        <v>1005</v>
      </c>
      <c r="P130" s="1">
        <v>4</v>
      </c>
      <c r="Q130" s="1">
        <v>39</v>
      </c>
      <c r="R130" s="1">
        <v>10.199999999999999</v>
      </c>
      <c r="W130" s="1" t="s">
        <v>36</v>
      </c>
      <c r="X130" s="1">
        <v>2</v>
      </c>
      <c r="Y130" s="1">
        <v>42</v>
      </c>
      <c r="Z130" s="1">
        <v>4.8</v>
      </c>
      <c r="AE130" s="1">
        <v>0.42</v>
      </c>
    </row>
    <row r="131" spans="1:31" x14ac:dyDescent="0.3">
      <c r="A131" s="68">
        <v>55</v>
      </c>
      <c r="B131" s="68" t="s">
        <v>417</v>
      </c>
      <c r="C131" s="1">
        <f>VLOOKUP(A131, 선택문헌!$A$3:$C$67, 3, FALSE)</f>
        <v>25</v>
      </c>
      <c r="D131" s="68" t="s">
        <v>250</v>
      </c>
      <c r="E131" s="69">
        <v>2014</v>
      </c>
      <c r="F131" s="1">
        <v>2</v>
      </c>
      <c r="G131" s="1">
        <v>2</v>
      </c>
      <c r="H131" s="62"/>
      <c r="I131" s="1" t="s">
        <v>1189</v>
      </c>
      <c r="J131" s="1" t="s">
        <v>1195</v>
      </c>
      <c r="K131" s="1" t="s">
        <v>1192</v>
      </c>
      <c r="L131" s="1" t="s">
        <v>1198</v>
      </c>
      <c r="M131" s="1" t="s">
        <v>1096</v>
      </c>
      <c r="O131" s="1" t="s">
        <v>1005</v>
      </c>
      <c r="P131" s="1">
        <v>29</v>
      </c>
      <c r="Q131" s="1">
        <v>39</v>
      </c>
      <c r="R131" s="1">
        <v>74.3</v>
      </c>
      <c r="W131" s="1" t="s">
        <v>36</v>
      </c>
      <c r="X131" s="1">
        <v>35</v>
      </c>
      <c r="Y131" s="1">
        <v>42</v>
      </c>
      <c r="Z131" s="1">
        <v>83.3</v>
      </c>
      <c r="AE131" s="1">
        <v>0.42</v>
      </c>
    </row>
    <row r="132" spans="1:31" x14ac:dyDescent="0.3">
      <c r="A132" s="68">
        <v>55</v>
      </c>
      <c r="B132" s="68" t="s">
        <v>417</v>
      </c>
      <c r="C132" s="1">
        <f>VLOOKUP(A132, 선택문헌!$A$3:$C$67, 3, FALSE)</f>
        <v>25</v>
      </c>
      <c r="D132" s="68" t="s">
        <v>250</v>
      </c>
      <c r="E132" s="69">
        <v>2014</v>
      </c>
      <c r="F132" s="1">
        <v>2</v>
      </c>
      <c r="G132" s="1">
        <v>2</v>
      </c>
      <c r="H132" s="62"/>
      <c r="I132" s="1" t="s">
        <v>1189</v>
      </c>
      <c r="J132" s="1" t="s">
        <v>1195</v>
      </c>
      <c r="K132" s="1" t="s">
        <v>1193</v>
      </c>
      <c r="L132" s="1" t="s">
        <v>1198</v>
      </c>
      <c r="M132" s="1" t="s">
        <v>1096</v>
      </c>
      <c r="O132" s="1" t="s">
        <v>1005</v>
      </c>
      <c r="P132" s="1">
        <v>4</v>
      </c>
      <c r="Q132" s="1">
        <v>39</v>
      </c>
      <c r="R132" s="1">
        <v>10.3</v>
      </c>
      <c r="W132" s="1" t="s">
        <v>36</v>
      </c>
      <c r="X132" s="1">
        <v>2</v>
      </c>
      <c r="Y132" s="1">
        <v>42</v>
      </c>
      <c r="Z132" s="1">
        <v>4.8</v>
      </c>
      <c r="AE132" s="1">
        <v>0.42</v>
      </c>
    </row>
    <row r="133" spans="1:31" x14ac:dyDescent="0.3">
      <c r="A133" s="68">
        <v>43</v>
      </c>
      <c r="B133" s="68" t="s">
        <v>330</v>
      </c>
      <c r="C133" s="1">
        <f>VLOOKUP(A133, 선택문헌!$A$3:$C$67, 3, FALSE)</f>
        <v>7</v>
      </c>
      <c r="D133" s="68" t="s">
        <v>235</v>
      </c>
      <c r="E133" s="69">
        <v>2017</v>
      </c>
      <c r="F133" s="21">
        <v>1</v>
      </c>
      <c r="G133" s="21">
        <v>5</v>
      </c>
      <c r="H133" s="1">
        <v>2</v>
      </c>
      <c r="I133" s="1" t="s">
        <v>739</v>
      </c>
      <c r="J133" s="1" t="s">
        <v>91</v>
      </c>
      <c r="K133" s="1" t="s">
        <v>753</v>
      </c>
      <c r="L133" s="1" t="s">
        <v>760</v>
      </c>
      <c r="M133" s="1" t="s">
        <v>695</v>
      </c>
      <c r="O133" s="22" t="s">
        <v>35</v>
      </c>
      <c r="P133" s="1">
        <v>90</v>
      </c>
      <c r="Q133" s="1">
        <v>130</v>
      </c>
      <c r="R133" s="1">
        <v>69.2</v>
      </c>
      <c r="W133" s="1" t="s">
        <v>697</v>
      </c>
      <c r="X133" s="1">
        <v>96</v>
      </c>
      <c r="Y133" s="1">
        <v>132</v>
      </c>
      <c r="Z133" s="1">
        <v>72.7</v>
      </c>
    </row>
    <row r="134" spans="1:31" x14ac:dyDescent="0.3">
      <c r="A134" s="68">
        <v>43</v>
      </c>
      <c r="B134" s="68" t="s">
        <v>330</v>
      </c>
      <c r="C134" s="1">
        <f>VLOOKUP(A134, 선택문헌!$A$3:$C$67, 3, FALSE)</f>
        <v>7</v>
      </c>
      <c r="D134" s="68" t="s">
        <v>235</v>
      </c>
      <c r="E134" s="69">
        <v>2017</v>
      </c>
      <c r="F134" s="21">
        <v>1</v>
      </c>
      <c r="G134" s="21">
        <v>5</v>
      </c>
      <c r="H134" s="1">
        <v>2</v>
      </c>
      <c r="I134" s="1" t="s">
        <v>739</v>
      </c>
      <c r="J134" s="1" t="s">
        <v>91</v>
      </c>
      <c r="K134" s="1" t="s">
        <v>754</v>
      </c>
      <c r="L134" s="1" t="s">
        <v>760</v>
      </c>
      <c r="M134" s="1" t="s">
        <v>695</v>
      </c>
      <c r="O134" s="22" t="s">
        <v>35</v>
      </c>
      <c r="P134" s="1">
        <v>30</v>
      </c>
      <c r="Q134" s="1">
        <v>130</v>
      </c>
      <c r="R134" s="1">
        <v>23.1</v>
      </c>
      <c r="W134" s="1" t="s">
        <v>697</v>
      </c>
      <c r="X134" s="1">
        <v>22</v>
      </c>
      <c r="Y134" s="1">
        <v>132</v>
      </c>
      <c r="Z134" s="1">
        <v>16.7</v>
      </c>
    </row>
    <row r="135" spans="1:31" x14ac:dyDescent="0.3">
      <c r="A135" s="68">
        <v>43</v>
      </c>
      <c r="B135" s="68" t="s">
        <v>330</v>
      </c>
      <c r="C135" s="1">
        <f>VLOOKUP(A135, 선택문헌!$A$3:$C$67, 3, FALSE)</f>
        <v>7</v>
      </c>
      <c r="D135" s="68" t="s">
        <v>235</v>
      </c>
      <c r="E135" s="69">
        <v>2017</v>
      </c>
      <c r="F135" s="21">
        <v>1</v>
      </c>
      <c r="G135" s="21">
        <v>5</v>
      </c>
      <c r="H135" s="1">
        <v>2</v>
      </c>
      <c r="I135" s="1" t="s">
        <v>739</v>
      </c>
      <c r="J135" s="1" t="s">
        <v>91</v>
      </c>
      <c r="K135" s="1" t="s">
        <v>755</v>
      </c>
      <c r="L135" s="1" t="s">
        <v>760</v>
      </c>
      <c r="M135" s="1" t="s">
        <v>695</v>
      </c>
      <c r="O135" s="22" t="s">
        <v>35</v>
      </c>
      <c r="P135" s="1">
        <v>9</v>
      </c>
      <c r="Q135" s="1">
        <v>130</v>
      </c>
      <c r="R135" s="1">
        <v>6.9</v>
      </c>
      <c r="W135" s="1" t="s">
        <v>697</v>
      </c>
      <c r="X135" s="1">
        <v>7</v>
      </c>
      <c r="Y135" s="1">
        <v>132</v>
      </c>
      <c r="Z135" s="1">
        <v>5.3</v>
      </c>
    </row>
    <row r="136" spans="1:31" x14ac:dyDescent="0.3">
      <c r="A136" s="68">
        <v>43</v>
      </c>
      <c r="B136" s="68" t="s">
        <v>330</v>
      </c>
      <c r="C136" s="1">
        <f>VLOOKUP(A136, 선택문헌!$A$3:$C$67, 3, FALSE)</f>
        <v>7</v>
      </c>
      <c r="D136" s="68" t="s">
        <v>235</v>
      </c>
      <c r="E136" s="69">
        <v>2017</v>
      </c>
      <c r="F136" s="21">
        <v>1</v>
      </c>
      <c r="G136" s="21">
        <v>5</v>
      </c>
      <c r="H136" s="1">
        <v>2</v>
      </c>
      <c r="I136" s="1" t="s">
        <v>739</v>
      </c>
      <c r="J136" s="1" t="s">
        <v>91</v>
      </c>
      <c r="K136" s="1" t="s">
        <v>756</v>
      </c>
      <c r="L136" s="1" t="s">
        <v>760</v>
      </c>
      <c r="M136" s="1" t="s">
        <v>695</v>
      </c>
      <c r="O136" s="22" t="s">
        <v>35</v>
      </c>
      <c r="Q136" s="1">
        <v>130</v>
      </c>
      <c r="W136" s="1" t="s">
        <v>697</v>
      </c>
      <c r="X136" s="1">
        <v>3</v>
      </c>
      <c r="Y136" s="1">
        <v>132</v>
      </c>
      <c r="Z136" s="1">
        <v>2.2999999999999998</v>
      </c>
    </row>
    <row r="137" spans="1:31" x14ac:dyDescent="0.3">
      <c r="A137" s="68">
        <v>43</v>
      </c>
      <c r="B137" s="68" t="s">
        <v>330</v>
      </c>
      <c r="C137" s="1">
        <f>VLOOKUP(A137, 선택문헌!$A$3:$C$67, 3, FALSE)</f>
        <v>7</v>
      </c>
      <c r="D137" s="68" t="s">
        <v>235</v>
      </c>
      <c r="E137" s="69">
        <v>2017</v>
      </c>
      <c r="F137" s="21">
        <v>1</v>
      </c>
      <c r="G137" s="21">
        <v>5</v>
      </c>
      <c r="H137" s="1">
        <v>2</v>
      </c>
      <c r="I137" s="1" t="s">
        <v>739</v>
      </c>
      <c r="J137" s="1" t="s">
        <v>91</v>
      </c>
      <c r="K137" s="1" t="s">
        <v>757</v>
      </c>
      <c r="L137" s="1" t="s">
        <v>760</v>
      </c>
      <c r="M137" s="1" t="s">
        <v>695</v>
      </c>
      <c r="O137" s="22" t="s">
        <v>35</v>
      </c>
      <c r="P137" s="1">
        <v>1</v>
      </c>
      <c r="Q137" s="1">
        <v>130</v>
      </c>
      <c r="R137" s="1">
        <v>0.8</v>
      </c>
      <c r="W137" s="1" t="s">
        <v>697</v>
      </c>
      <c r="X137" s="1">
        <v>3</v>
      </c>
      <c r="Y137" s="1">
        <v>132</v>
      </c>
      <c r="Z137" s="1">
        <v>2.2999999999999998</v>
      </c>
    </row>
    <row r="138" spans="1:31" x14ac:dyDescent="0.3">
      <c r="A138" s="68">
        <v>43</v>
      </c>
      <c r="B138" s="68" t="s">
        <v>330</v>
      </c>
      <c r="C138" s="1">
        <f>VLOOKUP(A138, 선택문헌!$A$3:$C$67, 3, FALSE)</f>
        <v>7</v>
      </c>
      <c r="D138" s="68" t="s">
        <v>235</v>
      </c>
      <c r="E138" s="69">
        <v>2017</v>
      </c>
      <c r="F138" s="21">
        <v>1</v>
      </c>
      <c r="G138" s="21">
        <v>5</v>
      </c>
      <c r="H138" s="1">
        <v>2</v>
      </c>
      <c r="I138" s="1" t="s">
        <v>739</v>
      </c>
      <c r="J138" s="1" t="s">
        <v>91</v>
      </c>
      <c r="K138" s="1" t="s">
        <v>758</v>
      </c>
      <c r="L138" s="1" t="s">
        <v>760</v>
      </c>
      <c r="M138" s="1" t="s">
        <v>695</v>
      </c>
      <c r="O138" s="22" t="s">
        <v>35</v>
      </c>
      <c r="Q138" s="1">
        <v>130</v>
      </c>
      <c r="W138" s="1" t="s">
        <v>697</v>
      </c>
      <c r="Y138" s="1">
        <v>132</v>
      </c>
    </row>
    <row r="139" spans="1:31" x14ac:dyDescent="0.3">
      <c r="A139" s="68">
        <v>43</v>
      </c>
      <c r="B139" s="68" t="s">
        <v>330</v>
      </c>
      <c r="C139" s="1">
        <f>VLOOKUP(A139, 선택문헌!$A$3:$C$67, 3, FALSE)</f>
        <v>7</v>
      </c>
      <c r="D139" s="68" t="s">
        <v>235</v>
      </c>
      <c r="E139" s="69">
        <v>2017</v>
      </c>
      <c r="F139" s="21">
        <v>1</v>
      </c>
      <c r="G139" s="21">
        <v>5</v>
      </c>
      <c r="H139" s="1">
        <v>2</v>
      </c>
      <c r="I139" s="1" t="s">
        <v>739</v>
      </c>
      <c r="J139" s="1" t="s">
        <v>91</v>
      </c>
      <c r="K139" s="1" t="s">
        <v>759</v>
      </c>
      <c r="L139" s="1" t="s">
        <v>760</v>
      </c>
      <c r="M139" s="1" t="s">
        <v>695</v>
      </c>
      <c r="O139" s="22" t="s">
        <v>35</v>
      </c>
      <c r="Q139" s="1">
        <v>130</v>
      </c>
      <c r="W139" s="1" t="s">
        <v>697</v>
      </c>
      <c r="X139" s="1">
        <v>1</v>
      </c>
      <c r="Y139" s="1">
        <v>132</v>
      </c>
      <c r="Z139" s="1">
        <v>0.8</v>
      </c>
    </row>
    <row r="140" spans="1:31" x14ac:dyDescent="0.3">
      <c r="A140" s="68">
        <v>55</v>
      </c>
      <c r="B140" s="68" t="s">
        <v>417</v>
      </c>
      <c r="C140" s="1">
        <f>VLOOKUP(A140, 선택문헌!$A$3:$C$67, 3, FALSE)</f>
        <v>25</v>
      </c>
      <c r="D140" s="68" t="s">
        <v>250</v>
      </c>
      <c r="E140" s="69">
        <v>2014</v>
      </c>
      <c r="F140" s="1">
        <v>2</v>
      </c>
      <c r="G140" s="1">
        <v>2</v>
      </c>
      <c r="H140" s="62"/>
      <c r="I140" s="1" t="s">
        <v>1189</v>
      </c>
      <c r="J140" s="1" t="s">
        <v>1195</v>
      </c>
      <c r="K140" s="1" t="s">
        <v>1194</v>
      </c>
      <c r="L140" s="1" t="s">
        <v>1198</v>
      </c>
      <c r="M140" s="1" t="s">
        <v>1096</v>
      </c>
      <c r="O140" s="1" t="s">
        <v>1005</v>
      </c>
      <c r="P140" s="1">
        <v>6</v>
      </c>
      <c r="Q140" s="1">
        <v>39</v>
      </c>
      <c r="R140" s="1">
        <v>15.4</v>
      </c>
      <c r="W140" s="1" t="s">
        <v>36</v>
      </c>
      <c r="X140" s="1">
        <v>5</v>
      </c>
      <c r="Y140" s="1">
        <v>42</v>
      </c>
      <c r="Z140" s="1">
        <v>11.9</v>
      </c>
      <c r="AE140" s="1">
        <v>0.75</v>
      </c>
    </row>
    <row r="141" spans="1:31" x14ac:dyDescent="0.3">
      <c r="A141" s="68">
        <v>43</v>
      </c>
      <c r="B141" s="68" t="s">
        <v>330</v>
      </c>
      <c r="C141" s="1">
        <f>VLOOKUP(A141, 선택문헌!$A$3:$C$67, 3, FALSE)</f>
        <v>7</v>
      </c>
      <c r="D141" s="68" t="s">
        <v>235</v>
      </c>
      <c r="E141" s="69">
        <v>2017</v>
      </c>
      <c r="F141" s="21">
        <v>1</v>
      </c>
      <c r="G141" s="21">
        <v>5</v>
      </c>
      <c r="H141" s="1">
        <v>2</v>
      </c>
      <c r="I141" s="1" t="s">
        <v>739</v>
      </c>
      <c r="J141" s="1" t="s">
        <v>91</v>
      </c>
      <c r="K141" s="1" t="s">
        <v>753</v>
      </c>
      <c r="L141" s="1" t="s">
        <v>212</v>
      </c>
      <c r="M141" s="1" t="s">
        <v>695</v>
      </c>
      <c r="O141" s="22" t="s">
        <v>35</v>
      </c>
      <c r="P141" s="1">
        <v>96</v>
      </c>
      <c r="Q141" s="1">
        <v>132</v>
      </c>
      <c r="R141" s="1">
        <v>72.7</v>
      </c>
      <c r="W141" s="1" t="s">
        <v>697</v>
      </c>
      <c r="X141" s="1">
        <v>106</v>
      </c>
      <c r="Y141" s="1">
        <v>128</v>
      </c>
      <c r="Z141" s="1">
        <v>82.8</v>
      </c>
    </row>
    <row r="142" spans="1:31" x14ac:dyDescent="0.3">
      <c r="A142" s="68">
        <v>43</v>
      </c>
      <c r="B142" s="68" t="s">
        <v>330</v>
      </c>
      <c r="C142" s="1">
        <f>VLOOKUP(A142, 선택문헌!$A$3:$C$67, 3, FALSE)</f>
        <v>7</v>
      </c>
      <c r="D142" s="68" t="s">
        <v>235</v>
      </c>
      <c r="E142" s="69">
        <v>2017</v>
      </c>
      <c r="F142" s="21">
        <v>1</v>
      </c>
      <c r="G142" s="21">
        <v>5</v>
      </c>
      <c r="H142" s="1">
        <v>2</v>
      </c>
      <c r="I142" s="1" t="s">
        <v>739</v>
      </c>
      <c r="J142" s="1" t="s">
        <v>91</v>
      </c>
      <c r="K142" s="1" t="s">
        <v>754</v>
      </c>
      <c r="L142" s="1" t="s">
        <v>212</v>
      </c>
      <c r="M142" s="1" t="s">
        <v>695</v>
      </c>
      <c r="O142" s="22" t="s">
        <v>35</v>
      </c>
      <c r="P142" s="1">
        <v>26</v>
      </c>
      <c r="Q142" s="1">
        <v>132</v>
      </c>
      <c r="R142" s="1">
        <v>19.7</v>
      </c>
      <c r="W142" s="1" t="s">
        <v>697</v>
      </c>
      <c r="X142" s="1">
        <v>13</v>
      </c>
      <c r="Y142" s="1">
        <v>128</v>
      </c>
      <c r="Z142" s="1">
        <v>10.199999999999999</v>
      </c>
    </row>
    <row r="143" spans="1:31" x14ac:dyDescent="0.3">
      <c r="A143" s="68">
        <v>43</v>
      </c>
      <c r="B143" s="68" t="s">
        <v>330</v>
      </c>
      <c r="C143" s="1">
        <f>VLOOKUP(A143, 선택문헌!$A$3:$C$67, 3, FALSE)</f>
        <v>7</v>
      </c>
      <c r="D143" s="68" t="s">
        <v>235</v>
      </c>
      <c r="E143" s="69">
        <v>2017</v>
      </c>
      <c r="F143" s="21">
        <v>1</v>
      </c>
      <c r="G143" s="21">
        <v>5</v>
      </c>
      <c r="H143" s="1">
        <v>2</v>
      </c>
      <c r="I143" s="1" t="s">
        <v>739</v>
      </c>
      <c r="J143" s="1" t="s">
        <v>91</v>
      </c>
      <c r="K143" s="1" t="s">
        <v>755</v>
      </c>
      <c r="L143" s="1" t="s">
        <v>212</v>
      </c>
      <c r="M143" s="1" t="s">
        <v>695</v>
      </c>
      <c r="O143" s="22" t="s">
        <v>35</v>
      </c>
      <c r="P143" s="1">
        <v>7</v>
      </c>
      <c r="Q143" s="1">
        <v>132</v>
      </c>
      <c r="R143" s="1">
        <v>5.3</v>
      </c>
      <c r="W143" s="1" t="s">
        <v>697</v>
      </c>
      <c r="X143" s="1">
        <v>6</v>
      </c>
      <c r="Y143" s="1">
        <v>128</v>
      </c>
      <c r="Z143" s="1">
        <v>4.7</v>
      </c>
    </row>
    <row r="144" spans="1:31" x14ac:dyDescent="0.3">
      <c r="A144" s="68">
        <v>43</v>
      </c>
      <c r="B144" s="68" t="s">
        <v>330</v>
      </c>
      <c r="C144" s="1">
        <f>VLOOKUP(A144, 선택문헌!$A$3:$C$67, 3, FALSE)</f>
        <v>7</v>
      </c>
      <c r="D144" s="68" t="s">
        <v>235</v>
      </c>
      <c r="E144" s="69">
        <v>2017</v>
      </c>
      <c r="F144" s="21">
        <v>1</v>
      </c>
      <c r="G144" s="21">
        <v>5</v>
      </c>
      <c r="H144" s="1">
        <v>2</v>
      </c>
      <c r="I144" s="1" t="s">
        <v>739</v>
      </c>
      <c r="J144" s="1" t="s">
        <v>91</v>
      </c>
      <c r="K144" s="1" t="s">
        <v>756</v>
      </c>
      <c r="L144" s="1" t="s">
        <v>212</v>
      </c>
      <c r="M144" s="1" t="s">
        <v>695</v>
      </c>
      <c r="O144" s="22" t="s">
        <v>35</v>
      </c>
      <c r="P144" s="1">
        <v>3</v>
      </c>
      <c r="Q144" s="1">
        <v>132</v>
      </c>
      <c r="R144" s="1">
        <v>2.2999999999999998</v>
      </c>
      <c r="W144" s="1" t="s">
        <v>697</v>
      </c>
      <c r="X144" s="1">
        <v>1</v>
      </c>
      <c r="Y144" s="1">
        <v>128</v>
      </c>
      <c r="Z144" s="1">
        <v>0.8</v>
      </c>
    </row>
    <row r="145" spans="1:31" x14ac:dyDescent="0.3">
      <c r="A145" s="68">
        <v>43</v>
      </c>
      <c r="B145" s="68" t="s">
        <v>330</v>
      </c>
      <c r="C145" s="1">
        <f>VLOOKUP(A145, 선택문헌!$A$3:$C$67, 3, FALSE)</f>
        <v>7</v>
      </c>
      <c r="D145" s="68" t="s">
        <v>235</v>
      </c>
      <c r="E145" s="69">
        <v>2017</v>
      </c>
      <c r="F145" s="21">
        <v>1</v>
      </c>
      <c r="G145" s="21">
        <v>5</v>
      </c>
      <c r="H145" s="1">
        <v>2</v>
      </c>
      <c r="I145" s="1" t="s">
        <v>739</v>
      </c>
      <c r="J145" s="1" t="s">
        <v>91</v>
      </c>
      <c r="K145" s="1" t="s">
        <v>757</v>
      </c>
      <c r="L145" s="1" t="s">
        <v>212</v>
      </c>
      <c r="M145" s="1" t="s">
        <v>695</v>
      </c>
      <c r="O145" s="22" t="s">
        <v>35</v>
      </c>
      <c r="Q145" s="1">
        <v>132</v>
      </c>
      <c r="W145" s="1" t="s">
        <v>697</v>
      </c>
      <c r="Y145" s="1">
        <v>128</v>
      </c>
    </row>
    <row r="146" spans="1:31" x14ac:dyDescent="0.3">
      <c r="A146" s="68">
        <v>43</v>
      </c>
      <c r="B146" s="68" t="s">
        <v>330</v>
      </c>
      <c r="C146" s="1">
        <f>VLOOKUP(A146, 선택문헌!$A$3:$C$67, 3, FALSE)</f>
        <v>7</v>
      </c>
      <c r="D146" s="68" t="s">
        <v>235</v>
      </c>
      <c r="E146" s="69">
        <v>2017</v>
      </c>
      <c r="F146" s="21">
        <v>1</v>
      </c>
      <c r="G146" s="21">
        <v>5</v>
      </c>
      <c r="H146" s="1">
        <v>2</v>
      </c>
      <c r="I146" s="1" t="s">
        <v>739</v>
      </c>
      <c r="J146" s="1" t="s">
        <v>91</v>
      </c>
      <c r="K146" s="1" t="s">
        <v>758</v>
      </c>
      <c r="L146" s="1" t="s">
        <v>212</v>
      </c>
      <c r="M146" s="1" t="s">
        <v>695</v>
      </c>
      <c r="O146" s="22" t="s">
        <v>35</v>
      </c>
      <c r="Q146" s="1">
        <v>132</v>
      </c>
      <c r="W146" s="1" t="s">
        <v>697</v>
      </c>
      <c r="X146" s="1">
        <v>1</v>
      </c>
      <c r="Y146" s="1">
        <v>128</v>
      </c>
      <c r="Z146" s="1">
        <v>0.8</v>
      </c>
    </row>
    <row r="147" spans="1:31" x14ac:dyDescent="0.3">
      <c r="A147" s="68">
        <v>43</v>
      </c>
      <c r="B147" s="68" t="s">
        <v>330</v>
      </c>
      <c r="C147" s="1">
        <f>VLOOKUP(A147, 선택문헌!$A$3:$C$67, 3, FALSE)</f>
        <v>7</v>
      </c>
      <c r="D147" s="68" t="s">
        <v>235</v>
      </c>
      <c r="E147" s="69">
        <v>2017</v>
      </c>
      <c r="F147" s="21">
        <v>1</v>
      </c>
      <c r="G147" s="21">
        <v>5</v>
      </c>
      <c r="H147" s="1">
        <v>2</v>
      </c>
      <c r="I147" s="1" t="s">
        <v>739</v>
      </c>
      <c r="J147" s="1" t="s">
        <v>91</v>
      </c>
      <c r="K147" s="1" t="s">
        <v>759</v>
      </c>
      <c r="L147" s="1" t="s">
        <v>212</v>
      </c>
      <c r="M147" s="1" t="s">
        <v>695</v>
      </c>
      <c r="O147" s="22" t="s">
        <v>35</v>
      </c>
      <c r="Q147" s="1">
        <v>132</v>
      </c>
      <c r="W147" s="1" t="s">
        <v>697</v>
      </c>
      <c r="X147" s="1">
        <v>1</v>
      </c>
      <c r="Y147" s="1">
        <v>128</v>
      </c>
      <c r="Z147" s="1">
        <v>0.8</v>
      </c>
    </row>
    <row r="148" spans="1:31" x14ac:dyDescent="0.3">
      <c r="A148" s="70">
        <v>3</v>
      </c>
      <c r="B148" s="70" t="s">
        <v>339</v>
      </c>
      <c r="C148" s="1">
        <f>VLOOKUP(A148, 선택문헌!$A$3:$C$67, 3, FALSE)</f>
        <v>8</v>
      </c>
      <c r="D148" s="70" t="s">
        <v>236</v>
      </c>
      <c r="E148" s="71">
        <v>2019</v>
      </c>
      <c r="F148" s="62">
        <v>1</v>
      </c>
      <c r="G148" s="62">
        <v>5</v>
      </c>
      <c r="H148" s="1">
        <v>2</v>
      </c>
      <c r="I148" s="1" t="s">
        <v>207</v>
      </c>
      <c r="J148" s="1" t="s">
        <v>786</v>
      </c>
      <c r="K148" s="1" t="s">
        <v>741</v>
      </c>
      <c r="L148" s="1" t="s">
        <v>787</v>
      </c>
      <c r="M148" s="1" t="s">
        <v>785</v>
      </c>
      <c r="O148" s="22" t="s">
        <v>35</v>
      </c>
      <c r="Q148" s="1">
        <v>107</v>
      </c>
      <c r="R148" s="1">
        <v>50.9</v>
      </c>
      <c r="W148" s="1" t="s">
        <v>697</v>
      </c>
      <c r="Y148" s="1">
        <v>98</v>
      </c>
      <c r="Z148" s="1">
        <v>51.5</v>
      </c>
      <c r="AE148" s="1">
        <v>0.90900000000000003</v>
      </c>
    </row>
    <row r="149" spans="1:31" x14ac:dyDescent="0.3">
      <c r="A149" s="70">
        <v>3</v>
      </c>
      <c r="B149" s="70" t="s">
        <v>339</v>
      </c>
      <c r="C149" s="1">
        <f>VLOOKUP(A149, 선택문헌!$A$3:$C$67, 3, FALSE)</f>
        <v>8</v>
      </c>
      <c r="D149" s="70" t="s">
        <v>236</v>
      </c>
      <c r="E149" s="71">
        <v>2019</v>
      </c>
      <c r="F149" s="62">
        <v>1</v>
      </c>
      <c r="G149" s="62">
        <v>5</v>
      </c>
      <c r="H149" s="1">
        <v>2</v>
      </c>
      <c r="I149" s="1" t="s">
        <v>207</v>
      </c>
      <c r="J149" s="1" t="s">
        <v>786</v>
      </c>
      <c r="K149" s="1" t="s">
        <v>745</v>
      </c>
      <c r="L149" s="1" t="s">
        <v>787</v>
      </c>
      <c r="M149" s="1" t="s">
        <v>785</v>
      </c>
      <c r="O149" s="22" t="s">
        <v>35</v>
      </c>
      <c r="Q149" s="1">
        <v>107</v>
      </c>
      <c r="R149" s="1">
        <v>31.1</v>
      </c>
      <c r="W149" s="1" t="s">
        <v>697</v>
      </c>
      <c r="Y149" s="1">
        <v>98</v>
      </c>
      <c r="Z149" s="1">
        <v>32</v>
      </c>
    </row>
    <row r="150" spans="1:31" x14ac:dyDescent="0.3">
      <c r="A150" s="70">
        <v>3</v>
      </c>
      <c r="B150" s="70" t="s">
        <v>339</v>
      </c>
      <c r="C150" s="1">
        <f>VLOOKUP(A150, 선택문헌!$A$3:$C$67, 3, FALSE)</f>
        <v>8</v>
      </c>
      <c r="D150" s="70" t="s">
        <v>236</v>
      </c>
      <c r="E150" s="71">
        <v>2019</v>
      </c>
      <c r="F150" s="62">
        <v>1</v>
      </c>
      <c r="G150" s="62">
        <v>5</v>
      </c>
      <c r="H150" s="1">
        <v>2</v>
      </c>
      <c r="I150" s="1" t="s">
        <v>207</v>
      </c>
      <c r="J150" s="1" t="s">
        <v>786</v>
      </c>
      <c r="K150" s="1" t="s">
        <v>747</v>
      </c>
      <c r="L150" s="1" t="s">
        <v>787</v>
      </c>
      <c r="M150" s="1" t="s">
        <v>785</v>
      </c>
      <c r="O150" s="22" t="s">
        <v>35</v>
      </c>
      <c r="Q150" s="1">
        <v>107</v>
      </c>
      <c r="R150" s="1">
        <v>12.3</v>
      </c>
      <c r="W150" s="1" t="s">
        <v>697</v>
      </c>
      <c r="Y150" s="1">
        <v>98</v>
      </c>
      <c r="Z150" s="1">
        <v>10.3</v>
      </c>
    </row>
    <row r="151" spans="1:31" x14ac:dyDescent="0.3">
      <c r="A151" s="70">
        <v>3</v>
      </c>
      <c r="B151" s="70" t="s">
        <v>339</v>
      </c>
      <c r="C151" s="1">
        <f>VLOOKUP(A151, 선택문헌!$A$3:$C$67, 3, FALSE)</f>
        <v>8</v>
      </c>
      <c r="D151" s="70" t="s">
        <v>236</v>
      </c>
      <c r="E151" s="71">
        <v>2019</v>
      </c>
      <c r="F151" s="62">
        <v>1</v>
      </c>
      <c r="G151" s="62">
        <v>5</v>
      </c>
      <c r="H151" s="1">
        <v>2</v>
      </c>
      <c r="I151" s="1" t="s">
        <v>207</v>
      </c>
      <c r="J151" s="1" t="s">
        <v>786</v>
      </c>
      <c r="K151" s="1" t="s">
        <v>742</v>
      </c>
      <c r="L151" s="1" t="s">
        <v>787</v>
      </c>
      <c r="M151" s="1" t="s">
        <v>785</v>
      </c>
      <c r="O151" s="22" t="s">
        <v>35</v>
      </c>
      <c r="Q151" s="1">
        <v>107</v>
      </c>
      <c r="R151" s="1">
        <v>3.8</v>
      </c>
      <c r="W151" s="1" t="s">
        <v>697</v>
      </c>
      <c r="Y151" s="1">
        <v>98</v>
      </c>
      <c r="Z151" s="1">
        <v>1</v>
      </c>
    </row>
    <row r="152" spans="1:31" x14ac:dyDescent="0.3">
      <c r="A152" s="70">
        <v>3</v>
      </c>
      <c r="B152" s="70" t="s">
        <v>339</v>
      </c>
      <c r="C152" s="1">
        <f>VLOOKUP(A152, 선택문헌!$A$3:$C$67, 3, FALSE)</f>
        <v>8</v>
      </c>
      <c r="D152" s="70" t="s">
        <v>236</v>
      </c>
      <c r="E152" s="71">
        <v>2019</v>
      </c>
      <c r="F152" s="62">
        <v>1</v>
      </c>
      <c r="G152" s="62">
        <v>5</v>
      </c>
      <c r="H152" s="1">
        <v>2</v>
      </c>
      <c r="I152" s="1" t="s">
        <v>207</v>
      </c>
      <c r="J152" s="1" t="s">
        <v>786</v>
      </c>
      <c r="K152" s="1" t="s">
        <v>743</v>
      </c>
      <c r="L152" s="1" t="s">
        <v>787</v>
      </c>
      <c r="M152" s="1" t="s">
        <v>785</v>
      </c>
      <c r="O152" s="22" t="s">
        <v>35</v>
      </c>
      <c r="Q152" s="1">
        <v>107</v>
      </c>
      <c r="R152" s="1">
        <v>1.9</v>
      </c>
      <c r="W152" s="1" t="s">
        <v>697</v>
      </c>
      <c r="Y152" s="1">
        <v>98</v>
      </c>
      <c r="Z152" s="1">
        <v>5.2</v>
      </c>
    </row>
    <row r="153" spans="1:31" x14ac:dyDescent="0.3">
      <c r="A153" s="70">
        <v>3</v>
      </c>
      <c r="B153" s="70" t="s">
        <v>339</v>
      </c>
      <c r="C153" s="1">
        <f>VLOOKUP(A153, 선택문헌!$A$3:$C$67, 3, FALSE)</f>
        <v>8</v>
      </c>
      <c r="D153" s="70" t="s">
        <v>236</v>
      </c>
      <c r="E153" s="71">
        <v>2019</v>
      </c>
      <c r="F153" s="62">
        <v>1</v>
      </c>
      <c r="G153" s="62">
        <v>5</v>
      </c>
      <c r="H153" s="1">
        <v>2</v>
      </c>
      <c r="I153" s="1" t="s">
        <v>207</v>
      </c>
      <c r="J153" s="1" t="s">
        <v>786</v>
      </c>
      <c r="K153" s="1" t="s">
        <v>744</v>
      </c>
      <c r="L153" s="1" t="s">
        <v>787</v>
      </c>
      <c r="M153" s="1" t="s">
        <v>785</v>
      </c>
      <c r="O153" s="22" t="s">
        <v>35</v>
      </c>
      <c r="W153" s="1" t="s">
        <v>697</v>
      </c>
    </row>
    <row r="154" spans="1:31" x14ac:dyDescent="0.3">
      <c r="A154" s="70">
        <v>3</v>
      </c>
      <c r="B154" s="70" t="s">
        <v>339</v>
      </c>
      <c r="C154" s="1">
        <f>VLOOKUP(A154, 선택문헌!$A$3:$C$67, 3, FALSE)</f>
        <v>8</v>
      </c>
      <c r="D154" s="70" t="s">
        <v>236</v>
      </c>
      <c r="E154" s="71">
        <v>2019</v>
      </c>
      <c r="F154" s="62">
        <v>1</v>
      </c>
      <c r="G154" s="62">
        <v>5</v>
      </c>
      <c r="H154" s="1">
        <v>2</v>
      </c>
      <c r="I154" s="1" t="s">
        <v>207</v>
      </c>
      <c r="J154" s="1" t="s">
        <v>749</v>
      </c>
      <c r="K154" s="1" t="s">
        <v>792</v>
      </c>
      <c r="L154" s="1" t="s">
        <v>787</v>
      </c>
      <c r="M154" s="1" t="s">
        <v>785</v>
      </c>
      <c r="O154" s="22" t="s">
        <v>35</v>
      </c>
      <c r="T154" s="1">
        <v>2.8</v>
      </c>
      <c r="U154" s="1">
        <v>3.6</v>
      </c>
      <c r="V154" s="1">
        <v>107</v>
      </c>
      <c r="W154" s="1" t="s">
        <v>697</v>
      </c>
      <c r="AB154" s="1">
        <v>3</v>
      </c>
      <c r="AC154" s="1">
        <v>3.9</v>
      </c>
      <c r="AD154" s="1">
        <v>98</v>
      </c>
      <c r="AE154" s="1">
        <v>0.66</v>
      </c>
    </row>
    <row r="155" spans="1:31" x14ac:dyDescent="0.3">
      <c r="A155" s="70">
        <v>3</v>
      </c>
      <c r="B155" s="70" t="s">
        <v>339</v>
      </c>
      <c r="C155" s="1">
        <f>VLOOKUP(A155, 선택문헌!$A$3:$C$67, 3, FALSE)</f>
        <v>8</v>
      </c>
      <c r="D155" s="70" t="s">
        <v>236</v>
      </c>
      <c r="E155" s="71">
        <v>2019</v>
      </c>
      <c r="F155" s="62">
        <v>1</v>
      </c>
      <c r="G155" s="62">
        <v>5</v>
      </c>
      <c r="H155" s="1">
        <v>3</v>
      </c>
      <c r="I155" s="1" t="s">
        <v>112</v>
      </c>
      <c r="J155" s="1" t="s">
        <v>110</v>
      </c>
      <c r="K155" s="1" t="s">
        <v>788</v>
      </c>
      <c r="L155" s="1" t="s">
        <v>787</v>
      </c>
      <c r="M155" s="1" t="s">
        <v>785</v>
      </c>
      <c r="O155" s="22" t="s">
        <v>35</v>
      </c>
      <c r="Q155" s="1">
        <v>107</v>
      </c>
      <c r="R155" s="1">
        <v>0</v>
      </c>
      <c r="W155" s="1" t="s">
        <v>697</v>
      </c>
      <c r="Y155" s="1">
        <v>98</v>
      </c>
      <c r="Z155" s="1">
        <v>1.3</v>
      </c>
      <c r="AE155" s="1">
        <v>0.496</v>
      </c>
    </row>
    <row r="156" spans="1:31" x14ac:dyDescent="0.3">
      <c r="A156" s="70">
        <v>3</v>
      </c>
      <c r="B156" s="70" t="s">
        <v>339</v>
      </c>
      <c r="C156" s="1">
        <f>VLOOKUP(A156, 선택문헌!$A$3:$C$67, 3, FALSE)</f>
        <v>8</v>
      </c>
      <c r="D156" s="70" t="s">
        <v>236</v>
      </c>
      <c r="E156" s="71">
        <v>2019</v>
      </c>
      <c r="F156" s="62">
        <v>1</v>
      </c>
      <c r="G156" s="62">
        <v>5</v>
      </c>
      <c r="H156" s="1">
        <v>3</v>
      </c>
      <c r="I156" s="1" t="s">
        <v>112</v>
      </c>
      <c r="J156" s="1" t="s">
        <v>110</v>
      </c>
      <c r="K156" s="1" t="s">
        <v>789</v>
      </c>
      <c r="L156" s="1" t="s">
        <v>787</v>
      </c>
      <c r="M156" s="1" t="s">
        <v>785</v>
      </c>
      <c r="O156" s="22" t="s">
        <v>35</v>
      </c>
      <c r="Q156" s="1">
        <v>107</v>
      </c>
      <c r="R156" s="1">
        <v>4.5</v>
      </c>
      <c r="W156" s="1" t="s">
        <v>697</v>
      </c>
      <c r="Y156" s="1">
        <v>98</v>
      </c>
      <c r="Z156" s="1">
        <v>1.3</v>
      </c>
    </row>
    <row r="157" spans="1:31" x14ac:dyDescent="0.3">
      <c r="A157" s="70">
        <v>3</v>
      </c>
      <c r="B157" s="70" t="s">
        <v>339</v>
      </c>
      <c r="C157" s="1">
        <f>VLOOKUP(A157, 선택문헌!$A$3:$C$67, 3, FALSE)</f>
        <v>8</v>
      </c>
      <c r="D157" s="70" t="s">
        <v>236</v>
      </c>
      <c r="E157" s="71">
        <v>2019</v>
      </c>
      <c r="F157" s="62">
        <v>1</v>
      </c>
      <c r="G157" s="62">
        <v>5</v>
      </c>
      <c r="H157" s="1">
        <v>3</v>
      </c>
      <c r="I157" s="1" t="s">
        <v>112</v>
      </c>
      <c r="J157" s="1" t="s">
        <v>110</v>
      </c>
      <c r="K157" s="1" t="s">
        <v>790</v>
      </c>
      <c r="L157" s="1" t="s">
        <v>787</v>
      </c>
      <c r="M157" s="1" t="s">
        <v>785</v>
      </c>
      <c r="O157" s="22" t="s">
        <v>35</v>
      </c>
      <c r="Q157" s="1">
        <v>107</v>
      </c>
      <c r="R157" s="1">
        <v>15.7</v>
      </c>
      <c r="W157" s="1" t="s">
        <v>697</v>
      </c>
      <c r="Y157" s="1">
        <v>98</v>
      </c>
      <c r="Z157" s="1">
        <v>10</v>
      </c>
    </row>
    <row r="158" spans="1:31" x14ac:dyDescent="0.3">
      <c r="A158" s="70">
        <v>3</v>
      </c>
      <c r="B158" s="70" t="s">
        <v>339</v>
      </c>
      <c r="C158" s="1">
        <f>VLOOKUP(A158, 선택문헌!$A$3:$C$67, 3, FALSE)</f>
        <v>8</v>
      </c>
      <c r="D158" s="70" t="s">
        <v>236</v>
      </c>
      <c r="E158" s="71">
        <v>2019</v>
      </c>
      <c r="F158" s="62">
        <v>1</v>
      </c>
      <c r="G158" s="62">
        <v>5</v>
      </c>
      <c r="H158" s="1">
        <v>3</v>
      </c>
      <c r="I158" s="1" t="s">
        <v>112</v>
      </c>
      <c r="J158" s="1" t="s">
        <v>110</v>
      </c>
      <c r="K158" s="1" t="s">
        <v>791</v>
      </c>
      <c r="L158" s="1" t="s">
        <v>787</v>
      </c>
      <c r="M158" s="1" t="s">
        <v>785</v>
      </c>
      <c r="O158" s="22" t="s">
        <v>35</v>
      </c>
      <c r="Q158" s="1">
        <v>107</v>
      </c>
      <c r="R158" s="1">
        <v>22.5</v>
      </c>
      <c r="W158" s="1" t="s">
        <v>697</v>
      </c>
      <c r="Y158" s="1">
        <v>98</v>
      </c>
      <c r="Z158" s="1">
        <v>41.3</v>
      </c>
    </row>
    <row r="159" spans="1:31" x14ac:dyDescent="0.3">
      <c r="A159" s="70">
        <v>3</v>
      </c>
      <c r="B159" s="70" t="s">
        <v>339</v>
      </c>
      <c r="C159" s="1">
        <f>VLOOKUP(A159, 선택문헌!$A$3:$C$67, 3, FALSE)</f>
        <v>8</v>
      </c>
      <c r="D159" s="70" t="s">
        <v>236</v>
      </c>
      <c r="E159" s="71">
        <v>2019</v>
      </c>
      <c r="F159" s="62">
        <v>1</v>
      </c>
      <c r="G159" s="62">
        <v>5</v>
      </c>
      <c r="H159" s="1">
        <v>3</v>
      </c>
      <c r="I159" s="1" t="s">
        <v>112</v>
      </c>
      <c r="J159" s="1" t="s">
        <v>110</v>
      </c>
      <c r="K159" s="1" t="s">
        <v>741</v>
      </c>
      <c r="L159" s="1" t="s">
        <v>787</v>
      </c>
      <c r="M159" s="1" t="s">
        <v>785</v>
      </c>
      <c r="O159" s="22" t="s">
        <v>35</v>
      </c>
      <c r="Q159" s="1">
        <v>107</v>
      </c>
      <c r="R159" s="1">
        <v>57.3</v>
      </c>
      <c r="W159" s="1" t="s">
        <v>697</v>
      </c>
      <c r="Y159" s="1">
        <v>98</v>
      </c>
      <c r="Z159" s="1">
        <v>46.3</v>
      </c>
    </row>
    <row r="160" spans="1:31" x14ac:dyDescent="0.3">
      <c r="A160" s="70">
        <v>3</v>
      </c>
      <c r="B160" s="70" t="s">
        <v>339</v>
      </c>
      <c r="C160" s="1">
        <f>VLOOKUP(A160, 선택문헌!$A$3:$C$67, 3, FALSE)</f>
        <v>8</v>
      </c>
      <c r="D160" s="70" t="s">
        <v>236</v>
      </c>
      <c r="E160" s="71">
        <v>2019</v>
      </c>
      <c r="F160" s="62">
        <v>1</v>
      </c>
      <c r="G160" s="62">
        <v>5</v>
      </c>
      <c r="H160" s="1">
        <v>3</v>
      </c>
      <c r="I160" s="1" t="s">
        <v>112</v>
      </c>
      <c r="J160" s="1" t="s">
        <v>110</v>
      </c>
      <c r="K160" s="1" t="s">
        <v>792</v>
      </c>
      <c r="L160" s="1" t="s">
        <v>787</v>
      </c>
      <c r="M160" s="1" t="s">
        <v>785</v>
      </c>
      <c r="O160" s="22" t="s">
        <v>35</v>
      </c>
      <c r="T160" s="1">
        <v>36.1</v>
      </c>
      <c r="U160" s="1">
        <v>3.7</v>
      </c>
      <c r="V160" s="1">
        <v>107</v>
      </c>
      <c r="W160" s="1" t="s">
        <v>697</v>
      </c>
      <c r="AB160" s="1">
        <v>35.1</v>
      </c>
      <c r="AC160" s="1">
        <v>3.7</v>
      </c>
      <c r="AD160" s="1">
        <v>98</v>
      </c>
      <c r="AE160" s="1">
        <v>8.5999999999999993E-2</v>
      </c>
    </row>
    <row r="161" spans="1:31" s="91" customFormat="1" x14ac:dyDescent="0.3">
      <c r="A161" s="81">
        <v>3</v>
      </c>
      <c r="B161" s="81" t="s">
        <v>339</v>
      </c>
      <c r="C161" s="1">
        <f>VLOOKUP(A161, 선택문헌!$A$3:$C$67, 3, FALSE)</f>
        <v>8</v>
      </c>
      <c r="D161" s="81" t="s">
        <v>236</v>
      </c>
      <c r="E161" s="122">
        <v>2019</v>
      </c>
      <c r="F161" s="108">
        <v>1</v>
      </c>
      <c r="G161" s="108">
        <v>5</v>
      </c>
      <c r="H161" s="91">
        <v>2</v>
      </c>
      <c r="I161" s="91" t="s">
        <v>739</v>
      </c>
      <c r="J161" s="91" t="s">
        <v>91</v>
      </c>
      <c r="K161" s="91" t="s">
        <v>793</v>
      </c>
      <c r="M161" s="91" t="s">
        <v>121</v>
      </c>
      <c r="O161" s="91" t="s">
        <v>35</v>
      </c>
      <c r="P161" s="101">
        <f>Q161*R161/100</f>
        <v>80.25</v>
      </c>
      <c r="Q161" s="91">
        <v>107</v>
      </c>
      <c r="R161" s="91">
        <v>75</v>
      </c>
      <c r="W161" s="91" t="s">
        <v>697</v>
      </c>
      <c r="X161" s="101">
        <f>Y161*Z161/100</f>
        <v>87.71</v>
      </c>
      <c r="Y161" s="91">
        <v>98</v>
      </c>
      <c r="Z161" s="91">
        <v>89.5</v>
      </c>
    </row>
    <row r="162" spans="1:31" s="91" customFormat="1" x14ac:dyDescent="0.3">
      <c r="A162" s="81">
        <v>3</v>
      </c>
      <c r="B162" s="81" t="s">
        <v>339</v>
      </c>
      <c r="C162" s="1">
        <f>VLOOKUP(A162, 선택문헌!$A$3:$C$67, 3, FALSE)</f>
        <v>8</v>
      </c>
      <c r="D162" s="81" t="s">
        <v>236</v>
      </c>
      <c r="E162" s="122">
        <v>2019</v>
      </c>
      <c r="F162" s="108">
        <v>1</v>
      </c>
      <c r="G162" s="108">
        <v>5</v>
      </c>
      <c r="H162" s="91">
        <v>2</v>
      </c>
      <c r="I162" s="91" t="s">
        <v>739</v>
      </c>
      <c r="J162" s="91" t="s">
        <v>91</v>
      </c>
      <c r="K162" s="91" t="s">
        <v>754</v>
      </c>
      <c r="M162" s="91" t="s">
        <v>121</v>
      </c>
      <c r="O162" s="91" t="s">
        <v>35</v>
      </c>
      <c r="P162" s="101">
        <f t="shared" ref="P162:P167" si="0">Q162*R162/100</f>
        <v>20.329999999999998</v>
      </c>
      <c r="Q162" s="91">
        <v>107</v>
      </c>
      <c r="R162" s="91">
        <v>19</v>
      </c>
      <c r="W162" s="91" t="s">
        <v>697</v>
      </c>
      <c r="X162" s="101">
        <f t="shared" ref="X162:X167" si="1">Y162*Z162/100</f>
        <v>4.6059999999999999</v>
      </c>
      <c r="Y162" s="91">
        <v>98</v>
      </c>
      <c r="Z162" s="91">
        <v>4.7</v>
      </c>
    </row>
    <row r="163" spans="1:31" s="91" customFormat="1" x14ac:dyDescent="0.3">
      <c r="A163" s="81">
        <v>3</v>
      </c>
      <c r="B163" s="81" t="s">
        <v>339</v>
      </c>
      <c r="C163" s="1">
        <f>VLOOKUP(A163, 선택문헌!$A$3:$C$67, 3, FALSE)</f>
        <v>8</v>
      </c>
      <c r="D163" s="81" t="s">
        <v>236</v>
      </c>
      <c r="E163" s="122">
        <v>2019</v>
      </c>
      <c r="F163" s="108">
        <v>1</v>
      </c>
      <c r="G163" s="108">
        <v>5</v>
      </c>
      <c r="H163" s="91">
        <v>2</v>
      </c>
      <c r="I163" s="91" t="s">
        <v>739</v>
      </c>
      <c r="J163" s="91" t="s">
        <v>91</v>
      </c>
      <c r="K163" s="91" t="s">
        <v>794</v>
      </c>
      <c r="M163" s="91" t="s">
        <v>121</v>
      </c>
      <c r="O163" s="91" t="s">
        <v>35</v>
      </c>
      <c r="P163" s="101">
        <f t="shared" si="0"/>
        <v>4.28</v>
      </c>
      <c r="Q163" s="91">
        <v>107</v>
      </c>
      <c r="R163" s="91">
        <v>4</v>
      </c>
      <c r="W163" s="91" t="s">
        <v>697</v>
      </c>
      <c r="X163" s="101">
        <f t="shared" si="1"/>
        <v>3.43</v>
      </c>
      <c r="Y163" s="91">
        <v>98</v>
      </c>
      <c r="Z163" s="91">
        <v>3.5</v>
      </c>
    </row>
    <row r="164" spans="1:31" s="91" customFormat="1" x14ac:dyDescent="0.3">
      <c r="A164" s="81">
        <v>3</v>
      </c>
      <c r="B164" s="81" t="s">
        <v>339</v>
      </c>
      <c r="C164" s="1">
        <f>VLOOKUP(A164, 선택문헌!$A$3:$C$67, 3, FALSE)</f>
        <v>8</v>
      </c>
      <c r="D164" s="81" t="s">
        <v>236</v>
      </c>
      <c r="E164" s="122">
        <v>2019</v>
      </c>
      <c r="F164" s="108">
        <v>1</v>
      </c>
      <c r="G164" s="108">
        <v>5</v>
      </c>
      <c r="H164" s="91">
        <v>2</v>
      </c>
      <c r="I164" s="91" t="s">
        <v>739</v>
      </c>
      <c r="J164" s="91" t="s">
        <v>91</v>
      </c>
      <c r="K164" s="91" t="s">
        <v>756</v>
      </c>
      <c r="M164" s="91" t="s">
        <v>121</v>
      </c>
      <c r="O164" s="91" t="s">
        <v>35</v>
      </c>
      <c r="P164" s="101">
        <f t="shared" si="0"/>
        <v>2.14</v>
      </c>
      <c r="Q164" s="91">
        <v>107</v>
      </c>
      <c r="R164" s="91">
        <v>2</v>
      </c>
      <c r="W164" s="91" t="s">
        <v>697</v>
      </c>
      <c r="X164" s="101">
        <f t="shared" si="1"/>
        <v>1.1759999999999999</v>
      </c>
      <c r="Y164" s="91">
        <v>98</v>
      </c>
      <c r="Z164" s="91">
        <v>1.2</v>
      </c>
    </row>
    <row r="165" spans="1:31" s="91" customFormat="1" x14ac:dyDescent="0.3">
      <c r="A165" s="81">
        <v>3</v>
      </c>
      <c r="B165" s="81" t="s">
        <v>339</v>
      </c>
      <c r="C165" s="1">
        <f>VLOOKUP(A165, 선택문헌!$A$3:$C$67, 3, FALSE)</f>
        <v>8</v>
      </c>
      <c r="D165" s="81" t="s">
        <v>236</v>
      </c>
      <c r="E165" s="122">
        <v>2019</v>
      </c>
      <c r="F165" s="108">
        <v>1</v>
      </c>
      <c r="G165" s="108">
        <v>5</v>
      </c>
      <c r="H165" s="91">
        <v>2</v>
      </c>
      <c r="I165" s="91" t="s">
        <v>739</v>
      </c>
      <c r="J165" s="91" t="s">
        <v>91</v>
      </c>
      <c r="K165" s="91" t="s">
        <v>795</v>
      </c>
      <c r="M165" s="91" t="s">
        <v>121</v>
      </c>
      <c r="O165" s="91" t="s">
        <v>35</v>
      </c>
      <c r="P165" s="101">
        <f t="shared" si="0"/>
        <v>0</v>
      </c>
      <c r="Q165" s="91">
        <v>107</v>
      </c>
      <c r="R165" s="91">
        <v>0</v>
      </c>
      <c r="W165" s="91" t="s">
        <v>697</v>
      </c>
      <c r="X165" s="101">
        <f t="shared" si="1"/>
        <v>0</v>
      </c>
      <c r="Y165" s="91">
        <v>98</v>
      </c>
      <c r="Z165" s="91">
        <v>0</v>
      </c>
    </row>
    <row r="166" spans="1:31" s="91" customFormat="1" x14ac:dyDescent="0.3">
      <c r="A166" s="81">
        <v>3</v>
      </c>
      <c r="B166" s="81" t="s">
        <v>339</v>
      </c>
      <c r="C166" s="1">
        <f>VLOOKUP(A166, 선택문헌!$A$3:$C$67, 3, FALSE)</f>
        <v>8</v>
      </c>
      <c r="D166" s="81" t="s">
        <v>236</v>
      </c>
      <c r="E166" s="122">
        <v>2019</v>
      </c>
      <c r="F166" s="108">
        <v>1</v>
      </c>
      <c r="G166" s="108">
        <v>5</v>
      </c>
      <c r="H166" s="91">
        <v>2</v>
      </c>
      <c r="I166" s="91" t="s">
        <v>739</v>
      </c>
      <c r="J166" s="91" t="s">
        <v>91</v>
      </c>
      <c r="K166" s="91" t="s">
        <v>759</v>
      </c>
      <c r="M166" s="91" t="s">
        <v>121</v>
      </c>
      <c r="O166" s="91" t="s">
        <v>35</v>
      </c>
      <c r="P166" s="101">
        <f t="shared" si="0"/>
        <v>0</v>
      </c>
      <c r="Q166" s="91">
        <v>107</v>
      </c>
      <c r="R166" s="91">
        <v>0</v>
      </c>
      <c r="W166" s="91" t="s">
        <v>697</v>
      </c>
      <c r="X166" s="101">
        <f t="shared" si="1"/>
        <v>0</v>
      </c>
      <c r="Y166" s="91">
        <v>98</v>
      </c>
      <c r="Z166" s="91">
        <v>0</v>
      </c>
    </row>
    <row r="167" spans="1:31" s="91" customFormat="1" x14ac:dyDescent="0.3">
      <c r="A167" s="81">
        <v>3</v>
      </c>
      <c r="B167" s="81" t="s">
        <v>339</v>
      </c>
      <c r="C167" s="1">
        <f>VLOOKUP(A167, 선택문헌!$A$3:$C$67, 3, FALSE)</f>
        <v>8</v>
      </c>
      <c r="D167" s="81" t="s">
        <v>236</v>
      </c>
      <c r="E167" s="122">
        <v>2019</v>
      </c>
      <c r="F167" s="108">
        <v>1</v>
      </c>
      <c r="G167" s="108">
        <v>5</v>
      </c>
      <c r="H167" s="91">
        <v>2</v>
      </c>
      <c r="I167" s="91" t="s">
        <v>739</v>
      </c>
      <c r="J167" s="91" t="s">
        <v>91</v>
      </c>
      <c r="K167" s="91" t="s">
        <v>796</v>
      </c>
      <c r="M167" s="91" t="s">
        <v>121</v>
      </c>
      <c r="O167" s="91" t="s">
        <v>35</v>
      </c>
      <c r="P167" s="101">
        <f t="shared" si="0"/>
        <v>0</v>
      </c>
      <c r="Q167" s="91">
        <v>107</v>
      </c>
      <c r="R167" s="91">
        <v>0</v>
      </c>
      <c r="W167" s="91" t="s">
        <v>697</v>
      </c>
      <c r="X167" s="101">
        <f t="shared" si="1"/>
        <v>1.1759999999999999</v>
      </c>
      <c r="Y167" s="91">
        <v>98</v>
      </c>
      <c r="Z167" s="91">
        <v>1.2</v>
      </c>
    </row>
    <row r="168" spans="1:31" x14ac:dyDescent="0.3">
      <c r="A168" s="70">
        <v>3</v>
      </c>
      <c r="B168" s="70" t="s">
        <v>339</v>
      </c>
      <c r="C168" s="1">
        <f>VLOOKUP(A168, 선택문헌!$A$3:$C$67, 3, FALSE)</f>
        <v>8</v>
      </c>
      <c r="D168" s="70" t="s">
        <v>236</v>
      </c>
      <c r="E168" s="71">
        <v>2019</v>
      </c>
      <c r="F168" s="62">
        <v>1</v>
      </c>
      <c r="G168" s="62">
        <v>5</v>
      </c>
      <c r="H168" s="1">
        <v>2</v>
      </c>
      <c r="I168" s="1" t="s">
        <v>739</v>
      </c>
      <c r="J168" s="1" t="s">
        <v>91</v>
      </c>
      <c r="K168" s="1" t="s">
        <v>793</v>
      </c>
      <c r="M168" s="1" t="s">
        <v>785</v>
      </c>
      <c r="O168" s="22" t="s">
        <v>35</v>
      </c>
      <c r="P168" s="97">
        <f>Q168*R168/100</f>
        <v>76.611999999999995</v>
      </c>
      <c r="Q168" s="1">
        <v>107</v>
      </c>
      <c r="R168" s="1">
        <v>71.599999999999994</v>
      </c>
      <c r="W168" s="1" t="s">
        <v>697</v>
      </c>
      <c r="X168" s="97">
        <f>Y168*Z168/100</f>
        <v>73.793999999999997</v>
      </c>
      <c r="Y168" s="1">
        <v>98</v>
      </c>
      <c r="Z168" s="1">
        <v>75.3</v>
      </c>
    </row>
    <row r="169" spans="1:31" x14ac:dyDescent="0.3">
      <c r="A169" s="70">
        <v>3</v>
      </c>
      <c r="B169" s="70" t="s">
        <v>339</v>
      </c>
      <c r="C169" s="1">
        <f>VLOOKUP(A169, 선택문헌!$A$3:$C$67, 3, FALSE)</f>
        <v>8</v>
      </c>
      <c r="D169" s="70" t="s">
        <v>236</v>
      </c>
      <c r="E169" s="71">
        <v>2019</v>
      </c>
      <c r="F169" s="62">
        <v>1</v>
      </c>
      <c r="G169" s="62">
        <v>5</v>
      </c>
      <c r="H169" s="1">
        <v>2</v>
      </c>
      <c r="I169" s="1" t="s">
        <v>739</v>
      </c>
      <c r="J169" s="1" t="s">
        <v>91</v>
      </c>
      <c r="K169" s="1" t="s">
        <v>754</v>
      </c>
      <c r="M169" s="1" t="s">
        <v>785</v>
      </c>
      <c r="O169" s="22" t="s">
        <v>35</v>
      </c>
      <c r="P169" s="97">
        <f t="shared" ref="P169:P174" si="2">Q169*R169/100</f>
        <v>25.145</v>
      </c>
      <c r="Q169" s="1">
        <v>107</v>
      </c>
      <c r="R169" s="1">
        <v>23.5</v>
      </c>
      <c r="W169" s="1" t="s">
        <v>697</v>
      </c>
      <c r="X169" s="97">
        <f t="shared" ref="X169:X174" si="3">Y169*Z169/100</f>
        <v>14.112</v>
      </c>
      <c r="Y169" s="1">
        <v>98</v>
      </c>
      <c r="Z169" s="1">
        <v>14.4</v>
      </c>
    </row>
    <row r="170" spans="1:31" x14ac:dyDescent="0.3">
      <c r="A170" s="70">
        <v>3</v>
      </c>
      <c r="B170" s="70" t="s">
        <v>339</v>
      </c>
      <c r="C170" s="1">
        <f>VLOOKUP(A170, 선택문헌!$A$3:$C$67, 3, FALSE)</f>
        <v>8</v>
      </c>
      <c r="D170" s="70" t="s">
        <v>236</v>
      </c>
      <c r="E170" s="71">
        <v>2019</v>
      </c>
      <c r="F170" s="62">
        <v>1</v>
      </c>
      <c r="G170" s="62">
        <v>5</v>
      </c>
      <c r="H170" s="1">
        <v>2</v>
      </c>
      <c r="I170" s="1" t="s">
        <v>739</v>
      </c>
      <c r="J170" s="1" t="s">
        <v>91</v>
      </c>
      <c r="K170" s="1" t="s">
        <v>794</v>
      </c>
      <c r="M170" s="1" t="s">
        <v>785</v>
      </c>
      <c r="O170" s="22" t="s">
        <v>35</v>
      </c>
      <c r="P170" s="97">
        <f t="shared" si="2"/>
        <v>4.173</v>
      </c>
      <c r="Q170" s="1">
        <v>107</v>
      </c>
      <c r="R170" s="1">
        <v>3.9</v>
      </c>
      <c r="W170" s="1" t="s">
        <v>697</v>
      </c>
      <c r="X170" s="97">
        <f t="shared" si="3"/>
        <v>7.056</v>
      </c>
      <c r="Y170" s="1">
        <v>98</v>
      </c>
      <c r="Z170" s="1">
        <v>7.2</v>
      </c>
    </row>
    <row r="171" spans="1:31" x14ac:dyDescent="0.3">
      <c r="A171" s="70">
        <v>3</v>
      </c>
      <c r="B171" s="70" t="s">
        <v>339</v>
      </c>
      <c r="C171" s="1">
        <f>VLOOKUP(A171, 선택문헌!$A$3:$C$67, 3, FALSE)</f>
        <v>8</v>
      </c>
      <c r="D171" s="70" t="s">
        <v>236</v>
      </c>
      <c r="E171" s="71">
        <v>2019</v>
      </c>
      <c r="F171" s="62">
        <v>1</v>
      </c>
      <c r="G171" s="62">
        <v>5</v>
      </c>
      <c r="H171" s="1">
        <v>2</v>
      </c>
      <c r="I171" s="1" t="s">
        <v>739</v>
      </c>
      <c r="J171" s="1" t="s">
        <v>91</v>
      </c>
      <c r="K171" s="1" t="s">
        <v>756</v>
      </c>
      <c r="M171" s="1" t="s">
        <v>785</v>
      </c>
      <c r="O171" s="22" t="s">
        <v>35</v>
      </c>
      <c r="P171" s="97">
        <f t="shared" si="2"/>
        <v>0</v>
      </c>
      <c r="Q171" s="1">
        <v>107</v>
      </c>
      <c r="R171" s="1">
        <v>0</v>
      </c>
      <c r="W171" s="1" t="s">
        <v>697</v>
      </c>
      <c r="X171" s="97">
        <f t="shared" si="3"/>
        <v>2.0580000000000003</v>
      </c>
      <c r="Y171" s="1">
        <v>98</v>
      </c>
      <c r="Z171" s="1">
        <v>2.1</v>
      </c>
    </row>
    <row r="172" spans="1:31" x14ac:dyDescent="0.3">
      <c r="A172" s="70">
        <v>3</v>
      </c>
      <c r="B172" s="70" t="s">
        <v>339</v>
      </c>
      <c r="C172" s="1">
        <f>VLOOKUP(A172, 선택문헌!$A$3:$C$67, 3, FALSE)</f>
        <v>8</v>
      </c>
      <c r="D172" s="70" t="s">
        <v>236</v>
      </c>
      <c r="E172" s="71">
        <v>2019</v>
      </c>
      <c r="F172" s="62">
        <v>1</v>
      </c>
      <c r="G172" s="62">
        <v>5</v>
      </c>
      <c r="H172" s="1">
        <v>2</v>
      </c>
      <c r="I172" s="1" t="s">
        <v>739</v>
      </c>
      <c r="J172" s="1" t="s">
        <v>91</v>
      </c>
      <c r="K172" s="1" t="s">
        <v>795</v>
      </c>
      <c r="M172" s="1" t="s">
        <v>785</v>
      </c>
      <c r="O172" s="22" t="s">
        <v>35</v>
      </c>
      <c r="P172" s="97">
        <f t="shared" si="2"/>
        <v>0</v>
      </c>
      <c r="Q172" s="1">
        <v>107</v>
      </c>
      <c r="R172" s="1">
        <v>0</v>
      </c>
      <c r="W172" s="1" t="s">
        <v>697</v>
      </c>
      <c r="X172" s="97">
        <f t="shared" si="3"/>
        <v>0</v>
      </c>
      <c r="Y172" s="1">
        <v>98</v>
      </c>
      <c r="Z172" s="1">
        <v>0</v>
      </c>
    </row>
    <row r="173" spans="1:31" x14ac:dyDescent="0.3">
      <c r="A173" s="70">
        <v>3</v>
      </c>
      <c r="B173" s="70" t="s">
        <v>339</v>
      </c>
      <c r="C173" s="1">
        <f>VLOOKUP(A173, 선택문헌!$A$3:$C$67, 3, FALSE)</f>
        <v>8</v>
      </c>
      <c r="D173" s="70" t="s">
        <v>236</v>
      </c>
      <c r="E173" s="71">
        <v>2019</v>
      </c>
      <c r="F173" s="62">
        <v>1</v>
      </c>
      <c r="G173" s="62">
        <v>5</v>
      </c>
      <c r="H173" s="1">
        <v>2</v>
      </c>
      <c r="I173" s="1" t="s">
        <v>739</v>
      </c>
      <c r="J173" s="1" t="s">
        <v>91</v>
      </c>
      <c r="K173" s="1" t="s">
        <v>759</v>
      </c>
      <c r="M173" s="1" t="s">
        <v>785</v>
      </c>
      <c r="O173" s="22" t="s">
        <v>35</v>
      </c>
      <c r="P173" s="97">
        <f t="shared" si="2"/>
        <v>0</v>
      </c>
      <c r="Q173" s="1">
        <v>107</v>
      </c>
      <c r="R173" s="1">
        <v>0</v>
      </c>
      <c r="W173" s="1" t="s">
        <v>697</v>
      </c>
      <c r="X173" s="97">
        <f t="shared" si="3"/>
        <v>0.98</v>
      </c>
      <c r="Y173" s="1">
        <v>98</v>
      </c>
      <c r="Z173" s="1">
        <v>1</v>
      </c>
    </row>
    <row r="174" spans="1:31" x14ac:dyDescent="0.3">
      <c r="A174" s="70">
        <v>3</v>
      </c>
      <c r="B174" s="70" t="s">
        <v>339</v>
      </c>
      <c r="C174" s="1">
        <f>VLOOKUP(A174, 선택문헌!$A$3:$C$67, 3, FALSE)</f>
        <v>8</v>
      </c>
      <c r="D174" s="70" t="s">
        <v>236</v>
      </c>
      <c r="E174" s="71">
        <v>2019</v>
      </c>
      <c r="F174" s="62">
        <v>1</v>
      </c>
      <c r="G174" s="62">
        <v>5</v>
      </c>
      <c r="H174" s="1">
        <v>2</v>
      </c>
      <c r="I174" s="1" t="s">
        <v>739</v>
      </c>
      <c r="J174" s="1" t="s">
        <v>91</v>
      </c>
      <c r="K174" s="1" t="s">
        <v>796</v>
      </c>
      <c r="M174" s="1" t="s">
        <v>785</v>
      </c>
      <c r="O174" s="22" t="s">
        <v>35</v>
      </c>
      <c r="P174" s="97">
        <f t="shared" si="2"/>
        <v>1.07</v>
      </c>
      <c r="Q174" s="1">
        <v>107</v>
      </c>
      <c r="R174" s="1">
        <v>1</v>
      </c>
      <c r="W174" s="1" t="s">
        <v>697</v>
      </c>
      <c r="X174" s="97">
        <f t="shared" si="3"/>
        <v>0</v>
      </c>
      <c r="Y174" s="1">
        <v>98</v>
      </c>
      <c r="Z174" s="1">
        <v>0</v>
      </c>
    </row>
    <row r="175" spans="1:31" x14ac:dyDescent="0.3">
      <c r="A175" s="68">
        <v>53</v>
      </c>
      <c r="B175" s="68" t="s">
        <v>426</v>
      </c>
      <c r="C175" s="1">
        <f>VLOOKUP(A175, 선택문헌!$A$3:$C$67, 3, FALSE)</f>
        <v>26</v>
      </c>
      <c r="D175" s="68" t="s">
        <v>251</v>
      </c>
      <c r="E175" s="69">
        <v>2019</v>
      </c>
      <c r="F175" s="1">
        <v>2</v>
      </c>
      <c r="G175" s="1">
        <v>2</v>
      </c>
      <c r="I175" s="1" t="s">
        <v>1194</v>
      </c>
      <c r="L175" s="1" t="s">
        <v>1096</v>
      </c>
      <c r="M175" s="1" t="s">
        <v>1201</v>
      </c>
      <c r="N175" s="1" t="s">
        <v>1707</v>
      </c>
      <c r="O175" s="1" t="s">
        <v>1005</v>
      </c>
      <c r="P175" s="1">
        <v>5</v>
      </c>
      <c r="Q175" s="1">
        <v>33</v>
      </c>
      <c r="R175" s="1">
        <v>15.2</v>
      </c>
      <c r="W175" s="1" t="s">
        <v>36</v>
      </c>
      <c r="X175" s="1">
        <v>4</v>
      </c>
      <c r="Y175" s="1">
        <v>31</v>
      </c>
      <c r="Z175" s="1">
        <v>12.9</v>
      </c>
      <c r="AE175" s="1">
        <v>1</v>
      </c>
    </row>
    <row r="176" spans="1:31" x14ac:dyDescent="0.3">
      <c r="A176" s="113">
        <v>62</v>
      </c>
      <c r="B176" s="76" t="e">
        <v>#N/A</v>
      </c>
      <c r="C176" s="1">
        <f>VLOOKUP(A176, 선택문헌!$A$3:$C$67, 3, FALSE)</f>
        <v>10</v>
      </c>
      <c r="D176" s="76" t="s">
        <v>238</v>
      </c>
      <c r="E176" s="114">
        <v>2010</v>
      </c>
      <c r="F176" s="76">
        <v>2</v>
      </c>
      <c r="G176" s="115">
        <v>1</v>
      </c>
      <c r="H176" s="62">
        <v>2</v>
      </c>
      <c r="I176" s="1" t="s">
        <v>739</v>
      </c>
      <c r="J176" s="62" t="s">
        <v>798</v>
      </c>
      <c r="K176" s="62" t="s">
        <v>670</v>
      </c>
      <c r="L176" s="62" t="s">
        <v>799</v>
      </c>
      <c r="M176" s="62" t="s">
        <v>676</v>
      </c>
      <c r="O176" s="62" t="s">
        <v>800</v>
      </c>
      <c r="P176" s="62">
        <v>28</v>
      </c>
      <c r="Q176" s="62">
        <v>30</v>
      </c>
      <c r="R176" s="62">
        <v>93.4</v>
      </c>
      <c r="W176" s="62" t="s">
        <v>349</v>
      </c>
      <c r="X176" s="62">
        <v>26</v>
      </c>
      <c r="Y176" s="62">
        <v>30</v>
      </c>
      <c r="Z176" s="62">
        <v>90.1</v>
      </c>
      <c r="AA176" s="62" t="s">
        <v>808</v>
      </c>
    </row>
    <row r="177" spans="1:31" x14ac:dyDescent="0.3">
      <c r="A177" s="113">
        <v>62</v>
      </c>
      <c r="B177" s="76" t="e">
        <v>#N/A</v>
      </c>
      <c r="C177" s="1">
        <f>VLOOKUP(A177, 선택문헌!$A$3:$C$67, 3, FALSE)</f>
        <v>10</v>
      </c>
      <c r="D177" s="76" t="s">
        <v>238</v>
      </c>
      <c r="E177" s="114">
        <v>2010</v>
      </c>
      <c r="F177" s="76">
        <v>2</v>
      </c>
      <c r="G177" s="115">
        <v>1</v>
      </c>
      <c r="H177" s="62">
        <v>2</v>
      </c>
      <c r="I177" s="1" t="s">
        <v>739</v>
      </c>
      <c r="J177" s="62" t="s">
        <v>798</v>
      </c>
      <c r="K177" s="62" t="s">
        <v>671</v>
      </c>
      <c r="L177" s="62"/>
      <c r="M177" s="62" t="s">
        <v>676</v>
      </c>
      <c r="O177" s="62" t="s">
        <v>800</v>
      </c>
      <c r="P177" s="62">
        <v>1</v>
      </c>
      <c r="Q177" s="62">
        <v>30</v>
      </c>
      <c r="R177" s="62">
        <v>3.3</v>
      </c>
      <c r="W177" s="62" t="s">
        <v>349</v>
      </c>
      <c r="X177" s="62">
        <v>2</v>
      </c>
      <c r="Y177" s="62">
        <v>30</v>
      </c>
      <c r="Z177" s="62">
        <v>6.6</v>
      </c>
      <c r="AA177" s="62" t="s">
        <v>808</v>
      </c>
    </row>
    <row r="178" spans="1:31" x14ac:dyDescent="0.3">
      <c r="A178" s="113">
        <v>62</v>
      </c>
      <c r="B178" s="76" t="e">
        <v>#N/A</v>
      </c>
      <c r="C178" s="1">
        <f>VLOOKUP(A178, 선택문헌!$A$3:$C$67, 3, FALSE)</f>
        <v>10</v>
      </c>
      <c r="D178" s="76" t="s">
        <v>238</v>
      </c>
      <c r="E178" s="114">
        <v>2010</v>
      </c>
      <c r="F178" s="76">
        <v>2</v>
      </c>
      <c r="G178" s="115">
        <v>1</v>
      </c>
      <c r="H178" s="62">
        <v>2</v>
      </c>
      <c r="I178" s="1" t="s">
        <v>739</v>
      </c>
      <c r="J178" s="62" t="s">
        <v>798</v>
      </c>
      <c r="K178" s="62" t="s">
        <v>807</v>
      </c>
      <c r="L178" s="62"/>
      <c r="M178" s="62" t="s">
        <v>676</v>
      </c>
      <c r="O178" s="62" t="s">
        <v>800</v>
      </c>
      <c r="P178" s="62">
        <v>1</v>
      </c>
      <c r="Q178" s="62">
        <v>30</v>
      </c>
      <c r="R178" s="62">
        <v>3.3</v>
      </c>
      <c r="W178" s="62" t="s">
        <v>349</v>
      </c>
      <c r="X178" s="62">
        <v>1</v>
      </c>
      <c r="Y178" s="62">
        <v>30</v>
      </c>
      <c r="Z178" s="62">
        <v>3.3</v>
      </c>
      <c r="AA178" s="62" t="s">
        <v>808</v>
      </c>
    </row>
    <row r="179" spans="1:31" x14ac:dyDescent="0.3">
      <c r="A179" s="113">
        <v>62</v>
      </c>
      <c r="B179" s="76" t="e">
        <v>#N/A</v>
      </c>
      <c r="C179" s="1">
        <f>VLOOKUP(A179, 선택문헌!$A$3:$C$67, 3, FALSE)</f>
        <v>10</v>
      </c>
      <c r="D179" s="76" t="s">
        <v>238</v>
      </c>
      <c r="E179" s="114">
        <v>2010</v>
      </c>
      <c r="F179" s="76">
        <v>2</v>
      </c>
      <c r="G179" s="115">
        <v>1</v>
      </c>
      <c r="H179" s="1">
        <v>5</v>
      </c>
      <c r="I179" s="1" t="s">
        <v>98</v>
      </c>
      <c r="J179" s="62" t="s">
        <v>801</v>
      </c>
      <c r="K179" s="62" t="s">
        <v>804</v>
      </c>
      <c r="L179" s="62"/>
      <c r="M179" s="62" t="s">
        <v>676</v>
      </c>
      <c r="N179" s="62"/>
      <c r="O179" s="62" t="s">
        <v>800</v>
      </c>
      <c r="P179" s="62"/>
      <c r="Q179" s="62"/>
      <c r="R179" s="62"/>
      <c r="S179" s="62"/>
      <c r="T179" s="62">
        <v>5.4</v>
      </c>
      <c r="U179" s="62">
        <v>11.6</v>
      </c>
      <c r="V179" s="62">
        <v>30</v>
      </c>
      <c r="W179" s="62" t="s">
        <v>349</v>
      </c>
      <c r="AB179" s="1">
        <v>36.700000000000003</v>
      </c>
      <c r="AC179" s="1">
        <v>8.6</v>
      </c>
      <c r="AD179" s="1">
        <v>30</v>
      </c>
      <c r="AE179" s="1" t="s">
        <v>62</v>
      </c>
    </row>
    <row r="180" spans="1:31" x14ac:dyDescent="0.3">
      <c r="A180" s="113">
        <v>62</v>
      </c>
      <c r="B180" s="76" t="e">
        <v>#N/A</v>
      </c>
      <c r="C180" s="1">
        <f>VLOOKUP(A180, 선택문헌!$A$3:$C$67, 3, FALSE)</f>
        <v>10</v>
      </c>
      <c r="D180" s="76" t="s">
        <v>238</v>
      </c>
      <c r="E180" s="114">
        <v>2010</v>
      </c>
      <c r="F180" s="76">
        <v>2</v>
      </c>
      <c r="G180" s="115">
        <v>1</v>
      </c>
      <c r="H180" s="1">
        <v>5</v>
      </c>
      <c r="I180" s="1" t="s">
        <v>98</v>
      </c>
      <c r="J180" s="62" t="s">
        <v>802</v>
      </c>
      <c r="K180" s="62" t="s">
        <v>805</v>
      </c>
      <c r="L180" s="62"/>
      <c r="M180" s="62" t="s">
        <v>676</v>
      </c>
      <c r="N180" s="62"/>
      <c r="O180" s="62" t="s">
        <v>800</v>
      </c>
      <c r="P180" s="62"/>
      <c r="Q180" s="62"/>
      <c r="R180" s="62"/>
      <c r="S180" s="62"/>
      <c r="T180" s="62">
        <v>54.7</v>
      </c>
      <c r="U180" s="62">
        <v>14.9</v>
      </c>
      <c r="V180" s="62">
        <v>30</v>
      </c>
      <c r="W180" s="62" t="s">
        <v>349</v>
      </c>
      <c r="AB180" s="1">
        <v>71.3</v>
      </c>
      <c r="AC180" s="1">
        <v>46.7</v>
      </c>
      <c r="AD180" s="1">
        <v>30</v>
      </c>
      <c r="AE180" s="1" t="s">
        <v>62</v>
      </c>
    </row>
    <row r="181" spans="1:31" x14ac:dyDescent="0.3">
      <c r="A181" s="113">
        <v>62</v>
      </c>
      <c r="B181" s="76" t="e">
        <v>#N/A</v>
      </c>
      <c r="C181" s="1">
        <f>VLOOKUP(A181, 선택문헌!$A$3:$C$67, 3, FALSE)</f>
        <v>10</v>
      </c>
      <c r="D181" s="76" t="s">
        <v>238</v>
      </c>
      <c r="E181" s="114">
        <v>2010</v>
      </c>
      <c r="F181" s="76">
        <v>2</v>
      </c>
      <c r="G181" s="115">
        <v>1</v>
      </c>
      <c r="H181" s="1">
        <v>5</v>
      </c>
      <c r="I181" s="1" t="s">
        <v>98</v>
      </c>
      <c r="J181" s="62" t="s">
        <v>803</v>
      </c>
      <c r="K181" s="62" t="s">
        <v>806</v>
      </c>
      <c r="L181" s="62"/>
      <c r="M181" s="62" t="s">
        <v>676</v>
      </c>
      <c r="N181" s="62"/>
      <c r="O181" s="62" t="s">
        <v>800</v>
      </c>
      <c r="P181" s="62"/>
      <c r="Q181" s="62"/>
      <c r="R181" s="62"/>
      <c r="S181" s="62"/>
      <c r="T181" s="62">
        <v>1.1000000000000001</v>
      </c>
      <c r="U181" s="62">
        <v>1.2</v>
      </c>
      <c r="V181" s="62">
        <v>30</v>
      </c>
      <c r="W181" s="62" t="s">
        <v>349</v>
      </c>
      <c r="AB181" s="1">
        <v>1.2</v>
      </c>
      <c r="AC181" s="1">
        <v>1.1000000000000001</v>
      </c>
      <c r="AD181" s="1">
        <v>30</v>
      </c>
      <c r="AE181" s="1" t="s">
        <v>808</v>
      </c>
    </row>
    <row r="182" spans="1:31" x14ac:dyDescent="0.3">
      <c r="A182" s="70">
        <v>5</v>
      </c>
      <c r="B182" s="70" t="s">
        <v>350</v>
      </c>
      <c r="C182" s="1">
        <f>VLOOKUP(A182, 선택문헌!$A$3:$C$67, 3, FALSE)</f>
        <v>12</v>
      </c>
      <c r="D182" s="70" t="s">
        <v>239</v>
      </c>
      <c r="E182" s="71">
        <v>2011</v>
      </c>
      <c r="F182" s="1">
        <v>2</v>
      </c>
      <c r="G182" s="1">
        <v>1</v>
      </c>
      <c r="H182" s="1">
        <v>5</v>
      </c>
      <c r="I182" s="1" t="s">
        <v>98</v>
      </c>
      <c r="J182" s="62" t="s">
        <v>826</v>
      </c>
      <c r="K182" s="62" t="s">
        <v>712</v>
      </c>
      <c r="L182" s="62"/>
      <c r="M182" s="62" t="s">
        <v>836</v>
      </c>
      <c r="N182" s="62"/>
      <c r="O182" s="62" t="s">
        <v>800</v>
      </c>
      <c r="P182" s="62"/>
      <c r="Q182" s="62"/>
      <c r="R182" s="62"/>
      <c r="S182" s="62"/>
      <c r="T182" s="1" t="s">
        <v>830</v>
      </c>
      <c r="U182" s="1" t="s">
        <v>831</v>
      </c>
      <c r="V182" s="62">
        <v>61</v>
      </c>
      <c r="W182" s="62" t="s">
        <v>349</v>
      </c>
      <c r="AB182" s="1" t="s">
        <v>832</v>
      </c>
      <c r="AC182" s="1" t="s">
        <v>833</v>
      </c>
      <c r="AD182" s="1">
        <v>62</v>
      </c>
      <c r="AE182" s="1" t="s">
        <v>834</v>
      </c>
    </row>
    <row r="183" spans="1:31" x14ac:dyDescent="0.3">
      <c r="A183" s="70">
        <v>5</v>
      </c>
      <c r="B183" s="70" t="s">
        <v>350</v>
      </c>
      <c r="C183" s="1">
        <f>VLOOKUP(A183, 선택문헌!$A$3:$C$67, 3, FALSE)</f>
        <v>12</v>
      </c>
      <c r="D183" s="70" t="s">
        <v>239</v>
      </c>
      <c r="E183" s="71">
        <v>2011</v>
      </c>
      <c r="F183" s="1">
        <v>2</v>
      </c>
      <c r="G183" s="1">
        <v>1</v>
      </c>
      <c r="H183" s="1">
        <v>5</v>
      </c>
      <c r="I183" s="1" t="s">
        <v>98</v>
      </c>
      <c r="J183" s="62" t="s">
        <v>827</v>
      </c>
      <c r="K183" s="62" t="s">
        <v>835</v>
      </c>
      <c r="L183" s="62"/>
      <c r="M183" s="62" t="s">
        <v>836</v>
      </c>
      <c r="N183" s="62"/>
      <c r="O183" s="62" t="s">
        <v>800</v>
      </c>
      <c r="P183" s="119">
        <f>R183/100*Q183</f>
        <v>31.720000000000002</v>
      </c>
      <c r="Q183" s="62">
        <v>61</v>
      </c>
      <c r="R183" s="62">
        <v>52</v>
      </c>
      <c r="S183" s="62"/>
      <c r="T183" s="62"/>
      <c r="U183" s="62"/>
      <c r="V183" s="62"/>
      <c r="W183" s="62" t="s">
        <v>349</v>
      </c>
      <c r="X183" s="119">
        <f>Z183/100*Y183</f>
        <v>39.06</v>
      </c>
      <c r="Y183" s="1">
        <v>62</v>
      </c>
      <c r="Z183" s="1">
        <v>63</v>
      </c>
    </row>
    <row r="184" spans="1:31" x14ac:dyDescent="0.3">
      <c r="A184" s="70">
        <v>5</v>
      </c>
      <c r="B184" s="70" t="s">
        <v>350</v>
      </c>
      <c r="C184" s="1">
        <f>VLOOKUP(A184, 선택문헌!$A$3:$C$67, 3, FALSE)</f>
        <v>12</v>
      </c>
      <c r="D184" s="70" t="s">
        <v>239</v>
      </c>
      <c r="E184" s="71">
        <v>2011</v>
      </c>
      <c r="F184" s="1">
        <v>2</v>
      </c>
      <c r="G184" s="1">
        <v>1</v>
      </c>
      <c r="H184" s="1">
        <v>5</v>
      </c>
      <c r="I184" s="1" t="s">
        <v>98</v>
      </c>
      <c r="J184" s="62" t="s">
        <v>827</v>
      </c>
      <c r="K184" s="62" t="s">
        <v>1714</v>
      </c>
      <c r="L184" s="62"/>
      <c r="M184" s="62" t="s">
        <v>836</v>
      </c>
      <c r="N184" s="62"/>
      <c r="O184" s="62" t="s">
        <v>800</v>
      </c>
      <c r="P184" s="62">
        <v>0</v>
      </c>
      <c r="Q184" s="62">
        <v>61</v>
      </c>
      <c r="R184" s="120">
        <f>P184/Q184*100</f>
        <v>0</v>
      </c>
      <c r="S184" s="62"/>
      <c r="T184" s="62"/>
      <c r="U184" s="62"/>
      <c r="V184" s="62"/>
      <c r="W184" s="62" t="s">
        <v>349</v>
      </c>
      <c r="X184" s="1">
        <v>1</v>
      </c>
      <c r="Y184" s="1">
        <v>62</v>
      </c>
      <c r="Z184" s="120">
        <f>X184/Y184*100</f>
        <v>1.6129032258064515</v>
      </c>
    </row>
    <row r="185" spans="1:31" x14ac:dyDescent="0.3">
      <c r="A185" s="70">
        <v>5</v>
      </c>
      <c r="B185" s="70" t="s">
        <v>350</v>
      </c>
      <c r="C185" s="1">
        <f>VLOOKUP(A185, 선택문헌!$A$3:$C$67, 3, FALSE)</f>
        <v>12</v>
      </c>
      <c r="D185" s="70" t="s">
        <v>239</v>
      </c>
      <c r="E185" s="71">
        <v>2011</v>
      </c>
      <c r="F185" s="1">
        <v>2</v>
      </c>
      <c r="G185" s="1">
        <v>1</v>
      </c>
      <c r="H185" s="1">
        <v>5</v>
      </c>
      <c r="I185" s="1" t="s">
        <v>98</v>
      </c>
      <c r="J185" s="62" t="s">
        <v>827</v>
      </c>
      <c r="K185" s="62" t="s">
        <v>1715</v>
      </c>
      <c r="L185" s="62"/>
      <c r="M185" s="62" t="s">
        <v>836</v>
      </c>
      <c r="N185" s="62"/>
      <c r="O185" s="62" t="s">
        <v>800</v>
      </c>
      <c r="P185" s="62">
        <v>1</v>
      </c>
      <c r="Q185" s="62">
        <v>61</v>
      </c>
      <c r="R185" s="120">
        <f>P185/Q185*100</f>
        <v>1.639344262295082</v>
      </c>
      <c r="S185" s="62"/>
      <c r="T185" s="62"/>
      <c r="U185" s="62"/>
      <c r="V185" s="62"/>
      <c r="W185" s="62" t="s">
        <v>349</v>
      </c>
      <c r="X185" s="1">
        <v>0</v>
      </c>
      <c r="Y185" s="1">
        <v>62</v>
      </c>
      <c r="Z185" s="120">
        <f>X185/Y185*100</f>
        <v>0</v>
      </c>
    </row>
    <row r="186" spans="1:31" x14ac:dyDescent="0.3">
      <c r="A186" s="70">
        <v>5</v>
      </c>
      <c r="B186" s="70" t="s">
        <v>350</v>
      </c>
      <c r="C186" s="1">
        <f>VLOOKUP(A186, 선택문헌!$A$3:$C$67, 3, FALSE)</f>
        <v>12</v>
      </c>
      <c r="D186" s="70" t="s">
        <v>239</v>
      </c>
      <c r="E186" s="71">
        <v>2011</v>
      </c>
      <c r="F186" s="1">
        <v>2</v>
      </c>
      <c r="G186" s="1">
        <v>1</v>
      </c>
      <c r="H186" s="1">
        <v>5</v>
      </c>
      <c r="I186" s="1" t="s">
        <v>98</v>
      </c>
      <c r="J186" s="62" t="s">
        <v>828</v>
      </c>
      <c r="M186" s="62" t="s">
        <v>836</v>
      </c>
      <c r="O186" s="62" t="s">
        <v>800</v>
      </c>
      <c r="P186" s="1">
        <v>60</v>
      </c>
      <c r="Q186" s="1">
        <v>61</v>
      </c>
      <c r="W186" s="62" t="s">
        <v>349</v>
      </c>
      <c r="X186" s="1">
        <v>61</v>
      </c>
      <c r="Y186" s="1">
        <v>62</v>
      </c>
    </row>
    <row r="187" spans="1:31" x14ac:dyDescent="0.3">
      <c r="A187" s="70">
        <v>5</v>
      </c>
      <c r="B187" s="70" t="s">
        <v>350</v>
      </c>
      <c r="C187" s="1">
        <f>VLOOKUP(A187, 선택문헌!$A$3:$C$67, 3, FALSE)</f>
        <v>12</v>
      </c>
      <c r="D187" s="70" t="s">
        <v>239</v>
      </c>
      <c r="E187" s="71">
        <v>2011</v>
      </c>
      <c r="F187" s="1">
        <v>2</v>
      </c>
      <c r="G187" s="1">
        <v>1</v>
      </c>
      <c r="H187" s="1">
        <v>5</v>
      </c>
      <c r="I187" s="1" t="s">
        <v>98</v>
      </c>
      <c r="J187" s="62" t="s">
        <v>829</v>
      </c>
      <c r="M187" s="62" t="s">
        <v>836</v>
      </c>
      <c r="O187" s="62" t="s">
        <v>800</v>
      </c>
      <c r="P187" s="1">
        <v>1</v>
      </c>
      <c r="Q187" s="1">
        <v>61</v>
      </c>
      <c r="W187" s="62" t="s">
        <v>349</v>
      </c>
      <c r="X187" s="1">
        <v>1</v>
      </c>
      <c r="Y187" s="1">
        <v>62</v>
      </c>
    </row>
    <row r="188" spans="1:31" x14ac:dyDescent="0.3">
      <c r="A188" s="70">
        <v>5</v>
      </c>
      <c r="B188" s="70" t="s">
        <v>350</v>
      </c>
      <c r="C188" s="1">
        <f>VLOOKUP(A188, 선택문헌!$A$3:$C$67, 3, FALSE)</f>
        <v>12</v>
      </c>
      <c r="D188" s="70" t="s">
        <v>239</v>
      </c>
      <c r="E188" s="71">
        <v>2011</v>
      </c>
      <c r="F188" s="1">
        <v>2</v>
      </c>
      <c r="G188" s="1">
        <v>1</v>
      </c>
      <c r="H188" s="1">
        <v>2</v>
      </c>
      <c r="I188" s="1" t="s">
        <v>207</v>
      </c>
      <c r="K188" s="1" t="s">
        <v>837</v>
      </c>
      <c r="M188" s="62" t="s">
        <v>836</v>
      </c>
      <c r="O188" s="62" t="s">
        <v>800</v>
      </c>
      <c r="P188" s="1">
        <v>24</v>
      </c>
      <c r="Q188" s="1">
        <v>61</v>
      </c>
      <c r="R188" s="1">
        <v>39</v>
      </c>
      <c r="W188" s="62" t="s">
        <v>349</v>
      </c>
      <c r="X188" s="1">
        <v>40</v>
      </c>
      <c r="Y188" s="1">
        <v>62</v>
      </c>
      <c r="Z188" s="1">
        <v>65</v>
      </c>
      <c r="AE188" s="1">
        <v>0.01</v>
      </c>
    </row>
    <row r="189" spans="1:31" x14ac:dyDescent="0.3">
      <c r="A189" s="70">
        <v>5</v>
      </c>
      <c r="B189" s="70" t="s">
        <v>350</v>
      </c>
      <c r="C189" s="1">
        <f>VLOOKUP(A189, 선택문헌!$A$3:$C$67, 3, FALSE)</f>
        <v>12</v>
      </c>
      <c r="D189" s="70" t="s">
        <v>239</v>
      </c>
      <c r="E189" s="71">
        <v>2011</v>
      </c>
      <c r="F189" s="1">
        <v>2</v>
      </c>
      <c r="G189" s="1">
        <v>1</v>
      </c>
      <c r="H189" s="1">
        <v>2</v>
      </c>
      <c r="I189" s="1" t="s">
        <v>207</v>
      </c>
      <c r="K189" s="1" t="s">
        <v>838</v>
      </c>
      <c r="M189" s="62" t="s">
        <v>836</v>
      </c>
      <c r="O189" s="62" t="s">
        <v>800</v>
      </c>
      <c r="P189" s="1">
        <v>20</v>
      </c>
      <c r="Q189" s="1">
        <v>61</v>
      </c>
      <c r="R189" s="1">
        <v>33</v>
      </c>
      <c r="W189" s="62" t="s">
        <v>349</v>
      </c>
      <c r="X189" s="1">
        <v>17</v>
      </c>
      <c r="Y189" s="1">
        <v>62</v>
      </c>
      <c r="Z189" s="1">
        <v>27</v>
      </c>
    </row>
    <row r="190" spans="1:31" x14ac:dyDescent="0.3">
      <c r="A190" s="70">
        <v>5</v>
      </c>
      <c r="B190" s="70" t="s">
        <v>350</v>
      </c>
      <c r="C190" s="1">
        <f>VLOOKUP(A190, 선택문헌!$A$3:$C$67, 3, FALSE)</f>
        <v>12</v>
      </c>
      <c r="D190" s="70" t="s">
        <v>239</v>
      </c>
      <c r="E190" s="71">
        <v>2011</v>
      </c>
      <c r="F190" s="1">
        <v>2</v>
      </c>
      <c r="G190" s="1">
        <v>1</v>
      </c>
      <c r="H190" s="1">
        <v>2</v>
      </c>
      <c r="I190" s="1" t="s">
        <v>207</v>
      </c>
      <c r="K190" s="1" t="s">
        <v>839</v>
      </c>
      <c r="M190" s="62" t="s">
        <v>836</v>
      </c>
      <c r="O190" s="62" t="s">
        <v>800</v>
      </c>
      <c r="P190" s="1">
        <v>10</v>
      </c>
      <c r="Q190" s="1">
        <v>61</v>
      </c>
      <c r="R190" s="1">
        <v>17</v>
      </c>
      <c r="W190" s="62" t="s">
        <v>349</v>
      </c>
      <c r="X190" s="1">
        <v>5</v>
      </c>
      <c r="Y190" s="1">
        <v>62</v>
      </c>
      <c r="Z190" s="1">
        <v>8</v>
      </c>
    </row>
    <row r="191" spans="1:31" x14ac:dyDescent="0.3">
      <c r="A191" s="70">
        <v>5</v>
      </c>
      <c r="B191" s="70" t="s">
        <v>350</v>
      </c>
      <c r="C191" s="1">
        <f>VLOOKUP(A191, 선택문헌!$A$3:$C$67, 3, FALSE)</f>
        <v>12</v>
      </c>
      <c r="D191" s="70" t="s">
        <v>239</v>
      </c>
      <c r="E191" s="71">
        <v>2011</v>
      </c>
      <c r="F191" s="1">
        <v>2</v>
      </c>
      <c r="G191" s="1">
        <v>1</v>
      </c>
      <c r="H191" s="1">
        <v>2</v>
      </c>
      <c r="I191" s="1" t="s">
        <v>207</v>
      </c>
      <c r="K191" s="1" t="s">
        <v>756</v>
      </c>
      <c r="M191" s="62" t="s">
        <v>836</v>
      </c>
      <c r="O191" s="62" t="s">
        <v>800</v>
      </c>
      <c r="P191" s="1">
        <v>5</v>
      </c>
      <c r="Q191" s="1">
        <v>61</v>
      </c>
      <c r="R191" s="1">
        <v>8</v>
      </c>
      <c r="W191" s="62" t="s">
        <v>349</v>
      </c>
      <c r="X191" s="1">
        <v>0</v>
      </c>
      <c r="Y191" s="1">
        <v>62</v>
      </c>
      <c r="Z191" s="1">
        <v>0</v>
      </c>
    </row>
    <row r="192" spans="1:31" x14ac:dyDescent="0.3">
      <c r="A192" s="70">
        <v>5</v>
      </c>
      <c r="B192" s="70" t="s">
        <v>350</v>
      </c>
      <c r="C192" s="1">
        <f>VLOOKUP(A192, 선택문헌!$A$3:$C$67, 3, FALSE)</f>
        <v>12</v>
      </c>
      <c r="D192" s="70" t="s">
        <v>239</v>
      </c>
      <c r="E192" s="71">
        <v>2011</v>
      </c>
      <c r="F192" s="1">
        <v>2</v>
      </c>
      <c r="G192" s="1">
        <v>1</v>
      </c>
      <c r="H192" s="1">
        <v>2</v>
      </c>
      <c r="I192" s="1" t="s">
        <v>207</v>
      </c>
      <c r="K192" s="1" t="s">
        <v>840</v>
      </c>
      <c r="M192" s="62" t="s">
        <v>836</v>
      </c>
      <c r="O192" s="62" t="s">
        <v>800</v>
      </c>
      <c r="P192" s="1">
        <v>2</v>
      </c>
      <c r="Q192" s="1">
        <v>61</v>
      </c>
      <c r="R192" s="1">
        <v>4</v>
      </c>
      <c r="W192" s="62" t="s">
        <v>349</v>
      </c>
      <c r="X192" s="1">
        <v>0</v>
      </c>
      <c r="Y192" s="1">
        <v>62</v>
      </c>
      <c r="Z192" s="1">
        <v>0</v>
      </c>
    </row>
    <row r="193" spans="1:31" x14ac:dyDescent="0.3">
      <c r="A193" s="68">
        <v>6</v>
      </c>
      <c r="B193" s="68" t="s">
        <v>357</v>
      </c>
      <c r="C193" s="1">
        <f>VLOOKUP(A193, 선택문헌!$A$3:$C$67, 3, FALSE)</f>
        <v>13</v>
      </c>
      <c r="D193" s="70" t="s">
        <v>239</v>
      </c>
      <c r="E193" s="69">
        <v>2013</v>
      </c>
      <c r="F193" s="1">
        <v>2</v>
      </c>
      <c r="G193" s="1">
        <v>1</v>
      </c>
      <c r="H193" s="1">
        <v>2</v>
      </c>
      <c r="I193" s="1" t="s">
        <v>207</v>
      </c>
      <c r="K193" s="1" t="s">
        <v>837</v>
      </c>
      <c r="M193" s="62" t="s">
        <v>695</v>
      </c>
      <c r="O193" s="62" t="s">
        <v>800</v>
      </c>
      <c r="P193" s="1">
        <v>28</v>
      </c>
      <c r="Q193" s="1">
        <v>60</v>
      </c>
      <c r="R193" s="1">
        <v>47</v>
      </c>
      <c r="W193" s="62" t="s">
        <v>349</v>
      </c>
      <c r="X193" s="1">
        <v>47</v>
      </c>
      <c r="Y193" s="1">
        <v>61</v>
      </c>
      <c r="Z193" s="1">
        <v>77</v>
      </c>
    </row>
    <row r="194" spans="1:31" x14ac:dyDescent="0.3">
      <c r="A194" s="68">
        <v>6</v>
      </c>
      <c r="B194" s="68" t="s">
        <v>357</v>
      </c>
      <c r="C194" s="1">
        <f>VLOOKUP(A194, 선택문헌!$A$3:$C$67, 3, FALSE)</f>
        <v>13</v>
      </c>
      <c r="D194" s="70" t="s">
        <v>239</v>
      </c>
      <c r="E194" s="69">
        <v>2013</v>
      </c>
      <c r="F194" s="1">
        <v>2</v>
      </c>
      <c r="G194" s="1">
        <v>1</v>
      </c>
      <c r="H194" s="1">
        <v>2</v>
      </c>
      <c r="I194" s="1" t="s">
        <v>207</v>
      </c>
      <c r="K194" s="1" t="s">
        <v>838</v>
      </c>
      <c r="M194" s="62" t="s">
        <v>695</v>
      </c>
      <c r="O194" s="62" t="s">
        <v>800</v>
      </c>
      <c r="P194" s="1">
        <v>20</v>
      </c>
      <c r="Q194" s="1">
        <v>60</v>
      </c>
      <c r="R194" s="1">
        <v>33</v>
      </c>
      <c r="W194" s="62" t="s">
        <v>349</v>
      </c>
      <c r="X194" s="1">
        <v>13</v>
      </c>
      <c r="Y194" s="1">
        <v>61</v>
      </c>
      <c r="Z194" s="1">
        <v>21</v>
      </c>
    </row>
    <row r="195" spans="1:31" x14ac:dyDescent="0.3">
      <c r="A195" s="68">
        <v>6</v>
      </c>
      <c r="B195" s="68" t="s">
        <v>357</v>
      </c>
      <c r="C195" s="1">
        <f>VLOOKUP(A195, 선택문헌!$A$3:$C$67, 3, FALSE)</f>
        <v>13</v>
      </c>
      <c r="D195" s="70" t="s">
        <v>239</v>
      </c>
      <c r="E195" s="69">
        <v>2013</v>
      </c>
      <c r="F195" s="1">
        <v>2</v>
      </c>
      <c r="G195" s="1">
        <v>1</v>
      </c>
      <c r="H195" s="1">
        <v>2</v>
      </c>
      <c r="I195" s="1" t="s">
        <v>207</v>
      </c>
      <c r="K195" s="1" t="s">
        <v>839</v>
      </c>
      <c r="M195" s="62" t="s">
        <v>695</v>
      </c>
      <c r="O195" s="62" t="s">
        <v>800</v>
      </c>
      <c r="P195" s="1">
        <v>5</v>
      </c>
      <c r="Q195" s="1">
        <v>60</v>
      </c>
      <c r="R195" s="1">
        <v>8</v>
      </c>
      <c r="W195" s="62" t="s">
        <v>349</v>
      </c>
      <c r="X195" s="1">
        <v>0</v>
      </c>
      <c r="Y195" s="1">
        <v>61</v>
      </c>
      <c r="Z195" s="1">
        <v>0</v>
      </c>
    </row>
    <row r="196" spans="1:31" x14ac:dyDescent="0.3">
      <c r="A196" s="68">
        <v>6</v>
      </c>
      <c r="B196" s="68" t="s">
        <v>357</v>
      </c>
      <c r="C196" s="1">
        <f>VLOOKUP(A196, 선택문헌!$A$3:$C$67, 3, FALSE)</f>
        <v>13</v>
      </c>
      <c r="D196" s="70" t="s">
        <v>239</v>
      </c>
      <c r="E196" s="69">
        <v>2013</v>
      </c>
      <c r="F196" s="1">
        <v>2</v>
      </c>
      <c r="G196" s="1">
        <v>1</v>
      </c>
      <c r="H196" s="1">
        <v>2</v>
      </c>
      <c r="I196" s="1" t="s">
        <v>207</v>
      </c>
      <c r="K196" s="1" t="s">
        <v>756</v>
      </c>
      <c r="M196" s="62" t="s">
        <v>695</v>
      </c>
      <c r="O196" s="62" t="s">
        <v>800</v>
      </c>
      <c r="P196" s="1">
        <v>1</v>
      </c>
      <c r="Q196" s="1">
        <v>60</v>
      </c>
      <c r="R196" s="1">
        <v>2</v>
      </c>
      <c r="W196" s="62" t="s">
        <v>349</v>
      </c>
      <c r="X196" s="1">
        <v>0</v>
      </c>
      <c r="Y196" s="1">
        <v>61</v>
      </c>
      <c r="Z196" s="1">
        <v>0</v>
      </c>
    </row>
    <row r="197" spans="1:31" x14ac:dyDescent="0.3">
      <c r="A197" s="68">
        <v>6</v>
      </c>
      <c r="B197" s="68" t="s">
        <v>357</v>
      </c>
      <c r="C197" s="1">
        <f>VLOOKUP(A197, 선택문헌!$A$3:$C$67, 3, FALSE)</f>
        <v>13</v>
      </c>
      <c r="D197" s="70" t="s">
        <v>239</v>
      </c>
      <c r="E197" s="69">
        <v>2013</v>
      </c>
      <c r="F197" s="1">
        <v>2</v>
      </c>
      <c r="G197" s="1">
        <v>1</v>
      </c>
      <c r="H197" s="1">
        <v>2</v>
      </c>
      <c r="I197" s="1" t="s">
        <v>207</v>
      </c>
      <c r="K197" s="1" t="s">
        <v>840</v>
      </c>
      <c r="M197" s="62" t="s">
        <v>695</v>
      </c>
      <c r="O197" s="62" t="s">
        <v>800</v>
      </c>
      <c r="P197" s="1">
        <v>1</v>
      </c>
      <c r="Q197" s="1">
        <v>60</v>
      </c>
      <c r="R197" s="1">
        <v>2</v>
      </c>
      <c r="W197" s="62" t="s">
        <v>349</v>
      </c>
      <c r="X197" s="1">
        <v>0</v>
      </c>
      <c r="Y197" s="1">
        <v>61</v>
      </c>
      <c r="Z197" s="1">
        <v>0</v>
      </c>
    </row>
    <row r="198" spans="1:31" x14ac:dyDescent="0.3">
      <c r="A198" s="68">
        <v>6</v>
      </c>
      <c r="B198" s="68" t="s">
        <v>357</v>
      </c>
      <c r="C198" s="1">
        <f>VLOOKUP(A198, 선택문헌!$A$3:$C$67, 3, FALSE)</f>
        <v>13</v>
      </c>
      <c r="D198" s="70" t="s">
        <v>239</v>
      </c>
      <c r="E198" s="69">
        <v>2013</v>
      </c>
      <c r="F198" s="1">
        <v>2</v>
      </c>
      <c r="G198" s="1">
        <v>1</v>
      </c>
      <c r="H198" s="1">
        <v>2</v>
      </c>
      <c r="I198" s="1" t="s">
        <v>207</v>
      </c>
      <c r="K198" s="1" t="s">
        <v>847</v>
      </c>
      <c r="M198" s="62" t="s">
        <v>695</v>
      </c>
      <c r="O198" s="62" t="s">
        <v>800</v>
      </c>
      <c r="P198" s="1">
        <v>3</v>
      </c>
      <c r="Q198" s="1">
        <v>60</v>
      </c>
      <c r="R198" s="1">
        <v>5</v>
      </c>
      <c r="W198" s="62" t="s">
        <v>349</v>
      </c>
      <c r="X198" s="1">
        <v>1</v>
      </c>
      <c r="Y198" s="1">
        <v>61</v>
      </c>
      <c r="Z198" s="1">
        <v>2</v>
      </c>
    </row>
    <row r="199" spans="1:31" x14ac:dyDescent="0.3">
      <c r="A199" s="68">
        <v>6</v>
      </c>
      <c r="B199" s="68" t="s">
        <v>357</v>
      </c>
      <c r="C199" s="1">
        <f>VLOOKUP(A199, 선택문헌!$A$3:$C$67, 3, FALSE)</f>
        <v>13</v>
      </c>
      <c r="D199" s="70" t="s">
        <v>239</v>
      </c>
      <c r="E199" s="69">
        <v>2013</v>
      </c>
      <c r="F199" s="1">
        <v>2</v>
      </c>
      <c r="G199" s="1">
        <v>1</v>
      </c>
      <c r="H199" s="1">
        <v>1</v>
      </c>
      <c r="I199" s="1" t="s">
        <v>131</v>
      </c>
      <c r="J199" s="1" t="s">
        <v>848</v>
      </c>
      <c r="K199" s="1" t="s">
        <v>849</v>
      </c>
      <c r="M199" s="62" t="s">
        <v>695</v>
      </c>
      <c r="O199" s="62" t="s">
        <v>800</v>
      </c>
      <c r="P199" s="1">
        <v>40</v>
      </c>
      <c r="R199" s="1">
        <v>71</v>
      </c>
      <c r="W199" s="62" t="s">
        <v>349</v>
      </c>
      <c r="X199" s="1">
        <v>56</v>
      </c>
      <c r="Z199" s="1">
        <v>94</v>
      </c>
      <c r="AE199" s="1">
        <v>0.01</v>
      </c>
    </row>
    <row r="200" spans="1:31" x14ac:dyDescent="0.3">
      <c r="A200" s="68">
        <v>6</v>
      </c>
      <c r="B200" s="68" t="s">
        <v>357</v>
      </c>
      <c r="C200" s="1">
        <f>VLOOKUP(A200, 선택문헌!$A$3:$C$67, 3, FALSE)</f>
        <v>13</v>
      </c>
      <c r="D200" s="70" t="s">
        <v>239</v>
      </c>
      <c r="E200" s="69">
        <v>2013</v>
      </c>
      <c r="F200" s="1">
        <v>2</v>
      </c>
      <c r="G200" s="1">
        <v>1</v>
      </c>
      <c r="H200" s="91">
        <v>1</v>
      </c>
      <c r="I200" s="91" t="s">
        <v>131</v>
      </c>
      <c r="J200" s="91" t="s">
        <v>850</v>
      </c>
      <c r="K200" s="91" t="s">
        <v>849</v>
      </c>
      <c r="L200" s="91"/>
      <c r="M200" s="62" t="s">
        <v>695</v>
      </c>
      <c r="N200" s="91"/>
      <c r="O200" s="62" t="s">
        <v>800</v>
      </c>
      <c r="P200" s="91">
        <v>53</v>
      </c>
      <c r="Q200" s="91"/>
      <c r="R200" s="91">
        <v>58</v>
      </c>
      <c r="S200" s="91"/>
      <c r="T200" s="91"/>
      <c r="U200" s="91"/>
      <c r="V200" s="91"/>
      <c r="W200" s="62" t="s">
        <v>349</v>
      </c>
      <c r="X200" s="91">
        <v>43</v>
      </c>
      <c r="Y200" s="91"/>
      <c r="Z200" s="91">
        <v>76</v>
      </c>
      <c r="AA200" s="91"/>
      <c r="AB200" s="91"/>
      <c r="AC200" s="91"/>
      <c r="AD200" s="91"/>
      <c r="AE200" s="91">
        <v>0.05</v>
      </c>
    </row>
    <row r="201" spans="1:31" s="62" customFormat="1" x14ac:dyDescent="0.3">
      <c r="A201" s="70">
        <v>59</v>
      </c>
      <c r="B201" s="70" t="s">
        <v>431</v>
      </c>
      <c r="C201" s="1">
        <f>VLOOKUP(A201, 선택문헌!$A$3:$C$67, 3, FALSE)</f>
        <v>11</v>
      </c>
      <c r="D201" s="70" t="s">
        <v>854</v>
      </c>
      <c r="E201" s="71">
        <v>2010</v>
      </c>
      <c r="F201" s="62">
        <v>2</v>
      </c>
      <c r="G201" s="62">
        <v>2</v>
      </c>
      <c r="H201" s="1">
        <v>5</v>
      </c>
      <c r="I201" s="1" t="s">
        <v>98</v>
      </c>
      <c r="J201" s="62" t="s">
        <v>855</v>
      </c>
      <c r="K201" s="62" t="s">
        <v>712</v>
      </c>
      <c r="M201" s="62" t="s">
        <v>695</v>
      </c>
      <c r="O201" s="62" t="s">
        <v>343</v>
      </c>
      <c r="T201" s="62">
        <v>7.1</v>
      </c>
      <c r="U201" s="62">
        <v>2.1</v>
      </c>
      <c r="V201" s="62">
        <v>37</v>
      </c>
      <c r="W201" s="62" t="s">
        <v>36</v>
      </c>
      <c r="AB201" s="62">
        <v>11.3</v>
      </c>
      <c r="AC201" s="62">
        <v>2.9</v>
      </c>
      <c r="AD201" s="62">
        <v>38</v>
      </c>
    </row>
    <row r="202" spans="1:31" x14ac:dyDescent="0.3">
      <c r="A202" s="70">
        <v>59</v>
      </c>
      <c r="B202" s="70" t="s">
        <v>431</v>
      </c>
      <c r="C202" s="1">
        <f>VLOOKUP(A202, 선택문헌!$A$3:$C$67, 3, FALSE)</f>
        <v>11</v>
      </c>
      <c r="D202" s="70" t="s">
        <v>854</v>
      </c>
      <c r="E202" s="71">
        <v>2010</v>
      </c>
      <c r="F202" s="62">
        <v>2</v>
      </c>
      <c r="G202" s="62">
        <v>2</v>
      </c>
      <c r="H202" s="1">
        <v>5</v>
      </c>
      <c r="I202" s="1" t="s">
        <v>98</v>
      </c>
      <c r="J202" s="62" t="s">
        <v>856</v>
      </c>
      <c r="K202" s="62" t="s">
        <v>857</v>
      </c>
      <c r="M202" s="62" t="s">
        <v>121</v>
      </c>
      <c r="N202" s="62"/>
      <c r="O202" s="62" t="s">
        <v>343</v>
      </c>
      <c r="P202" s="1">
        <v>28</v>
      </c>
      <c r="Q202" s="1">
        <v>75.7</v>
      </c>
      <c r="R202" s="62">
        <v>37</v>
      </c>
      <c r="W202" s="62" t="s">
        <v>36</v>
      </c>
      <c r="X202" s="1">
        <v>32</v>
      </c>
      <c r="Y202" s="1">
        <v>84.2</v>
      </c>
      <c r="Z202" s="62">
        <v>38</v>
      </c>
    </row>
    <row r="203" spans="1:31" x14ac:dyDescent="0.3">
      <c r="A203" s="70">
        <v>59</v>
      </c>
      <c r="B203" s="70" t="s">
        <v>431</v>
      </c>
      <c r="C203" s="1">
        <f>VLOOKUP(A203, 선택문헌!$A$3:$C$67, 3, FALSE)</f>
        <v>11</v>
      </c>
      <c r="D203" s="70" t="s">
        <v>854</v>
      </c>
      <c r="E203" s="71">
        <v>2010</v>
      </c>
      <c r="F203" s="62">
        <v>2</v>
      </c>
      <c r="G203" s="62">
        <v>2</v>
      </c>
      <c r="H203" s="1">
        <v>5</v>
      </c>
      <c r="I203" s="1" t="s">
        <v>98</v>
      </c>
      <c r="J203" s="62" t="s">
        <v>856</v>
      </c>
      <c r="K203" s="62" t="s">
        <v>858</v>
      </c>
      <c r="M203" s="62" t="s">
        <v>121</v>
      </c>
      <c r="N203" s="62"/>
      <c r="O203" s="62" t="s">
        <v>343</v>
      </c>
      <c r="P203" s="1">
        <v>8</v>
      </c>
      <c r="Q203" s="1">
        <v>21.6</v>
      </c>
      <c r="R203" s="62">
        <v>37</v>
      </c>
      <c r="W203" s="62" t="s">
        <v>36</v>
      </c>
      <c r="X203" s="1">
        <v>5</v>
      </c>
      <c r="Y203" s="1">
        <v>13.1</v>
      </c>
      <c r="Z203" s="62">
        <v>38</v>
      </c>
    </row>
    <row r="204" spans="1:31" x14ac:dyDescent="0.3">
      <c r="A204" s="70">
        <v>59</v>
      </c>
      <c r="B204" s="70" t="s">
        <v>431</v>
      </c>
      <c r="C204" s="1">
        <f>VLOOKUP(A204, 선택문헌!$A$3:$C$67, 3, FALSE)</f>
        <v>11</v>
      </c>
      <c r="D204" s="70" t="s">
        <v>854</v>
      </c>
      <c r="E204" s="71">
        <v>2010</v>
      </c>
      <c r="F204" s="62">
        <v>2</v>
      </c>
      <c r="G204" s="62">
        <v>2</v>
      </c>
      <c r="H204" s="1">
        <v>5</v>
      </c>
      <c r="I204" s="1" t="s">
        <v>98</v>
      </c>
      <c r="J204" s="62" t="s">
        <v>856</v>
      </c>
      <c r="K204" s="62" t="s">
        <v>859</v>
      </c>
      <c r="M204" s="62" t="s">
        <v>121</v>
      </c>
      <c r="N204" s="62"/>
      <c r="O204" s="62" t="s">
        <v>343</v>
      </c>
      <c r="P204" s="1">
        <v>1</v>
      </c>
      <c r="Q204" s="1">
        <v>2.7</v>
      </c>
      <c r="R204" s="62">
        <v>37</v>
      </c>
      <c r="W204" s="62" t="s">
        <v>36</v>
      </c>
      <c r="X204" s="1">
        <v>0</v>
      </c>
      <c r="Z204" s="62">
        <v>38</v>
      </c>
    </row>
    <row r="205" spans="1:31" x14ac:dyDescent="0.3">
      <c r="A205" s="70">
        <v>59</v>
      </c>
      <c r="B205" s="70" t="s">
        <v>431</v>
      </c>
      <c r="C205" s="1">
        <f>VLOOKUP(A205, 선택문헌!$A$3:$C$67, 3, FALSE)</f>
        <v>11</v>
      </c>
      <c r="D205" s="70" t="s">
        <v>854</v>
      </c>
      <c r="E205" s="71">
        <v>2010</v>
      </c>
      <c r="F205" s="62">
        <v>2</v>
      </c>
      <c r="G205" s="62">
        <v>2</v>
      </c>
      <c r="H205" s="62">
        <v>1</v>
      </c>
      <c r="I205" s="1" t="s">
        <v>860</v>
      </c>
      <c r="J205" s="62" t="s">
        <v>861</v>
      </c>
      <c r="K205" s="1" t="s">
        <v>837</v>
      </c>
      <c r="M205" s="62" t="s">
        <v>121</v>
      </c>
      <c r="N205" s="62"/>
      <c r="O205" s="62" t="s">
        <v>343</v>
      </c>
      <c r="P205" s="1">
        <v>31</v>
      </c>
      <c r="Q205" s="1">
        <v>83.8</v>
      </c>
      <c r="R205" s="62">
        <v>37</v>
      </c>
      <c r="W205" s="62" t="s">
        <v>36</v>
      </c>
      <c r="X205" s="1">
        <v>31</v>
      </c>
      <c r="Y205" s="1">
        <v>81.599999999999994</v>
      </c>
      <c r="Z205" s="62">
        <v>38</v>
      </c>
    </row>
    <row r="206" spans="1:31" x14ac:dyDescent="0.3">
      <c r="A206" s="70">
        <v>59</v>
      </c>
      <c r="B206" s="70" t="s">
        <v>431</v>
      </c>
      <c r="C206" s="1">
        <f>VLOOKUP(A206, 선택문헌!$A$3:$C$67, 3, FALSE)</f>
        <v>11</v>
      </c>
      <c r="D206" s="70" t="s">
        <v>854</v>
      </c>
      <c r="E206" s="71">
        <v>2010</v>
      </c>
      <c r="F206" s="62">
        <v>2</v>
      </c>
      <c r="G206" s="62">
        <v>2</v>
      </c>
      <c r="H206" s="62">
        <v>1</v>
      </c>
      <c r="I206" s="1" t="s">
        <v>649</v>
      </c>
      <c r="J206" s="62" t="s">
        <v>861</v>
      </c>
      <c r="K206" s="1" t="s">
        <v>838</v>
      </c>
      <c r="M206" s="62" t="s">
        <v>121</v>
      </c>
      <c r="N206" s="62"/>
      <c r="O206" s="62" t="s">
        <v>343</v>
      </c>
      <c r="P206" s="1">
        <v>4</v>
      </c>
      <c r="Q206" s="1">
        <v>10.8</v>
      </c>
      <c r="R206" s="62">
        <v>37</v>
      </c>
      <c r="W206" s="62" t="s">
        <v>36</v>
      </c>
      <c r="X206" s="1">
        <v>5</v>
      </c>
      <c r="Y206" s="1">
        <v>13.1</v>
      </c>
      <c r="Z206" s="62">
        <v>38</v>
      </c>
    </row>
    <row r="207" spans="1:31" x14ac:dyDescent="0.3">
      <c r="A207" s="70">
        <v>59</v>
      </c>
      <c r="B207" s="70" t="s">
        <v>431</v>
      </c>
      <c r="C207" s="1">
        <f>VLOOKUP(A207, 선택문헌!$A$3:$C$67, 3, FALSE)</f>
        <v>11</v>
      </c>
      <c r="D207" s="70" t="s">
        <v>854</v>
      </c>
      <c r="E207" s="71">
        <v>2010</v>
      </c>
      <c r="F207" s="62">
        <v>2</v>
      </c>
      <c r="G207" s="62">
        <v>2</v>
      </c>
      <c r="H207" s="62">
        <v>1</v>
      </c>
      <c r="I207" s="1" t="s">
        <v>649</v>
      </c>
      <c r="J207" s="62" t="s">
        <v>861</v>
      </c>
      <c r="K207" s="1" t="s">
        <v>862</v>
      </c>
      <c r="M207" s="62" t="s">
        <v>121</v>
      </c>
      <c r="N207" s="62"/>
      <c r="O207" s="62" t="s">
        <v>343</v>
      </c>
      <c r="P207" s="1">
        <v>2</v>
      </c>
      <c r="Q207" s="1">
        <v>5.4</v>
      </c>
      <c r="R207" s="62">
        <v>37</v>
      </c>
      <c r="W207" s="62" t="s">
        <v>36</v>
      </c>
      <c r="X207" s="1">
        <v>2</v>
      </c>
      <c r="Y207" s="1">
        <v>5.3</v>
      </c>
      <c r="Z207" s="62">
        <v>38</v>
      </c>
    </row>
    <row r="208" spans="1:31" x14ac:dyDescent="0.3">
      <c r="A208" s="70">
        <v>59</v>
      </c>
      <c r="B208" s="70" t="s">
        <v>431</v>
      </c>
      <c r="C208" s="1">
        <f>VLOOKUP(A208, 선택문헌!$A$3:$C$67, 3, FALSE)</f>
        <v>11</v>
      </c>
      <c r="D208" s="70" t="s">
        <v>854</v>
      </c>
      <c r="E208" s="71">
        <v>2010</v>
      </c>
      <c r="F208" s="62">
        <v>2</v>
      </c>
      <c r="G208" s="62">
        <v>2</v>
      </c>
      <c r="H208" s="62">
        <v>4</v>
      </c>
      <c r="I208" s="1" t="s">
        <v>870</v>
      </c>
      <c r="J208" s="1" t="s">
        <v>869</v>
      </c>
      <c r="L208" s="1" t="s">
        <v>863</v>
      </c>
      <c r="M208" s="62" t="s">
        <v>121</v>
      </c>
      <c r="N208" s="62"/>
      <c r="O208" s="62" t="s">
        <v>343</v>
      </c>
      <c r="T208" s="1">
        <v>2.1</v>
      </c>
      <c r="U208" s="1">
        <v>1.1000000000000001</v>
      </c>
      <c r="V208" s="1">
        <v>37</v>
      </c>
      <c r="W208" s="62" t="s">
        <v>36</v>
      </c>
      <c r="AB208" s="1">
        <v>4.5</v>
      </c>
      <c r="AC208" s="1">
        <v>2.2999999999999998</v>
      </c>
      <c r="AD208" s="1">
        <v>38</v>
      </c>
    </row>
    <row r="209" spans="1:31" x14ac:dyDescent="0.3">
      <c r="A209" s="70">
        <v>59</v>
      </c>
      <c r="B209" s="70" t="s">
        <v>431</v>
      </c>
      <c r="C209" s="1">
        <f>VLOOKUP(A209, 선택문헌!$A$3:$C$67, 3, FALSE)</f>
        <v>11</v>
      </c>
      <c r="D209" s="70" t="s">
        <v>854</v>
      </c>
      <c r="E209" s="71">
        <v>2010</v>
      </c>
      <c r="F209" s="62">
        <v>2</v>
      </c>
      <c r="G209" s="62">
        <v>2</v>
      </c>
      <c r="H209" s="62">
        <v>4</v>
      </c>
      <c r="I209" s="1" t="s">
        <v>870</v>
      </c>
      <c r="J209" s="1" t="s">
        <v>869</v>
      </c>
      <c r="L209" s="1" t="s">
        <v>864</v>
      </c>
      <c r="M209" s="62" t="s">
        <v>121</v>
      </c>
      <c r="N209" s="62"/>
      <c r="O209" s="62" t="s">
        <v>343</v>
      </c>
      <c r="T209" s="1">
        <v>0</v>
      </c>
      <c r="V209" s="1">
        <v>37</v>
      </c>
      <c r="W209" s="62" t="s">
        <v>36</v>
      </c>
      <c r="AB209" s="1">
        <v>1.5</v>
      </c>
      <c r="AC209" s="1">
        <v>0.5</v>
      </c>
      <c r="AD209" s="1">
        <v>38</v>
      </c>
      <c r="AE209" s="1">
        <v>0.05</v>
      </c>
    </row>
    <row r="210" spans="1:31" x14ac:dyDescent="0.3">
      <c r="A210" s="70">
        <v>59</v>
      </c>
      <c r="B210" s="70" t="s">
        <v>431</v>
      </c>
      <c r="C210" s="1">
        <f>VLOOKUP(A210, 선택문헌!$A$3:$C$67, 3, FALSE)</f>
        <v>11</v>
      </c>
      <c r="D210" s="70" t="s">
        <v>854</v>
      </c>
      <c r="E210" s="71">
        <v>2010</v>
      </c>
      <c r="F210" s="62">
        <v>2</v>
      </c>
      <c r="G210" s="62">
        <v>2</v>
      </c>
      <c r="H210" s="62">
        <v>3</v>
      </c>
      <c r="I210" s="1" t="s">
        <v>871</v>
      </c>
      <c r="J210" s="1" t="s">
        <v>869</v>
      </c>
      <c r="M210" s="62" t="s">
        <v>121</v>
      </c>
      <c r="N210" s="62"/>
      <c r="O210" s="62" t="s">
        <v>343</v>
      </c>
      <c r="T210" s="1">
        <v>8.5</v>
      </c>
      <c r="U210" s="1">
        <v>3.5</v>
      </c>
      <c r="V210" s="1">
        <v>37</v>
      </c>
      <c r="W210" s="62" t="s">
        <v>36</v>
      </c>
      <c r="AB210" s="1">
        <v>7.9</v>
      </c>
      <c r="AC210" s="1">
        <v>3.2</v>
      </c>
      <c r="AD210" s="1">
        <v>38</v>
      </c>
    </row>
    <row r="211" spans="1:31" x14ac:dyDescent="0.3">
      <c r="A211" s="70">
        <v>59</v>
      </c>
      <c r="B211" s="70" t="s">
        <v>431</v>
      </c>
      <c r="C211" s="1">
        <f>VLOOKUP(A211, 선택문헌!$A$3:$C$67, 3, FALSE)</f>
        <v>11</v>
      </c>
      <c r="D211" s="70" t="s">
        <v>854</v>
      </c>
      <c r="E211" s="71">
        <v>2010</v>
      </c>
      <c r="F211" s="62">
        <v>2</v>
      </c>
      <c r="G211" s="62">
        <v>2</v>
      </c>
      <c r="H211" s="62">
        <v>2</v>
      </c>
      <c r="I211" s="1" t="s">
        <v>884</v>
      </c>
      <c r="J211" s="1" t="s">
        <v>867</v>
      </c>
      <c r="M211" s="62" t="s">
        <v>121</v>
      </c>
      <c r="N211" s="62"/>
      <c r="O211" s="62" t="s">
        <v>343</v>
      </c>
      <c r="T211" s="1" t="s">
        <v>868</v>
      </c>
      <c r="W211" s="62" t="s">
        <v>36</v>
      </c>
      <c r="AB211" s="1" t="s">
        <v>868</v>
      </c>
    </row>
    <row r="212" spans="1:31" x14ac:dyDescent="0.3">
      <c r="A212" s="70">
        <v>59</v>
      </c>
      <c r="B212" s="70" t="s">
        <v>431</v>
      </c>
      <c r="C212" s="1">
        <f>VLOOKUP(A212, 선택문헌!$A$3:$C$67, 3, FALSE)</f>
        <v>11</v>
      </c>
      <c r="D212" s="70" t="s">
        <v>854</v>
      </c>
      <c r="E212" s="71">
        <v>2010</v>
      </c>
      <c r="F212" s="62">
        <v>2</v>
      </c>
      <c r="G212" s="62">
        <v>2</v>
      </c>
      <c r="H212" s="62">
        <v>3</v>
      </c>
      <c r="I212" s="1" t="s">
        <v>885</v>
      </c>
      <c r="J212" s="1" t="s">
        <v>107</v>
      </c>
      <c r="K212" s="1" t="s">
        <v>872</v>
      </c>
      <c r="L212" s="62" t="s">
        <v>887</v>
      </c>
      <c r="M212" s="62" t="s">
        <v>121</v>
      </c>
      <c r="N212" s="62"/>
      <c r="O212" s="62" t="s">
        <v>343</v>
      </c>
      <c r="T212" s="1">
        <v>38.6</v>
      </c>
      <c r="U212" s="1">
        <v>16.8</v>
      </c>
      <c r="W212" s="62" t="s">
        <v>36</v>
      </c>
      <c r="AB212" s="1">
        <v>42.6</v>
      </c>
      <c r="AC212" s="1">
        <v>15.4</v>
      </c>
      <c r="AD212" s="1">
        <v>38</v>
      </c>
    </row>
    <row r="213" spans="1:31" x14ac:dyDescent="0.3">
      <c r="A213" s="70">
        <v>59</v>
      </c>
      <c r="B213" s="70" t="s">
        <v>431</v>
      </c>
      <c r="C213" s="1">
        <f>VLOOKUP(A213, 선택문헌!$A$3:$C$67, 3, FALSE)</f>
        <v>11</v>
      </c>
      <c r="D213" s="70" t="s">
        <v>854</v>
      </c>
      <c r="E213" s="71">
        <v>2010</v>
      </c>
      <c r="F213" s="62">
        <v>2</v>
      </c>
      <c r="G213" s="62">
        <v>2</v>
      </c>
      <c r="H213" s="62">
        <v>3</v>
      </c>
      <c r="I213" s="1" t="s">
        <v>885</v>
      </c>
      <c r="J213" s="1" t="s">
        <v>107</v>
      </c>
      <c r="K213" s="1" t="s">
        <v>873</v>
      </c>
      <c r="L213" s="62" t="s">
        <v>887</v>
      </c>
      <c r="M213" s="62" t="s">
        <v>121</v>
      </c>
      <c r="N213" s="62"/>
      <c r="O213" s="62" t="s">
        <v>343</v>
      </c>
      <c r="T213" s="1">
        <v>69.7</v>
      </c>
      <c r="U213" s="1">
        <v>23.1</v>
      </c>
      <c r="W213" s="62" t="s">
        <v>36</v>
      </c>
      <c r="AB213" s="1">
        <v>72.8</v>
      </c>
      <c r="AC213" s="1">
        <v>205</v>
      </c>
      <c r="AD213" s="1">
        <v>38</v>
      </c>
    </row>
    <row r="214" spans="1:31" x14ac:dyDescent="0.3">
      <c r="A214" s="70">
        <v>59</v>
      </c>
      <c r="B214" s="70" t="s">
        <v>431</v>
      </c>
      <c r="C214" s="1">
        <f>VLOOKUP(A214, 선택문헌!$A$3:$C$67, 3, FALSE)</f>
        <v>11</v>
      </c>
      <c r="D214" s="70" t="s">
        <v>854</v>
      </c>
      <c r="E214" s="71">
        <v>2010</v>
      </c>
      <c r="F214" s="62">
        <v>2</v>
      </c>
      <c r="G214" s="62">
        <v>2</v>
      </c>
      <c r="H214" s="62">
        <v>3</v>
      </c>
      <c r="I214" s="1" t="s">
        <v>885</v>
      </c>
      <c r="J214" s="1" t="s">
        <v>107</v>
      </c>
      <c r="K214" s="1" t="s">
        <v>874</v>
      </c>
      <c r="L214" s="62" t="s">
        <v>887</v>
      </c>
      <c r="M214" s="62" t="s">
        <v>121</v>
      </c>
      <c r="N214" s="62"/>
      <c r="O214" s="62" t="s">
        <v>343</v>
      </c>
      <c r="T214" s="1">
        <v>65.2</v>
      </c>
      <c r="U214" s="1">
        <v>31.6</v>
      </c>
      <c r="W214" s="62" t="s">
        <v>36</v>
      </c>
      <c r="AB214" s="1">
        <v>70.400000000000006</v>
      </c>
      <c r="AC214" s="1">
        <v>30.5</v>
      </c>
      <c r="AD214" s="1">
        <v>38</v>
      </c>
    </row>
    <row r="215" spans="1:31" x14ac:dyDescent="0.3">
      <c r="A215" s="70">
        <v>59</v>
      </c>
      <c r="B215" s="70" t="s">
        <v>431</v>
      </c>
      <c r="C215" s="1">
        <f>VLOOKUP(A215, 선택문헌!$A$3:$C$67, 3, FALSE)</f>
        <v>11</v>
      </c>
      <c r="D215" s="70" t="s">
        <v>854</v>
      </c>
      <c r="E215" s="71">
        <v>2010</v>
      </c>
      <c r="F215" s="62">
        <v>2</v>
      </c>
      <c r="G215" s="62">
        <v>2</v>
      </c>
      <c r="H215" s="62">
        <v>3</v>
      </c>
      <c r="I215" s="1" t="s">
        <v>885</v>
      </c>
      <c r="J215" s="1" t="s">
        <v>107</v>
      </c>
      <c r="K215" s="1" t="s">
        <v>875</v>
      </c>
      <c r="L215" s="62" t="s">
        <v>887</v>
      </c>
      <c r="M215" s="62" t="s">
        <v>121</v>
      </c>
      <c r="N215" s="62"/>
      <c r="O215" s="62" t="s">
        <v>343</v>
      </c>
      <c r="T215" s="1">
        <v>59.8</v>
      </c>
      <c r="U215" s="1">
        <v>29.7</v>
      </c>
      <c r="W215" s="62" t="s">
        <v>36</v>
      </c>
      <c r="AB215" s="1">
        <v>68.5</v>
      </c>
      <c r="AC215" s="1">
        <v>30.8</v>
      </c>
      <c r="AD215" s="1">
        <v>38</v>
      </c>
    </row>
    <row r="216" spans="1:31" x14ac:dyDescent="0.3">
      <c r="A216" s="70">
        <v>59</v>
      </c>
      <c r="B216" s="70" t="s">
        <v>431</v>
      </c>
      <c r="C216" s="1">
        <f>VLOOKUP(A216, 선택문헌!$A$3:$C$67, 3, FALSE)</f>
        <v>11</v>
      </c>
      <c r="D216" s="70" t="s">
        <v>854</v>
      </c>
      <c r="E216" s="71">
        <v>2010</v>
      </c>
      <c r="F216" s="62">
        <v>2</v>
      </c>
      <c r="G216" s="62">
        <v>2</v>
      </c>
      <c r="H216" s="62">
        <v>3</v>
      </c>
      <c r="I216" s="1" t="s">
        <v>885</v>
      </c>
      <c r="J216" s="1" t="s">
        <v>107</v>
      </c>
      <c r="K216" s="1" t="s">
        <v>876</v>
      </c>
      <c r="L216" s="62" t="s">
        <v>887</v>
      </c>
      <c r="M216" s="62" t="s">
        <v>121</v>
      </c>
      <c r="N216" s="62"/>
      <c r="O216" s="62" t="s">
        <v>343</v>
      </c>
      <c r="T216" s="1">
        <v>55.6</v>
      </c>
      <c r="U216" s="1">
        <v>27.9</v>
      </c>
      <c r="W216" s="62" t="s">
        <v>36</v>
      </c>
      <c r="AB216" s="1">
        <v>59.5</v>
      </c>
      <c r="AC216" s="1">
        <v>29</v>
      </c>
      <c r="AD216" s="1">
        <v>38</v>
      </c>
    </row>
    <row r="217" spans="1:31" x14ac:dyDescent="0.3">
      <c r="A217" s="70">
        <v>59</v>
      </c>
      <c r="B217" s="70" t="s">
        <v>431</v>
      </c>
      <c r="C217" s="1">
        <f>VLOOKUP(A217, 선택문헌!$A$3:$C$67, 3, FALSE)</f>
        <v>11</v>
      </c>
      <c r="D217" s="70" t="s">
        <v>854</v>
      </c>
      <c r="E217" s="71">
        <v>2010</v>
      </c>
      <c r="F217" s="62">
        <v>2</v>
      </c>
      <c r="G217" s="62">
        <v>2</v>
      </c>
      <c r="H217" s="62">
        <v>3</v>
      </c>
      <c r="I217" s="1" t="s">
        <v>885</v>
      </c>
      <c r="J217" s="1" t="s">
        <v>107</v>
      </c>
      <c r="K217" s="1" t="s">
        <v>877</v>
      </c>
      <c r="L217" s="62" t="s">
        <v>887</v>
      </c>
      <c r="M217" s="62" t="s">
        <v>121</v>
      </c>
      <c r="N217" s="62"/>
      <c r="O217" s="62" t="s">
        <v>343</v>
      </c>
      <c r="T217" s="1">
        <v>50.8</v>
      </c>
      <c r="U217" s="1">
        <v>34.6</v>
      </c>
      <c r="W217" s="62" t="s">
        <v>36</v>
      </c>
      <c r="AB217" s="1">
        <v>42.9</v>
      </c>
      <c r="AC217" s="1">
        <v>33.5</v>
      </c>
      <c r="AD217" s="1">
        <v>38</v>
      </c>
    </row>
    <row r="218" spans="1:31" x14ac:dyDescent="0.3">
      <c r="A218" s="70">
        <v>59</v>
      </c>
      <c r="B218" s="70" t="s">
        <v>431</v>
      </c>
      <c r="C218" s="1">
        <f>VLOOKUP(A218, 선택문헌!$A$3:$C$67, 3, FALSE)</f>
        <v>11</v>
      </c>
      <c r="D218" s="70" t="s">
        <v>854</v>
      </c>
      <c r="E218" s="71">
        <v>2010</v>
      </c>
      <c r="F218" s="62">
        <v>2</v>
      </c>
      <c r="G218" s="62">
        <v>2</v>
      </c>
      <c r="H218" s="62">
        <v>3</v>
      </c>
      <c r="I218" s="1" t="s">
        <v>885</v>
      </c>
      <c r="J218" s="1" t="s">
        <v>107</v>
      </c>
      <c r="K218" s="1" t="s">
        <v>878</v>
      </c>
      <c r="L218" s="62" t="s">
        <v>887</v>
      </c>
      <c r="M218" s="62" t="s">
        <v>121</v>
      </c>
      <c r="N218" s="62"/>
      <c r="O218" s="62" t="s">
        <v>343</v>
      </c>
      <c r="T218" s="1">
        <v>54.5</v>
      </c>
      <c r="U218" s="1">
        <v>29.9</v>
      </c>
      <c r="W218" s="62" t="s">
        <v>36</v>
      </c>
      <c r="AB218" s="1">
        <v>42.4</v>
      </c>
      <c r="AC218" s="1">
        <v>30.2</v>
      </c>
      <c r="AD218" s="1">
        <v>38</v>
      </c>
    </row>
    <row r="219" spans="1:31" x14ac:dyDescent="0.3">
      <c r="A219" s="70">
        <v>59</v>
      </c>
      <c r="B219" s="70" t="s">
        <v>431</v>
      </c>
      <c r="C219" s="1">
        <f>VLOOKUP(A219, 선택문헌!$A$3:$C$67, 3, FALSE)</f>
        <v>11</v>
      </c>
      <c r="D219" s="70" t="s">
        <v>854</v>
      </c>
      <c r="E219" s="71">
        <v>2010</v>
      </c>
      <c r="F219" s="62">
        <v>2</v>
      </c>
      <c r="G219" s="62">
        <v>2</v>
      </c>
      <c r="H219" s="62">
        <v>3</v>
      </c>
      <c r="I219" s="1" t="s">
        <v>885</v>
      </c>
      <c r="J219" s="1" t="s">
        <v>107</v>
      </c>
      <c r="K219" s="1" t="s">
        <v>879</v>
      </c>
      <c r="L219" s="62" t="s">
        <v>887</v>
      </c>
      <c r="M219" s="62" t="s">
        <v>121</v>
      </c>
      <c r="N219" s="62"/>
      <c r="O219" s="62" t="s">
        <v>343</v>
      </c>
      <c r="T219" s="1">
        <v>29.5</v>
      </c>
      <c r="U219" s="1">
        <v>29</v>
      </c>
      <c r="W219" s="62" t="s">
        <v>36</v>
      </c>
      <c r="AB219" s="1">
        <v>26.5</v>
      </c>
      <c r="AC219" s="1">
        <v>18.8</v>
      </c>
      <c r="AD219" s="1">
        <v>38</v>
      </c>
    </row>
    <row r="220" spans="1:31" x14ac:dyDescent="0.3">
      <c r="A220" s="70">
        <v>59</v>
      </c>
      <c r="B220" s="70" t="s">
        <v>431</v>
      </c>
      <c r="C220" s="1">
        <f>VLOOKUP(A220, 선택문헌!$A$3:$C$67, 3, FALSE)</f>
        <v>11</v>
      </c>
      <c r="D220" s="70" t="s">
        <v>854</v>
      </c>
      <c r="E220" s="71">
        <v>2010</v>
      </c>
      <c r="F220" s="62">
        <v>2</v>
      </c>
      <c r="G220" s="62">
        <v>2</v>
      </c>
      <c r="H220" s="62">
        <v>3</v>
      </c>
      <c r="I220" s="1" t="s">
        <v>885</v>
      </c>
      <c r="J220" s="1" t="s">
        <v>107</v>
      </c>
      <c r="K220" s="1" t="s">
        <v>880</v>
      </c>
      <c r="L220" s="62" t="s">
        <v>887</v>
      </c>
      <c r="M220" s="62" t="s">
        <v>121</v>
      </c>
      <c r="N220" s="62"/>
      <c r="O220" s="62" t="s">
        <v>343</v>
      </c>
      <c r="T220" s="1">
        <v>67.599999999999994</v>
      </c>
      <c r="U220" s="1">
        <v>21.5</v>
      </c>
      <c r="W220" s="62" t="s">
        <v>36</v>
      </c>
      <c r="AB220" s="1">
        <v>75.599999999999994</v>
      </c>
      <c r="AC220" s="1">
        <v>20</v>
      </c>
      <c r="AD220" s="1">
        <v>38</v>
      </c>
    </row>
    <row r="221" spans="1:31" x14ac:dyDescent="0.3">
      <c r="A221" s="70">
        <v>59</v>
      </c>
      <c r="B221" s="70" t="s">
        <v>431</v>
      </c>
      <c r="C221" s="1">
        <f>VLOOKUP(A221, 선택문헌!$A$3:$C$67, 3, FALSE)</f>
        <v>11</v>
      </c>
      <c r="D221" s="70" t="s">
        <v>854</v>
      </c>
      <c r="E221" s="71">
        <v>2010</v>
      </c>
      <c r="F221" s="62">
        <v>2</v>
      </c>
      <c r="G221" s="62">
        <v>2</v>
      </c>
      <c r="H221" s="62">
        <v>3</v>
      </c>
      <c r="I221" s="1" t="s">
        <v>885</v>
      </c>
      <c r="J221" s="1" t="s">
        <v>107</v>
      </c>
      <c r="K221" s="1" t="s">
        <v>872</v>
      </c>
      <c r="L221" s="62" t="s">
        <v>121</v>
      </c>
      <c r="M221" s="62" t="s">
        <v>121</v>
      </c>
      <c r="N221" s="62"/>
      <c r="O221" s="62" t="s">
        <v>343</v>
      </c>
      <c r="T221" s="1">
        <v>36.200000000000003</v>
      </c>
      <c r="U221" s="1">
        <v>19.8</v>
      </c>
      <c r="W221" s="62" t="s">
        <v>36</v>
      </c>
      <c r="AB221" s="1">
        <v>40.1</v>
      </c>
      <c r="AC221" s="1">
        <v>18.8</v>
      </c>
      <c r="AD221" s="1">
        <v>38</v>
      </c>
    </row>
    <row r="222" spans="1:31" x14ac:dyDescent="0.3">
      <c r="A222" s="70">
        <v>59</v>
      </c>
      <c r="B222" s="70" t="s">
        <v>431</v>
      </c>
      <c r="C222" s="1">
        <f>VLOOKUP(A222, 선택문헌!$A$3:$C$67, 3, FALSE)</f>
        <v>11</v>
      </c>
      <c r="D222" s="70" t="s">
        <v>854</v>
      </c>
      <c r="E222" s="71">
        <v>2010</v>
      </c>
      <c r="F222" s="62">
        <v>2</v>
      </c>
      <c r="G222" s="62">
        <v>2</v>
      </c>
      <c r="H222" s="62">
        <v>3</v>
      </c>
      <c r="I222" s="1" t="s">
        <v>885</v>
      </c>
      <c r="J222" s="1" t="s">
        <v>107</v>
      </c>
      <c r="K222" s="1" t="s">
        <v>873</v>
      </c>
      <c r="L222" s="62" t="s">
        <v>121</v>
      </c>
      <c r="M222" s="62" t="s">
        <v>121</v>
      </c>
      <c r="N222" s="62"/>
      <c r="O222" s="62" t="s">
        <v>343</v>
      </c>
      <c r="T222" s="1">
        <v>28</v>
      </c>
      <c r="U222" s="1">
        <v>24.8</v>
      </c>
      <c r="W222" s="62" t="s">
        <v>36</v>
      </c>
      <c r="AB222" s="1">
        <v>30.7</v>
      </c>
      <c r="AC222" s="1">
        <v>25.6</v>
      </c>
      <c r="AD222" s="1">
        <v>38</v>
      </c>
    </row>
    <row r="223" spans="1:31" x14ac:dyDescent="0.3">
      <c r="A223" s="70">
        <v>59</v>
      </c>
      <c r="B223" s="70" t="s">
        <v>431</v>
      </c>
      <c r="C223" s="1">
        <f>VLOOKUP(A223, 선택문헌!$A$3:$C$67, 3, FALSE)</f>
        <v>11</v>
      </c>
      <c r="D223" s="70" t="s">
        <v>854</v>
      </c>
      <c r="E223" s="71">
        <v>2010</v>
      </c>
      <c r="F223" s="62">
        <v>2</v>
      </c>
      <c r="G223" s="62">
        <v>2</v>
      </c>
      <c r="H223" s="62">
        <v>3</v>
      </c>
      <c r="I223" s="1" t="s">
        <v>885</v>
      </c>
      <c r="J223" s="1" t="s">
        <v>107</v>
      </c>
      <c r="K223" s="1" t="s">
        <v>874</v>
      </c>
      <c r="L223" s="62" t="s">
        <v>121</v>
      </c>
      <c r="M223" s="62" t="s">
        <v>121</v>
      </c>
      <c r="N223" s="62"/>
      <c r="O223" s="62" t="s">
        <v>343</v>
      </c>
      <c r="T223" s="1">
        <v>24.1</v>
      </c>
      <c r="U223" s="1">
        <v>28.9</v>
      </c>
      <c r="W223" s="62" t="s">
        <v>36</v>
      </c>
      <c r="AB223" s="1">
        <v>31.1</v>
      </c>
      <c r="AC223" s="1">
        <v>30.5</v>
      </c>
      <c r="AD223" s="1">
        <v>38</v>
      </c>
    </row>
    <row r="224" spans="1:31" x14ac:dyDescent="0.3">
      <c r="A224" s="70">
        <v>59</v>
      </c>
      <c r="B224" s="70" t="s">
        <v>431</v>
      </c>
      <c r="C224" s="1">
        <f>VLOOKUP(A224, 선택문헌!$A$3:$C$67, 3, FALSE)</f>
        <v>11</v>
      </c>
      <c r="D224" s="70" t="s">
        <v>854</v>
      </c>
      <c r="E224" s="71">
        <v>2010</v>
      </c>
      <c r="F224" s="62">
        <v>2</v>
      </c>
      <c r="G224" s="62">
        <v>2</v>
      </c>
      <c r="H224" s="62">
        <v>3</v>
      </c>
      <c r="I224" s="1" t="s">
        <v>885</v>
      </c>
      <c r="J224" s="1" t="s">
        <v>107</v>
      </c>
      <c r="K224" s="1" t="s">
        <v>875</v>
      </c>
      <c r="L224" s="62" t="s">
        <v>121</v>
      </c>
      <c r="M224" s="62" t="s">
        <v>121</v>
      </c>
      <c r="N224" s="62"/>
      <c r="O224" s="62" t="s">
        <v>343</v>
      </c>
      <c r="T224" s="1">
        <v>18.899999999999999</v>
      </c>
      <c r="U224" s="1">
        <v>26.4</v>
      </c>
      <c r="W224" s="62" t="s">
        <v>36</v>
      </c>
      <c r="AB224" s="1">
        <v>27.7</v>
      </c>
      <c r="AC224" s="1">
        <v>32.9</v>
      </c>
      <c r="AD224" s="1">
        <v>38</v>
      </c>
    </row>
    <row r="225" spans="1:32" x14ac:dyDescent="0.3">
      <c r="A225" s="70">
        <v>59</v>
      </c>
      <c r="B225" s="70" t="s">
        <v>431</v>
      </c>
      <c r="C225" s="1">
        <f>VLOOKUP(A225, 선택문헌!$A$3:$C$67, 3, FALSE)</f>
        <v>11</v>
      </c>
      <c r="D225" s="70" t="s">
        <v>854</v>
      </c>
      <c r="E225" s="71">
        <v>2010</v>
      </c>
      <c r="F225" s="62">
        <v>2</v>
      </c>
      <c r="G225" s="62">
        <v>2</v>
      </c>
      <c r="H225" s="62">
        <v>3</v>
      </c>
      <c r="I225" s="1" t="s">
        <v>885</v>
      </c>
      <c r="J225" s="1" t="s">
        <v>107</v>
      </c>
      <c r="K225" s="1" t="s">
        <v>876</v>
      </c>
      <c r="L225" s="62" t="s">
        <v>121</v>
      </c>
      <c r="M225" s="62" t="s">
        <v>121</v>
      </c>
      <c r="N225" s="62"/>
      <c r="O225" s="62" t="s">
        <v>343</v>
      </c>
      <c r="T225" s="1">
        <v>34.799999999999997</v>
      </c>
      <c r="U225" s="1">
        <v>22.6</v>
      </c>
      <c r="W225" s="62" t="s">
        <v>36</v>
      </c>
      <c r="AB225" s="1">
        <v>38.700000000000003</v>
      </c>
      <c r="AC225" s="1">
        <v>20.7</v>
      </c>
      <c r="AD225" s="1">
        <v>38</v>
      </c>
    </row>
    <row r="226" spans="1:32" x14ac:dyDescent="0.3">
      <c r="A226" s="70">
        <v>59</v>
      </c>
      <c r="B226" s="70" t="s">
        <v>431</v>
      </c>
      <c r="C226" s="1">
        <f>VLOOKUP(A226, 선택문헌!$A$3:$C$67, 3, FALSE)</f>
        <v>11</v>
      </c>
      <c r="D226" s="70" t="s">
        <v>854</v>
      </c>
      <c r="E226" s="71">
        <v>2010</v>
      </c>
      <c r="F226" s="62">
        <v>2</v>
      </c>
      <c r="G226" s="62">
        <v>2</v>
      </c>
      <c r="H226" s="62">
        <v>3</v>
      </c>
      <c r="I226" s="1" t="s">
        <v>885</v>
      </c>
      <c r="J226" s="1" t="s">
        <v>107</v>
      </c>
      <c r="K226" s="1" t="s">
        <v>877</v>
      </c>
      <c r="L226" s="62" t="s">
        <v>121</v>
      </c>
      <c r="M226" s="62" t="s">
        <v>121</v>
      </c>
      <c r="N226" s="62"/>
      <c r="O226" s="62" t="s">
        <v>343</v>
      </c>
      <c r="T226" s="1">
        <v>28.1</v>
      </c>
      <c r="U226" s="1">
        <v>17.8</v>
      </c>
      <c r="W226" s="62" t="s">
        <v>36</v>
      </c>
      <c r="AB226" s="1">
        <v>17.7</v>
      </c>
      <c r="AC226" s="1">
        <v>23.2</v>
      </c>
      <c r="AD226" s="1">
        <v>38</v>
      </c>
    </row>
    <row r="227" spans="1:32" x14ac:dyDescent="0.3">
      <c r="A227" s="70">
        <v>59</v>
      </c>
      <c r="B227" s="70" t="s">
        <v>431</v>
      </c>
      <c r="C227" s="1">
        <f>VLOOKUP(A227, 선택문헌!$A$3:$C$67, 3, FALSE)</f>
        <v>11</v>
      </c>
      <c r="D227" s="70" t="s">
        <v>854</v>
      </c>
      <c r="E227" s="71">
        <v>2010</v>
      </c>
      <c r="F227" s="62">
        <v>2</v>
      </c>
      <c r="G227" s="62">
        <v>2</v>
      </c>
      <c r="H227" s="62">
        <v>3</v>
      </c>
      <c r="I227" s="1" t="s">
        <v>885</v>
      </c>
      <c r="J227" s="1" t="s">
        <v>107</v>
      </c>
      <c r="K227" s="1" t="s">
        <v>878</v>
      </c>
      <c r="L227" s="62" t="s">
        <v>121</v>
      </c>
      <c r="M227" s="62" t="s">
        <v>121</v>
      </c>
      <c r="N227" s="62"/>
      <c r="O227" s="62" t="s">
        <v>343</v>
      </c>
      <c r="T227" s="1">
        <v>22.7</v>
      </c>
      <c r="U227" s="1">
        <v>16.399999999999999</v>
      </c>
      <c r="W227" s="62" t="s">
        <v>36</v>
      </c>
      <c r="AB227" s="1">
        <v>15.6</v>
      </c>
      <c r="AC227" s="1">
        <v>21.7</v>
      </c>
      <c r="AD227" s="1">
        <v>38</v>
      </c>
    </row>
    <row r="228" spans="1:32" x14ac:dyDescent="0.3">
      <c r="A228" s="70">
        <v>59</v>
      </c>
      <c r="B228" s="70" t="s">
        <v>431</v>
      </c>
      <c r="C228" s="1">
        <f>VLOOKUP(A228, 선택문헌!$A$3:$C$67, 3, FALSE)</f>
        <v>11</v>
      </c>
      <c r="D228" s="70" t="s">
        <v>854</v>
      </c>
      <c r="E228" s="71">
        <v>2010</v>
      </c>
      <c r="F228" s="62">
        <v>2</v>
      </c>
      <c r="G228" s="62">
        <v>2</v>
      </c>
      <c r="H228" s="62">
        <v>3</v>
      </c>
      <c r="I228" s="1" t="s">
        <v>885</v>
      </c>
      <c r="J228" s="1" t="s">
        <v>107</v>
      </c>
      <c r="K228" s="1" t="s">
        <v>879</v>
      </c>
      <c r="L228" s="62" t="s">
        <v>121</v>
      </c>
      <c r="M228" s="62" t="s">
        <v>121</v>
      </c>
      <c r="N228" s="62"/>
      <c r="O228" s="62" t="s">
        <v>343</v>
      </c>
      <c r="T228" s="1">
        <v>27.6</v>
      </c>
      <c r="U228" s="1">
        <v>23.9</v>
      </c>
      <c r="W228" s="62" t="s">
        <v>36</v>
      </c>
      <c r="AB228" s="1">
        <v>24.7</v>
      </c>
      <c r="AC228" s="1">
        <v>17.600000000000001</v>
      </c>
      <c r="AD228" s="1">
        <v>38</v>
      </c>
    </row>
    <row r="229" spans="1:32" x14ac:dyDescent="0.3">
      <c r="A229" s="70">
        <v>59</v>
      </c>
      <c r="B229" s="70" t="s">
        <v>431</v>
      </c>
      <c r="C229" s="1">
        <f>VLOOKUP(A229, 선택문헌!$A$3:$C$67, 3, FALSE)</f>
        <v>11</v>
      </c>
      <c r="D229" s="70" t="s">
        <v>854</v>
      </c>
      <c r="E229" s="71">
        <v>2010</v>
      </c>
      <c r="F229" s="62">
        <v>2</v>
      </c>
      <c r="G229" s="62">
        <v>2</v>
      </c>
      <c r="H229" s="62">
        <v>3</v>
      </c>
      <c r="I229" s="1" t="s">
        <v>885</v>
      </c>
      <c r="J229" s="1" t="s">
        <v>107</v>
      </c>
      <c r="K229" s="1" t="s">
        <v>880</v>
      </c>
      <c r="L229" s="62" t="s">
        <v>121</v>
      </c>
      <c r="M229" s="62" t="s">
        <v>121</v>
      </c>
      <c r="N229" s="62"/>
      <c r="O229" s="62" t="s">
        <v>343</v>
      </c>
      <c r="T229" s="1">
        <v>46.9</v>
      </c>
      <c r="U229" s="1">
        <v>26.3</v>
      </c>
      <c r="W229" s="62" t="s">
        <v>36</v>
      </c>
      <c r="AB229" s="1">
        <v>54.8</v>
      </c>
      <c r="AC229" s="1">
        <v>27.5</v>
      </c>
      <c r="AD229" s="1">
        <v>38</v>
      </c>
    </row>
    <row r="230" spans="1:32" x14ac:dyDescent="0.3">
      <c r="A230" s="68">
        <v>20</v>
      </c>
      <c r="B230" s="68" t="s">
        <v>379</v>
      </c>
      <c r="C230" s="1">
        <f>VLOOKUP(A230, 선택문헌!$A$3:$C$67, 3, FALSE)</f>
        <v>14</v>
      </c>
      <c r="D230" s="68" t="s">
        <v>243</v>
      </c>
      <c r="E230" s="69">
        <v>2011</v>
      </c>
      <c r="F230" s="1">
        <v>2</v>
      </c>
      <c r="G230" s="1">
        <v>1</v>
      </c>
      <c r="H230" s="62">
        <v>1</v>
      </c>
      <c r="I230" s="1" t="s">
        <v>901</v>
      </c>
      <c r="J230" s="1" t="s">
        <v>903</v>
      </c>
      <c r="L230" s="62" t="s">
        <v>912</v>
      </c>
      <c r="M230" s="62" t="s">
        <v>121</v>
      </c>
      <c r="O230" s="62" t="s">
        <v>343</v>
      </c>
      <c r="P230" s="97">
        <f>R230*Q230/100</f>
        <v>65.015999999999991</v>
      </c>
      <c r="Q230" s="1">
        <v>86</v>
      </c>
      <c r="R230" s="1">
        <f>100-24.4</f>
        <v>75.599999999999994</v>
      </c>
      <c r="W230" s="62" t="s">
        <v>36</v>
      </c>
      <c r="X230" s="97">
        <f>Z230*Y230/100</f>
        <v>87</v>
      </c>
      <c r="Y230" s="1">
        <v>87</v>
      </c>
      <c r="Z230" s="1">
        <f>100-0</f>
        <v>100</v>
      </c>
      <c r="AE230" s="1" t="s">
        <v>914</v>
      </c>
    </row>
    <row r="231" spans="1:32" x14ac:dyDescent="0.3">
      <c r="A231" s="68">
        <v>20</v>
      </c>
      <c r="B231" s="68" t="s">
        <v>379</v>
      </c>
      <c r="C231" s="1">
        <f>VLOOKUP(A231, 선택문헌!$A$3:$C$67, 3, FALSE)</f>
        <v>14</v>
      </c>
      <c r="D231" s="68" t="s">
        <v>243</v>
      </c>
      <c r="E231" s="69">
        <v>2011</v>
      </c>
      <c r="F231" s="1">
        <v>2</v>
      </c>
      <c r="G231" s="1">
        <v>1</v>
      </c>
      <c r="H231" s="62">
        <v>1</v>
      </c>
      <c r="I231" s="1" t="s">
        <v>901</v>
      </c>
      <c r="J231" s="1" t="s">
        <v>903</v>
      </c>
      <c r="L231" s="62" t="s">
        <v>913</v>
      </c>
      <c r="M231" s="62" t="s">
        <v>121</v>
      </c>
      <c r="O231" s="62" t="s">
        <v>343</v>
      </c>
      <c r="P231" s="97">
        <f>R231*Q231/100</f>
        <v>62.7</v>
      </c>
      <c r="Q231" s="1">
        <v>75</v>
      </c>
      <c r="R231" s="1">
        <f>100-16.4</f>
        <v>83.6</v>
      </c>
      <c r="W231" s="62" t="s">
        <v>36</v>
      </c>
      <c r="X231" s="97">
        <f>Z231*Y231/100</f>
        <v>82.96</v>
      </c>
      <c r="Y231" s="1">
        <v>85</v>
      </c>
      <c r="Z231" s="1">
        <f>100-2.4</f>
        <v>97.6</v>
      </c>
      <c r="AE231" s="1">
        <v>2E-3</v>
      </c>
    </row>
    <row r="232" spans="1:32" x14ac:dyDescent="0.3">
      <c r="A232" s="68">
        <v>20</v>
      </c>
      <c r="B232" s="68" t="s">
        <v>379</v>
      </c>
      <c r="C232" s="1">
        <f>VLOOKUP(A232, 선택문헌!$A$3:$C$67, 3, FALSE)</f>
        <v>14</v>
      </c>
      <c r="D232" s="68" t="s">
        <v>243</v>
      </c>
      <c r="E232" s="69">
        <v>2011</v>
      </c>
      <c r="F232" s="1">
        <v>2</v>
      </c>
      <c r="G232" s="1">
        <v>1</v>
      </c>
      <c r="H232" s="62">
        <v>4</v>
      </c>
      <c r="I232" s="1" t="s">
        <v>904</v>
      </c>
      <c r="J232" s="1" t="s">
        <v>906</v>
      </c>
      <c r="K232" s="1" t="s">
        <v>909</v>
      </c>
      <c r="L232" s="62"/>
      <c r="M232" s="62" t="s">
        <v>121</v>
      </c>
      <c r="O232" s="62" t="s">
        <v>343</v>
      </c>
      <c r="Q232" s="1">
        <v>79</v>
      </c>
      <c r="T232" s="1" t="s">
        <v>920</v>
      </c>
      <c r="W232" s="62" t="s">
        <v>36</v>
      </c>
      <c r="Y232" s="1">
        <v>83</v>
      </c>
      <c r="AB232" s="1" t="s">
        <v>920</v>
      </c>
      <c r="AF232" s="1" t="s">
        <v>921</v>
      </c>
    </row>
    <row r="233" spans="1:32" x14ac:dyDescent="0.3">
      <c r="A233" s="68">
        <v>20</v>
      </c>
      <c r="B233" s="68" t="s">
        <v>379</v>
      </c>
      <c r="C233" s="1">
        <f>VLOOKUP(A233, 선택문헌!$A$3:$C$67, 3, FALSE)</f>
        <v>14</v>
      </c>
      <c r="D233" s="68" t="s">
        <v>243</v>
      </c>
      <c r="E233" s="69">
        <v>2011</v>
      </c>
      <c r="F233" s="1">
        <v>2</v>
      </c>
      <c r="G233" s="1">
        <v>1</v>
      </c>
      <c r="H233" s="62">
        <v>3</v>
      </c>
      <c r="I233" s="1" t="s">
        <v>885</v>
      </c>
      <c r="J233" s="1" t="s">
        <v>908</v>
      </c>
      <c r="K233" s="1" t="s">
        <v>909</v>
      </c>
      <c r="L233" s="1" t="s">
        <v>916</v>
      </c>
      <c r="M233" s="62" t="s">
        <v>121</v>
      </c>
      <c r="O233" s="62" t="s">
        <v>343</v>
      </c>
      <c r="T233" s="1">
        <v>21</v>
      </c>
      <c r="U233" s="1">
        <v>24</v>
      </c>
      <c r="V233" s="1">
        <v>97</v>
      </c>
      <c r="W233" s="62" t="s">
        <v>36</v>
      </c>
      <c r="AB233" s="1">
        <v>13</v>
      </c>
      <c r="AC233" s="1">
        <v>21</v>
      </c>
      <c r="AD233" s="1">
        <v>98</v>
      </c>
      <c r="AE233" s="1" t="s">
        <v>915</v>
      </c>
    </row>
    <row r="234" spans="1:32" x14ac:dyDescent="0.3">
      <c r="A234" s="68">
        <v>20</v>
      </c>
      <c r="B234" s="68" t="s">
        <v>379</v>
      </c>
      <c r="C234" s="1">
        <f>VLOOKUP(A234, 선택문헌!$A$3:$C$67, 3, FALSE)</f>
        <v>14</v>
      </c>
      <c r="D234" s="68" t="s">
        <v>243</v>
      </c>
      <c r="E234" s="69">
        <v>2011</v>
      </c>
      <c r="F234" s="1">
        <v>2</v>
      </c>
      <c r="G234" s="1">
        <v>1</v>
      </c>
      <c r="H234" s="62">
        <v>2</v>
      </c>
      <c r="I234" s="1" t="s">
        <v>884</v>
      </c>
      <c r="J234" s="62" t="s">
        <v>907</v>
      </c>
      <c r="L234" s="62" t="s">
        <v>912</v>
      </c>
      <c r="M234" s="62" t="s">
        <v>121</v>
      </c>
      <c r="O234" s="62" t="s">
        <v>343</v>
      </c>
      <c r="P234" s="97">
        <f>Q234*R234/100</f>
        <v>66.542000000000002</v>
      </c>
      <c r="Q234" s="1">
        <v>97</v>
      </c>
      <c r="R234" s="1">
        <f>100-31.4</f>
        <v>68.599999999999994</v>
      </c>
      <c r="W234" s="62" t="s">
        <v>36</v>
      </c>
      <c r="X234" s="97">
        <f>Y234*Z234/100</f>
        <v>93.492000000000004</v>
      </c>
      <c r="Y234" s="1">
        <v>98</v>
      </c>
      <c r="Z234" s="1">
        <f>100-4.6</f>
        <v>95.4</v>
      </c>
      <c r="AE234" s="1" t="s">
        <v>915</v>
      </c>
    </row>
    <row r="235" spans="1:32" x14ac:dyDescent="0.3">
      <c r="A235" s="68">
        <v>20</v>
      </c>
      <c r="B235" s="68" t="s">
        <v>379</v>
      </c>
      <c r="C235" s="1">
        <f>VLOOKUP(A235, 선택문헌!$A$3:$C$67, 3, FALSE)</f>
        <v>14</v>
      </c>
      <c r="D235" s="68" t="s">
        <v>243</v>
      </c>
      <c r="E235" s="69">
        <v>2011</v>
      </c>
      <c r="F235" s="1">
        <v>2</v>
      </c>
      <c r="G235" s="1">
        <v>1</v>
      </c>
      <c r="H235" s="62">
        <v>2</v>
      </c>
      <c r="I235" s="1" t="s">
        <v>884</v>
      </c>
      <c r="J235" s="62" t="s">
        <v>907</v>
      </c>
      <c r="L235" s="62" t="s">
        <v>913</v>
      </c>
      <c r="M235" s="62" t="s">
        <v>121</v>
      </c>
      <c r="O235" s="62" t="s">
        <v>343</v>
      </c>
      <c r="P235" s="97">
        <f>Q235*R235/100</f>
        <v>73.72</v>
      </c>
      <c r="Q235" s="1">
        <v>97</v>
      </c>
      <c r="R235" s="1">
        <f>100-24</f>
        <v>76</v>
      </c>
      <c r="W235" s="62" t="s">
        <v>36</v>
      </c>
      <c r="X235" s="97">
        <f>Y235*Z235/100</f>
        <v>89.866</v>
      </c>
      <c r="Y235" s="1">
        <v>98</v>
      </c>
      <c r="Z235" s="1">
        <f>100-8.3</f>
        <v>91.7</v>
      </c>
      <c r="AE235" s="1">
        <v>8.0000000000000002E-3</v>
      </c>
    </row>
    <row r="236" spans="1:32" x14ac:dyDescent="0.3">
      <c r="A236" s="68">
        <v>20</v>
      </c>
      <c r="B236" s="68" t="s">
        <v>379</v>
      </c>
      <c r="C236" s="1">
        <f>VLOOKUP(A236, 선택문헌!$A$3:$C$67, 3, FALSE)</f>
        <v>14</v>
      </c>
      <c r="D236" s="68" t="s">
        <v>243</v>
      </c>
      <c r="E236" s="69">
        <v>2011</v>
      </c>
      <c r="F236" s="1">
        <v>2</v>
      </c>
      <c r="G236" s="1">
        <v>1</v>
      </c>
      <c r="H236" s="62">
        <v>3</v>
      </c>
      <c r="I236" s="1" t="s">
        <v>910</v>
      </c>
      <c r="J236" s="1" t="s">
        <v>911</v>
      </c>
      <c r="M236" s="62" t="s">
        <v>121</v>
      </c>
      <c r="O236" s="62" t="s">
        <v>343</v>
      </c>
      <c r="T236" s="1" t="s">
        <v>919</v>
      </c>
      <c r="W236" s="62" t="s">
        <v>36</v>
      </c>
      <c r="AB236" s="1" t="s">
        <v>919</v>
      </c>
      <c r="AF236" s="1" t="s">
        <v>918</v>
      </c>
    </row>
    <row r="237" spans="1:32" x14ac:dyDescent="0.3">
      <c r="A237" s="68">
        <v>20</v>
      </c>
      <c r="B237" s="68" t="s">
        <v>379</v>
      </c>
      <c r="C237" s="1">
        <f>VLOOKUP(A237, 선택문헌!$A$3:$C$67, 3, FALSE)</f>
        <v>14</v>
      </c>
      <c r="D237" s="70" t="s">
        <v>243</v>
      </c>
      <c r="E237" s="69">
        <v>2011</v>
      </c>
      <c r="F237" s="1">
        <v>2</v>
      </c>
      <c r="G237" s="1">
        <v>2</v>
      </c>
      <c r="H237" s="1">
        <v>6</v>
      </c>
      <c r="I237" s="1" t="s">
        <v>1716</v>
      </c>
      <c r="O237" s="1" t="s">
        <v>343</v>
      </c>
      <c r="P237" s="96"/>
      <c r="T237" s="1">
        <v>74</v>
      </c>
      <c r="U237" s="1">
        <v>68</v>
      </c>
      <c r="V237" s="1">
        <v>96</v>
      </c>
      <c r="W237" s="1" t="s">
        <v>36</v>
      </c>
      <c r="AB237" s="1">
        <v>59</v>
      </c>
      <c r="AC237" s="1">
        <v>51</v>
      </c>
      <c r="AD237" s="1">
        <v>92</v>
      </c>
      <c r="AE237" s="1">
        <v>0.02</v>
      </c>
    </row>
    <row r="238" spans="1:32" x14ac:dyDescent="0.3">
      <c r="A238" s="68">
        <v>60</v>
      </c>
      <c r="B238" s="68" t="s">
        <v>443</v>
      </c>
      <c r="C238" s="1">
        <f>VLOOKUP(A238, 선택문헌!$A$3:$C$67, 3, FALSE)</f>
        <v>15</v>
      </c>
      <c r="D238" s="68" t="s">
        <v>253</v>
      </c>
      <c r="E238" s="69">
        <v>2011</v>
      </c>
      <c r="F238" s="1">
        <v>2</v>
      </c>
      <c r="G238" s="1" t="s">
        <v>923</v>
      </c>
      <c r="H238" s="62">
        <v>5</v>
      </c>
      <c r="I238" s="1" t="s">
        <v>929</v>
      </c>
      <c r="K238" s="1" t="s">
        <v>930</v>
      </c>
      <c r="M238" s="62" t="s">
        <v>121</v>
      </c>
      <c r="O238" s="62" t="s">
        <v>343</v>
      </c>
      <c r="T238" s="1">
        <v>15.4</v>
      </c>
      <c r="U238" s="1">
        <v>1.4</v>
      </c>
      <c r="V238" s="1">
        <v>34</v>
      </c>
      <c r="W238" s="1" t="s">
        <v>349</v>
      </c>
      <c r="AB238" s="1">
        <v>34.5</v>
      </c>
      <c r="AC238" s="1">
        <v>6.3</v>
      </c>
      <c r="AD238" s="1">
        <v>32</v>
      </c>
    </row>
    <row r="239" spans="1:32" x14ac:dyDescent="0.3">
      <c r="A239" s="68">
        <v>60</v>
      </c>
      <c r="B239" s="68" t="s">
        <v>443</v>
      </c>
      <c r="C239" s="1">
        <f>VLOOKUP(A239, 선택문헌!$A$3:$C$67, 3, FALSE)</f>
        <v>15</v>
      </c>
      <c r="D239" s="68" t="s">
        <v>253</v>
      </c>
      <c r="E239" s="69">
        <v>2011</v>
      </c>
      <c r="F239" s="1">
        <v>2</v>
      </c>
      <c r="G239" s="1" t="s">
        <v>923</v>
      </c>
      <c r="H239" s="62">
        <v>5</v>
      </c>
      <c r="I239" s="1" t="s">
        <v>931</v>
      </c>
      <c r="M239" s="62" t="s">
        <v>121</v>
      </c>
      <c r="O239" s="62" t="s">
        <v>343</v>
      </c>
      <c r="P239" s="1">
        <v>0</v>
      </c>
      <c r="Q239" s="1">
        <v>34</v>
      </c>
      <c r="W239" s="1" t="s">
        <v>349</v>
      </c>
      <c r="X239" s="1">
        <v>2</v>
      </c>
      <c r="Y239" s="1">
        <v>32</v>
      </c>
    </row>
    <row r="240" spans="1:32" x14ac:dyDescent="0.3">
      <c r="A240" s="68">
        <v>60</v>
      </c>
      <c r="B240" s="68" t="s">
        <v>443</v>
      </c>
      <c r="C240" s="1">
        <f>VLOOKUP(A240, 선택문헌!$A$3:$C$67, 3, FALSE)</f>
        <v>15</v>
      </c>
      <c r="D240" s="68" t="s">
        <v>253</v>
      </c>
      <c r="E240" s="69">
        <v>2011</v>
      </c>
      <c r="F240" s="1">
        <v>2</v>
      </c>
      <c r="G240" s="1" t="s">
        <v>923</v>
      </c>
      <c r="H240" s="62">
        <v>5</v>
      </c>
      <c r="I240" s="1" t="s">
        <v>941</v>
      </c>
      <c r="J240" s="1" t="s">
        <v>929</v>
      </c>
      <c r="K240" s="1" t="s">
        <v>930</v>
      </c>
      <c r="M240" s="62" t="s">
        <v>121</v>
      </c>
      <c r="O240" s="62" t="s">
        <v>343</v>
      </c>
      <c r="W240" s="62" t="s">
        <v>36</v>
      </c>
      <c r="AB240" s="1">
        <v>16.2</v>
      </c>
      <c r="AC240" s="1">
        <v>1.5</v>
      </c>
      <c r="AD240" s="1">
        <v>36</v>
      </c>
    </row>
    <row r="241" spans="1:31" x14ac:dyDescent="0.3">
      <c r="A241" s="68">
        <v>60</v>
      </c>
      <c r="B241" s="68" t="s">
        <v>443</v>
      </c>
      <c r="C241" s="1">
        <f>VLOOKUP(A241, 선택문헌!$A$3:$C$67, 3, FALSE)</f>
        <v>15</v>
      </c>
      <c r="D241" s="68" t="s">
        <v>253</v>
      </c>
      <c r="E241" s="69">
        <v>2011</v>
      </c>
      <c r="F241" s="1">
        <v>2</v>
      </c>
      <c r="G241" s="1" t="s">
        <v>923</v>
      </c>
      <c r="H241" s="62">
        <v>5</v>
      </c>
      <c r="I241" s="1" t="s">
        <v>941</v>
      </c>
      <c r="J241" s="1" t="s">
        <v>931</v>
      </c>
      <c r="M241" s="62" t="s">
        <v>121</v>
      </c>
      <c r="O241" s="62" t="s">
        <v>343</v>
      </c>
      <c r="W241" s="62" t="s">
        <v>36</v>
      </c>
      <c r="X241" s="1">
        <v>1</v>
      </c>
      <c r="Y241" s="1">
        <v>36</v>
      </c>
    </row>
    <row r="242" spans="1:31" x14ac:dyDescent="0.3">
      <c r="A242" s="68">
        <v>60</v>
      </c>
      <c r="B242" s="68" t="s">
        <v>443</v>
      </c>
      <c r="C242" s="1">
        <f>VLOOKUP(A242, 선택문헌!$A$3:$C$67, 3, FALSE)</f>
        <v>15</v>
      </c>
      <c r="D242" s="68" t="s">
        <v>253</v>
      </c>
      <c r="E242" s="69">
        <v>2011</v>
      </c>
      <c r="F242" s="1">
        <v>2</v>
      </c>
      <c r="G242" s="1" t="s">
        <v>923</v>
      </c>
      <c r="I242" s="1" t="s">
        <v>932</v>
      </c>
      <c r="J242" s="1" t="s">
        <v>933</v>
      </c>
      <c r="K242" s="1" t="s">
        <v>936</v>
      </c>
      <c r="M242" s="62" t="s">
        <v>121</v>
      </c>
      <c r="O242" s="62" t="s">
        <v>343</v>
      </c>
      <c r="W242" s="62" t="s">
        <v>36</v>
      </c>
      <c r="X242" s="1">
        <v>33</v>
      </c>
      <c r="Y242" s="1">
        <v>36</v>
      </c>
      <c r="Z242" s="1">
        <v>91.7</v>
      </c>
    </row>
    <row r="243" spans="1:31" x14ac:dyDescent="0.3">
      <c r="A243" s="68">
        <v>60</v>
      </c>
      <c r="B243" s="68" t="s">
        <v>443</v>
      </c>
      <c r="C243" s="1">
        <f>VLOOKUP(A243, 선택문헌!$A$3:$C$67, 3, FALSE)</f>
        <v>15</v>
      </c>
      <c r="D243" s="68" t="s">
        <v>253</v>
      </c>
      <c r="E243" s="69">
        <v>2011</v>
      </c>
      <c r="F243" s="1">
        <v>2</v>
      </c>
      <c r="G243" s="1" t="s">
        <v>923</v>
      </c>
      <c r="I243" s="1" t="s">
        <v>932</v>
      </c>
      <c r="J243" s="1" t="s">
        <v>934</v>
      </c>
      <c r="M243" s="62" t="s">
        <v>121</v>
      </c>
      <c r="O243" s="62" t="s">
        <v>343</v>
      </c>
      <c r="W243" s="62" t="s">
        <v>36</v>
      </c>
      <c r="X243" s="1">
        <v>3</v>
      </c>
      <c r="Y243" s="1">
        <v>36</v>
      </c>
      <c r="Z243" s="1">
        <v>8.3000000000000007</v>
      </c>
    </row>
    <row r="244" spans="1:31" x14ac:dyDescent="0.3">
      <c r="A244" s="68">
        <v>60</v>
      </c>
      <c r="B244" s="68" t="s">
        <v>443</v>
      </c>
      <c r="C244" s="1">
        <f>VLOOKUP(A244, 선택문헌!$A$3:$C$67, 3, FALSE)</f>
        <v>15</v>
      </c>
      <c r="D244" s="68" t="s">
        <v>253</v>
      </c>
      <c r="E244" s="69">
        <v>2011</v>
      </c>
      <c r="F244" s="1">
        <v>2</v>
      </c>
      <c r="G244" s="1" t="s">
        <v>923</v>
      </c>
      <c r="I244" s="1" t="s">
        <v>932</v>
      </c>
      <c r="J244" s="1" t="s">
        <v>935</v>
      </c>
      <c r="M244" s="62" t="s">
        <v>121</v>
      </c>
      <c r="O244" s="62" t="s">
        <v>343</v>
      </c>
      <c r="W244" s="62" t="s">
        <v>36</v>
      </c>
      <c r="X244" s="1">
        <v>0</v>
      </c>
      <c r="Y244" s="1">
        <v>36</v>
      </c>
    </row>
    <row r="245" spans="1:31" x14ac:dyDescent="0.3">
      <c r="A245" s="68">
        <v>60</v>
      </c>
      <c r="B245" s="68" t="s">
        <v>443</v>
      </c>
      <c r="C245" s="1">
        <f>VLOOKUP(A245, 선택문헌!$A$3:$C$67, 3, FALSE)</f>
        <v>15</v>
      </c>
      <c r="D245" s="68" t="s">
        <v>253</v>
      </c>
      <c r="E245" s="69">
        <v>2011</v>
      </c>
      <c r="F245" s="1">
        <v>2</v>
      </c>
      <c r="G245" s="1" t="s">
        <v>923</v>
      </c>
      <c r="I245" s="1" t="s">
        <v>932</v>
      </c>
      <c r="J245" s="1" t="s">
        <v>933</v>
      </c>
      <c r="K245" s="1" t="s">
        <v>936</v>
      </c>
      <c r="M245" s="62" t="s">
        <v>121</v>
      </c>
      <c r="O245" s="62" t="s">
        <v>343</v>
      </c>
      <c r="P245" s="1">
        <v>23</v>
      </c>
      <c r="Q245" s="1">
        <v>34</v>
      </c>
      <c r="R245" s="1">
        <v>67.599999999999994</v>
      </c>
      <c r="W245" s="1" t="s">
        <v>349</v>
      </c>
      <c r="X245" s="1">
        <v>30</v>
      </c>
      <c r="Y245" s="1">
        <v>32</v>
      </c>
      <c r="Z245" s="1">
        <v>93.8</v>
      </c>
    </row>
    <row r="246" spans="1:31" x14ac:dyDescent="0.3">
      <c r="A246" s="68">
        <v>60</v>
      </c>
      <c r="B246" s="68" t="s">
        <v>443</v>
      </c>
      <c r="C246" s="1">
        <f>VLOOKUP(A246, 선택문헌!$A$3:$C$67, 3, FALSE)</f>
        <v>15</v>
      </c>
      <c r="D246" s="68" t="s">
        <v>253</v>
      </c>
      <c r="E246" s="69">
        <v>2011</v>
      </c>
      <c r="F246" s="1">
        <v>2</v>
      </c>
      <c r="G246" s="1" t="s">
        <v>923</v>
      </c>
      <c r="I246" s="1" t="s">
        <v>932</v>
      </c>
      <c r="J246" s="1" t="s">
        <v>934</v>
      </c>
      <c r="M246" s="62" t="s">
        <v>121</v>
      </c>
      <c r="O246" s="62" t="s">
        <v>343</v>
      </c>
      <c r="P246" s="1">
        <v>7</v>
      </c>
      <c r="Q246" s="1">
        <v>34</v>
      </c>
      <c r="R246" s="1">
        <v>20.6</v>
      </c>
      <c r="W246" s="1" t="s">
        <v>349</v>
      </c>
      <c r="X246" s="1">
        <v>2</v>
      </c>
      <c r="Y246" s="1">
        <v>32</v>
      </c>
      <c r="Z246" s="1">
        <v>6.2</v>
      </c>
    </row>
    <row r="247" spans="1:31" x14ac:dyDescent="0.3">
      <c r="A247" s="68">
        <v>60</v>
      </c>
      <c r="B247" s="68" t="s">
        <v>443</v>
      </c>
      <c r="C247" s="1">
        <f>VLOOKUP(A247, 선택문헌!$A$3:$C$67, 3, FALSE)</f>
        <v>15</v>
      </c>
      <c r="D247" s="68" t="s">
        <v>253</v>
      </c>
      <c r="E247" s="69">
        <v>2011</v>
      </c>
      <c r="F247" s="1">
        <v>2</v>
      </c>
      <c r="G247" s="1" t="s">
        <v>923</v>
      </c>
      <c r="I247" s="1" t="s">
        <v>932</v>
      </c>
      <c r="J247" s="1" t="s">
        <v>935</v>
      </c>
      <c r="M247" s="62" t="s">
        <v>121</v>
      </c>
      <c r="O247" s="62" t="s">
        <v>343</v>
      </c>
      <c r="P247" s="1">
        <v>4</v>
      </c>
      <c r="Q247" s="1">
        <v>34</v>
      </c>
      <c r="R247" s="1">
        <v>11.8</v>
      </c>
      <c r="W247" s="1" t="s">
        <v>349</v>
      </c>
      <c r="X247" s="1">
        <v>0</v>
      </c>
      <c r="Y247" s="1">
        <v>32</v>
      </c>
    </row>
    <row r="248" spans="1:31" x14ac:dyDescent="0.3">
      <c r="A248" s="68">
        <v>53</v>
      </c>
      <c r="B248" s="68" t="s">
        <v>426</v>
      </c>
      <c r="C248" s="1">
        <f>VLOOKUP(A248, 선택문헌!$A$3:$C$67, 3, FALSE)</f>
        <v>26</v>
      </c>
      <c r="D248" s="68" t="s">
        <v>251</v>
      </c>
      <c r="E248" s="69">
        <v>2019</v>
      </c>
      <c r="F248" s="1">
        <v>2</v>
      </c>
      <c r="G248" s="1">
        <v>2</v>
      </c>
      <c r="I248" s="1" t="s">
        <v>1194</v>
      </c>
      <c r="L248" s="1" t="s">
        <v>1202</v>
      </c>
      <c r="M248" s="1" t="s">
        <v>1201</v>
      </c>
      <c r="O248" s="1" t="s">
        <v>1005</v>
      </c>
      <c r="P248" s="1">
        <v>8</v>
      </c>
      <c r="Q248" s="1">
        <v>33</v>
      </c>
      <c r="R248" s="1">
        <v>24.2</v>
      </c>
      <c r="W248" s="1" t="s">
        <v>36</v>
      </c>
      <c r="X248" s="1">
        <v>5</v>
      </c>
      <c r="Y248" s="1">
        <v>31</v>
      </c>
      <c r="Z248" s="1">
        <v>16.100000000000001</v>
      </c>
      <c r="AE248" s="1">
        <v>0.54</v>
      </c>
    </row>
    <row r="249" spans="1:31" x14ac:dyDescent="0.3">
      <c r="A249" s="68">
        <v>53</v>
      </c>
      <c r="B249" s="68" t="s">
        <v>426</v>
      </c>
      <c r="C249" s="1">
        <f>VLOOKUP(A249, 선택문헌!$A$3:$C$67, 3, FALSE)</f>
        <v>26</v>
      </c>
      <c r="D249" s="68" t="s">
        <v>251</v>
      </c>
      <c r="E249" s="69">
        <v>2019</v>
      </c>
      <c r="F249" s="1">
        <v>2</v>
      </c>
      <c r="G249" s="1">
        <v>2</v>
      </c>
      <c r="I249" s="1" t="s">
        <v>1194</v>
      </c>
      <c r="L249" s="1" t="s">
        <v>1201</v>
      </c>
      <c r="M249" s="1" t="s">
        <v>1201</v>
      </c>
      <c r="O249" s="1" t="s">
        <v>1005</v>
      </c>
      <c r="P249" s="1">
        <v>8</v>
      </c>
      <c r="Q249" s="1">
        <v>33</v>
      </c>
      <c r="R249" s="1">
        <v>24.2</v>
      </c>
      <c r="W249" s="1" t="s">
        <v>36</v>
      </c>
      <c r="X249" s="1">
        <v>5</v>
      </c>
      <c r="Y249" s="1">
        <v>31</v>
      </c>
      <c r="Z249" s="1">
        <v>16.100000000000001</v>
      </c>
      <c r="AE249" s="1">
        <v>0.54</v>
      </c>
    </row>
    <row r="250" spans="1:31" x14ac:dyDescent="0.3">
      <c r="A250" s="68">
        <v>43</v>
      </c>
      <c r="B250" s="68" t="s">
        <v>330</v>
      </c>
      <c r="C250" s="1">
        <f>VLOOKUP(A250, 선택문헌!$A$3:$C$67, 3, FALSE)</f>
        <v>7</v>
      </c>
      <c r="D250" s="68" t="s">
        <v>235</v>
      </c>
      <c r="E250" s="69">
        <v>2017</v>
      </c>
      <c r="F250" s="21">
        <v>1</v>
      </c>
      <c r="G250" s="21">
        <v>5</v>
      </c>
      <c r="J250" s="1" t="s">
        <v>750</v>
      </c>
      <c r="K250" s="1" t="s">
        <v>751</v>
      </c>
      <c r="L250" s="1" t="s">
        <v>211</v>
      </c>
      <c r="M250" s="1" t="s">
        <v>695</v>
      </c>
      <c r="O250" s="22" t="s">
        <v>35</v>
      </c>
      <c r="P250" s="1">
        <v>32</v>
      </c>
      <c r="Q250" s="1">
        <v>143</v>
      </c>
      <c r="R250" s="1">
        <v>22.4</v>
      </c>
      <c r="W250" s="1" t="s">
        <v>697</v>
      </c>
      <c r="X250" s="1">
        <v>41</v>
      </c>
      <c r="Y250" s="1">
        <v>141</v>
      </c>
      <c r="Z250" s="1">
        <v>28.6</v>
      </c>
    </row>
    <row r="251" spans="1:31" x14ac:dyDescent="0.3">
      <c r="A251" s="68">
        <v>43</v>
      </c>
      <c r="B251" s="68" t="s">
        <v>330</v>
      </c>
      <c r="C251" s="1">
        <f>VLOOKUP(A251, 선택문헌!$A$3:$C$67, 3, FALSE)</f>
        <v>7</v>
      </c>
      <c r="D251" s="68" t="s">
        <v>235</v>
      </c>
      <c r="E251" s="69">
        <v>2017</v>
      </c>
      <c r="F251" s="21">
        <v>1</v>
      </c>
      <c r="G251" s="21">
        <v>5</v>
      </c>
      <c r="J251" s="1" t="s">
        <v>750</v>
      </c>
      <c r="K251" s="1" t="s">
        <v>752</v>
      </c>
      <c r="L251" s="1" t="s">
        <v>211</v>
      </c>
      <c r="M251" s="1" t="s">
        <v>695</v>
      </c>
      <c r="O251" s="22" t="s">
        <v>35</v>
      </c>
      <c r="P251" s="1">
        <v>6</v>
      </c>
      <c r="Q251" s="1">
        <v>143</v>
      </c>
      <c r="R251" s="1">
        <v>4.2</v>
      </c>
      <c r="W251" s="1" t="s">
        <v>697</v>
      </c>
      <c r="X251" s="1">
        <v>15</v>
      </c>
      <c r="Y251" s="1">
        <v>141</v>
      </c>
      <c r="Z251" s="1">
        <v>10.7</v>
      </c>
    </row>
    <row r="252" spans="1:31" x14ac:dyDescent="0.3">
      <c r="A252" s="68">
        <v>43</v>
      </c>
      <c r="B252" s="68" t="s">
        <v>330</v>
      </c>
      <c r="C252" s="1">
        <f>VLOOKUP(A252, 선택문헌!$A$3:$C$67, 3, FALSE)</f>
        <v>7</v>
      </c>
      <c r="D252" s="68" t="s">
        <v>235</v>
      </c>
      <c r="E252" s="69">
        <v>2017</v>
      </c>
      <c r="F252" s="21">
        <v>1</v>
      </c>
      <c r="G252" s="21">
        <v>5</v>
      </c>
      <c r="J252" s="1" t="s">
        <v>750</v>
      </c>
      <c r="K252" s="1" t="s">
        <v>682</v>
      </c>
      <c r="L252" s="1" t="s">
        <v>211</v>
      </c>
      <c r="M252" s="1" t="s">
        <v>695</v>
      </c>
      <c r="O252" s="22" t="s">
        <v>35</v>
      </c>
      <c r="P252" s="1">
        <v>63</v>
      </c>
      <c r="Q252" s="1">
        <v>143</v>
      </c>
      <c r="R252" s="1">
        <v>44.1</v>
      </c>
      <c r="W252" s="1" t="s">
        <v>697</v>
      </c>
      <c r="X252" s="1">
        <v>51</v>
      </c>
      <c r="Y252" s="1">
        <v>141</v>
      </c>
      <c r="Z252" s="1">
        <v>36.4</v>
      </c>
    </row>
    <row r="253" spans="1:31" x14ac:dyDescent="0.3">
      <c r="A253" s="68">
        <v>43</v>
      </c>
      <c r="B253" s="68" t="s">
        <v>330</v>
      </c>
      <c r="C253" s="1">
        <f>VLOOKUP(A253, 선택문헌!$A$3:$C$67, 3, FALSE)</f>
        <v>7</v>
      </c>
      <c r="D253" s="68" t="s">
        <v>235</v>
      </c>
      <c r="E253" s="69">
        <v>2017</v>
      </c>
      <c r="F253" s="21">
        <v>1</v>
      </c>
      <c r="G253" s="21">
        <v>5</v>
      </c>
      <c r="J253" s="1" t="s">
        <v>750</v>
      </c>
      <c r="K253" s="1" t="s">
        <v>683</v>
      </c>
      <c r="L253" s="1" t="s">
        <v>211</v>
      </c>
      <c r="M253" s="1" t="s">
        <v>695</v>
      </c>
      <c r="O253" s="22" t="s">
        <v>35</v>
      </c>
      <c r="P253" s="1">
        <v>42</v>
      </c>
      <c r="Q253" s="1">
        <v>143</v>
      </c>
      <c r="R253" s="1">
        <v>29.4</v>
      </c>
      <c r="W253" s="1" t="s">
        <v>697</v>
      </c>
      <c r="X253" s="1">
        <v>34</v>
      </c>
      <c r="Y253" s="1">
        <v>141</v>
      </c>
      <c r="Z253" s="1">
        <v>24.3</v>
      </c>
    </row>
    <row r="254" spans="1:31" x14ac:dyDescent="0.3">
      <c r="A254" s="68">
        <v>7</v>
      </c>
      <c r="B254" s="68" t="s">
        <v>360</v>
      </c>
      <c r="C254" s="1">
        <f>VLOOKUP(A254, 선택문헌!$A$3:$C$67, 3, FALSE)</f>
        <v>16</v>
      </c>
      <c r="D254" s="68" t="s">
        <v>240</v>
      </c>
      <c r="E254" s="69">
        <v>2012</v>
      </c>
      <c r="F254" s="1">
        <v>2</v>
      </c>
      <c r="G254" s="1">
        <v>1</v>
      </c>
      <c r="H254" s="62">
        <v>5</v>
      </c>
      <c r="I254" s="1" t="s">
        <v>941</v>
      </c>
      <c r="J254" s="1" t="s">
        <v>939</v>
      </c>
      <c r="K254" s="1" t="s">
        <v>930</v>
      </c>
      <c r="M254" s="62" t="s">
        <v>948</v>
      </c>
      <c r="O254" s="1" t="s">
        <v>946</v>
      </c>
      <c r="T254" s="1">
        <v>26</v>
      </c>
      <c r="U254" s="1">
        <v>12</v>
      </c>
      <c r="V254" s="1">
        <v>133</v>
      </c>
      <c r="W254" s="62" t="s">
        <v>947</v>
      </c>
      <c r="AB254" s="1">
        <v>28</v>
      </c>
      <c r="AC254" s="1">
        <v>10</v>
      </c>
      <c r="AD254" s="1">
        <v>127</v>
      </c>
      <c r="AE254" s="1">
        <v>0.26</v>
      </c>
    </row>
    <row r="255" spans="1:31" x14ac:dyDescent="0.3">
      <c r="A255" s="68">
        <v>7</v>
      </c>
      <c r="B255" s="68" t="s">
        <v>360</v>
      </c>
      <c r="C255" s="1">
        <f>VLOOKUP(A255, 선택문헌!$A$3:$C$67, 3, FALSE)</f>
        <v>16</v>
      </c>
      <c r="D255" s="68" t="s">
        <v>240</v>
      </c>
      <c r="E255" s="69">
        <v>2012</v>
      </c>
      <c r="F255" s="1">
        <v>2</v>
      </c>
      <c r="G255" s="1">
        <v>1</v>
      </c>
      <c r="H255" s="62">
        <v>5</v>
      </c>
      <c r="I255" s="1" t="s">
        <v>941</v>
      </c>
      <c r="J255" s="1" t="s">
        <v>940</v>
      </c>
      <c r="K255" s="1" t="s">
        <v>930</v>
      </c>
      <c r="M255" s="62" t="s">
        <v>948</v>
      </c>
      <c r="O255" s="1" t="s">
        <v>946</v>
      </c>
      <c r="T255" s="1">
        <v>77</v>
      </c>
      <c r="U255" s="1">
        <v>81</v>
      </c>
      <c r="V255" s="1">
        <v>133</v>
      </c>
      <c r="W255" s="62" t="s">
        <v>947</v>
      </c>
      <c r="AB255" s="1">
        <v>77</v>
      </c>
      <c r="AC255" s="1">
        <v>70</v>
      </c>
      <c r="AD255" s="1">
        <v>127</v>
      </c>
      <c r="AE255" s="1">
        <v>0.57999999999999996</v>
      </c>
    </row>
    <row r="256" spans="1:31" x14ac:dyDescent="0.3">
      <c r="A256" s="68">
        <v>7</v>
      </c>
      <c r="B256" s="68" t="s">
        <v>360</v>
      </c>
      <c r="C256" s="1">
        <f>VLOOKUP(A256, 선택문헌!$A$3:$C$67, 3, FALSE)</f>
        <v>16</v>
      </c>
      <c r="D256" s="68" t="s">
        <v>240</v>
      </c>
      <c r="E256" s="69">
        <v>2012</v>
      </c>
      <c r="F256" s="1">
        <v>2</v>
      </c>
      <c r="G256" s="1">
        <v>1</v>
      </c>
      <c r="H256" s="62">
        <v>5</v>
      </c>
      <c r="I256" s="1" t="s">
        <v>941</v>
      </c>
      <c r="J256" s="1" t="s">
        <v>942</v>
      </c>
      <c r="K256" s="1" t="s">
        <v>943</v>
      </c>
      <c r="M256" s="62" t="s">
        <v>948</v>
      </c>
      <c r="O256" s="1" t="s">
        <v>946</v>
      </c>
      <c r="T256" s="1" t="s">
        <v>949</v>
      </c>
      <c r="U256" s="1" t="s">
        <v>950</v>
      </c>
      <c r="V256" s="1">
        <v>133</v>
      </c>
      <c r="W256" s="62" t="s">
        <v>947</v>
      </c>
      <c r="AB256" s="1" t="s">
        <v>949</v>
      </c>
      <c r="AC256" s="1" t="s">
        <v>950</v>
      </c>
      <c r="AD256" s="1">
        <v>127</v>
      </c>
      <c r="AE256" s="1">
        <v>0.33</v>
      </c>
    </row>
    <row r="257" spans="1:32" x14ac:dyDescent="0.3">
      <c r="A257" s="68">
        <v>7</v>
      </c>
      <c r="B257" s="68" t="s">
        <v>360</v>
      </c>
      <c r="C257" s="1">
        <f>VLOOKUP(A257, 선택문헌!$A$3:$C$67, 3, FALSE)</f>
        <v>16</v>
      </c>
      <c r="D257" s="68" t="s">
        <v>240</v>
      </c>
      <c r="E257" s="69">
        <v>2012</v>
      </c>
      <c r="F257" s="1">
        <v>2</v>
      </c>
      <c r="G257" s="1">
        <v>1</v>
      </c>
      <c r="H257" s="62">
        <v>5</v>
      </c>
      <c r="I257" s="1" t="s">
        <v>941</v>
      </c>
      <c r="J257" s="1" t="s">
        <v>944</v>
      </c>
      <c r="K257" s="1" t="s">
        <v>945</v>
      </c>
      <c r="M257" s="62" t="s">
        <v>948</v>
      </c>
      <c r="O257" s="1" t="s">
        <v>946</v>
      </c>
      <c r="T257" s="1" t="s">
        <v>951</v>
      </c>
      <c r="U257" s="1" t="s">
        <v>952</v>
      </c>
      <c r="V257" s="1">
        <v>133</v>
      </c>
      <c r="W257" s="62" t="s">
        <v>947</v>
      </c>
      <c r="AB257" s="1" t="s">
        <v>951</v>
      </c>
      <c r="AC257" s="1" t="s">
        <v>952</v>
      </c>
      <c r="AD257" s="1">
        <v>127</v>
      </c>
    </row>
    <row r="258" spans="1:32" x14ac:dyDescent="0.3">
      <c r="A258" s="68">
        <v>7</v>
      </c>
      <c r="B258" s="68" t="s">
        <v>360</v>
      </c>
      <c r="C258" s="1">
        <f>VLOOKUP(A258, 선택문헌!$A$3:$C$67, 3, FALSE)</f>
        <v>16</v>
      </c>
      <c r="D258" s="68" t="s">
        <v>240</v>
      </c>
      <c r="E258" s="69">
        <v>2012</v>
      </c>
      <c r="F258" s="1">
        <v>2</v>
      </c>
      <c r="G258" s="1">
        <v>1</v>
      </c>
      <c r="H258" s="62">
        <v>4</v>
      </c>
      <c r="I258" s="1" t="s">
        <v>904</v>
      </c>
      <c r="J258" s="1" t="s">
        <v>977</v>
      </c>
      <c r="L258" s="1" t="s">
        <v>917</v>
      </c>
      <c r="M258" s="62" t="s">
        <v>948</v>
      </c>
      <c r="O258" s="1" t="s">
        <v>946</v>
      </c>
      <c r="T258" s="1" t="s">
        <v>955</v>
      </c>
      <c r="W258" s="62" t="s">
        <v>947</v>
      </c>
      <c r="AB258" s="1" t="s">
        <v>958</v>
      </c>
      <c r="AD258" s="1">
        <v>127</v>
      </c>
    </row>
    <row r="259" spans="1:32" x14ac:dyDescent="0.3">
      <c r="A259" s="68">
        <v>7</v>
      </c>
      <c r="B259" s="68" t="s">
        <v>360</v>
      </c>
      <c r="C259" s="1">
        <f>VLOOKUP(A259, 선택문헌!$A$3:$C$67, 3, FALSE)</f>
        <v>16</v>
      </c>
      <c r="D259" s="68" t="s">
        <v>240</v>
      </c>
      <c r="E259" s="69">
        <v>2012</v>
      </c>
      <c r="F259" s="1">
        <v>2</v>
      </c>
      <c r="G259" s="1">
        <v>1</v>
      </c>
      <c r="H259" s="62">
        <v>4</v>
      </c>
      <c r="I259" s="1" t="s">
        <v>904</v>
      </c>
      <c r="J259" s="1" t="s">
        <v>977</v>
      </c>
      <c r="L259" s="1" t="s">
        <v>953</v>
      </c>
      <c r="M259" s="62" t="s">
        <v>948</v>
      </c>
      <c r="O259" s="1" t="s">
        <v>946</v>
      </c>
      <c r="T259" s="1" t="s">
        <v>956</v>
      </c>
      <c r="W259" s="62" t="s">
        <v>947</v>
      </c>
      <c r="AB259" s="1" t="s">
        <v>955</v>
      </c>
    </row>
    <row r="260" spans="1:32" x14ac:dyDescent="0.3">
      <c r="A260" s="68">
        <v>7</v>
      </c>
      <c r="B260" s="68" t="s">
        <v>360</v>
      </c>
      <c r="C260" s="1">
        <f>VLOOKUP(A260, 선택문헌!$A$3:$C$67, 3, FALSE)</f>
        <v>16</v>
      </c>
      <c r="D260" s="68" t="s">
        <v>240</v>
      </c>
      <c r="E260" s="69">
        <v>2012</v>
      </c>
      <c r="F260" s="1">
        <v>2</v>
      </c>
      <c r="G260" s="1">
        <v>1</v>
      </c>
      <c r="H260" s="62">
        <v>4</v>
      </c>
      <c r="I260" s="1" t="s">
        <v>904</v>
      </c>
      <c r="J260" s="1" t="s">
        <v>977</v>
      </c>
      <c r="L260" s="1" t="s">
        <v>954</v>
      </c>
      <c r="M260" s="62" t="s">
        <v>948</v>
      </c>
      <c r="O260" s="1" t="s">
        <v>946</v>
      </c>
      <c r="T260" s="1" t="s">
        <v>957</v>
      </c>
      <c r="W260" s="62" t="s">
        <v>947</v>
      </c>
      <c r="AB260" s="1" t="s">
        <v>956</v>
      </c>
      <c r="AF260" s="1" t="s">
        <v>959</v>
      </c>
    </row>
    <row r="261" spans="1:32" x14ac:dyDescent="0.3">
      <c r="A261" s="68">
        <v>7</v>
      </c>
      <c r="B261" s="68" t="s">
        <v>360</v>
      </c>
      <c r="C261" s="1">
        <f>VLOOKUP(A261, 선택문헌!$A$3:$C$67, 3, FALSE)</f>
        <v>16</v>
      </c>
      <c r="D261" s="68" t="s">
        <v>240</v>
      </c>
      <c r="E261" s="69">
        <v>2012</v>
      </c>
      <c r="F261" s="1">
        <v>2</v>
      </c>
      <c r="G261" s="1">
        <v>1</v>
      </c>
      <c r="H261" s="1">
        <v>2</v>
      </c>
      <c r="I261" s="1" t="s">
        <v>960</v>
      </c>
      <c r="J261" s="1" t="s">
        <v>963</v>
      </c>
      <c r="K261" s="1" t="s">
        <v>961</v>
      </c>
      <c r="L261" s="1" t="s">
        <v>916</v>
      </c>
      <c r="M261" s="62" t="s">
        <v>948</v>
      </c>
      <c r="O261" s="1" t="s">
        <v>946</v>
      </c>
      <c r="P261" s="1">
        <v>72</v>
      </c>
      <c r="Q261" s="1">
        <v>129</v>
      </c>
      <c r="R261" s="1">
        <v>55.8</v>
      </c>
      <c r="W261" s="62" t="s">
        <v>947</v>
      </c>
      <c r="X261" s="1">
        <v>77</v>
      </c>
      <c r="Y261" s="1">
        <v>127</v>
      </c>
      <c r="Z261" s="1">
        <v>60.8</v>
      </c>
      <c r="AE261" s="1">
        <v>0.43</v>
      </c>
    </row>
    <row r="262" spans="1:32" x14ac:dyDescent="0.3">
      <c r="A262" s="68">
        <v>7</v>
      </c>
      <c r="B262" s="68" t="s">
        <v>360</v>
      </c>
      <c r="C262" s="1">
        <f>VLOOKUP(A262, 선택문헌!$A$3:$C$67, 3, FALSE)</f>
        <v>16</v>
      </c>
      <c r="D262" s="68" t="s">
        <v>240</v>
      </c>
      <c r="E262" s="69">
        <v>2012</v>
      </c>
      <c r="F262" s="1">
        <v>2</v>
      </c>
      <c r="G262" s="1">
        <v>1</v>
      </c>
      <c r="H262" s="1">
        <v>2</v>
      </c>
      <c r="I262" s="1" t="s">
        <v>960</v>
      </c>
      <c r="J262" s="1" t="s">
        <v>963</v>
      </c>
      <c r="K262" s="1" t="s">
        <v>962</v>
      </c>
      <c r="L262" s="1" t="s">
        <v>916</v>
      </c>
      <c r="M262" s="62" t="s">
        <v>948</v>
      </c>
      <c r="O262" s="1" t="s">
        <v>946</v>
      </c>
      <c r="P262" s="1">
        <v>77</v>
      </c>
      <c r="Q262" s="1">
        <v>136</v>
      </c>
      <c r="R262" s="1">
        <v>56.6</v>
      </c>
      <c r="W262" s="62" t="s">
        <v>947</v>
      </c>
      <c r="X262" s="1">
        <v>77</v>
      </c>
      <c r="Y262" s="1">
        <v>127</v>
      </c>
      <c r="Z262" s="1">
        <v>60.8</v>
      </c>
      <c r="AE262" s="1">
        <v>0.6</v>
      </c>
    </row>
    <row r="263" spans="1:32" x14ac:dyDescent="0.3">
      <c r="A263" s="68">
        <v>7</v>
      </c>
      <c r="B263" s="68" t="s">
        <v>360</v>
      </c>
      <c r="C263" s="1">
        <f>VLOOKUP(A263, 선택문헌!$A$3:$C$67, 3, FALSE)</f>
        <v>16</v>
      </c>
      <c r="D263" s="68" t="s">
        <v>240</v>
      </c>
      <c r="E263" s="69">
        <v>2012</v>
      </c>
      <c r="F263" s="1">
        <v>2</v>
      </c>
      <c r="G263" s="1">
        <v>1</v>
      </c>
      <c r="H263" s="1">
        <v>2</v>
      </c>
      <c r="I263" s="1" t="s">
        <v>960</v>
      </c>
      <c r="J263" s="1" t="s">
        <v>964</v>
      </c>
      <c r="K263" s="1" t="s">
        <v>965</v>
      </c>
      <c r="L263" s="1" t="s">
        <v>916</v>
      </c>
      <c r="M263" s="62" t="s">
        <v>948</v>
      </c>
      <c r="O263" s="1" t="s">
        <v>946</v>
      </c>
      <c r="T263" s="1">
        <v>2.2000000000000002</v>
      </c>
      <c r="U263" s="1">
        <v>2.7</v>
      </c>
      <c r="V263" s="1">
        <v>134</v>
      </c>
      <c r="W263" s="62" t="s">
        <v>947</v>
      </c>
      <c r="AB263" s="1">
        <v>1.5</v>
      </c>
      <c r="AC263" s="1">
        <v>1.9</v>
      </c>
      <c r="AD263" s="1">
        <v>126</v>
      </c>
      <c r="AE263" s="1">
        <v>1.4999999999999999E-2</v>
      </c>
    </row>
    <row r="264" spans="1:32" x14ac:dyDescent="0.3">
      <c r="A264" s="68">
        <v>7</v>
      </c>
      <c r="B264" s="68" t="s">
        <v>360</v>
      </c>
      <c r="C264" s="1">
        <f>VLOOKUP(A264, 선택문헌!$A$3:$C$67, 3, FALSE)</f>
        <v>16</v>
      </c>
      <c r="D264" s="68" t="s">
        <v>240</v>
      </c>
      <c r="E264" s="69">
        <v>2012</v>
      </c>
      <c r="F264" s="1">
        <v>2</v>
      </c>
      <c r="G264" s="1">
        <v>1</v>
      </c>
      <c r="H264" s="1">
        <v>2</v>
      </c>
      <c r="I264" s="1" t="s">
        <v>960</v>
      </c>
      <c r="J264" s="1" t="s">
        <v>964</v>
      </c>
      <c r="K264" s="1" t="s">
        <v>972</v>
      </c>
      <c r="L264" s="1" t="s">
        <v>916</v>
      </c>
      <c r="M264" s="62" t="s">
        <v>948</v>
      </c>
      <c r="O264" s="1" t="s">
        <v>946</v>
      </c>
      <c r="P264" s="1">
        <v>77</v>
      </c>
      <c r="Q264" s="1">
        <v>134</v>
      </c>
      <c r="R264" s="1">
        <v>57</v>
      </c>
      <c r="W264" s="62" t="s">
        <v>947</v>
      </c>
      <c r="X264" s="1">
        <v>77</v>
      </c>
      <c r="Y264" s="1">
        <v>126</v>
      </c>
      <c r="Z264" s="1">
        <v>61</v>
      </c>
      <c r="AE264" s="1">
        <v>0.25</v>
      </c>
    </row>
    <row r="265" spans="1:32" x14ac:dyDescent="0.3">
      <c r="A265" s="68">
        <v>7</v>
      </c>
      <c r="B265" s="68" t="s">
        <v>360</v>
      </c>
      <c r="C265" s="1">
        <f>VLOOKUP(A265, 선택문헌!$A$3:$C$67, 3, FALSE)</f>
        <v>16</v>
      </c>
      <c r="D265" s="68" t="s">
        <v>240</v>
      </c>
      <c r="E265" s="69">
        <v>2012</v>
      </c>
      <c r="F265" s="1">
        <v>2</v>
      </c>
      <c r="G265" s="1">
        <v>1</v>
      </c>
      <c r="H265" s="1">
        <v>2</v>
      </c>
      <c r="I265" s="1" t="s">
        <v>960</v>
      </c>
      <c r="J265" s="1" t="s">
        <v>964</v>
      </c>
      <c r="K265" s="1" t="s">
        <v>681</v>
      </c>
      <c r="L265" s="1" t="s">
        <v>916</v>
      </c>
      <c r="M265" s="62" t="s">
        <v>948</v>
      </c>
      <c r="O265" s="1" t="s">
        <v>946</v>
      </c>
      <c r="P265" s="1">
        <v>12</v>
      </c>
      <c r="Q265" s="1">
        <v>134</v>
      </c>
      <c r="R265" s="1">
        <v>9</v>
      </c>
      <c r="W265" s="62" t="s">
        <v>947</v>
      </c>
      <c r="X265" s="1">
        <v>18</v>
      </c>
      <c r="Y265" s="1">
        <v>126</v>
      </c>
      <c r="Z265" s="1">
        <v>15</v>
      </c>
    </row>
    <row r="266" spans="1:32" x14ac:dyDescent="0.3">
      <c r="A266" s="68">
        <v>7</v>
      </c>
      <c r="B266" s="68" t="s">
        <v>360</v>
      </c>
      <c r="C266" s="1">
        <f>VLOOKUP(A266, 선택문헌!$A$3:$C$67, 3, FALSE)</f>
        <v>16</v>
      </c>
      <c r="D266" s="68" t="s">
        <v>240</v>
      </c>
      <c r="E266" s="69">
        <v>2012</v>
      </c>
      <c r="F266" s="1">
        <v>2</v>
      </c>
      <c r="G266" s="1">
        <v>1</v>
      </c>
      <c r="H266" s="1">
        <v>2</v>
      </c>
      <c r="I266" s="1" t="s">
        <v>960</v>
      </c>
      <c r="J266" s="1" t="s">
        <v>964</v>
      </c>
      <c r="K266" s="1" t="s">
        <v>682</v>
      </c>
      <c r="L266" s="1" t="s">
        <v>916</v>
      </c>
      <c r="M266" s="62" t="s">
        <v>948</v>
      </c>
      <c r="O266" s="1" t="s">
        <v>946</v>
      </c>
      <c r="P266" s="1">
        <v>24</v>
      </c>
      <c r="Q266" s="1">
        <v>134</v>
      </c>
      <c r="R266" s="1">
        <v>18</v>
      </c>
      <c r="W266" s="62" t="s">
        <v>947</v>
      </c>
      <c r="X266" s="1">
        <v>25</v>
      </c>
      <c r="Y266" s="1">
        <v>126</v>
      </c>
      <c r="Z266" s="1">
        <v>20</v>
      </c>
    </row>
    <row r="267" spans="1:32" x14ac:dyDescent="0.3">
      <c r="A267" s="68">
        <v>7</v>
      </c>
      <c r="B267" s="68" t="s">
        <v>360</v>
      </c>
      <c r="C267" s="1">
        <f>VLOOKUP(A267, 선택문헌!$A$3:$C$67, 3, FALSE)</f>
        <v>16</v>
      </c>
      <c r="D267" s="68" t="s">
        <v>240</v>
      </c>
      <c r="E267" s="69">
        <v>2012</v>
      </c>
      <c r="F267" s="1">
        <v>2</v>
      </c>
      <c r="G267" s="1">
        <v>1</v>
      </c>
      <c r="H267" s="1">
        <v>2</v>
      </c>
      <c r="I267" s="1" t="s">
        <v>960</v>
      </c>
      <c r="J267" s="1" t="s">
        <v>964</v>
      </c>
      <c r="K267" s="1" t="s">
        <v>683</v>
      </c>
      <c r="L267" s="1" t="s">
        <v>916</v>
      </c>
      <c r="M267" s="62" t="s">
        <v>948</v>
      </c>
      <c r="O267" s="1" t="s">
        <v>946</v>
      </c>
      <c r="P267" s="1">
        <v>21</v>
      </c>
      <c r="Q267" s="1">
        <v>134</v>
      </c>
      <c r="R267" s="1">
        <v>16</v>
      </c>
      <c r="W267" s="62" t="s">
        <v>947</v>
      </c>
      <c r="X267" s="1">
        <v>6</v>
      </c>
      <c r="Y267" s="1">
        <v>126</v>
      </c>
      <c r="Z267" s="1">
        <v>5</v>
      </c>
    </row>
    <row r="268" spans="1:32" x14ac:dyDescent="0.3">
      <c r="A268" s="68">
        <v>7</v>
      </c>
      <c r="B268" s="68" t="s">
        <v>360</v>
      </c>
      <c r="C268" s="1">
        <f>VLOOKUP(A268, 선택문헌!$A$3:$C$67, 3, FALSE)</f>
        <v>16</v>
      </c>
      <c r="D268" s="68" t="s">
        <v>240</v>
      </c>
      <c r="E268" s="69">
        <v>2012</v>
      </c>
      <c r="F268" s="1">
        <v>2</v>
      </c>
      <c r="G268" s="1">
        <v>1</v>
      </c>
      <c r="H268" s="1">
        <v>2</v>
      </c>
      <c r="I268" s="1" t="s">
        <v>960</v>
      </c>
      <c r="J268" s="1" t="s">
        <v>971</v>
      </c>
      <c r="K268" s="1" t="s">
        <v>966</v>
      </c>
      <c r="L268" s="1" t="s">
        <v>916</v>
      </c>
      <c r="M268" s="62" t="s">
        <v>948</v>
      </c>
      <c r="O268" s="1" t="s">
        <v>946</v>
      </c>
      <c r="P268" s="1">
        <v>63</v>
      </c>
      <c r="Q268" s="1">
        <v>109</v>
      </c>
      <c r="R268" s="1">
        <v>58</v>
      </c>
      <c r="W268" s="62" t="s">
        <v>947</v>
      </c>
      <c r="X268" s="1">
        <v>67</v>
      </c>
      <c r="Y268" s="1">
        <v>105</v>
      </c>
      <c r="Z268" s="1">
        <v>64</v>
      </c>
      <c r="AE268" s="1">
        <v>0.64</v>
      </c>
    </row>
    <row r="269" spans="1:32" x14ac:dyDescent="0.3">
      <c r="A269" s="68">
        <v>7</v>
      </c>
      <c r="B269" s="68" t="s">
        <v>360</v>
      </c>
      <c r="C269" s="1">
        <f>VLOOKUP(A269, 선택문헌!$A$3:$C$67, 3, FALSE)</f>
        <v>16</v>
      </c>
      <c r="D269" s="68" t="s">
        <v>240</v>
      </c>
      <c r="E269" s="69">
        <v>2012</v>
      </c>
      <c r="F269" s="1">
        <v>2</v>
      </c>
      <c r="G269" s="1">
        <v>1</v>
      </c>
      <c r="H269" s="1">
        <v>2</v>
      </c>
      <c r="I269" s="1" t="s">
        <v>960</v>
      </c>
      <c r="J269" s="1" t="s">
        <v>971</v>
      </c>
      <c r="K269" s="1" t="s">
        <v>967</v>
      </c>
      <c r="L269" s="1" t="s">
        <v>916</v>
      </c>
      <c r="M269" s="62" t="s">
        <v>948</v>
      </c>
      <c r="O269" s="1" t="s">
        <v>946</v>
      </c>
      <c r="P269" s="1">
        <v>24</v>
      </c>
      <c r="Q269" s="1">
        <v>109</v>
      </c>
      <c r="R269" s="1">
        <v>22</v>
      </c>
      <c r="W269" s="62" t="s">
        <v>947</v>
      </c>
      <c r="X269" s="1">
        <v>24</v>
      </c>
      <c r="Y269" s="1">
        <v>105</v>
      </c>
      <c r="Z269" s="1">
        <v>23</v>
      </c>
    </row>
    <row r="270" spans="1:32" x14ac:dyDescent="0.3">
      <c r="A270" s="68">
        <v>7</v>
      </c>
      <c r="B270" s="68" t="s">
        <v>360</v>
      </c>
      <c r="C270" s="1">
        <f>VLOOKUP(A270, 선택문헌!$A$3:$C$67, 3, FALSE)</f>
        <v>16</v>
      </c>
      <c r="D270" s="68" t="s">
        <v>240</v>
      </c>
      <c r="E270" s="69">
        <v>2012</v>
      </c>
      <c r="F270" s="1">
        <v>2</v>
      </c>
      <c r="G270" s="1">
        <v>1</v>
      </c>
      <c r="H270" s="1">
        <v>2</v>
      </c>
      <c r="I270" s="1" t="s">
        <v>960</v>
      </c>
      <c r="J270" s="1" t="s">
        <v>971</v>
      </c>
      <c r="K270" s="1" t="s">
        <v>968</v>
      </c>
      <c r="L270" s="1" t="s">
        <v>916</v>
      </c>
      <c r="M270" s="62" t="s">
        <v>948</v>
      </c>
      <c r="O270" s="1" t="s">
        <v>946</v>
      </c>
      <c r="P270" s="1">
        <v>11</v>
      </c>
      <c r="Q270" s="1">
        <v>109</v>
      </c>
      <c r="R270" s="1">
        <v>10</v>
      </c>
      <c r="W270" s="62" t="s">
        <v>947</v>
      </c>
      <c r="X270" s="1">
        <v>9</v>
      </c>
      <c r="Y270" s="1">
        <v>105</v>
      </c>
      <c r="Z270" s="1">
        <v>9</v>
      </c>
    </row>
    <row r="271" spans="1:32" x14ac:dyDescent="0.3">
      <c r="A271" s="68">
        <v>7</v>
      </c>
      <c r="B271" s="68" t="s">
        <v>360</v>
      </c>
      <c r="C271" s="1">
        <f>VLOOKUP(A271, 선택문헌!$A$3:$C$67, 3, FALSE)</f>
        <v>16</v>
      </c>
      <c r="D271" s="68" t="s">
        <v>240</v>
      </c>
      <c r="E271" s="69">
        <v>2012</v>
      </c>
      <c r="F271" s="1">
        <v>2</v>
      </c>
      <c r="G271" s="1">
        <v>1</v>
      </c>
      <c r="H271" s="1">
        <v>2</v>
      </c>
      <c r="I271" s="1" t="s">
        <v>960</v>
      </c>
      <c r="J271" s="1" t="s">
        <v>971</v>
      </c>
      <c r="K271" s="1" t="s">
        <v>969</v>
      </c>
      <c r="L271" s="1" t="s">
        <v>916</v>
      </c>
      <c r="M271" s="62" t="s">
        <v>948</v>
      </c>
      <c r="O271" s="1" t="s">
        <v>946</v>
      </c>
      <c r="P271" s="1">
        <v>3</v>
      </c>
      <c r="Q271" s="1">
        <v>109</v>
      </c>
      <c r="R271" s="1">
        <v>3</v>
      </c>
      <c r="W271" s="62" t="s">
        <v>947</v>
      </c>
      <c r="X271" s="1">
        <v>1</v>
      </c>
      <c r="Y271" s="1">
        <v>105</v>
      </c>
      <c r="Z271" s="1">
        <v>1</v>
      </c>
    </row>
    <row r="272" spans="1:32" x14ac:dyDescent="0.3">
      <c r="A272" s="68">
        <v>7</v>
      </c>
      <c r="B272" s="68" t="s">
        <v>360</v>
      </c>
      <c r="C272" s="1">
        <f>VLOOKUP(A272, 선택문헌!$A$3:$C$67, 3, FALSE)</f>
        <v>16</v>
      </c>
      <c r="D272" s="68" t="s">
        <v>240</v>
      </c>
      <c r="E272" s="69">
        <v>2012</v>
      </c>
      <c r="F272" s="1">
        <v>2</v>
      </c>
      <c r="G272" s="1">
        <v>1</v>
      </c>
      <c r="H272" s="1">
        <v>2</v>
      </c>
      <c r="I272" s="1" t="s">
        <v>960</v>
      </c>
      <c r="J272" s="1" t="s">
        <v>971</v>
      </c>
      <c r="K272" s="1" t="s">
        <v>970</v>
      </c>
      <c r="L272" s="1" t="s">
        <v>916</v>
      </c>
      <c r="M272" s="62" t="s">
        <v>948</v>
      </c>
      <c r="O272" s="1" t="s">
        <v>946</v>
      </c>
      <c r="P272" s="1">
        <v>3</v>
      </c>
      <c r="Q272" s="1">
        <v>109</v>
      </c>
      <c r="R272" s="1">
        <v>3</v>
      </c>
      <c r="W272" s="62" t="s">
        <v>947</v>
      </c>
      <c r="X272" s="1">
        <v>3</v>
      </c>
      <c r="Y272" s="1">
        <v>105</v>
      </c>
      <c r="Z272" s="1">
        <v>3</v>
      </c>
    </row>
    <row r="273" spans="1:31" x14ac:dyDescent="0.3">
      <c r="A273" s="68">
        <v>7</v>
      </c>
      <c r="B273" s="68" t="s">
        <v>360</v>
      </c>
      <c r="C273" s="1">
        <f>VLOOKUP(A273, 선택문헌!$A$3:$C$67, 3, FALSE)</f>
        <v>16</v>
      </c>
      <c r="D273" s="68" t="s">
        <v>240</v>
      </c>
      <c r="E273" s="69">
        <v>2012</v>
      </c>
      <c r="F273" s="1">
        <v>2</v>
      </c>
      <c r="G273" s="1">
        <v>1</v>
      </c>
      <c r="H273" s="1">
        <v>2</v>
      </c>
      <c r="I273" s="1" t="s">
        <v>960</v>
      </c>
      <c r="J273" s="1" t="s">
        <v>971</v>
      </c>
      <c r="K273" s="1" t="s">
        <v>759</v>
      </c>
      <c r="L273" s="1" t="s">
        <v>916</v>
      </c>
      <c r="M273" s="62" t="s">
        <v>948</v>
      </c>
      <c r="O273" s="1" t="s">
        <v>946</v>
      </c>
      <c r="P273" s="1">
        <v>2</v>
      </c>
      <c r="Q273" s="1">
        <v>109</v>
      </c>
      <c r="R273" s="1">
        <v>2</v>
      </c>
      <c r="W273" s="62" t="s">
        <v>947</v>
      </c>
      <c r="X273" s="1">
        <v>0</v>
      </c>
      <c r="Y273" s="1">
        <v>105</v>
      </c>
      <c r="Z273" s="1">
        <v>0</v>
      </c>
    </row>
    <row r="274" spans="1:31" x14ac:dyDescent="0.3">
      <c r="A274" s="68">
        <v>7</v>
      </c>
      <c r="B274" s="68" t="s">
        <v>360</v>
      </c>
      <c r="C274" s="1">
        <f>VLOOKUP(A274, 선택문헌!$A$3:$C$67, 3, FALSE)</f>
        <v>16</v>
      </c>
      <c r="D274" s="68" t="s">
        <v>240</v>
      </c>
      <c r="E274" s="69">
        <v>2012</v>
      </c>
      <c r="F274" s="1">
        <v>2</v>
      </c>
      <c r="G274" s="1">
        <v>1</v>
      </c>
      <c r="H274" s="1">
        <v>2</v>
      </c>
      <c r="I274" s="1" t="s">
        <v>960</v>
      </c>
      <c r="J274" s="1" t="s">
        <v>971</v>
      </c>
      <c r="K274" s="1" t="s">
        <v>796</v>
      </c>
      <c r="L274" s="1" t="s">
        <v>916</v>
      </c>
      <c r="M274" s="62" t="s">
        <v>948</v>
      </c>
      <c r="O274" s="1" t="s">
        <v>946</v>
      </c>
      <c r="P274" s="1">
        <v>3</v>
      </c>
      <c r="Q274" s="1">
        <v>109</v>
      </c>
      <c r="R274" s="1">
        <v>3</v>
      </c>
      <c r="W274" s="62" t="s">
        <v>947</v>
      </c>
      <c r="X274" s="1">
        <v>1</v>
      </c>
      <c r="Y274" s="1">
        <v>105</v>
      </c>
      <c r="Z274" s="1">
        <v>1</v>
      </c>
    </row>
    <row r="275" spans="1:31" x14ac:dyDescent="0.3">
      <c r="A275" s="68">
        <v>7</v>
      </c>
      <c r="B275" s="68" t="s">
        <v>360</v>
      </c>
      <c r="C275" s="1">
        <f>VLOOKUP(A275, 선택문헌!$A$3:$C$67, 3, FALSE)</f>
        <v>16</v>
      </c>
      <c r="D275" s="68" t="s">
        <v>240</v>
      </c>
      <c r="E275" s="69">
        <v>2012</v>
      </c>
      <c r="F275" s="1">
        <v>2</v>
      </c>
      <c r="G275" s="1">
        <v>1</v>
      </c>
      <c r="H275" s="1">
        <v>6</v>
      </c>
      <c r="I275" s="1" t="s">
        <v>973</v>
      </c>
      <c r="J275" s="1" t="s">
        <v>974</v>
      </c>
      <c r="M275" s="62" t="s">
        <v>948</v>
      </c>
      <c r="O275" s="1" t="s">
        <v>946</v>
      </c>
      <c r="P275" s="1">
        <v>2</v>
      </c>
      <c r="Q275" s="1">
        <v>136</v>
      </c>
      <c r="R275" s="1">
        <v>1.5</v>
      </c>
      <c r="W275" s="62" t="s">
        <v>947</v>
      </c>
      <c r="X275" s="1">
        <v>4</v>
      </c>
      <c r="Y275" s="1">
        <v>127</v>
      </c>
      <c r="Z275" s="1">
        <v>3.1</v>
      </c>
      <c r="AE275" s="1">
        <v>0.43</v>
      </c>
    </row>
    <row r="276" spans="1:31" x14ac:dyDescent="0.3">
      <c r="A276" s="68">
        <v>7</v>
      </c>
      <c r="B276" s="68" t="s">
        <v>360</v>
      </c>
      <c r="C276" s="1">
        <f>VLOOKUP(A276, 선택문헌!$A$3:$C$67, 3, FALSE)</f>
        <v>16</v>
      </c>
      <c r="D276" s="68" t="s">
        <v>240</v>
      </c>
      <c r="E276" s="69">
        <v>2012</v>
      </c>
      <c r="F276" s="1">
        <v>2</v>
      </c>
      <c r="G276" s="1">
        <v>1</v>
      </c>
      <c r="H276" s="1">
        <v>6</v>
      </c>
      <c r="I276" s="1" t="s">
        <v>973</v>
      </c>
      <c r="J276" s="1" t="s">
        <v>975</v>
      </c>
      <c r="M276" s="62" t="s">
        <v>948</v>
      </c>
      <c r="O276" s="1" t="s">
        <v>946</v>
      </c>
      <c r="P276" s="1">
        <v>2</v>
      </c>
      <c r="Q276" s="1">
        <v>136</v>
      </c>
      <c r="R276" s="1">
        <v>1.5</v>
      </c>
      <c r="W276" s="62" t="s">
        <v>947</v>
      </c>
      <c r="X276" s="1">
        <v>3</v>
      </c>
      <c r="Y276" s="1">
        <v>127</v>
      </c>
      <c r="Z276" s="1">
        <v>2.4</v>
      </c>
      <c r="AE276" s="1">
        <v>0.67</v>
      </c>
    </row>
    <row r="277" spans="1:31" x14ac:dyDescent="0.3">
      <c r="A277" s="68">
        <v>7</v>
      </c>
      <c r="B277" s="68" t="s">
        <v>360</v>
      </c>
      <c r="C277" s="1">
        <f>VLOOKUP(A277, 선택문헌!$A$3:$C$67, 3, FALSE)</f>
        <v>16</v>
      </c>
      <c r="D277" s="68" t="s">
        <v>240</v>
      </c>
      <c r="E277" s="69">
        <v>2012</v>
      </c>
      <c r="F277" s="1">
        <v>2</v>
      </c>
      <c r="G277" s="1">
        <v>1</v>
      </c>
      <c r="H277" s="1">
        <v>6</v>
      </c>
      <c r="I277" s="1" t="s">
        <v>973</v>
      </c>
      <c r="J277" s="1" t="s">
        <v>976</v>
      </c>
      <c r="M277" s="62" t="s">
        <v>948</v>
      </c>
      <c r="O277" s="1" t="s">
        <v>946</v>
      </c>
      <c r="P277" s="1">
        <v>0</v>
      </c>
      <c r="Q277" s="1">
        <v>136</v>
      </c>
      <c r="W277" s="62" t="s">
        <v>947</v>
      </c>
      <c r="X277" s="1">
        <v>1</v>
      </c>
      <c r="Y277" s="1">
        <v>127</v>
      </c>
      <c r="Z277" s="1">
        <v>0.8</v>
      </c>
      <c r="AE277" s="1">
        <v>0.46</v>
      </c>
    </row>
    <row r="278" spans="1:31" x14ac:dyDescent="0.3">
      <c r="A278" s="68">
        <v>21</v>
      </c>
      <c r="B278" s="68" t="s">
        <v>384</v>
      </c>
      <c r="C278" s="1">
        <f>VLOOKUP(A278, 선택문헌!$A$3:$C$67, 3, FALSE)</f>
        <v>17</v>
      </c>
      <c r="D278" s="68" t="s">
        <v>245</v>
      </c>
      <c r="E278" s="69">
        <v>2012</v>
      </c>
      <c r="F278" s="21">
        <v>1</v>
      </c>
      <c r="G278" s="21">
        <v>2</v>
      </c>
      <c r="H278" s="62">
        <v>5</v>
      </c>
      <c r="I278" s="1" t="s">
        <v>941</v>
      </c>
      <c r="J278" s="1" t="s">
        <v>1001</v>
      </c>
      <c r="K278" s="1" t="s">
        <v>1003</v>
      </c>
      <c r="M278" s="62" t="s">
        <v>916</v>
      </c>
      <c r="O278" s="1" t="s">
        <v>1005</v>
      </c>
      <c r="T278" s="1" t="s">
        <v>1008</v>
      </c>
      <c r="U278" s="1" t="s">
        <v>1009</v>
      </c>
      <c r="V278" s="1">
        <v>42</v>
      </c>
      <c r="W278" s="1" t="s">
        <v>36</v>
      </c>
      <c r="AB278" s="1" t="s">
        <v>1010</v>
      </c>
      <c r="AC278" s="1" t="s">
        <v>1011</v>
      </c>
      <c r="AD278" s="1">
        <v>44</v>
      </c>
      <c r="AE278" s="1" t="s">
        <v>914</v>
      </c>
    </row>
    <row r="279" spans="1:31" x14ac:dyDescent="0.3">
      <c r="A279" s="68">
        <v>21</v>
      </c>
      <c r="B279" s="68" t="s">
        <v>384</v>
      </c>
      <c r="C279" s="1">
        <f>VLOOKUP(A279, 선택문헌!$A$3:$C$67, 3, FALSE)</f>
        <v>17</v>
      </c>
      <c r="D279" s="68" t="s">
        <v>245</v>
      </c>
      <c r="E279" s="69">
        <v>2012</v>
      </c>
      <c r="F279" s="21">
        <v>1</v>
      </c>
      <c r="G279" s="21">
        <v>2</v>
      </c>
      <c r="H279" s="62">
        <v>5</v>
      </c>
      <c r="I279" s="1" t="s">
        <v>941</v>
      </c>
      <c r="J279" s="1" t="s">
        <v>1002</v>
      </c>
      <c r="K279" s="1" t="s">
        <v>1004</v>
      </c>
      <c r="M279" s="62" t="s">
        <v>916</v>
      </c>
      <c r="O279" s="1" t="s">
        <v>1005</v>
      </c>
      <c r="T279" s="1" t="s">
        <v>1006</v>
      </c>
      <c r="U279" s="1" t="s">
        <v>1007</v>
      </c>
      <c r="V279" s="1">
        <v>42</v>
      </c>
      <c r="W279" s="1" t="s">
        <v>36</v>
      </c>
      <c r="AB279" s="1" t="s">
        <v>1006</v>
      </c>
      <c r="AC279" s="1" t="s">
        <v>1012</v>
      </c>
      <c r="AD279" s="1">
        <v>44</v>
      </c>
      <c r="AE279" s="1">
        <v>0.06</v>
      </c>
    </row>
    <row r="280" spans="1:31" x14ac:dyDescent="0.3">
      <c r="A280" s="68">
        <v>21</v>
      </c>
      <c r="B280" s="68" t="s">
        <v>384</v>
      </c>
      <c r="C280" s="1">
        <f>VLOOKUP(A280, 선택문헌!$A$3:$C$67, 3, FALSE)</f>
        <v>17</v>
      </c>
      <c r="D280" s="68" t="s">
        <v>245</v>
      </c>
      <c r="E280" s="69">
        <v>2012</v>
      </c>
      <c r="F280" s="21">
        <v>1</v>
      </c>
      <c r="G280" s="21">
        <v>2</v>
      </c>
      <c r="H280" s="62">
        <v>4</v>
      </c>
      <c r="I280" s="1" t="s">
        <v>870</v>
      </c>
      <c r="L280" s="1" t="s">
        <v>917</v>
      </c>
      <c r="M280" s="62" t="s">
        <v>916</v>
      </c>
      <c r="O280" s="1" t="s">
        <v>1005</v>
      </c>
      <c r="T280" s="1" t="s">
        <v>1015</v>
      </c>
      <c r="U280" s="1" t="s">
        <v>1016</v>
      </c>
      <c r="V280" s="1">
        <v>42</v>
      </c>
      <c r="W280" s="1" t="s">
        <v>36</v>
      </c>
      <c r="AB280" s="1" t="s">
        <v>1015</v>
      </c>
      <c r="AC280" s="1" t="s">
        <v>1018</v>
      </c>
      <c r="AD280" s="1">
        <v>44</v>
      </c>
      <c r="AE280" s="1">
        <v>0.2</v>
      </c>
    </row>
    <row r="281" spans="1:31" x14ac:dyDescent="0.3">
      <c r="A281" s="68">
        <v>21</v>
      </c>
      <c r="B281" s="68" t="s">
        <v>384</v>
      </c>
      <c r="C281" s="1">
        <f>VLOOKUP(A281, 선택문헌!$A$3:$C$67, 3, FALSE)</f>
        <v>17</v>
      </c>
      <c r="D281" s="68" t="s">
        <v>245</v>
      </c>
      <c r="E281" s="69">
        <v>2012</v>
      </c>
      <c r="F281" s="21">
        <v>1</v>
      </c>
      <c r="G281" s="21">
        <v>2</v>
      </c>
      <c r="H281" s="62">
        <v>4</v>
      </c>
      <c r="I281" s="1" t="s">
        <v>870</v>
      </c>
      <c r="L281" s="1" t="s">
        <v>1013</v>
      </c>
      <c r="M281" s="62" t="s">
        <v>916</v>
      </c>
      <c r="O281" s="1" t="s">
        <v>1005</v>
      </c>
      <c r="T281" s="1" t="s">
        <v>951</v>
      </c>
      <c r="U281" s="1" t="s">
        <v>1017</v>
      </c>
      <c r="V281" s="1">
        <v>42</v>
      </c>
      <c r="W281" s="1" t="s">
        <v>36</v>
      </c>
      <c r="AB281" s="1" t="s">
        <v>1019</v>
      </c>
      <c r="AC281" s="1" t="s">
        <v>952</v>
      </c>
      <c r="AD281" s="1">
        <v>44</v>
      </c>
      <c r="AE281" s="1">
        <v>4.5999999999999999E-2</v>
      </c>
    </row>
    <row r="282" spans="1:31" x14ac:dyDescent="0.3">
      <c r="A282" s="68">
        <v>21</v>
      </c>
      <c r="B282" s="68" t="s">
        <v>384</v>
      </c>
      <c r="C282" s="1">
        <f>VLOOKUP(A282, 선택문헌!$A$3:$C$67, 3, FALSE)</f>
        <v>17</v>
      </c>
      <c r="D282" s="68" t="s">
        <v>245</v>
      </c>
      <c r="E282" s="69">
        <v>2012</v>
      </c>
      <c r="F282" s="21">
        <v>1</v>
      </c>
      <c r="G282" s="21">
        <v>2</v>
      </c>
      <c r="H282" s="62">
        <v>6</v>
      </c>
      <c r="I282" s="1" t="s">
        <v>1014</v>
      </c>
      <c r="M282" s="62" t="s">
        <v>916</v>
      </c>
      <c r="O282" s="1" t="s">
        <v>1005</v>
      </c>
      <c r="P282" s="1">
        <v>1</v>
      </c>
      <c r="Q282" s="1">
        <v>42</v>
      </c>
      <c r="R282" s="1">
        <v>2.4</v>
      </c>
      <c r="W282" s="1" t="s">
        <v>36</v>
      </c>
      <c r="X282" s="1">
        <v>0</v>
      </c>
      <c r="Y282" s="1">
        <v>44</v>
      </c>
      <c r="Z282" s="1">
        <v>0</v>
      </c>
      <c r="AE282" s="1">
        <v>0.49</v>
      </c>
    </row>
    <row r="283" spans="1:31" x14ac:dyDescent="0.3">
      <c r="A283" s="68">
        <v>21</v>
      </c>
      <c r="B283" s="68" t="s">
        <v>384</v>
      </c>
      <c r="C283" s="1">
        <f>VLOOKUP(A283, 선택문헌!$A$3:$C$67, 3, FALSE)</f>
        <v>17</v>
      </c>
      <c r="D283" s="68" t="s">
        <v>245</v>
      </c>
      <c r="E283" s="69">
        <v>2012</v>
      </c>
      <c r="F283" s="21">
        <v>1</v>
      </c>
      <c r="G283" s="21">
        <v>2</v>
      </c>
      <c r="H283" s="62">
        <v>6</v>
      </c>
      <c r="I283" s="1" t="s">
        <v>1020</v>
      </c>
      <c r="M283" s="62" t="s">
        <v>916</v>
      </c>
      <c r="O283" s="1" t="s">
        <v>1005</v>
      </c>
      <c r="P283" s="1">
        <v>8</v>
      </c>
      <c r="Q283" s="1">
        <v>42</v>
      </c>
      <c r="R283" s="1">
        <v>19.100000000000001</v>
      </c>
      <c r="W283" s="1" t="s">
        <v>36</v>
      </c>
      <c r="X283" s="1">
        <v>0</v>
      </c>
      <c r="Y283" s="1">
        <v>44</v>
      </c>
      <c r="Z283" s="1">
        <v>0</v>
      </c>
      <c r="AE283" s="1">
        <v>2E-3</v>
      </c>
    </row>
    <row r="284" spans="1:31" x14ac:dyDescent="0.3">
      <c r="A284" s="68">
        <v>21</v>
      </c>
      <c r="B284" s="68" t="s">
        <v>384</v>
      </c>
      <c r="C284" s="1">
        <f>VLOOKUP(A284, 선택문헌!$A$3:$C$67, 3, FALSE)</f>
        <v>17</v>
      </c>
      <c r="D284" s="68" t="s">
        <v>245</v>
      </c>
      <c r="E284" s="69">
        <v>2012</v>
      </c>
      <c r="F284" s="21">
        <v>1</v>
      </c>
      <c r="G284" s="21">
        <v>2</v>
      </c>
      <c r="H284" s="1">
        <v>1</v>
      </c>
      <c r="I284" s="1" t="s">
        <v>901</v>
      </c>
      <c r="J284" s="1" t="s">
        <v>902</v>
      </c>
      <c r="K284" s="1" t="s">
        <v>1021</v>
      </c>
      <c r="L284" s="1" t="s">
        <v>962</v>
      </c>
      <c r="M284" s="62" t="s">
        <v>916</v>
      </c>
      <c r="O284" s="1" t="s">
        <v>1005</v>
      </c>
      <c r="P284" s="1">
        <v>23</v>
      </c>
      <c r="Q284" s="1">
        <v>42</v>
      </c>
      <c r="R284" s="1">
        <v>54.8</v>
      </c>
      <c r="W284" s="1" t="s">
        <v>36</v>
      </c>
      <c r="X284" s="1">
        <v>4</v>
      </c>
      <c r="Y284" s="1">
        <v>44</v>
      </c>
      <c r="Z284" s="1">
        <v>9.1</v>
      </c>
      <c r="AE284" s="1" t="s">
        <v>914</v>
      </c>
    </row>
    <row r="285" spans="1:31" x14ac:dyDescent="0.3">
      <c r="A285" s="68">
        <v>21</v>
      </c>
      <c r="B285" s="68" t="s">
        <v>384</v>
      </c>
      <c r="C285" s="1">
        <f>VLOOKUP(A285, 선택문헌!$A$3:$C$67, 3, FALSE)</f>
        <v>17</v>
      </c>
      <c r="D285" s="68" t="s">
        <v>245</v>
      </c>
      <c r="E285" s="69">
        <v>2012</v>
      </c>
      <c r="F285" s="21">
        <v>1</v>
      </c>
      <c r="G285" s="21">
        <v>2</v>
      </c>
      <c r="H285" s="1">
        <v>1</v>
      </c>
      <c r="I285" s="1" t="s">
        <v>901</v>
      </c>
      <c r="J285" s="1" t="s">
        <v>902</v>
      </c>
      <c r="K285" s="1" t="s">
        <v>1021</v>
      </c>
      <c r="L285" s="1" t="s">
        <v>1023</v>
      </c>
      <c r="M285" s="62" t="s">
        <v>916</v>
      </c>
      <c r="O285" s="1" t="s">
        <v>1005</v>
      </c>
      <c r="P285" s="1">
        <v>17</v>
      </c>
      <c r="Q285" s="1">
        <v>36</v>
      </c>
      <c r="R285" s="1">
        <v>47.2</v>
      </c>
      <c r="W285" s="1" t="s">
        <v>36</v>
      </c>
      <c r="X285" s="1">
        <v>1</v>
      </c>
      <c r="Y285" s="1">
        <v>38</v>
      </c>
      <c r="Z285" s="1">
        <v>2.6</v>
      </c>
      <c r="AE285" s="1" t="s">
        <v>914</v>
      </c>
    </row>
    <row r="286" spans="1:31" x14ac:dyDescent="0.3">
      <c r="A286" s="68">
        <v>21</v>
      </c>
      <c r="B286" s="68" t="s">
        <v>384</v>
      </c>
      <c r="C286" s="1">
        <f>VLOOKUP(A286, 선택문헌!$A$3:$C$67, 3, FALSE)</f>
        <v>17</v>
      </c>
      <c r="D286" s="68" t="s">
        <v>245</v>
      </c>
      <c r="E286" s="69">
        <v>2012</v>
      </c>
      <c r="F286" s="21">
        <v>1</v>
      </c>
      <c r="G286" s="21">
        <v>2</v>
      </c>
      <c r="H286" s="1">
        <v>1</v>
      </c>
      <c r="I286" s="1" t="s">
        <v>901</v>
      </c>
      <c r="J286" s="1" t="s">
        <v>902</v>
      </c>
      <c r="K286" s="1" t="s">
        <v>1022</v>
      </c>
      <c r="L286" s="1" t="s">
        <v>1023</v>
      </c>
      <c r="M286" s="62" t="s">
        <v>916</v>
      </c>
      <c r="O286" s="1" t="s">
        <v>1005</v>
      </c>
      <c r="P286" s="1">
        <v>19</v>
      </c>
      <c r="Q286" s="1">
        <v>36</v>
      </c>
      <c r="R286" s="1">
        <v>52.8</v>
      </c>
      <c r="W286" s="1" t="s">
        <v>36</v>
      </c>
      <c r="X286" s="1">
        <v>37</v>
      </c>
      <c r="Y286" s="1">
        <v>38</v>
      </c>
      <c r="Z286" s="1">
        <v>97.4</v>
      </c>
    </row>
    <row r="287" spans="1:31" x14ac:dyDescent="0.3">
      <c r="A287" s="68">
        <v>21</v>
      </c>
      <c r="B287" s="68" t="s">
        <v>384</v>
      </c>
      <c r="C287" s="1">
        <f>VLOOKUP(A287, 선택문헌!$A$3:$C$67, 3, FALSE)</f>
        <v>17</v>
      </c>
      <c r="D287" s="68" t="s">
        <v>245</v>
      </c>
      <c r="E287" s="69">
        <v>2012</v>
      </c>
      <c r="F287" s="21">
        <v>1</v>
      </c>
      <c r="G287" s="21">
        <v>2</v>
      </c>
      <c r="H287" s="1">
        <v>1</v>
      </c>
      <c r="I287" s="1" t="s">
        <v>901</v>
      </c>
      <c r="J287" s="1" t="s">
        <v>902</v>
      </c>
      <c r="K287" s="1" t="s">
        <v>1021</v>
      </c>
      <c r="L287" s="1" t="s">
        <v>916</v>
      </c>
      <c r="M287" s="62" t="s">
        <v>916</v>
      </c>
      <c r="O287" s="1" t="s">
        <v>1005</v>
      </c>
      <c r="P287" s="1">
        <v>9</v>
      </c>
      <c r="Q287" s="1">
        <v>20</v>
      </c>
      <c r="R287" s="1">
        <v>45</v>
      </c>
      <c r="W287" s="1" t="s">
        <v>36</v>
      </c>
      <c r="X287" s="1">
        <v>3</v>
      </c>
      <c r="Y287" s="1">
        <v>23</v>
      </c>
      <c r="Z287" s="1">
        <v>13</v>
      </c>
      <c r="AE287" s="1">
        <v>0.04</v>
      </c>
    </row>
    <row r="288" spans="1:31" x14ac:dyDescent="0.3">
      <c r="A288" s="68">
        <v>21</v>
      </c>
      <c r="B288" s="68" t="s">
        <v>384</v>
      </c>
      <c r="C288" s="1">
        <f>VLOOKUP(A288, 선택문헌!$A$3:$C$67, 3, FALSE)</f>
        <v>17</v>
      </c>
      <c r="D288" s="68" t="s">
        <v>245</v>
      </c>
      <c r="E288" s="69">
        <v>2012</v>
      </c>
      <c r="F288" s="21">
        <v>1</v>
      </c>
      <c r="G288" s="21">
        <v>2</v>
      </c>
      <c r="H288" s="1">
        <v>1</v>
      </c>
      <c r="I288" s="1" t="s">
        <v>901</v>
      </c>
      <c r="J288" s="1" t="s">
        <v>902</v>
      </c>
      <c r="K288" s="1" t="s">
        <v>1022</v>
      </c>
      <c r="L288" s="1" t="s">
        <v>916</v>
      </c>
      <c r="M288" s="62" t="s">
        <v>916</v>
      </c>
      <c r="O288" s="1" t="s">
        <v>1005</v>
      </c>
      <c r="P288" s="1">
        <v>11</v>
      </c>
      <c r="Q288" s="1">
        <v>20</v>
      </c>
      <c r="R288" s="1">
        <v>55</v>
      </c>
      <c r="W288" s="1" t="s">
        <v>36</v>
      </c>
      <c r="X288" s="1">
        <v>20</v>
      </c>
      <c r="Y288" s="1">
        <v>23</v>
      </c>
      <c r="Z288" s="1">
        <v>87</v>
      </c>
    </row>
    <row r="289" spans="1:31" x14ac:dyDescent="0.3">
      <c r="A289" s="68">
        <v>21</v>
      </c>
      <c r="B289" s="68" t="s">
        <v>384</v>
      </c>
      <c r="C289" s="1">
        <f>VLOOKUP(A289, 선택문헌!$A$3:$C$67, 3, FALSE)</f>
        <v>17</v>
      </c>
      <c r="D289" s="68" t="s">
        <v>245</v>
      </c>
      <c r="E289" s="69">
        <v>2012</v>
      </c>
      <c r="F289" s="21">
        <v>1</v>
      </c>
      <c r="G289" s="21">
        <v>2</v>
      </c>
      <c r="H289" s="1">
        <v>3</v>
      </c>
      <c r="I289" s="1" t="s">
        <v>885</v>
      </c>
      <c r="J289" s="1" t="s">
        <v>1024</v>
      </c>
      <c r="K289" s="1" t="s">
        <v>1025</v>
      </c>
      <c r="L289" s="1" t="s">
        <v>1026</v>
      </c>
      <c r="M289" s="62" t="s">
        <v>916</v>
      </c>
      <c r="O289" s="1" t="s">
        <v>1005</v>
      </c>
      <c r="T289" s="1" t="s">
        <v>1028</v>
      </c>
      <c r="U289" s="1" t="s">
        <v>1029</v>
      </c>
      <c r="V289" s="1">
        <v>35</v>
      </c>
      <c r="W289" s="1" t="s">
        <v>36</v>
      </c>
      <c r="AB289" s="1" t="s">
        <v>1036</v>
      </c>
      <c r="AC289" s="1" t="s">
        <v>1037</v>
      </c>
      <c r="AD289" s="1">
        <v>39</v>
      </c>
      <c r="AE289" s="1">
        <v>0.4</v>
      </c>
    </row>
    <row r="290" spans="1:31" x14ac:dyDescent="0.3">
      <c r="A290" s="68">
        <v>21</v>
      </c>
      <c r="B290" s="68" t="s">
        <v>384</v>
      </c>
      <c r="C290" s="1">
        <f>VLOOKUP(A290, 선택문헌!$A$3:$C$67, 3, FALSE)</f>
        <v>17</v>
      </c>
      <c r="D290" s="68" t="s">
        <v>245</v>
      </c>
      <c r="E290" s="69">
        <v>2012</v>
      </c>
      <c r="F290" s="21">
        <v>1</v>
      </c>
      <c r="G290" s="21">
        <v>2</v>
      </c>
      <c r="H290" s="1">
        <v>3</v>
      </c>
      <c r="I290" s="1" t="s">
        <v>885</v>
      </c>
      <c r="J290" s="1" t="s">
        <v>1027</v>
      </c>
      <c r="K290" s="1" t="s">
        <v>1025</v>
      </c>
      <c r="L290" s="1" t="s">
        <v>1026</v>
      </c>
      <c r="M290" s="62" t="s">
        <v>916</v>
      </c>
      <c r="O290" s="1" t="s">
        <v>1005</v>
      </c>
      <c r="T290" s="1" t="s">
        <v>1030</v>
      </c>
      <c r="U290" s="1" t="s">
        <v>1031</v>
      </c>
      <c r="V290" s="1">
        <v>34</v>
      </c>
      <c r="W290" s="1" t="s">
        <v>36</v>
      </c>
      <c r="AB290" s="1" t="s">
        <v>1038</v>
      </c>
      <c r="AC290" s="1" t="s">
        <v>1039</v>
      </c>
      <c r="AD290" s="1">
        <v>39</v>
      </c>
      <c r="AE290" s="1">
        <v>0.43</v>
      </c>
    </row>
    <row r="291" spans="1:31" x14ac:dyDescent="0.3">
      <c r="A291" s="68">
        <v>21</v>
      </c>
      <c r="B291" s="68" t="s">
        <v>384</v>
      </c>
      <c r="C291" s="1">
        <f>VLOOKUP(A291, 선택문헌!$A$3:$C$67, 3, FALSE)</f>
        <v>17</v>
      </c>
      <c r="D291" s="68" t="s">
        <v>245</v>
      </c>
      <c r="E291" s="69">
        <v>2012</v>
      </c>
      <c r="F291" s="21">
        <v>1</v>
      </c>
      <c r="G291" s="21">
        <v>2</v>
      </c>
      <c r="H291" s="1">
        <v>3</v>
      </c>
      <c r="I291" s="1" t="s">
        <v>885</v>
      </c>
      <c r="J291" s="1" t="s">
        <v>1024</v>
      </c>
      <c r="K291" s="1" t="s">
        <v>1025</v>
      </c>
      <c r="L291" s="62" t="s">
        <v>916</v>
      </c>
      <c r="M291" s="62" t="s">
        <v>916</v>
      </c>
      <c r="O291" s="1" t="s">
        <v>1005</v>
      </c>
      <c r="T291" s="1" t="s">
        <v>1032</v>
      </c>
      <c r="U291" s="1" t="s">
        <v>1033</v>
      </c>
      <c r="V291" s="1">
        <v>16</v>
      </c>
      <c r="W291" s="1" t="s">
        <v>36</v>
      </c>
      <c r="AB291" s="1" t="s">
        <v>1040</v>
      </c>
      <c r="AC291" s="1" t="s">
        <v>1041</v>
      </c>
      <c r="AD291" s="1">
        <v>20</v>
      </c>
      <c r="AE291" s="1">
        <v>0.94</v>
      </c>
    </row>
    <row r="292" spans="1:31" x14ac:dyDescent="0.3">
      <c r="A292" s="68">
        <v>21</v>
      </c>
      <c r="B292" s="68" t="s">
        <v>384</v>
      </c>
      <c r="C292" s="1">
        <f>VLOOKUP(A292, 선택문헌!$A$3:$C$67, 3, FALSE)</f>
        <v>17</v>
      </c>
      <c r="D292" s="68" t="s">
        <v>245</v>
      </c>
      <c r="E292" s="69">
        <v>2012</v>
      </c>
      <c r="F292" s="21">
        <v>1</v>
      </c>
      <c r="G292" s="21">
        <v>2</v>
      </c>
      <c r="H292" s="1">
        <v>3</v>
      </c>
      <c r="I292" s="1" t="s">
        <v>885</v>
      </c>
      <c r="J292" s="1" t="s">
        <v>1027</v>
      </c>
      <c r="K292" s="1" t="s">
        <v>1025</v>
      </c>
      <c r="L292" s="62" t="s">
        <v>916</v>
      </c>
      <c r="M292" s="62" t="s">
        <v>916</v>
      </c>
      <c r="O292" s="1" t="s">
        <v>1005</v>
      </c>
      <c r="T292" s="1" t="s">
        <v>1034</v>
      </c>
      <c r="U292" s="1" t="s">
        <v>1035</v>
      </c>
      <c r="V292" s="1">
        <v>17</v>
      </c>
      <c r="W292" s="1" t="s">
        <v>36</v>
      </c>
      <c r="AB292" s="1" t="s">
        <v>1038</v>
      </c>
      <c r="AC292" s="1" t="s">
        <v>1042</v>
      </c>
      <c r="AD292" s="1">
        <v>20</v>
      </c>
      <c r="AE292" s="1">
        <v>0.48</v>
      </c>
    </row>
    <row r="293" spans="1:31" x14ac:dyDescent="0.3">
      <c r="A293" s="68">
        <v>27</v>
      </c>
      <c r="B293" s="68" t="s">
        <v>391</v>
      </c>
      <c r="C293" s="1">
        <f>VLOOKUP(A293, 선택문헌!$A$3:$C$67, 3, FALSE)</f>
        <v>18</v>
      </c>
      <c r="D293" s="68" t="s">
        <v>232</v>
      </c>
      <c r="E293" s="69">
        <v>2012</v>
      </c>
      <c r="F293" s="1">
        <v>1</v>
      </c>
      <c r="G293" s="1">
        <v>2</v>
      </c>
      <c r="H293" s="62">
        <v>5</v>
      </c>
      <c r="I293" s="1" t="s">
        <v>941</v>
      </c>
      <c r="J293" s="1" t="s">
        <v>634</v>
      </c>
      <c r="K293" s="1" t="s">
        <v>1003</v>
      </c>
      <c r="M293" s="62" t="s">
        <v>948</v>
      </c>
      <c r="O293" s="1" t="s">
        <v>1055</v>
      </c>
      <c r="T293" s="1">
        <v>10.8</v>
      </c>
      <c r="U293" s="1">
        <v>4.4000000000000004</v>
      </c>
      <c r="V293" s="1">
        <v>64</v>
      </c>
      <c r="W293" s="1" t="s">
        <v>36</v>
      </c>
      <c r="AB293" s="1">
        <v>8.3000000000000007</v>
      </c>
      <c r="AC293" s="1">
        <v>3.5</v>
      </c>
      <c r="AD293" s="1">
        <v>68</v>
      </c>
    </row>
    <row r="294" spans="1:31" x14ac:dyDescent="0.3">
      <c r="A294" s="68">
        <v>27</v>
      </c>
      <c r="B294" s="68" t="s">
        <v>391</v>
      </c>
      <c r="C294" s="1">
        <f>VLOOKUP(A294, 선택문헌!$A$3:$C$67, 3, FALSE)</f>
        <v>18</v>
      </c>
      <c r="D294" s="68" t="s">
        <v>232</v>
      </c>
      <c r="E294" s="69">
        <v>2012</v>
      </c>
      <c r="F294" s="1">
        <v>1</v>
      </c>
      <c r="G294" s="1">
        <v>2</v>
      </c>
      <c r="H294" s="62">
        <v>5</v>
      </c>
      <c r="I294" s="1" t="s">
        <v>941</v>
      </c>
      <c r="J294" s="1" t="s">
        <v>1053</v>
      </c>
      <c r="K294" s="1" t="s">
        <v>1004</v>
      </c>
      <c r="M294" s="62" t="s">
        <v>948</v>
      </c>
      <c r="O294" s="1" t="s">
        <v>1055</v>
      </c>
      <c r="T294" s="1">
        <v>56.8</v>
      </c>
      <c r="U294" s="1">
        <v>129.1</v>
      </c>
      <c r="V294" s="1">
        <v>64</v>
      </c>
      <c r="W294" s="1" t="s">
        <v>36</v>
      </c>
      <c r="AB294" s="1">
        <v>24.9</v>
      </c>
      <c r="AC294" s="1">
        <v>16.2</v>
      </c>
      <c r="AD294" s="1">
        <v>68</v>
      </c>
    </row>
    <row r="295" spans="1:31" x14ac:dyDescent="0.3">
      <c r="A295" s="68">
        <v>27</v>
      </c>
      <c r="B295" s="68" t="s">
        <v>391</v>
      </c>
      <c r="C295" s="1">
        <f>VLOOKUP(A295, 선택문헌!$A$3:$C$67, 3, FALSE)</f>
        <v>18</v>
      </c>
      <c r="D295" s="68" t="s">
        <v>232</v>
      </c>
      <c r="E295" s="69">
        <v>2012</v>
      </c>
      <c r="F295" s="1">
        <v>1</v>
      </c>
      <c r="G295" s="1">
        <v>2</v>
      </c>
      <c r="H295" s="62">
        <v>5</v>
      </c>
      <c r="I295" s="1" t="s">
        <v>941</v>
      </c>
      <c r="J295" s="1" t="s">
        <v>1054</v>
      </c>
      <c r="M295" s="62" t="s">
        <v>948</v>
      </c>
      <c r="O295" s="1" t="s">
        <v>1055</v>
      </c>
      <c r="P295" s="1">
        <v>2</v>
      </c>
      <c r="Q295" s="1">
        <v>64</v>
      </c>
      <c r="W295" s="1" t="s">
        <v>36</v>
      </c>
      <c r="X295" s="1">
        <v>1</v>
      </c>
      <c r="Y295" s="1">
        <v>68</v>
      </c>
    </row>
    <row r="296" spans="1:31" x14ac:dyDescent="0.3">
      <c r="A296" s="68">
        <v>27</v>
      </c>
      <c r="B296" s="68" t="s">
        <v>391</v>
      </c>
      <c r="C296" s="1">
        <f>VLOOKUP(A296, 선택문헌!$A$3:$C$67, 3, FALSE)</f>
        <v>18</v>
      </c>
      <c r="D296" s="68" t="s">
        <v>232</v>
      </c>
      <c r="E296" s="69">
        <v>2012</v>
      </c>
      <c r="F296" s="1">
        <v>1</v>
      </c>
      <c r="G296" s="1">
        <v>2</v>
      </c>
      <c r="H296" s="62">
        <v>5</v>
      </c>
      <c r="I296" s="1" t="s">
        <v>941</v>
      </c>
      <c r="J296" s="1" t="s">
        <v>633</v>
      </c>
      <c r="M296" s="62" t="s">
        <v>948</v>
      </c>
      <c r="O296" s="1" t="s">
        <v>1055</v>
      </c>
      <c r="P296" s="1">
        <v>0</v>
      </c>
      <c r="Q296" s="1">
        <v>64</v>
      </c>
      <c r="W296" s="1" t="s">
        <v>36</v>
      </c>
      <c r="X296" s="1">
        <v>0</v>
      </c>
      <c r="Y296" s="1">
        <v>68</v>
      </c>
    </row>
    <row r="297" spans="1:31" x14ac:dyDescent="0.3">
      <c r="A297" s="68">
        <v>27</v>
      </c>
      <c r="B297" s="68" t="s">
        <v>391</v>
      </c>
      <c r="C297" s="1">
        <f>VLOOKUP(A297, 선택문헌!$A$3:$C$67, 3, FALSE)</f>
        <v>18</v>
      </c>
      <c r="D297" s="68" t="s">
        <v>232</v>
      </c>
      <c r="E297" s="69">
        <v>2012</v>
      </c>
      <c r="F297" s="1">
        <v>1</v>
      </c>
      <c r="G297" s="1">
        <v>2</v>
      </c>
      <c r="H297" s="62">
        <v>5</v>
      </c>
      <c r="I297" s="1" t="s">
        <v>941</v>
      </c>
      <c r="J297" s="1" t="s">
        <v>634</v>
      </c>
      <c r="K297" s="1" t="s">
        <v>1003</v>
      </c>
      <c r="M297" s="62" t="s">
        <v>948</v>
      </c>
      <c r="O297" s="1" t="s">
        <v>1051</v>
      </c>
      <c r="T297" s="1">
        <v>11.4</v>
      </c>
      <c r="U297" s="1">
        <v>3.7</v>
      </c>
      <c r="V297" s="1">
        <v>65</v>
      </c>
      <c r="W297" s="1" t="s">
        <v>36</v>
      </c>
    </row>
    <row r="298" spans="1:31" x14ac:dyDescent="0.3">
      <c r="A298" s="68">
        <v>27</v>
      </c>
      <c r="B298" s="68" t="s">
        <v>391</v>
      </c>
      <c r="C298" s="1">
        <f>VLOOKUP(A298, 선택문헌!$A$3:$C$67, 3, FALSE)</f>
        <v>18</v>
      </c>
      <c r="D298" s="68" t="s">
        <v>232</v>
      </c>
      <c r="E298" s="69">
        <v>2012</v>
      </c>
      <c r="F298" s="1">
        <v>1</v>
      </c>
      <c r="G298" s="1">
        <v>2</v>
      </c>
      <c r="H298" s="62">
        <v>5</v>
      </c>
      <c r="I298" s="1" t="s">
        <v>941</v>
      </c>
      <c r="J298" s="1" t="s">
        <v>1053</v>
      </c>
      <c r="K298" s="1" t="s">
        <v>1004</v>
      </c>
      <c r="M298" s="62" t="s">
        <v>948</v>
      </c>
      <c r="O298" s="1" t="s">
        <v>1051</v>
      </c>
      <c r="T298" s="1">
        <v>42.8</v>
      </c>
      <c r="U298" s="1">
        <v>22.2</v>
      </c>
      <c r="V298" s="1">
        <v>65</v>
      </c>
      <c r="W298" s="1" t="s">
        <v>36</v>
      </c>
    </row>
    <row r="299" spans="1:31" x14ac:dyDescent="0.3">
      <c r="A299" s="68">
        <v>27</v>
      </c>
      <c r="B299" s="68" t="s">
        <v>391</v>
      </c>
      <c r="C299" s="1">
        <f>VLOOKUP(A299, 선택문헌!$A$3:$C$67, 3, FALSE)</f>
        <v>18</v>
      </c>
      <c r="D299" s="68" t="s">
        <v>232</v>
      </c>
      <c r="E299" s="69">
        <v>2012</v>
      </c>
      <c r="F299" s="1">
        <v>1</v>
      </c>
      <c r="G299" s="1">
        <v>2</v>
      </c>
      <c r="H299" s="62">
        <v>5</v>
      </c>
      <c r="I299" s="1" t="s">
        <v>941</v>
      </c>
      <c r="J299" s="1" t="s">
        <v>1054</v>
      </c>
      <c r="M299" s="62" t="s">
        <v>948</v>
      </c>
      <c r="O299" s="1" t="s">
        <v>1051</v>
      </c>
      <c r="P299" s="1">
        <v>2</v>
      </c>
      <c r="Q299" s="1">
        <v>65</v>
      </c>
      <c r="W299" s="1" t="s">
        <v>36</v>
      </c>
    </row>
    <row r="300" spans="1:31" x14ac:dyDescent="0.3">
      <c r="A300" s="68">
        <v>27</v>
      </c>
      <c r="B300" s="68" t="s">
        <v>391</v>
      </c>
      <c r="C300" s="1">
        <f>VLOOKUP(A300, 선택문헌!$A$3:$C$67, 3, FALSE)</f>
        <v>18</v>
      </c>
      <c r="D300" s="68" t="s">
        <v>232</v>
      </c>
      <c r="E300" s="69">
        <v>2012</v>
      </c>
      <c r="F300" s="1">
        <v>1</v>
      </c>
      <c r="G300" s="1">
        <v>2</v>
      </c>
      <c r="H300" s="62">
        <v>5</v>
      </c>
      <c r="I300" s="1" t="s">
        <v>941</v>
      </c>
      <c r="J300" s="1" t="s">
        <v>633</v>
      </c>
      <c r="M300" s="62" t="s">
        <v>948</v>
      </c>
      <c r="O300" s="1" t="s">
        <v>1051</v>
      </c>
      <c r="P300" s="1">
        <v>2</v>
      </c>
      <c r="Q300" s="1">
        <v>65</v>
      </c>
      <c r="W300" s="1" t="s">
        <v>36</v>
      </c>
    </row>
    <row r="301" spans="1:31" x14ac:dyDescent="0.3">
      <c r="A301" s="68">
        <v>27</v>
      </c>
      <c r="B301" s="68" t="s">
        <v>391</v>
      </c>
      <c r="C301" s="1">
        <f>VLOOKUP(A301, 선택문헌!$A$3:$C$67, 3, FALSE)</f>
        <v>18</v>
      </c>
      <c r="D301" s="68" t="s">
        <v>232</v>
      </c>
      <c r="E301" s="69">
        <v>2012</v>
      </c>
      <c r="F301" s="1">
        <v>1</v>
      </c>
      <c r="G301" s="1">
        <v>2</v>
      </c>
      <c r="H301" s="62">
        <v>2</v>
      </c>
      <c r="I301" s="1" t="s">
        <v>1056</v>
      </c>
      <c r="J301" s="1" t="s">
        <v>1057</v>
      </c>
      <c r="M301" s="62" t="s">
        <v>948</v>
      </c>
      <c r="O301" s="1" t="s">
        <v>1055</v>
      </c>
      <c r="P301" s="1">
        <v>46</v>
      </c>
      <c r="Q301" s="1">
        <v>64</v>
      </c>
      <c r="R301" s="1">
        <v>71.900000000000006</v>
      </c>
      <c r="W301" s="1" t="s">
        <v>36</v>
      </c>
      <c r="X301" s="1">
        <v>61</v>
      </c>
      <c r="Y301" s="1">
        <v>68</v>
      </c>
      <c r="Z301" s="1">
        <v>89.7</v>
      </c>
    </row>
    <row r="302" spans="1:31" x14ac:dyDescent="0.3">
      <c r="A302" s="68">
        <v>27</v>
      </c>
      <c r="B302" s="68" t="s">
        <v>391</v>
      </c>
      <c r="C302" s="1">
        <f>VLOOKUP(A302, 선택문헌!$A$3:$C$67, 3, FALSE)</f>
        <v>18</v>
      </c>
      <c r="D302" s="68" t="s">
        <v>232</v>
      </c>
      <c r="E302" s="69">
        <v>2012</v>
      </c>
      <c r="F302" s="1">
        <v>1</v>
      </c>
      <c r="G302" s="1">
        <v>2</v>
      </c>
      <c r="H302" s="62">
        <v>2</v>
      </c>
      <c r="I302" s="1" t="s">
        <v>1056</v>
      </c>
      <c r="J302" s="1" t="s">
        <v>1058</v>
      </c>
      <c r="M302" s="62" t="s">
        <v>948</v>
      </c>
      <c r="O302" s="1" t="s">
        <v>1055</v>
      </c>
      <c r="P302" s="1">
        <v>6</v>
      </c>
      <c r="Q302" s="1">
        <v>64</v>
      </c>
      <c r="R302" s="1">
        <v>9.4</v>
      </c>
      <c r="W302" s="1" t="s">
        <v>36</v>
      </c>
      <c r="X302" s="1">
        <v>5</v>
      </c>
      <c r="Y302" s="1">
        <v>68</v>
      </c>
      <c r="Z302" s="1">
        <v>7.4</v>
      </c>
    </row>
    <row r="303" spans="1:31" x14ac:dyDescent="0.3">
      <c r="A303" s="68">
        <v>27</v>
      </c>
      <c r="B303" s="68" t="s">
        <v>391</v>
      </c>
      <c r="C303" s="1">
        <f>VLOOKUP(A303, 선택문헌!$A$3:$C$67, 3, FALSE)</f>
        <v>18</v>
      </c>
      <c r="D303" s="68" t="s">
        <v>232</v>
      </c>
      <c r="E303" s="69">
        <v>2012</v>
      </c>
      <c r="F303" s="1">
        <v>1</v>
      </c>
      <c r="G303" s="1">
        <v>2</v>
      </c>
      <c r="H303" s="62">
        <v>2</v>
      </c>
      <c r="I303" s="1" t="s">
        <v>1056</v>
      </c>
      <c r="J303" s="1" t="s">
        <v>1059</v>
      </c>
      <c r="M303" s="62" t="s">
        <v>948</v>
      </c>
      <c r="O303" s="1" t="s">
        <v>1055</v>
      </c>
      <c r="P303" s="1">
        <v>9</v>
      </c>
      <c r="Q303" s="1">
        <v>64</v>
      </c>
      <c r="R303" s="1">
        <v>14.1</v>
      </c>
      <c r="W303" s="1" t="s">
        <v>36</v>
      </c>
      <c r="X303" s="1">
        <v>0</v>
      </c>
      <c r="Y303" s="1">
        <v>68</v>
      </c>
    </row>
    <row r="304" spans="1:31" x14ac:dyDescent="0.3">
      <c r="A304" s="68">
        <v>27</v>
      </c>
      <c r="B304" s="68" t="s">
        <v>391</v>
      </c>
      <c r="C304" s="1">
        <f>VLOOKUP(A304, 선택문헌!$A$3:$C$67, 3, FALSE)</f>
        <v>18</v>
      </c>
      <c r="D304" s="68" t="s">
        <v>232</v>
      </c>
      <c r="E304" s="69">
        <v>2012</v>
      </c>
      <c r="F304" s="1">
        <v>1</v>
      </c>
      <c r="G304" s="1">
        <v>2</v>
      </c>
      <c r="H304" s="62">
        <v>2</v>
      </c>
      <c r="I304" s="1" t="s">
        <v>1056</v>
      </c>
      <c r="J304" s="1" t="s">
        <v>1060</v>
      </c>
      <c r="M304" s="62" t="s">
        <v>948</v>
      </c>
      <c r="O304" s="1" t="s">
        <v>1055</v>
      </c>
      <c r="P304" s="1">
        <v>3</v>
      </c>
      <c r="Q304" s="1">
        <v>64</v>
      </c>
      <c r="R304" s="1">
        <v>4.7</v>
      </c>
      <c r="W304" s="1" t="s">
        <v>36</v>
      </c>
      <c r="X304" s="1">
        <v>2</v>
      </c>
      <c r="Y304" s="1">
        <v>68</v>
      </c>
      <c r="Z304" s="1">
        <v>2.9</v>
      </c>
    </row>
    <row r="305" spans="1:30" x14ac:dyDescent="0.3">
      <c r="A305" s="68">
        <v>27</v>
      </c>
      <c r="B305" s="68" t="s">
        <v>391</v>
      </c>
      <c r="C305" s="1">
        <f>VLOOKUP(A305, 선택문헌!$A$3:$C$67, 3, FALSE)</f>
        <v>18</v>
      </c>
      <c r="D305" s="68" t="s">
        <v>232</v>
      </c>
      <c r="E305" s="69">
        <v>2012</v>
      </c>
      <c r="F305" s="1">
        <v>1</v>
      </c>
      <c r="G305" s="1">
        <v>2</v>
      </c>
      <c r="H305" s="62">
        <v>2</v>
      </c>
      <c r="I305" s="1" t="s">
        <v>1056</v>
      </c>
      <c r="J305" s="1" t="s">
        <v>749</v>
      </c>
      <c r="M305" s="62" t="s">
        <v>948</v>
      </c>
      <c r="O305" s="1" t="s">
        <v>1055</v>
      </c>
      <c r="S305" s="1">
        <v>4.9000000000000004</v>
      </c>
      <c r="T305" s="1">
        <v>5.8</v>
      </c>
      <c r="U305" s="1">
        <v>64</v>
      </c>
      <c r="W305" s="1" t="s">
        <v>36</v>
      </c>
      <c r="AB305" s="1">
        <v>2.8</v>
      </c>
      <c r="AC305" s="1">
        <v>3.6</v>
      </c>
      <c r="AD305" s="1">
        <v>68</v>
      </c>
    </row>
    <row r="306" spans="1:30" x14ac:dyDescent="0.3">
      <c r="A306" s="68">
        <v>27</v>
      </c>
      <c r="B306" s="68" t="s">
        <v>391</v>
      </c>
      <c r="C306" s="1">
        <f>VLOOKUP(A306, 선택문헌!$A$3:$C$67, 3, FALSE)</f>
        <v>18</v>
      </c>
      <c r="D306" s="68" t="s">
        <v>232</v>
      </c>
      <c r="E306" s="69">
        <v>2012</v>
      </c>
      <c r="F306" s="1">
        <v>1</v>
      </c>
      <c r="G306" s="1">
        <v>2</v>
      </c>
      <c r="H306" s="62">
        <v>2</v>
      </c>
      <c r="I306" s="1" t="s">
        <v>1056</v>
      </c>
      <c r="J306" s="1" t="s">
        <v>644</v>
      </c>
      <c r="M306" s="62" t="s">
        <v>948</v>
      </c>
      <c r="O306" s="1" t="s">
        <v>1055</v>
      </c>
      <c r="P306" s="1">
        <v>44</v>
      </c>
      <c r="Q306" s="1">
        <v>64</v>
      </c>
      <c r="R306" s="1">
        <v>68.8</v>
      </c>
      <c r="W306" s="1" t="s">
        <v>36</v>
      </c>
      <c r="X306" s="1">
        <v>58</v>
      </c>
      <c r="Y306" s="1">
        <v>68</v>
      </c>
      <c r="Z306" s="1">
        <v>85.3</v>
      </c>
    </row>
    <row r="307" spans="1:30" x14ac:dyDescent="0.3">
      <c r="A307" s="68">
        <v>27</v>
      </c>
      <c r="B307" s="68" t="s">
        <v>391</v>
      </c>
      <c r="C307" s="1">
        <f>VLOOKUP(A307, 선택문헌!$A$3:$C$67, 3, FALSE)</f>
        <v>18</v>
      </c>
      <c r="D307" s="68" t="s">
        <v>232</v>
      </c>
      <c r="E307" s="69">
        <v>2012</v>
      </c>
      <c r="F307" s="1">
        <v>1</v>
      </c>
      <c r="G307" s="1">
        <v>2</v>
      </c>
      <c r="H307" s="62">
        <v>2</v>
      </c>
      <c r="I307" s="1" t="s">
        <v>1056</v>
      </c>
      <c r="J307" s="1" t="s">
        <v>1061</v>
      </c>
      <c r="M307" s="62" t="s">
        <v>948</v>
      </c>
      <c r="O307" s="1" t="s">
        <v>1055</v>
      </c>
      <c r="P307" s="1">
        <v>20</v>
      </c>
      <c r="Q307" s="1">
        <v>64</v>
      </c>
      <c r="R307" s="1">
        <v>31.2</v>
      </c>
      <c r="W307" s="1" t="s">
        <v>36</v>
      </c>
      <c r="X307" s="1">
        <v>10</v>
      </c>
      <c r="Y307" s="1">
        <v>68</v>
      </c>
      <c r="Z307" s="1">
        <v>14.7</v>
      </c>
    </row>
    <row r="308" spans="1:30" x14ac:dyDescent="0.3">
      <c r="A308" s="68">
        <v>27</v>
      </c>
      <c r="B308" s="68" t="s">
        <v>391</v>
      </c>
      <c r="C308" s="1">
        <f>VLOOKUP(A308, 선택문헌!$A$3:$C$67, 3, FALSE)</f>
        <v>18</v>
      </c>
      <c r="D308" s="68" t="s">
        <v>232</v>
      </c>
      <c r="E308" s="69">
        <v>2012</v>
      </c>
      <c r="F308" s="1">
        <v>1</v>
      </c>
      <c r="G308" s="1">
        <v>2</v>
      </c>
      <c r="H308" s="62">
        <v>3</v>
      </c>
      <c r="I308" s="1" t="s">
        <v>1062</v>
      </c>
      <c r="M308" s="62" t="s">
        <v>948</v>
      </c>
      <c r="O308" s="1" t="s">
        <v>1055</v>
      </c>
      <c r="S308" s="1">
        <v>91.1</v>
      </c>
      <c r="T308" s="1">
        <v>22.4</v>
      </c>
      <c r="U308" s="1">
        <v>64</v>
      </c>
      <c r="W308" s="1" t="s">
        <v>36</v>
      </c>
      <c r="AB308" s="1">
        <v>99.1</v>
      </c>
      <c r="AC308" s="1">
        <v>13.1</v>
      </c>
      <c r="AD308" s="1">
        <v>68</v>
      </c>
    </row>
    <row r="309" spans="1:30" x14ac:dyDescent="0.3">
      <c r="A309" s="68">
        <v>27</v>
      </c>
      <c r="B309" s="68" t="s">
        <v>391</v>
      </c>
      <c r="C309" s="1">
        <f>VLOOKUP(A309, 선택문헌!$A$3:$C$67, 3, FALSE)</f>
        <v>18</v>
      </c>
      <c r="D309" s="68" t="s">
        <v>232</v>
      </c>
      <c r="E309" s="69">
        <v>2012</v>
      </c>
      <c r="F309" s="1">
        <v>1</v>
      </c>
      <c r="G309" s="1">
        <v>2</v>
      </c>
      <c r="H309" s="62">
        <v>3</v>
      </c>
      <c r="I309" s="1" t="s">
        <v>885</v>
      </c>
      <c r="J309" s="1" t="s">
        <v>905</v>
      </c>
      <c r="M309" s="62" t="s">
        <v>948</v>
      </c>
      <c r="O309" s="1" t="s">
        <v>1055</v>
      </c>
      <c r="S309" s="1">
        <v>80.400000000000006</v>
      </c>
      <c r="T309" s="1">
        <v>34.700000000000003</v>
      </c>
      <c r="U309" s="1">
        <v>64</v>
      </c>
      <c r="W309" s="1" t="s">
        <v>36</v>
      </c>
      <c r="AB309" s="1">
        <v>94.4</v>
      </c>
      <c r="AC309" s="1">
        <v>12.9</v>
      </c>
      <c r="AD309" s="1">
        <v>68</v>
      </c>
    </row>
    <row r="310" spans="1:30" x14ac:dyDescent="0.3">
      <c r="A310" s="68">
        <v>27</v>
      </c>
      <c r="B310" s="68" t="s">
        <v>391</v>
      </c>
      <c r="C310" s="1">
        <f>VLOOKUP(A310, 선택문헌!$A$3:$C$67, 3, FALSE)</f>
        <v>18</v>
      </c>
      <c r="D310" s="68" t="s">
        <v>232</v>
      </c>
      <c r="E310" s="69">
        <v>2012</v>
      </c>
      <c r="F310" s="1">
        <v>1</v>
      </c>
      <c r="G310" s="1">
        <v>2</v>
      </c>
      <c r="H310" s="62">
        <v>3</v>
      </c>
      <c r="I310" s="1" t="s">
        <v>885</v>
      </c>
      <c r="J310" s="1" t="s">
        <v>1063</v>
      </c>
      <c r="M310" s="62" t="s">
        <v>948</v>
      </c>
      <c r="O310" s="1" t="s">
        <v>1055</v>
      </c>
      <c r="P310" s="1">
        <v>46</v>
      </c>
      <c r="Q310" s="1">
        <v>64</v>
      </c>
      <c r="R310" s="1">
        <v>71.900000000000006</v>
      </c>
      <c r="W310" s="1" t="s">
        <v>36</v>
      </c>
      <c r="X310" s="1">
        <v>64</v>
      </c>
      <c r="Y310" s="1">
        <v>68</v>
      </c>
      <c r="Z310" s="1">
        <v>94.1</v>
      </c>
    </row>
    <row r="311" spans="1:30" x14ac:dyDescent="0.3">
      <c r="A311" s="68">
        <v>27</v>
      </c>
      <c r="B311" s="68" t="s">
        <v>391</v>
      </c>
      <c r="C311" s="1">
        <f>VLOOKUP(A311, 선택문헌!$A$3:$C$67, 3, FALSE)</f>
        <v>18</v>
      </c>
      <c r="D311" s="68" t="s">
        <v>232</v>
      </c>
      <c r="E311" s="69">
        <v>2012</v>
      </c>
      <c r="F311" s="1">
        <v>1</v>
      </c>
      <c r="G311" s="1">
        <v>2</v>
      </c>
      <c r="H311" s="62">
        <v>1</v>
      </c>
      <c r="I311" s="1" t="s">
        <v>131</v>
      </c>
      <c r="J311" s="1" t="s">
        <v>1064</v>
      </c>
      <c r="M311" s="62" t="s">
        <v>948</v>
      </c>
      <c r="O311" s="1" t="s">
        <v>1055</v>
      </c>
      <c r="P311" s="1">
        <v>44</v>
      </c>
      <c r="Q311" s="1">
        <v>64</v>
      </c>
      <c r="R311" s="1">
        <v>68.8</v>
      </c>
      <c r="W311" s="1" t="s">
        <v>36</v>
      </c>
      <c r="X311" s="1">
        <v>63</v>
      </c>
      <c r="Y311" s="1">
        <v>68</v>
      </c>
      <c r="Z311" s="1">
        <v>92.6</v>
      </c>
    </row>
    <row r="312" spans="1:30" x14ac:dyDescent="0.3">
      <c r="A312" s="68">
        <v>27</v>
      </c>
      <c r="B312" s="68" t="s">
        <v>391</v>
      </c>
      <c r="C312" s="1">
        <f>VLOOKUP(A312, 선택문헌!$A$3:$C$67, 3, FALSE)</f>
        <v>18</v>
      </c>
      <c r="D312" s="68" t="s">
        <v>232</v>
      </c>
      <c r="E312" s="69">
        <v>2012</v>
      </c>
      <c r="F312" s="1">
        <v>1</v>
      </c>
      <c r="G312" s="1">
        <v>2</v>
      </c>
      <c r="H312" s="62">
        <v>1</v>
      </c>
      <c r="I312" s="1" t="s">
        <v>131</v>
      </c>
      <c r="J312" s="1" t="s">
        <v>1065</v>
      </c>
      <c r="M312" s="62" t="s">
        <v>948</v>
      </c>
      <c r="O312" s="1" t="s">
        <v>1055</v>
      </c>
      <c r="P312" s="1">
        <v>20</v>
      </c>
      <c r="Q312" s="1">
        <v>64</v>
      </c>
      <c r="R312" s="1">
        <v>31.2</v>
      </c>
      <c r="W312" s="1" t="s">
        <v>36</v>
      </c>
      <c r="X312" s="1">
        <v>5</v>
      </c>
      <c r="Y312" s="1">
        <v>68</v>
      </c>
      <c r="Z312" s="1">
        <v>7.4</v>
      </c>
    </row>
    <row r="313" spans="1:30" x14ac:dyDescent="0.3">
      <c r="A313" s="68">
        <v>27</v>
      </c>
      <c r="B313" s="68" t="s">
        <v>391</v>
      </c>
      <c r="C313" s="1">
        <f>VLOOKUP(A313, 선택문헌!$A$3:$C$67, 3, FALSE)</f>
        <v>18</v>
      </c>
      <c r="D313" s="68" t="s">
        <v>232</v>
      </c>
      <c r="E313" s="69">
        <v>2012</v>
      </c>
      <c r="F313" s="1">
        <v>1</v>
      </c>
      <c r="G313" s="1">
        <v>2</v>
      </c>
      <c r="H313" s="62">
        <v>1</v>
      </c>
      <c r="I313" s="1" t="s">
        <v>131</v>
      </c>
      <c r="J313" s="1" t="s">
        <v>935</v>
      </c>
      <c r="M313" s="62" t="s">
        <v>948</v>
      </c>
      <c r="O313" s="1" t="s">
        <v>1055</v>
      </c>
      <c r="P313" s="1">
        <v>12</v>
      </c>
      <c r="Q313" s="1">
        <v>64</v>
      </c>
      <c r="R313" s="1">
        <v>18.8</v>
      </c>
      <c r="W313" s="1" t="s">
        <v>36</v>
      </c>
      <c r="X313" s="1">
        <v>0</v>
      </c>
      <c r="Y313" s="1">
        <v>68</v>
      </c>
      <c r="Z313" s="1">
        <v>0</v>
      </c>
    </row>
    <row r="314" spans="1:30" x14ac:dyDescent="0.3">
      <c r="A314" s="68">
        <v>27</v>
      </c>
      <c r="B314" s="68" t="s">
        <v>391</v>
      </c>
      <c r="C314" s="1">
        <f>VLOOKUP(A314, 선택문헌!$A$3:$C$67, 3, FALSE)</f>
        <v>18</v>
      </c>
      <c r="D314" s="68" t="s">
        <v>232</v>
      </c>
      <c r="E314" s="69">
        <v>2012</v>
      </c>
      <c r="F314" s="1">
        <v>1</v>
      </c>
      <c r="G314" s="1">
        <v>2</v>
      </c>
      <c r="H314" s="62">
        <v>6</v>
      </c>
      <c r="I314" s="1" t="s">
        <v>1066</v>
      </c>
      <c r="M314" s="62" t="s">
        <v>948</v>
      </c>
      <c r="O314" s="1" t="s">
        <v>1055</v>
      </c>
      <c r="P314" s="1">
        <v>8</v>
      </c>
      <c r="Q314" s="1">
        <v>64</v>
      </c>
      <c r="R314" s="1">
        <v>12.5</v>
      </c>
      <c r="W314" s="1" t="s">
        <v>36</v>
      </c>
      <c r="X314" s="1">
        <v>0</v>
      </c>
      <c r="Y314" s="1">
        <v>68</v>
      </c>
      <c r="Z314" s="1">
        <v>0</v>
      </c>
    </row>
    <row r="315" spans="1:30" x14ac:dyDescent="0.3">
      <c r="A315" s="68">
        <v>27</v>
      </c>
      <c r="B315" s="68" t="s">
        <v>391</v>
      </c>
      <c r="C315" s="1">
        <f>VLOOKUP(A315, 선택문헌!$A$3:$C$67, 3, FALSE)</f>
        <v>18</v>
      </c>
      <c r="D315" s="68" t="s">
        <v>232</v>
      </c>
      <c r="E315" s="69">
        <v>2012</v>
      </c>
      <c r="F315" s="1">
        <v>1</v>
      </c>
      <c r="G315" s="1">
        <v>2</v>
      </c>
      <c r="H315" s="62">
        <v>2</v>
      </c>
      <c r="I315" s="1" t="s">
        <v>1056</v>
      </c>
      <c r="J315" s="1" t="s">
        <v>1057</v>
      </c>
      <c r="M315" s="62" t="s">
        <v>948</v>
      </c>
      <c r="O315" s="1" t="s">
        <v>1051</v>
      </c>
      <c r="P315" s="1">
        <v>51</v>
      </c>
      <c r="Q315" s="1">
        <v>65</v>
      </c>
      <c r="R315" s="1">
        <v>78.5</v>
      </c>
    </row>
    <row r="316" spans="1:30" x14ac:dyDescent="0.3">
      <c r="A316" s="68">
        <v>27</v>
      </c>
      <c r="B316" s="68" t="s">
        <v>391</v>
      </c>
      <c r="C316" s="1">
        <f>VLOOKUP(A316, 선택문헌!$A$3:$C$67, 3, FALSE)</f>
        <v>18</v>
      </c>
      <c r="D316" s="68" t="s">
        <v>232</v>
      </c>
      <c r="E316" s="69">
        <v>2012</v>
      </c>
      <c r="F316" s="1">
        <v>1</v>
      </c>
      <c r="G316" s="1">
        <v>2</v>
      </c>
      <c r="H316" s="62">
        <v>2</v>
      </c>
      <c r="I316" s="1" t="s">
        <v>1056</v>
      </c>
      <c r="J316" s="1" t="s">
        <v>1058</v>
      </c>
      <c r="M316" s="62" t="s">
        <v>948</v>
      </c>
      <c r="O316" s="1" t="s">
        <v>1051</v>
      </c>
      <c r="P316" s="1">
        <v>7</v>
      </c>
      <c r="Q316" s="1">
        <v>65</v>
      </c>
      <c r="R316" s="1">
        <v>10.8</v>
      </c>
    </row>
    <row r="317" spans="1:30" x14ac:dyDescent="0.3">
      <c r="A317" s="68">
        <v>27</v>
      </c>
      <c r="B317" s="68" t="s">
        <v>391</v>
      </c>
      <c r="C317" s="1">
        <f>VLOOKUP(A317, 선택문헌!$A$3:$C$67, 3, FALSE)</f>
        <v>18</v>
      </c>
      <c r="D317" s="68" t="s">
        <v>232</v>
      </c>
      <c r="E317" s="69">
        <v>2012</v>
      </c>
      <c r="F317" s="1">
        <v>1</v>
      </c>
      <c r="G317" s="1">
        <v>2</v>
      </c>
      <c r="H317" s="62">
        <v>2</v>
      </c>
      <c r="I317" s="1" t="s">
        <v>1056</v>
      </c>
      <c r="J317" s="1" t="s">
        <v>1059</v>
      </c>
      <c r="M317" s="62" t="s">
        <v>948</v>
      </c>
      <c r="O317" s="1" t="s">
        <v>1051</v>
      </c>
      <c r="P317" s="1">
        <v>6</v>
      </c>
      <c r="Q317" s="1">
        <v>65</v>
      </c>
      <c r="R317" s="1">
        <v>9.1999999999999993</v>
      </c>
    </row>
    <row r="318" spans="1:30" x14ac:dyDescent="0.3">
      <c r="A318" s="68">
        <v>27</v>
      </c>
      <c r="B318" s="68" t="s">
        <v>391</v>
      </c>
      <c r="C318" s="1">
        <f>VLOOKUP(A318, 선택문헌!$A$3:$C$67, 3, FALSE)</f>
        <v>18</v>
      </c>
      <c r="D318" s="68" t="s">
        <v>232</v>
      </c>
      <c r="E318" s="69">
        <v>2012</v>
      </c>
      <c r="F318" s="1">
        <v>1</v>
      </c>
      <c r="G318" s="1">
        <v>2</v>
      </c>
      <c r="H318" s="62">
        <v>2</v>
      </c>
      <c r="I318" s="1" t="s">
        <v>1056</v>
      </c>
      <c r="J318" s="1" t="s">
        <v>1060</v>
      </c>
      <c r="M318" s="62" t="s">
        <v>948</v>
      </c>
      <c r="O318" s="1" t="s">
        <v>1051</v>
      </c>
      <c r="P318" s="1">
        <v>1</v>
      </c>
      <c r="Q318" s="1">
        <v>65</v>
      </c>
      <c r="R318" s="1">
        <v>1.5</v>
      </c>
    </row>
    <row r="319" spans="1:30" x14ac:dyDescent="0.3">
      <c r="A319" s="68">
        <v>27</v>
      </c>
      <c r="B319" s="68" t="s">
        <v>391</v>
      </c>
      <c r="C319" s="1">
        <f>VLOOKUP(A319, 선택문헌!$A$3:$C$67, 3, FALSE)</f>
        <v>18</v>
      </c>
      <c r="D319" s="68" t="s">
        <v>232</v>
      </c>
      <c r="E319" s="69">
        <v>2012</v>
      </c>
      <c r="F319" s="1">
        <v>1</v>
      </c>
      <c r="G319" s="1">
        <v>2</v>
      </c>
      <c r="H319" s="62">
        <v>2</v>
      </c>
      <c r="I319" s="1" t="s">
        <v>1056</v>
      </c>
      <c r="J319" s="1" t="s">
        <v>749</v>
      </c>
      <c r="M319" s="62" t="s">
        <v>948</v>
      </c>
      <c r="O319" s="1" t="s">
        <v>1051</v>
      </c>
      <c r="S319" s="1">
        <v>4.5999999999999996</v>
      </c>
      <c r="T319" s="1">
        <v>4.9000000000000004</v>
      </c>
      <c r="U319" s="1">
        <v>65</v>
      </c>
    </row>
    <row r="320" spans="1:30" x14ac:dyDescent="0.3">
      <c r="A320" s="68">
        <v>27</v>
      </c>
      <c r="B320" s="68" t="s">
        <v>391</v>
      </c>
      <c r="C320" s="1">
        <f>VLOOKUP(A320, 선택문헌!$A$3:$C$67, 3, FALSE)</f>
        <v>18</v>
      </c>
      <c r="D320" s="68" t="s">
        <v>232</v>
      </c>
      <c r="E320" s="69">
        <v>2012</v>
      </c>
      <c r="F320" s="1">
        <v>1</v>
      </c>
      <c r="G320" s="1">
        <v>2</v>
      </c>
      <c r="H320" s="62">
        <v>2</v>
      </c>
      <c r="I320" s="1" t="s">
        <v>1056</v>
      </c>
      <c r="J320" s="1" t="s">
        <v>644</v>
      </c>
      <c r="M320" s="62" t="s">
        <v>948</v>
      </c>
      <c r="O320" s="1" t="s">
        <v>1051</v>
      </c>
      <c r="P320" s="1">
        <v>40</v>
      </c>
      <c r="Q320" s="1">
        <v>65</v>
      </c>
      <c r="R320" s="1">
        <v>61.5</v>
      </c>
    </row>
    <row r="321" spans="1:31" x14ac:dyDescent="0.3">
      <c r="A321" s="68">
        <v>27</v>
      </c>
      <c r="B321" s="68" t="s">
        <v>391</v>
      </c>
      <c r="C321" s="1">
        <f>VLOOKUP(A321, 선택문헌!$A$3:$C$67, 3, FALSE)</f>
        <v>18</v>
      </c>
      <c r="D321" s="68" t="s">
        <v>232</v>
      </c>
      <c r="E321" s="69">
        <v>2012</v>
      </c>
      <c r="F321" s="1">
        <v>1</v>
      </c>
      <c r="G321" s="1">
        <v>2</v>
      </c>
      <c r="H321" s="62">
        <v>2</v>
      </c>
      <c r="I321" s="1" t="s">
        <v>1056</v>
      </c>
      <c r="J321" s="1" t="s">
        <v>1061</v>
      </c>
      <c r="M321" s="62" t="s">
        <v>948</v>
      </c>
      <c r="O321" s="1" t="s">
        <v>1051</v>
      </c>
      <c r="P321" s="1">
        <v>25</v>
      </c>
      <c r="Q321" s="1">
        <v>65</v>
      </c>
      <c r="R321" s="1">
        <v>38.5</v>
      </c>
    </row>
    <row r="322" spans="1:31" x14ac:dyDescent="0.3">
      <c r="A322" s="68">
        <v>27</v>
      </c>
      <c r="B322" s="68" t="s">
        <v>391</v>
      </c>
      <c r="C322" s="1">
        <f>VLOOKUP(A322, 선택문헌!$A$3:$C$67, 3, FALSE)</f>
        <v>18</v>
      </c>
      <c r="D322" s="68" t="s">
        <v>232</v>
      </c>
      <c r="E322" s="69">
        <v>2012</v>
      </c>
      <c r="F322" s="1">
        <v>1</v>
      </c>
      <c r="G322" s="1">
        <v>2</v>
      </c>
      <c r="H322" s="62">
        <v>3</v>
      </c>
      <c r="I322" s="1" t="s">
        <v>1062</v>
      </c>
      <c r="M322" s="62" t="s">
        <v>948</v>
      </c>
      <c r="O322" s="1" t="s">
        <v>1051</v>
      </c>
      <c r="S322" s="1">
        <v>94.6</v>
      </c>
      <c r="T322" s="1">
        <v>18.3</v>
      </c>
      <c r="U322" s="1">
        <v>65</v>
      </c>
    </row>
    <row r="323" spans="1:31" x14ac:dyDescent="0.3">
      <c r="A323" s="68">
        <v>27</v>
      </c>
      <c r="B323" s="68" t="s">
        <v>391</v>
      </c>
      <c r="C323" s="1">
        <f>VLOOKUP(A323, 선택문헌!$A$3:$C$67, 3, FALSE)</f>
        <v>18</v>
      </c>
      <c r="D323" s="68" t="s">
        <v>232</v>
      </c>
      <c r="E323" s="69">
        <v>2012</v>
      </c>
      <c r="F323" s="1">
        <v>1</v>
      </c>
      <c r="G323" s="1">
        <v>2</v>
      </c>
      <c r="H323" s="62">
        <v>3</v>
      </c>
      <c r="I323" s="1" t="s">
        <v>885</v>
      </c>
      <c r="J323" s="1" t="s">
        <v>905</v>
      </c>
      <c r="M323" s="62" t="s">
        <v>948</v>
      </c>
      <c r="O323" s="1" t="s">
        <v>1051</v>
      </c>
      <c r="S323" s="1">
        <v>85.4</v>
      </c>
      <c r="T323" s="1">
        <v>24.8</v>
      </c>
      <c r="U323" s="1">
        <v>65</v>
      </c>
    </row>
    <row r="324" spans="1:31" x14ac:dyDescent="0.3">
      <c r="A324" s="68">
        <v>27</v>
      </c>
      <c r="B324" s="68" t="s">
        <v>391</v>
      </c>
      <c r="C324" s="1">
        <f>VLOOKUP(A324, 선택문헌!$A$3:$C$67, 3, FALSE)</f>
        <v>18</v>
      </c>
      <c r="D324" s="68" t="s">
        <v>232</v>
      </c>
      <c r="E324" s="69">
        <v>2012</v>
      </c>
      <c r="F324" s="1">
        <v>1</v>
      </c>
      <c r="G324" s="1">
        <v>2</v>
      </c>
      <c r="H324" s="62">
        <v>3</v>
      </c>
      <c r="I324" s="1" t="s">
        <v>885</v>
      </c>
      <c r="J324" s="1" t="s">
        <v>1063</v>
      </c>
      <c r="M324" s="62" t="s">
        <v>948</v>
      </c>
      <c r="O324" s="1" t="s">
        <v>1051</v>
      </c>
      <c r="P324" s="1">
        <v>50</v>
      </c>
      <c r="Q324" s="1">
        <v>65</v>
      </c>
      <c r="R324" s="1">
        <v>76.900000000000006</v>
      </c>
    </row>
    <row r="325" spans="1:31" x14ac:dyDescent="0.3">
      <c r="A325" s="68">
        <v>27</v>
      </c>
      <c r="B325" s="68" t="s">
        <v>391</v>
      </c>
      <c r="C325" s="1">
        <f>VLOOKUP(A325, 선택문헌!$A$3:$C$67, 3, FALSE)</f>
        <v>18</v>
      </c>
      <c r="D325" s="68" t="s">
        <v>232</v>
      </c>
      <c r="E325" s="69">
        <v>2012</v>
      </c>
      <c r="F325" s="1">
        <v>1</v>
      </c>
      <c r="G325" s="1">
        <v>2</v>
      </c>
      <c r="H325" s="62">
        <v>1</v>
      </c>
      <c r="I325" s="1" t="s">
        <v>131</v>
      </c>
      <c r="J325" s="1" t="s">
        <v>1064</v>
      </c>
      <c r="M325" s="62" t="s">
        <v>948</v>
      </c>
      <c r="O325" s="1" t="s">
        <v>1051</v>
      </c>
      <c r="P325" s="1">
        <v>45</v>
      </c>
      <c r="Q325" s="1">
        <v>65</v>
      </c>
      <c r="R325" s="1">
        <v>69.2</v>
      </c>
    </row>
    <row r="326" spans="1:31" x14ac:dyDescent="0.3">
      <c r="A326" s="68">
        <v>27</v>
      </c>
      <c r="B326" s="68" t="s">
        <v>391</v>
      </c>
      <c r="C326" s="1">
        <f>VLOOKUP(A326, 선택문헌!$A$3:$C$67, 3, FALSE)</f>
        <v>18</v>
      </c>
      <c r="D326" s="68" t="s">
        <v>232</v>
      </c>
      <c r="E326" s="69">
        <v>2012</v>
      </c>
      <c r="F326" s="1">
        <v>1</v>
      </c>
      <c r="G326" s="1">
        <v>2</v>
      </c>
      <c r="H326" s="62">
        <v>1</v>
      </c>
      <c r="I326" s="1" t="s">
        <v>131</v>
      </c>
      <c r="J326" s="1" t="s">
        <v>1065</v>
      </c>
      <c r="M326" s="62" t="s">
        <v>948</v>
      </c>
      <c r="O326" s="1" t="s">
        <v>1051</v>
      </c>
      <c r="P326" s="1">
        <v>20</v>
      </c>
      <c r="Q326" s="1">
        <v>65</v>
      </c>
      <c r="R326" s="1">
        <v>30.8</v>
      </c>
    </row>
    <row r="327" spans="1:31" x14ac:dyDescent="0.3">
      <c r="A327" s="68">
        <v>27</v>
      </c>
      <c r="B327" s="68" t="s">
        <v>391</v>
      </c>
      <c r="C327" s="1">
        <f>VLOOKUP(A327, 선택문헌!$A$3:$C$67, 3, FALSE)</f>
        <v>18</v>
      </c>
      <c r="D327" s="68" t="s">
        <v>232</v>
      </c>
      <c r="E327" s="69">
        <v>2012</v>
      </c>
      <c r="F327" s="1">
        <v>1</v>
      </c>
      <c r="G327" s="1">
        <v>2</v>
      </c>
      <c r="H327" s="62">
        <v>1</v>
      </c>
      <c r="I327" s="1" t="s">
        <v>131</v>
      </c>
      <c r="J327" s="1" t="s">
        <v>935</v>
      </c>
      <c r="M327" s="62" t="s">
        <v>948</v>
      </c>
      <c r="O327" s="1" t="s">
        <v>1051</v>
      </c>
      <c r="P327" s="1">
        <v>9</v>
      </c>
      <c r="Q327" s="1">
        <v>65</v>
      </c>
      <c r="R327" s="1">
        <v>13.8</v>
      </c>
    </row>
    <row r="328" spans="1:31" x14ac:dyDescent="0.3">
      <c r="A328" s="68">
        <v>27</v>
      </c>
      <c r="B328" s="68" t="s">
        <v>391</v>
      </c>
      <c r="C328" s="1">
        <f>VLOOKUP(A328, 선택문헌!$A$3:$C$67, 3, FALSE)</f>
        <v>18</v>
      </c>
      <c r="D328" s="68" t="s">
        <v>232</v>
      </c>
      <c r="E328" s="69">
        <v>2012</v>
      </c>
      <c r="F328" s="1">
        <v>1</v>
      </c>
      <c r="G328" s="1">
        <v>2</v>
      </c>
      <c r="H328" s="62">
        <v>6</v>
      </c>
      <c r="I328" s="1" t="s">
        <v>1066</v>
      </c>
      <c r="M328" s="62" t="s">
        <v>948</v>
      </c>
      <c r="O328" s="1" t="s">
        <v>1051</v>
      </c>
      <c r="P328" s="1">
        <v>7</v>
      </c>
      <c r="Q328" s="1">
        <v>65</v>
      </c>
      <c r="R328" s="1">
        <v>10.8</v>
      </c>
    </row>
    <row r="329" spans="1:31" x14ac:dyDescent="0.3">
      <c r="A329" s="68">
        <v>10</v>
      </c>
      <c r="B329" s="68" t="s">
        <v>368</v>
      </c>
      <c r="C329" s="1">
        <f>VLOOKUP(A329, 선택문헌!$A$3:$C$67, 3, FALSE)</f>
        <v>19</v>
      </c>
      <c r="D329" s="70" t="s">
        <v>241</v>
      </c>
      <c r="E329" s="69">
        <v>2013</v>
      </c>
      <c r="F329" s="1">
        <v>2</v>
      </c>
      <c r="G329" s="1">
        <v>2</v>
      </c>
      <c r="H329" s="62">
        <v>1</v>
      </c>
      <c r="I329" s="1" t="s">
        <v>131</v>
      </c>
      <c r="J329" s="1" t="s">
        <v>1084</v>
      </c>
      <c r="K329" s="1" t="s">
        <v>1080</v>
      </c>
      <c r="L329" s="1" t="s">
        <v>1081</v>
      </c>
      <c r="M329" s="62" t="s">
        <v>1083</v>
      </c>
      <c r="O329" s="1" t="s">
        <v>1005</v>
      </c>
      <c r="P329" s="1">
        <v>53</v>
      </c>
      <c r="Q329" s="1">
        <v>63</v>
      </c>
      <c r="R329" s="1">
        <v>84.1</v>
      </c>
      <c r="W329" s="1" t="s">
        <v>36</v>
      </c>
      <c r="X329" s="1">
        <v>47</v>
      </c>
      <c r="Y329" s="1">
        <v>54</v>
      </c>
      <c r="Z329" s="1">
        <v>87</v>
      </c>
      <c r="AE329" s="1">
        <v>0.79400000000000004</v>
      </c>
    </row>
    <row r="330" spans="1:31" x14ac:dyDescent="0.3">
      <c r="A330" s="68">
        <v>10</v>
      </c>
      <c r="B330" s="68" t="s">
        <v>368</v>
      </c>
      <c r="C330" s="1">
        <f>VLOOKUP(A330, 선택문헌!$A$3:$C$67, 3, FALSE)</f>
        <v>19</v>
      </c>
      <c r="D330" s="70" t="s">
        <v>241</v>
      </c>
      <c r="E330" s="69">
        <v>2013</v>
      </c>
      <c r="F330" s="1">
        <v>2</v>
      </c>
      <c r="G330" s="1">
        <v>2</v>
      </c>
      <c r="H330" s="62">
        <v>1</v>
      </c>
      <c r="I330" s="1" t="s">
        <v>131</v>
      </c>
      <c r="J330" s="1" t="s">
        <v>1084</v>
      </c>
      <c r="K330" s="1" t="s">
        <v>1079</v>
      </c>
      <c r="L330" s="1" t="s">
        <v>1081</v>
      </c>
      <c r="M330" s="62" t="s">
        <v>1083</v>
      </c>
      <c r="O330" s="1" t="s">
        <v>1005</v>
      </c>
      <c r="P330" s="1">
        <v>53</v>
      </c>
      <c r="Q330" s="1">
        <v>66</v>
      </c>
      <c r="R330" s="1">
        <v>80.3</v>
      </c>
      <c r="W330" s="1" t="s">
        <v>36</v>
      </c>
      <c r="X330" s="1">
        <v>47</v>
      </c>
      <c r="Y330" s="1">
        <v>56</v>
      </c>
      <c r="Z330" s="1">
        <v>83.9</v>
      </c>
      <c r="AE330" s="1">
        <v>0.64100000000000001</v>
      </c>
    </row>
    <row r="331" spans="1:31" x14ac:dyDescent="0.3">
      <c r="A331" s="68">
        <v>10</v>
      </c>
      <c r="B331" s="68" t="s">
        <v>368</v>
      </c>
      <c r="C331" s="1">
        <f>VLOOKUP(A331, 선택문헌!$A$3:$C$67, 3, FALSE)</f>
        <v>19</v>
      </c>
      <c r="D331" s="70" t="s">
        <v>241</v>
      </c>
      <c r="E331" s="69">
        <v>2013</v>
      </c>
      <c r="F331" s="1">
        <v>2</v>
      </c>
      <c r="G331" s="1">
        <v>2</v>
      </c>
      <c r="H331" s="62">
        <v>2</v>
      </c>
      <c r="I331" s="1" t="s">
        <v>1082</v>
      </c>
      <c r="K331" s="1" t="s">
        <v>1080</v>
      </c>
      <c r="L331" s="1" t="s">
        <v>1081</v>
      </c>
      <c r="M331" s="62" t="s">
        <v>1083</v>
      </c>
      <c r="N331" s="1" t="s">
        <v>1078</v>
      </c>
      <c r="O331" s="1" t="s">
        <v>1005</v>
      </c>
      <c r="P331" s="1">
        <v>58</v>
      </c>
      <c r="Q331" s="1">
        <v>63</v>
      </c>
      <c r="R331" s="1">
        <v>92.1</v>
      </c>
      <c r="W331" s="1" t="s">
        <v>36</v>
      </c>
      <c r="X331" s="1">
        <v>49</v>
      </c>
      <c r="Y331" s="1">
        <v>54</v>
      </c>
      <c r="Z331" s="1">
        <v>90.7</v>
      </c>
      <c r="AE331" s="1">
        <v>0.61099999999999999</v>
      </c>
    </row>
    <row r="332" spans="1:31" x14ac:dyDescent="0.3">
      <c r="A332" s="68">
        <v>10</v>
      </c>
      <c r="B332" s="68" t="s">
        <v>368</v>
      </c>
      <c r="C332" s="1">
        <f>VLOOKUP(A332, 선택문헌!$A$3:$C$67, 3, FALSE)</f>
        <v>19</v>
      </c>
      <c r="D332" s="70" t="s">
        <v>241</v>
      </c>
      <c r="E332" s="69">
        <v>2013</v>
      </c>
      <c r="F332" s="1">
        <v>2</v>
      </c>
      <c r="G332" s="1">
        <v>2</v>
      </c>
      <c r="H332" s="62">
        <v>2</v>
      </c>
      <c r="I332" s="1" t="s">
        <v>1082</v>
      </c>
      <c r="K332" s="1" t="s">
        <v>1079</v>
      </c>
      <c r="L332" s="1" t="s">
        <v>1081</v>
      </c>
      <c r="M332" s="62" t="s">
        <v>1083</v>
      </c>
      <c r="O332" s="1" t="s">
        <v>1005</v>
      </c>
      <c r="P332" s="1">
        <v>58</v>
      </c>
      <c r="Q332" s="1">
        <v>66</v>
      </c>
      <c r="R332" s="1">
        <v>84.8</v>
      </c>
      <c r="W332" s="1" t="s">
        <v>36</v>
      </c>
      <c r="X332" s="1">
        <v>49</v>
      </c>
      <c r="Y332" s="1">
        <v>56</v>
      </c>
      <c r="Z332" s="1">
        <v>87.5</v>
      </c>
      <c r="AE332" s="1">
        <v>0.46700000000000003</v>
      </c>
    </row>
    <row r="333" spans="1:31" x14ac:dyDescent="0.3">
      <c r="A333" s="68">
        <v>10</v>
      </c>
      <c r="B333" s="68" t="s">
        <v>368</v>
      </c>
      <c r="C333" s="1">
        <f>VLOOKUP(A333, 선택문헌!$A$3:$C$67, 3, FALSE)</f>
        <v>19</v>
      </c>
      <c r="D333" s="70" t="s">
        <v>241</v>
      </c>
      <c r="E333" s="69">
        <v>2013</v>
      </c>
      <c r="F333" s="1">
        <v>2</v>
      </c>
      <c r="G333" s="1">
        <v>2</v>
      </c>
      <c r="H333" s="62">
        <v>6</v>
      </c>
      <c r="I333" s="1" t="s">
        <v>1085</v>
      </c>
      <c r="M333" s="62" t="s">
        <v>1083</v>
      </c>
      <c r="O333" s="1" t="s">
        <v>1005</v>
      </c>
      <c r="P333" s="1">
        <v>1</v>
      </c>
      <c r="Q333" s="1">
        <v>66</v>
      </c>
      <c r="W333" s="1" t="s">
        <v>36</v>
      </c>
      <c r="X333" s="1">
        <v>1</v>
      </c>
      <c r="Y333" s="1">
        <v>56</v>
      </c>
    </row>
    <row r="334" spans="1:31" x14ac:dyDescent="0.3">
      <c r="A334" s="68">
        <v>10</v>
      </c>
      <c r="B334" s="68" t="s">
        <v>368</v>
      </c>
      <c r="C334" s="1">
        <f>VLOOKUP(A334, 선택문헌!$A$3:$C$67, 3, FALSE)</f>
        <v>19</v>
      </c>
      <c r="D334" s="70" t="s">
        <v>241</v>
      </c>
      <c r="E334" s="69">
        <v>2013</v>
      </c>
      <c r="F334" s="1">
        <v>2</v>
      </c>
      <c r="G334" s="1">
        <v>2</v>
      </c>
      <c r="H334" s="62">
        <v>4</v>
      </c>
      <c r="I334" s="1" t="s">
        <v>1086</v>
      </c>
      <c r="J334" s="1" t="s">
        <v>1087</v>
      </c>
      <c r="M334" s="62" t="s">
        <v>1083</v>
      </c>
      <c r="O334" s="1" t="s">
        <v>1005</v>
      </c>
      <c r="T334" s="1">
        <v>1.2</v>
      </c>
      <c r="U334" s="1" t="s">
        <v>1088</v>
      </c>
      <c r="V334" s="1">
        <v>66</v>
      </c>
      <c r="W334" s="1" t="s">
        <v>36</v>
      </c>
      <c r="AB334" s="1">
        <v>2</v>
      </c>
      <c r="AC334" s="1" t="s">
        <v>1089</v>
      </c>
      <c r="AD334" s="1">
        <v>56</v>
      </c>
    </row>
    <row r="335" spans="1:31" x14ac:dyDescent="0.3">
      <c r="A335" s="70">
        <v>11</v>
      </c>
      <c r="B335" s="70" t="s">
        <v>376</v>
      </c>
      <c r="C335" s="1">
        <f>VLOOKUP(A335, 선택문헌!$A$3:$C$67, 3, FALSE)</f>
        <v>20</v>
      </c>
      <c r="D335" s="70" t="s">
        <v>241</v>
      </c>
      <c r="E335" s="71">
        <v>2014</v>
      </c>
      <c r="F335" s="1">
        <v>2</v>
      </c>
      <c r="G335" s="1">
        <v>2</v>
      </c>
      <c r="H335" s="62">
        <v>6</v>
      </c>
      <c r="I335" s="1" t="s">
        <v>1094</v>
      </c>
      <c r="J335" s="1" t="s">
        <v>1095</v>
      </c>
      <c r="K335" s="1" t="s">
        <v>72</v>
      </c>
      <c r="M335" s="1" t="s">
        <v>1096</v>
      </c>
      <c r="O335" s="1" t="s">
        <v>1005</v>
      </c>
      <c r="P335" s="1">
        <v>1</v>
      </c>
      <c r="Q335" s="1">
        <v>66</v>
      </c>
      <c r="R335" s="1">
        <v>1.5</v>
      </c>
      <c r="W335" s="1" t="s">
        <v>36</v>
      </c>
      <c r="X335" s="1">
        <v>1</v>
      </c>
      <c r="Y335" s="1">
        <v>56</v>
      </c>
      <c r="Z335" s="1">
        <v>1.7</v>
      </c>
    </row>
    <row r="336" spans="1:31" x14ac:dyDescent="0.3">
      <c r="A336" s="70">
        <v>11</v>
      </c>
      <c r="B336" s="70" t="s">
        <v>376</v>
      </c>
      <c r="C336" s="1">
        <f>VLOOKUP(A336, 선택문헌!$A$3:$C$67, 3, FALSE)</f>
        <v>20</v>
      </c>
      <c r="D336" s="70" t="s">
        <v>241</v>
      </c>
      <c r="E336" s="71">
        <v>2014</v>
      </c>
      <c r="F336" s="1">
        <v>2</v>
      </c>
      <c r="G336" s="1">
        <v>2</v>
      </c>
      <c r="H336" s="62">
        <v>1</v>
      </c>
      <c r="I336" s="1" t="s">
        <v>131</v>
      </c>
      <c r="J336" s="1" t="s">
        <v>1084</v>
      </c>
      <c r="K336" s="1" t="s">
        <v>1079</v>
      </c>
      <c r="L336" s="1" t="s">
        <v>1081</v>
      </c>
      <c r="M336" s="1" t="s">
        <v>1096</v>
      </c>
      <c r="O336" s="1" t="s">
        <v>1005</v>
      </c>
      <c r="P336" s="1">
        <v>51</v>
      </c>
      <c r="Q336" s="1">
        <v>66</v>
      </c>
      <c r="R336" s="1">
        <v>77.3</v>
      </c>
      <c r="W336" s="1" t="s">
        <v>36</v>
      </c>
      <c r="X336" s="1">
        <v>48</v>
      </c>
      <c r="Y336" s="1">
        <v>56</v>
      </c>
      <c r="Z336" s="1">
        <v>85.7</v>
      </c>
      <c r="AE336" s="1">
        <v>0.62</v>
      </c>
    </row>
    <row r="337" spans="1:31" x14ac:dyDescent="0.3">
      <c r="A337" s="70">
        <v>11</v>
      </c>
      <c r="B337" s="70" t="s">
        <v>376</v>
      </c>
      <c r="C337" s="1">
        <f>VLOOKUP(A337, 선택문헌!$A$3:$C$67, 3, FALSE)</f>
        <v>20</v>
      </c>
      <c r="D337" s="70" t="s">
        <v>241</v>
      </c>
      <c r="E337" s="71">
        <v>2014</v>
      </c>
      <c r="F337" s="1">
        <v>2</v>
      </c>
      <c r="G337" s="1">
        <v>2</v>
      </c>
      <c r="H337" s="62">
        <v>2</v>
      </c>
      <c r="I337" s="1" t="s">
        <v>1082</v>
      </c>
      <c r="K337" s="1" t="s">
        <v>1079</v>
      </c>
      <c r="L337" s="1" t="s">
        <v>1081</v>
      </c>
      <c r="M337" s="1" t="s">
        <v>1096</v>
      </c>
      <c r="O337" s="1" t="s">
        <v>1005</v>
      </c>
      <c r="P337" s="1">
        <v>50</v>
      </c>
      <c r="Q337" s="1">
        <v>66</v>
      </c>
      <c r="R337" s="1">
        <v>75.7</v>
      </c>
      <c r="W337" s="1" t="s">
        <v>36</v>
      </c>
      <c r="X337" s="1">
        <v>45</v>
      </c>
      <c r="Y337" s="1">
        <v>56</v>
      </c>
      <c r="Z337" s="1">
        <v>80.3</v>
      </c>
      <c r="AE337" s="1">
        <v>0.66</v>
      </c>
    </row>
    <row r="338" spans="1:31" x14ac:dyDescent="0.3">
      <c r="A338" s="70">
        <v>11</v>
      </c>
      <c r="B338" s="70" t="s">
        <v>376</v>
      </c>
      <c r="C338" s="1">
        <f>VLOOKUP(A338, 선택문헌!$A$3:$C$67, 3, FALSE)</f>
        <v>20</v>
      </c>
      <c r="D338" s="70" t="s">
        <v>241</v>
      </c>
      <c r="E338" s="71">
        <v>2014</v>
      </c>
      <c r="F338" s="1">
        <v>2</v>
      </c>
      <c r="G338" s="1">
        <v>2</v>
      </c>
      <c r="H338" s="62">
        <v>3</v>
      </c>
      <c r="I338" s="1" t="s">
        <v>1097</v>
      </c>
      <c r="J338" s="1" t="s">
        <v>1098</v>
      </c>
      <c r="K338" s="1" t="s">
        <v>872</v>
      </c>
      <c r="L338" s="1" t="s">
        <v>1102</v>
      </c>
      <c r="M338" s="1" t="s">
        <v>1096</v>
      </c>
      <c r="O338" s="1" t="s">
        <v>1005</v>
      </c>
      <c r="T338" s="1">
        <v>22.69</v>
      </c>
      <c r="U338" s="1">
        <v>19.59</v>
      </c>
      <c r="V338" s="1">
        <v>66</v>
      </c>
      <c r="W338" s="1" t="s">
        <v>36</v>
      </c>
      <c r="AB338" s="1">
        <v>40</v>
      </c>
      <c r="AC338" s="1">
        <v>22.36</v>
      </c>
      <c r="AD338" s="1">
        <v>56</v>
      </c>
    </row>
    <row r="339" spans="1:31" x14ac:dyDescent="0.3">
      <c r="A339" s="70">
        <v>11</v>
      </c>
      <c r="B339" s="70" t="s">
        <v>376</v>
      </c>
      <c r="C339" s="1">
        <f>VLOOKUP(A339, 선택문헌!$A$3:$C$67, 3, FALSE)</f>
        <v>20</v>
      </c>
      <c r="D339" s="70" t="s">
        <v>241</v>
      </c>
      <c r="E339" s="71">
        <v>2014</v>
      </c>
      <c r="F339" s="1">
        <v>2</v>
      </c>
      <c r="G339" s="1">
        <v>2</v>
      </c>
      <c r="H339" s="62">
        <v>3</v>
      </c>
      <c r="I339" s="1" t="s">
        <v>1097</v>
      </c>
      <c r="J339" s="1" t="s">
        <v>1098</v>
      </c>
      <c r="K339" s="1" t="s">
        <v>873</v>
      </c>
      <c r="L339" s="1" t="s">
        <v>1102</v>
      </c>
      <c r="M339" s="1" t="s">
        <v>1096</v>
      </c>
      <c r="O339" s="1" t="s">
        <v>1005</v>
      </c>
      <c r="T339" s="1">
        <v>4.4400000000000004</v>
      </c>
      <c r="U339" s="1">
        <v>17.190000000000001</v>
      </c>
      <c r="V339" s="1">
        <v>66</v>
      </c>
      <c r="W339" s="1" t="s">
        <v>36</v>
      </c>
      <c r="AB339" s="1">
        <v>78.790000000000006</v>
      </c>
      <c r="AC339" s="1">
        <v>28.95</v>
      </c>
      <c r="AD339" s="1">
        <v>56</v>
      </c>
    </row>
    <row r="340" spans="1:31" x14ac:dyDescent="0.3">
      <c r="A340" s="70">
        <v>11</v>
      </c>
      <c r="B340" s="70" t="s">
        <v>376</v>
      </c>
      <c r="C340" s="1">
        <f>VLOOKUP(A340, 선택문헌!$A$3:$C$67, 3, FALSE)</f>
        <v>20</v>
      </c>
      <c r="D340" s="70" t="s">
        <v>241</v>
      </c>
      <c r="E340" s="71">
        <v>2014</v>
      </c>
      <c r="F340" s="1">
        <v>2</v>
      </c>
      <c r="G340" s="1">
        <v>2</v>
      </c>
      <c r="H340" s="62">
        <v>3</v>
      </c>
      <c r="I340" s="1" t="s">
        <v>1097</v>
      </c>
      <c r="J340" s="1" t="s">
        <v>1098</v>
      </c>
      <c r="K340" s="1" t="s">
        <v>1099</v>
      </c>
      <c r="L340" s="1" t="s">
        <v>1102</v>
      </c>
      <c r="M340" s="1" t="s">
        <v>1096</v>
      </c>
      <c r="O340" s="1" t="s">
        <v>1005</v>
      </c>
      <c r="T340" s="1">
        <v>3.4</v>
      </c>
      <c r="U340" s="1">
        <v>16.309999999999999</v>
      </c>
      <c r="V340" s="1">
        <v>66</v>
      </c>
      <c r="W340" s="1" t="s">
        <v>36</v>
      </c>
      <c r="AB340" s="1">
        <v>62.89</v>
      </c>
      <c r="AC340" s="1">
        <v>32.950000000000003</v>
      </c>
      <c r="AD340" s="1">
        <v>56</v>
      </c>
    </row>
    <row r="341" spans="1:31" x14ac:dyDescent="0.3">
      <c r="A341" s="70">
        <v>11</v>
      </c>
      <c r="B341" s="70" t="s">
        <v>376</v>
      </c>
      <c r="C341" s="1">
        <f>VLOOKUP(A341, 선택문헌!$A$3:$C$67, 3, FALSE)</f>
        <v>20</v>
      </c>
      <c r="D341" s="70" t="s">
        <v>241</v>
      </c>
      <c r="E341" s="71">
        <v>2014</v>
      </c>
      <c r="F341" s="1">
        <v>2</v>
      </c>
      <c r="G341" s="1">
        <v>2</v>
      </c>
      <c r="H341" s="62">
        <v>3</v>
      </c>
      <c r="I341" s="1" t="s">
        <v>1097</v>
      </c>
      <c r="J341" s="1" t="s">
        <v>1098</v>
      </c>
      <c r="K341" s="1" t="s">
        <v>1100</v>
      </c>
      <c r="L341" s="1" t="s">
        <v>1102</v>
      </c>
      <c r="M341" s="1" t="s">
        <v>1096</v>
      </c>
      <c r="O341" s="1" t="s">
        <v>1005</v>
      </c>
      <c r="T341" s="1">
        <v>2.78</v>
      </c>
      <c r="U341" s="1">
        <v>11.1</v>
      </c>
      <c r="V341" s="1">
        <v>66</v>
      </c>
      <c r="W341" s="1" t="s">
        <v>36</v>
      </c>
      <c r="AB341" s="1">
        <v>68.55</v>
      </c>
      <c r="AC341" s="1">
        <v>32.630000000000003</v>
      </c>
      <c r="AD341" s="1">
        <v>56</v>
      </c>
    </row>
    <row r="342" spans="1:31" x14ac:dyDescent="0.3">
      <c r="A342" s="70">
        <v>11</v>
      </c>
      <c r="B342" s="70" t="s">
        <v>376</v>
      </c>
      <c r="C342" s="1">
        <f>VLOOKUP(A342, 선택문헌!$A$3:$C$67, 3, FALSE)</f>
        <v>20</v>
      </c>
      <c r="D342" s="70" t="s">
        <v>241</v>
      </c>
      <c r="E342" s="71">
        <v>2014</v>
      </c>
      <c r="F342" s="1">
        <v>2</v>
      </c>
      <c r="G342" s="1">
        <v>2</v>
      </c>
      <c r="H342" s="62">
        <v>3</v>
      </c>
      <c r="I342" s="1" t="s">
        <v>1097</v>
      </c>
      <c r="J342" s="1" t="s">
        <v>1098</v>
      </c>
      <c r="K342" s="1" t="s">
        <v>1101</v>
      </c>
      <c r="L342" s="1" t="s">
        <v>1102</v>
      </c>
      <c r="M342" s="1" t="s">
        <v>1096</v>
      </c>
      <c r="O342" s="1" t="s">
        <v>1005</v>
      </c>
      <c r="T342" s="1">
        <v>1.03</v>
      </c>
      <c r="U342" s="1">
        <v>5.4</v>
      </c>
      <c r="V342" s="1">
        <v>66</v>
      </c>
      <c r="W342" s="1" t="s">
        <v>36</v>
      </c>
      <c r="AB342" s="1">
        <v>30.29</v>
      </c>
      <c r="AC342" s="1">
        <v>22.87</v>
      </c>
      <c r="AD342" s="1">
        <v>56</v>
      </c>
    </row>
    <row r="343" spans="1:31" x14ac:dyDescent="0.3">
      <c r="A343" s="70">
        <v>11</v>
      </c>
      <c r="B343" s="70" t="s">
        <v>376</v>
      </c>
      <c r="C343" s="1">
        <f>VLOOKUP(A343, 선택문헌!$A$3:$C$67, 3, FALSE)</f>
        <v>20</v>
      </c>
      <c r="D343" s="70" t="s">
        <v>241</v>
      </c>
      <c r="E343" s="71">
        <v>2014</v>
      </c>
      <c r="F343" s="1">
        <v>2</v>
      </c>
      <c r="G343" s="1">
        <v>2</v>
      </c>
      <c r="H343" s="62">
        <v>3</v>
      </c>
      <c r="I343" s="1" t="s">
        <v>1097</v>
      </c>
      <c r="J343" s="1" t="s">
        <v>1098</v>
      </c>
      <c r="K343" s="1" t="s">
        <v>877</v>
      </c>
      <c r="L343" s="1" t="s">
        <v>1102</v>
      </c>
      <c r="M343" s="1" t="s">
        <v>1096</v>
      </c>
      <c r="O343" s="1" t="s">
        <v>1005</v>
      </c>
      <c r="T343" s="1">
        <v>0.42</v>
      </c>
      <c r="U343" s="1">
        <v>2.27</v>
      </c>
      <c r="V343" s="1">
        <v>66</v>
      </c>
      <c r="W343" s="1" t="s">
        <v>36</v>
      </c>
      <c r="AB343" s="1">
        <v>37.08</v>
      </c>
      <c r="AC343" s="1">
        <v>33.86</v>
      </c>
      <c r="AD343" s="1">
        <v>56</v>
      </c>
    </row>
    <row r="344" spans="1:31" x14ac:dyDescent="0.3">
      <c r="A344" s="70">
        <v>11</v>
      </c>
      <c r="B344" s="70" t="s">
        <v>376</v>
      </c>
      <c r="C344" s="1">
        <f>VLOOKUP(A344, 선택문헌!$A$3:$C$67, 3, FALSE)</f>
        <v>20</v>
      </c>
      <c r="D344" s="70" t="s">
        <v>241</v>
      </c>
      <c r="E344" s="71">
        <v>2014</v>
      </c>
      <c r="F344" s="1">
        <v>2</v>
      </c>
      <c r="G344" s="1">
        <v>2</v>
      </c>
      <c r="H344" s="62">
        <v>3</v>
      </c>
      <c r="I344" s="1" t="s">
        <v>1097</v>
      </c>
      <c r="J344" s="1" t="s">
        <v>1098</v>
      </c>
      <c r="K344" s="1" t="s">
        <v>878</v>
      </c>
      <c r="L344" s="1" t="s">
        <v>1102</v>
      </c>
      <c r="M344" s="1" t="s">
        <v>1096</v>
      </c>
      <c r="O344" s="1" t="s">
        <v>1005</v>
      </c>
      <c r="T344" s="1">
        <v>3.7</v>
      </c>
      <c r="U344" s="1">
        <v>16.440000000000001</v>
      </c>
      <c r="V344" s="1">
        <v>66</v>
      </c>
      <c r="W344" s="1" t="s">
        <v>36</v>
      </c>
      <c r="AB344" s="1">
        <v>47.59</v>
      </c>
      <c r="AC344" s="1">
        <v>33.22</v>
      </c>
      <c r="AD344" s="1">
        <v>56</v>
      </c>
    </row>
    <row r="345" spans="1:31" x14ac:dyDescent="0.3">
      <c r="A345" s="70">
        <v>11</v>
      </c>
      <c r="B345" s="70" t="s">
        <v>376</v>
      </c>
      <c r="C345" s="1">
        <f>VLOOKUP(A345, 선택문헌!$A$3:$C$67, 3, FALSE)</f>
        <v>20</v>
      </c>
      <c r="D345" s="70" t="s">
        <v>241</v>
      </c>
      <c r="E345" s="71">
        <v>2014</v>
      </c>
      <c r="F345" s="1">
        <v>2</v>
      </c>
      <c r="G345" s="1">
        <v>2</v>
      </c>
      <c r="H345" s="62">
        <v>3</v>
      </c>
      <c r="I345" s="1" t="s">
        <v>1097</v>
      </c>
      <c r="J345" s="1" t="s">
        <v>1098</v>
      </c>
      <c r="K345" s="1" t="s">
        <v>879</v>
      </c>
      <c r="L345" s="1" t="s">
        <v>1102</v>
      </c>
      <c r="M345" s="1" t="s">
        <v>1096</v>
      </c>
      <c r="O345" s="1" t="s">
        <v>1005</v>
      </c>
      <c r="T345" s="1">
        <v>2.78</v>
      </c>
      <c r="U345" s="1">
        <v>15.1</v>
      </c>
      <c r="V345" s="1">
        <v>66</v>
      </c>
      <c r="W345" s="1" t="s">
        <v>36</v>
      </c>
      <c r="AB345" s="1">
        <v>21.07</v>
      </c>
      <c r="AC345" s="1">
        <v>27.57</v>
      </c>
      <c r="AD345" s="1">
        <v>56</v>
      </c>
    </row>
    <row r="346" spans="1:31" x14ac:dyDescent="0.3">
      <c r="A346" s="70">
        <v>11</v>
      </c>
      <c r="B346" s="70" t="s">
        <v>376</v>
      </c>
      <c r="C346" s="1">
        <f>VLOOKUP(A346, 선택문헌!$A$3:$C$67, 3, FALSE)</f>
        <v>20</v>
      </c>
      <c r="D346" s="70" t="s">
        <v>241</v>
      </c>
      <c r="E346" s="71">
        <v>2014</v>
      </c>
      <c r="F346" s="1">
        <v>2</v>
      </c>
      <c r="G346" s="1">
        <v>2</v>
      </c>
      <c r="H346" s="62">
        <v>3</v>
      </c>
      <c r="I346" s="1" t="s">
        <v>1097</v>
      </c>
      <c r="J346" s="1" t="s">
        <v>1098</v>
      </c>
      <c r="K346" s="1" t="s">
        <v>880</v>
      </c>
      <c r="L346" s="1" t="s">
        <v>1102</v>
      </c>
      <c r="M346" s="1" t="s">
        <v>1096</v>
      </c>
      <c r="O346" s="1" t="s">
        <v>1005</v>
      </c>
      <c r="T346" s="1">
        <v>5.25</v>
      </c>
      <c r="U346" s="1">
        <v>15.3</v>
      </c>
      <c r="V346" s="1">
        <v>66</v>
      </c>
      <c r="W346" s="1" t="s">
        <v>36</v>
      </c>
      <c r="AB346" s="1">
        <v>67.45</v>
      </c>
      <c r="AC346" s="1">
        <v>22.9</v>
      </c>
      <c r="AD346" s="1">
        <v>56</v>
      </c>
    </row>
    <row r="347" spans="1:31" x14ac:dyDescent="0.3">
      <c r="A347" s="70">
        <v>11</v>
      </c>
      <c r="B347" s="70" t="s">
        <v>376</v>
      </c>
      <c r="C347" s="1">
        <f>VLOOKUP(A347, 선택문헌!$A$3:$C$67, 3, FALSE)</f>
        <v>20</v>
      </c>
      <c r="D347" s="70" t="s">
        <v>241</v>
      </c>
      <c r="E347" s="71">
        <v>2014</v>
      </c>
      <c r="F347" s="1">
        <v>2</v>
      </c>
      <c r="G347" s="1">
        <v>2</v>
      </c>
      <c r="H347" s="62">
        <v>3</v>
      </c>
      <c r="I347" s="1" t="s">
        <v>1097</v>
      </c>
      <c r="J347" s="1" t="s">
        <v>1098</v>
      </c>
      <c r="K347" s="1" t="s">
        <v>872</v>
      </c>
      <c r="L347" s="1" t="s">
        <v>1103</v>
      </c>
      <c r="M347" s="1" t="s">
        <v>1096</v>
      </c>
      <c r="O347" s="1" t="s">
        <v>1005</v>
      </c>
      <c r="T347" s="1">
        <v>22.1</v>
      </c>
      <c r="U347" s="1">
        <v>14.65</v>
      </c>
      <c r="V347" s="1">
        <v>66</v>
      </c>
      <c r="W347" s="1" t="s">
        <v>36</v>
      </c>
      <c r="AB347" s="1">
        <v>38.64</v>
      </c>
      <c r="AC347" s="1">
        <v>24.49</v>
      </c>
      <c r="AD347" s="1">
        <v>56</v>
      </c>
    </row>
    <row r="348" spans="1:31" x14ac:dyDescent="0.3">
      <c r="A348" s="70">
        <v>11</v>
      </c>
      <c r="B348" s="70" t="s">
        <v>376</v>
      </c>
      <c r="C348" s="1">
        <f>VLOOKUP(A348, 선택문헌!$A$3:$C$67, 3, FALSE)</f>
        <v>20</v>
      </c>
      <c r="D348" s="70" t="s">
        <v>241</v>
      </c>
      <c r="E348" s="71">
        <v>2014</v>
      </c>
      <c r="F348" s="1">
        <v>2</v>
      </c>
      <c r="G348" s="1">
        <v>2</v>
      </c>
      <c r="H348" s="62">
        <v>3</v>
      </c>
      <c r="I348" s="1" t="s">
        <v>1097</v>
      </c>
      <c r="J348" s="1" t="s">
        <v>1098</v>
      </c>
      <c r="K348" s="1" t="s">
        <v>873</v>
      </c>
      <c r="L348" s="1" t="s">
        <v>1103</v>
      </c>
      <c r="M348" s="1" t="s">
        <v>1096</v>
      </c>
      <c r="O348" s="1" t="s">
        <v>1005</v>
      </c>
      <c r="T348" s="1">
        <v>5.48</v>
      </c>
      <c r="U348" s="1">
        <v>18.440000000000001</v>
      </c>
      <c r="V348" s="1">
        <v>66</v>
      </c>
      <c r="W348" s="1" t="s">
        <v>36</v>
      </c>
      <c r="AB348" s="1">
        <v>82.83</v>
      </c>
      <c r="AC348" s="1">
        <v>16.57</v>
      </c>
      <c r="AD348" s="1">
        <v>56</v>
      </c>
    </row>
    <row r="349" spans="1:31" x14ac:dyDescent="0.3">
      <c r="A349" s="70">
        <v>11</v>
      </c>
      <c r="B349" s="70" t="s">
        <v>376</v>
      </c>
      <c r="C349" s="1">
        <f>VLOOKUP(A349, 선택문헌!$A$3:$C$67, 3, FALSE)</f>
        <v>20</v>
      </c>
      <c r="D349" s="70" t="s">
        <v>241</v>
      </c>
      <c r="E349" s="71">
        <v>2014</v>
      </c>
      <c r="F349" s="1">
        <v>2</v>
      </c>
      <c r="G349" s="1">
        <v>2</v>
      </c>
      <c r="H349" s="62">
        <v>3</v>
      </c>
      <c r="I349" s="1" t="s">
        <v>1097</v>
      </c>
      <c r="J349" s="1" t="s">
        <v>1098</v>
      </c>
      <c r="K349" s="1" t="s">
        <v>1099</v>
      </c>
      <c r="L349" s="1" t="s">
        <v>1103</v>
      </c>
      <c r="M349" s="1" t="s">
        <v>1096</v>
      </c>
      <c r="O349" s="1" t="s">
        <v>1005</v>
      </c>
      <c r="T349" s="1">
        <v>3.55</v>
      </c>
      <c r="U349" s="1">
        <v>13.3</v>
      </c>
      <c r="V349" s="1">
        <v>66</v>
      </c>
      <c r="W349" s="1" t="s">
        <v>36</v>
      </c>
      <c r="AB349" s="1">
        <v>65.66</v>
      </c>
      <c r="AC349" s="1">
        <v>31.88</v>
      </c>
      <c r="AD349" s="1">
        <v>56</v>
      </c>
    </row>
    <row r="350" spans="1:31" x14ac:dyDescent="0.3">
      <c r="A350" s="70">
        <v>11</v>
      </c>
      <c r="B350" s="70" t="s">
        <v>376</v>
      </c>
      <c r="C350" s="1">
        <f>VLOOKUP(A350, 선택문헌!$A$3:$C$67, 3, FALSE)</f>
        <v>20</v>
      </c>
      <c r="D350" s="70" t="s">
        <v>241</v>
      </c>
      <c r="E350" s="71">
        <v>2014</v>
      </c>
      <c r="F350" s="1">
        <v>2</v>
      </c>
      <c r="G350" s="1">
        <v>2</v>
      </c>
      <c r="H350" s="62">
        <v>3</v>
      </c>
      <c r="I350" s="1" t="s">
        <v>1097</v>
      </c>
      <c r="J350" s="1" t="s">
        <v>1098</v>
      </c>
      <c r="K350" s="1" t="s">
        <v>1100</v>
      </c>
      <c r="L350" s="1" t="s">
        <v>1103</v>
      </c>
      <c r="M350" s="1" t="s">
        <v>1096</v>
      </c>
      <c r="O350" s="1" t="s">
        <v>1005</v>
      </c>
      <c r="T350" s="1">
        <v>3.28</v>
      </c>
      <c r="U350" s="1">
        <v>11.71</v>
      </c>
      <c r="V350" s="1">
        <v>66</v>
      </c>
      <c r="W350" s="1" t="s">
        <v>36</v>
      </c>
      <c r="AB350" s="1">
        <v>63.98</v>
      </c>
      <c r="AC350" s="1">
        <v>33.659999999999997</v>
      </c>
      <c r="AD350" s="1">
        <v>56</v>
      </c>
    </row>
    <row r="351" spans="1:31" x14ac:dyDescent="0.3">
      <c r="A351" s="70">
        <v>11</v>
      </c>
      <c r="B351" s="70" t="s">
        <v>376</v>
      </c>
      <c r="C351" s="1">
        <f>VLOOKUP(A351, 선택문헌!$A$3:$C$67, 3, FALSE)</f>
        <v>20</v>
      </c>
      <c r="D351" s="70" t="s">
        <v>241</v>
      </c>
      <c r="E351" s="71">
        <v>2014</v>
      </c>
      <c r="F351" s="1">
        <v>2</v>
      </c>
      <c r="G351" s="1">
        <v>2</v>
      </c>
      <c r="H351" s="62">
        <v>3</v>
      </c>
      <c r="I351" s="1" t="s">
        <v>1097</v>
      </c>
      <c r="J351" s="1" t="s">
        <v>1098</v>
      </c>
      <c r="K351" s="1" t="s">
        <v>1101</v>
      </c>
      <c r="L351" s="1" t="s">
        <v>1103</v>
      </c>
      <c r="M351" s="1" t="s">
        <v>1096</v>
      </c>
      <c r="O351" s="1" t="s">
        <v>1005</v>
      </c>
      <c r="T351" s="1">
        <v>0.64</v>
      </c>
      <c r="U351" s="1">
        <v>2.89</v>
      </c>
      <c r="V351" s="1">
        <v>66</v>
      </c>
      <c r="W351" s="1" t="s">
        <v>36</v>
      </c>
      <c r="AB351" s="1">
        <v>34.68</v>
      </c>
      <c r="AC351" s="1">
        <v>27.27</v>
      </c>
      <c r="AD351" s="1">
        <v>56</v>
      </c>
    </row>
    <row r="352" spans="1:31" x14ac:dyDescent="0.3">
      <c r="A352" s="70">
        <v>11</v>
      </c>
      <c r="B352" s="70" t="s">
        <v>376</v>
      </c>
      <c r="C352" s="1">
        <f>VLOOKUP(A352, 선택문헌!$A$3:$C$67, 3, FALSE)</f>
        <v>20</v>
      </c>
      <c r="D352" s="70" t="s">
        <v>241</v>
      </c>
      <c r="E352" s="71">
        <v>2014</v>
      </c>
      <c r="F352" s="1">
        <v>2</v>
      </c>
      <c r="G352" s="1">
        <v>2</v>
      </c>
      <c r="H352" s="62">
        <v>3</v>
      </c>
      <c r="I352" s="1" t="s">
        <v>1097</v>
      </c>
      <c r="J352" s="1" t="s">
        <v>1098</v>
      </c>
      <c r="K352" s="1" t="s">
        <v>877</v>
      </c>
      <c r="L352" s="1" t="s">
        <v>1103</v>
      </c>
      <c r="M352" s="1" t="s">
        <v>1096</v>
      </c>
      <c r="O352" s="1" t="s">
        <v>1005</v>
      </c>
      <c r="T352" s="1">
        <v>0</v>
      </c>
      <c r="U352" s="1">
        <v>0</v>
      </c>
      <c r="V352" s="1">
        <v>66</v>
      </c>
      <c r="W352" s="1" t="s">
        <v>36</v>
      </c>
      <c r="AB352" s="1">
        <v>41.5</v>
      </c>
      <c r="AC352" s="1">
        <v>33.729999999999997</v>
      </c>
      <c r="AD352" s="1">
        <v>56</v>
      </c>
    </row>
    <row r="353" spans="1:32" x14ac:dyDescent="0.3">
      <c r="A353" s="70">
        <v>11</v>
      </c>
      <c r="B353" s="70" t="s">
        <v>376</v>
      </c>
      <c r="C353" s="1">
        <f>VLOOKUP(A353, 선택문헌!$A$3:$C$67, 3, FALSE)</f>
        <v>20</v>
      </c>
      <c r="D353" s="70" t="s">
        <v>241</v>
      </c>
      <c r="E353" s="71">
        <v>2014</v>
      </c>
      <c r="F353" s="1">
        <v>2</v>
      </c>
      <c r="G353" s="1">
        <v>2</v>
      </c>
      <c r="H353" s="62">
        <v>3</v>
      </c>
      <c r="I353" s="1" t="s">
        <v>1097</v>
      </c>
      <c r="J353" s="1" t="s">
        <v>1098</v>
      </c>
      <c r="K353" s="1" t="s">
        <v>878</v>
      </c>
      <c r="L353" s="1" t="s">
        <v>1103</v>
      </c>
      <c r="M353" s="1" t="s">
        <v>1096</v>
      </c>
      <c r="O353" s="1" t="s">
        <v>1005</v>
      </c>
      <c r="T353" s="1">
        <v>3.28</v>
      </c>
      <c r="U353" s="1">
        <v>13.66</v>
      </c>
      <c r="V353" s="1">
        <v>66</v>
      </c>
      <c r="W353" s="1" t="s">
        <v>36</v>
      </c>
      <c r="AB353" s="1">
        <v>56.23</v>
      </c>
      <c r="AC353" s="1">
        <v>32.9</v>
      </c>
      <c r="AD353" s="1">
        <v>56</v>
      </c>
    </row>
    <row r="354" spans="1:32" x14ac:dyDescent="0.3">
      <c r="A354" s="70">
        <v>11</v>
      </c>
      <c r="B354" s="70" t="s">
        <v>376</v>
      </c>
      <c r="C354" s="1">
        <f>VLOOKUP(A354, 선택문헌!$A$3:$C$67, 3, FALSE)</f>
        <v>20</v>
      </c>
      <c r="D354" s="70" t="s">
        <v>241</v>
      </c>
      <c r="E354" s="71">
        <v>2014</v>
      </c>
      <c r="F354" s="1">
        <v>2</v>
      </c>
      <c r="G354" s="1">
        <v>2</v>
      </c>
      <c r="H354" s="62">
        <v>3</v>
      </c>
      <c r="I354" s="1" t="s">
        <v>1097</v>
      </c>
      <c r="J354" s="1" t="s">
        <v>1098</v>
      </c>
      <c r="K354" s="1" t="s">
        <v>879</v>
      </c>
      <c r="L354" s="1" t="s">
        <v>1103</v>
      </c>
      <c r="M354" s="1" t="s">
        <v>1096</v>
      </c>
      <c r="O354" s="1" t="s">
        <v>1005</v>
      </c>
      <c r="T354" s="1">
        <v>0</v>
      </c>
      <c r="U354" s="1">
        <v>0</v>
      </c>
      <c r="V354" s="1">
        <v>66</v>
      </c>
      <c r="W354" s="1" t="s">
        <v>36</v>
      </c>
      <c r="AB354" s="1">
        <v>25.25</v>
      </c>
      <c r="AC354" s="1">
        <v>32.19</v>
      </c>
      <c r="AD354" s="1">
        <v>56</v>
      </c>
    </row>
    <row r="355" spans="1:32" x14ac:dyDescent="0.3">
      <c r="A355" s="70">
        <v>11</v>
      </c>
      <c r="B355" s="70" t="s">
        <v>376</v>
      </c>
      <c r="C355" s="1">
        <f>VLOOKUP(A355, 선택문헌!$A$3:$C$67, 3, FALSE)</f>
        <v>20</v>
      </c>
      <c r="D355" s="70" t="s">
        <v>241</v>
      </c>
      <c r="E355" s="71">
        <v>2014</v>
      </c>
      <c r="F355" s="1">
        <v>2</v>
      </c>
      <c r="G355" s="1">
        <v>2</v>
      </c>
      <c r="H355" s="62">
        <v>3</v>
      </c>
      <c r="I355" s="1" t="s">
        <v>1097</v>
      </c>
      <c r="J355" s="1" t="s">
        <v>1098</v>
      </c>
      <c r="K355" s="1" t="s">
        <v>880</v>
      </c>
      <c r="L355" s="1" t="s">
        <v>1103</v>
      </c>
      <c r="M355" s="1" t="s">
        <v>1096</v>
      </c>
      <c r="O355" s="1" t="s">
        <v>1005</v>
      </c>
      <c r="T355" s="1">
        <v>5.46</v>
      </c>
      <c r="U355" s="1">
        <v>14.42</v>
      </c>
      <c r="V355" s="1">
        <v>66</v>
      </c>
      <c r="W355" s="1" t="s">
        <v>36</v>
      </c>
      <c r="AB355" s="1">
        <v>74.37</v>
      </c>
      <c r="AC355" s="1">
        <v>17.25</v>
      </c>
      <c r="AD355" s="1">
        <v>56</v>
      </c>
    </row>
    <row r="356" spans="1:32" x14ac:dyDescent="0.3">
      <c r="A356" s="70">
        <v>57</v>
      </c>
      <c r="B356" s="70" t="s">
        <v>437</v>
      </c>
      <c r="C356" s="1">
        <f>VLOOKUP(A356, 선택문헌!$A$3:$C$67, 3, FALSE)</f>
        <v>21</v>
      </c>
      <c r="D356" s="70" t="s">
        <v>252</v>
      </c>
      <c r="E356" s="71">
        <v>2013</v>
      </c>
      <c r="F356" s="62">
        <v>2</v>
      </c>
      <c r="G356" s="62">
        <v>2</v>
      </c>
      <c r="H356" s="62">
        <v>5</v>
      </c>
      <c r="I356" s="1" t="s">
        <v>98</v>
      </c>
      <c r="J356" s="1" t="s">
        <v>1108</v>
      </c>
      <c r="M356" s="1" t="s">
        <v>1114</v>
      </c>
      <c r="O356" s="62" t="s">
        <v>343</v>
      </c>
      <c r="T356" s="1">
        <v>7.8</v>
      </c>
      <c r="U356" s="1">
        <v>2.5</v>
      </c>
      <c r="V356" s="1">
        <v>64</v>
      </c>
      <c r="W356" s="62" t="s">
        <v>36</v>
      </c>
      <c r="AB356" s="1">
        <v>12</v>
      </c>
      <c r="AC356" s="1">
        <v>3.1</v>
      </c>
      <c r="AD356" s="1">
        <v>66</v>
      </c>
      <c r="AE356" s="1" t="s">
        <v>1110</v>
      </c>
    </row>
    <row r="357" spans="1:32" x14ac:dyDescent="0.3">
      <c r="A357" s="70">
        <v>57</v>
      </c>
      <c r="B357" s="70" t="s">
        <v>437</v>
      </c>
      <c r="C357" s="1">
        <f>VLOOKUP(A357, 선택문헌!$A$3:$C$67, 3, FALSE)</f>
        <v>21</v>
      </c>
      <c r="D357" s="70" t="s">
        <v>252</v>
      </c>
      <c r="E357" s="71">
        <v>2013</v>
      </c>
      <c r="F357" s="62">
        <v>2</v>
      </c>
      <c r="G357" s="62">
        <v>2</v>
      </c>
      <c r="H357" s="62">
        <v>5</v>
      </c>
      <c r="I357" s="1" t="s">
        <v>98</v>
      </c>
      <c r="J357" s="1" t="s">
        <v>1719</v>
      </c>
      <c r="K357" s="1" t="s">
        <v>1109</v>
      </c>
      <c r="M357" s="1" t="s">
        <v>1114</v>
      </c>
      <c r="O357" s="62" t="s">
        <v>343</v>
      </c>
      <c r="P357" s="1">
        <v>54</v>
      </c>
      <c r="Q357" s="1">
        <v>64</v>
      </c>
      <c r="R357" s="1">
        <v>84.4</v>
      </c>
      <c r="W357" s="62" t="s">
        <v>36</v>
      </c>
      <c r="X357" s="1">
        <v>64</v>
      </c>
      <c r="Y357" s="1">
        <v>66</v>
      </c>
      <c r="Z357" s="1">
        <v>93.9</v>
      </c>
    </row>
    <row r="358" spans="1:32" x14ac:dyDescent="0.3">
      <c r="A358" s="70">
        <v>57</v>
      </c>
      <c r="B358" s="70" t="s">
        <v>437</v>
      </c>
      <c r="C358" s="1">
        <f>VLOOKUP(A358, 선택문헌!$A$3:$C$67, 3, FALSE)</f>
        <v>21</v>
      </c>
      <c r="D358" s="70" t="s">
        <v>252</v>
      </c>
      <c r="E358" s="71">
        <v>2013</v>
      </c>
      <c r="F358" s="62">
        <v>2</v>
      </c>
      <c r="G358" s="62">
        <v>2</v>
      </c>
      <c r="H358" s="62">
        <v>5</v>
      </c>
      <c r="I358" s="1" t="s">
        <v>98</v>
      </c>
      <c r="J358" s="1" t="s">
        <v>942</v>
      </c>
      <c r="K358" s="1" t="s">
        <v>682</v>
      </c>
      <c r="M358" s="1" t="s">
        <v>1114</v>
      </c>
      <c r="O358" s="62" t="s">
        <v>343</v>
      </c>
      <c r="P358" s="1">
        <v>9</v>
      </c>
      <c r="Q358" s="1">
        <v>64</v>
      </c>
      <c r="R358" s="1">
        <v>14.1</v>
      </c>
      <c r="W358" s="62" t="s">
        <v>36</v>
      </c>
      <c r="X358" s="1">
        <v>4</v>
      </c>
      <c r="Y358" s="1">
        <v>66</v>
      </c>
      <c r="Z358" s="1">
        <v>6.1</v>
      </c>
    </row>
    <row r="359" spans="1:32" x14ac:dyDescent="0.3">
      <c r="A359" s="70">
        <v>57</v>
      </c>
      <c r="B359" s="70" t="s">
        <v>437</v>
      </c>
      <c r="C359" s="1">
        <f>VLOOKUP(A359, 선택문헌!$A$3:$C$67, 3, FALSE)</f>
        <v>21</v>
      </c>
      <c r="D359" s="70" t="s">
        <v>252</v>
      </c>
      <c r="E359" s="71">
        <v>2013</v>
      </c>
      <c r="F359" s="62">
        <v>2</v>
      </c>
      <c r="G359" s="62">
        <v>2</v>
      </c>
      <c r="H359" s="62">
        <v>5</v>
      </c>
      <c r="I359" s="1" t="s">
        <v>98</v>
      </c>
      <c r="J359" s="1" t="s">
        <v>942</v>
      </c>
      <c r="K359" s="1" t="s">
        <v>683</v>
      </c>
      <c r="M359" s="1" t="s">
        <v>1114</v>
      </c>
      <c r="O359" s="62" t="s">
        <v>343</v>
      </c>
      <c r="P359" s="1">
        <v>1</v>
      </c>
      <c r="Q359" s="1">
        <v>64</v>
      </c>
      <c r="R359" s="1" t="s">
        <v>1111</v>
      </c>
      <c r="W359" s="62" t="s">
        <v>36</v>
      </c>
      <c r="X359" s="1">
        <v>0</v>
      </c>
      <c r="Y359" s="1">
        <v>66</v>
      </c>
    </row>
    <row r="360" spans="1:32" x14ac:dyDescent="0.3">
      <c r="A360" s="70">
        <v>57</v>
      </c>
      <c r="B360" s="70" t="s">
        <v>437</v>
      </c>
      <c r="C360" s="1">
        <f>VLOOKUP(A360, 선택문헌!$A$3:$C$67, 3, FALSE)</f>
        <v>21</v>
      </c>
      <c r="D360" s="70" t="s">
        <v>252</v>
      </c>
      <c r="E360" s="71">
        <v>2013</v>
      </c>
      <c r="F360" s="62">
        <v>2</v>
      </c>
      <c r="G360" s="62">
        <v>2</v>
      </c>
      <c r="H360" s="62">
        <v>1</v>
      </c>
      <c r="I360" s="1" t="s">
        <v>1113</v>
      </c>
      <c r="J360" s="1" t="s">
        <v>1084</v>
      </c>
      <c r="M360" s="1" t="s">
        <v>1114</v>
      </c>
      <c r="O360" s="62" t="s">
        <v>343</v>
      </c>
      <c r="P360" s="1">
        <v>50</v>
      </c>
      <c r="Q360" s="1">
        <v>64</v>
      </c>
      <c r="R360" s="1">
        <v>78.099999999999994</v>
      </c>
      <c r="W360" s="62" t="s">
        <v>36</v>
      </c>
      <c r="X360" s="1">
        <v>57</v>
      </c>
      <c r="Y360" s="1">
        <v>66</v>
      </c>
      <c r="Z360" s="1">
        <v>86.4</v>
      </c>
    </row>
    <row r="361" spans="1:32" x14ac:dyDescent="0.3">
      <c r="A361" s="70">
        <v>57</v>
      </c>
      <c r="B361" s="70" t="s">
        <v>437</v>
      </c>
      <c r="C361" s="1">
        <f>VLOOKUP(A361, 선택문헌!$A$3:$C$67, 3, FALSE)</f>
        <v>21</v>
      </c>
      <c r="D361" s="70" t="s">
        <v>252</v>
      </c>
      <c r="E361" s="71">
        <v>2013</v>
      </c>
      <c r="F361" s="62">
        <v>2</v>
      </c>
      <c r="G361" s="62">
        <v>2</v>
      </c>
      <c r="H361" s="62">
        <v>2</v>
      </c>
      <c r="I361" s="1" t="s">
        <v>1115</v>
      </c>
      <c r="J361" s="1" t="s">
        <v>1116</v>
      </c>
      <c r="M361" s="1" t="s">
        <v>1114</v>
      </c>
      <c r="O361" s="62" t="s">
        <v>343</v>
      </c>
      <c r="P361" s="1">
        <v>50</v>
      </c>
      <c r="Q361" s="1">
        <v>64</v>
      </c>
      <c r="R361" s="1">
        <v>74.599999999999994</v>
      </c>
      <c r="W361" s="62" t="s">
        <v>36</v>
      </c>
      <c r="X361" s="1">
        <v>55</v>
      </c>
      <c r="Y361" s="1">
        <v>66</v>
      </c>
      <c r="Z361" s="1">
        <v>79.7</v>
      </c>
      <c r="AF361" s="1" t="s">
        <v>1117</v>
      </c>
    </row>
    <row r="362" spans="1:32" x14ac:dyDescent="0.3">
      <c r="A362" s="70">
        <v>57</v>
      </c>
      <c r="B362" s="70" t="s">
        <v>437</v>
      </c>
      <c r="C362" s="1">
        <f>VLOOKUP(A362, 선택문헌!$A$3:$C$67, 3, FALSE)</f>
        <v>21</v>
      </c>
      <c r="D362" s="70" t="s">
        <v>252</v>
      </c>
      <c r="E362" s="71">
        <v>2013</v>
      </c>
      <c r="F362" s="62">
        <v>2</v>
      </c>
      <c r="G362" s="62">
        <v>2</v>
      </c>
      <c r="H362" s="62">
        <v>4</v>
      </c>
      <c r="I362" s="1" t="s">
        <v>1118</v>
      </c>
      <c r="J362" s="1" t="s">
        <v>1087</v>
      </c>
      <c r="L362" s="1" t="s">
        <v>1119</v>
      </c>
      <c r="M362" s="1" t="s">
        <v>1114</v>
      </c>
      <c r="O362" s="62" t="s">
        <v>343</v>
      </c>
      <c r="T362" s="1">
        <v>1.1000000000000001</v>
      </c>
      <c r="U362" s="1">
        <v>0.5</v>
      </c>
      <c r="V362" s="1">
        <v>64</v>
      </c>
      <c r="W362" s="62" t="s">
        <v>36</v>
      </c>
      <c r="AB362" s="1">
        <v>4.5</v>
      </c>
      <c r="AC362" s="1">
        <v>2.8</v>
      </c>
      <c r="AD362" s="1">
        <v>66</v>
      </c>
    </row>
    <row r="363" spans="1:32" x14ac:dyDescent="0.3">
      <c r="A363" s="70">
        <v>57</v>
      </c>
      <c r="B363" s="70" t="s">
        <v>437</v>
      </c>
      <c r="C363" s="1">
        <f>VLOOKUP(A363, 선택문헌!$A$3:$C$67, 3, FALSE)</f>
        <v>21</v>
      </c>
      <c r="D363" s="70" t="s">
        <v>252</v>
      </c>
      <c r="E363" s="71">
        <v>2013</v>
      </c>
      <c r="F363" s="62">
        <v>2</v>
      </c>
      <c r="G363" s="62">
        <v>2</v>
      </c>
      <c r="H363" s="62">
        <v>4</v>
      </c>
      <c r="I363" s="1" t="s">
        <v>1118</v>
      </c>
      <c r="J363" s="1" t="s">
        <v>1087</v>
      </c>
      <c r="L363" s="1" t="s">
        <v>1120</v>
      </c>
      <c r="M363" s="1" t="s">
        <v>1114</v>
      </c>
      <c r="O363" s="62" t="s">
        <v>343</v>
      </c>
      <c r="T363" s="1">
        <v>0.7</v>
      </c>
      <c r="U363" s="1">
        <v>0.2</v>
      </c>
      <c r="V363" s="1">
        <v>64</v>
      </c>
      <c r="W363" s="62" t="s">
        <v>36</v>
      </c>
      <c r="AB363" s="1">
        <v>2.8</v>
      </c>
      <c r="AC363" s="1">
        <v>1.4</v>
      </c>
      <c r="AD363" s="1">
        <v>66</v>
      </c>
    </row>
    <row r="364" spans="1:32" x14ac:dyDescent="0.3">
      <c r="A364" s="70">
        <v>57</v>
      </c>
      <c r="B364" s="70" t="s">
        <v>437</v>
      </c>
      <c r="C364" s="1">
        <f>VLOOKUP(A364, 선택문헌!$A$3:$C$67, 3, FALSE)</f>
        <v>21</v>
      </c>
      <c r="D364" s="70" t="s">
        <v>252</v>
      </c>
      <c r="E364" s="71">
        <v>2013</v>
      </c>
      <c r="F364" s="62">
        <v>2</v>
      </c>
      <c r="G364" s="62">
        <v>2</v>
      </c>
      <c r="H364" s="62">
        <v>4</v>
      </c>
      <c r="I364" s="1" t="s">
        <v>1118</v>
      </c>
      <c r="J364" s="1" t="s">
        <v>1087</v>
      </c>
      <c r="L364" s="1" t="s">
        <v>1121</v>
      </c>
      <c r="M364" s="1" t="s">
        <v>1114</v>
      </c>
      <c r="O364" s="62" t="s">
        <v>343</v>
      </c>
      <c r="T364" s="1">
        <v>0</v>
      </c>
      <c r="V364" s="1">
        <v>64</v>
      </c>
      <c r="W364" s="62" t="s">
        <v>36</v>
      </c>
      <c r="AB364" s="1">
        <v>0.8</v>
      </c>
      <c r="AC364" s="1">
        <v>0.5</v>
      </c>
      <c r="AD364" s="1">
        <v>66</v>
      </c>
    </row>
    <row r="365" spans="1:32" x14ac:dyDescent="0.3">
      <c r="A365" s="70">
        <v>57</v>
      </c>
      <c r="B365" s="70" t="s">
        <v>437</v>
      </c>
      <c r="C365" s="1">
        <f>VLOOKUP(A365, 선택문헌!$A$3:$C$67, 3, FALSE)</f>
        <v>21</v>
      </c>
      <c r="D365" s="70" t="s">
        <v>252</v>
      </c>
      <c r="E365" s="71">
        <v>2013</v>
      </c>
      <c r="F365" s="62">
        <v>2</v>
      </c>
      <c r="G365" s="62">
        <v>2</v>
      </c>
      <c r="H365" s="62">
        <v>3</v>
      </c>
      <c r="I365" s="1" t="s">
        <v>1097</v>
      </c>
      <c r="J365" s="1" t="s">
        <v>1122</v>
      </c>
      <c r="L365" s="1" t="s">
        <v>1124</v>
      </c>
      <c r="M365" s="1" t="s">
        <v>1114</v>
      </c>
      <c r="O365" s="62" t="s">
        <v>343</v>
      </c>
      <c r="T365" s="1" t="s">
        <v>1125</v>
      </c>
      <c r="W365" s="62" t="s">
        <v>36</v>
      </c>
      <c r="AB365" s="1" t="s">
        <v>1125</v>
      </c>
      <c r="AF365" s="1" t="s">
        <v>1123</v>
      </c>
    </row>
    <row r="366" spans="1:32" x14ac:dyDescent="0.3">
      <c r="A366" s="68">
        <v>43</v>
      </c>
      <c r="B366" s="68" t="s">
        <v>330</v>
      </c>
      <c r="C366" s="1">
        <f>VLOOKUP(A366, 선택문헌!$A$3:$C$67, 3, FALSE)</f>
        <v>7</v>
      </c>
      <c r="D366" s="68" t="s">
        <v>235</v>
      </c>
      <c r="E366" s="69">
        <v>2017</v>
      </c>
      <c r="F366" s="21">
        <v>1</v>
      </c>
      <c r="G366" s="21">
        <v>5</v>
      </c>
      <c r="J366" s="1" t="s">
        <v>750</v>
      </c>
      <c r="K366" s="1" t="s">
        <v>751</v>
      </c>
      <c r="L366" s="1" t="s">
        <v>760</v>
      </c>
      <c r="M366" s="1" t="s">
        <v>695</v>
      </c>
      <c r="O366" s="22" t="s">
        <v>35</v>
      </c>
      <c r="P366" s="1">
        <v>98</v>
      </c>
      <c r="Q366" s="1">
        <v>128</v>
      </c>
      <c r="R366" s="1">
        <v>76.599999999999994</v>
      </c>
      <c r="W366" s="1" t="s">
        <v>697</v>
      </c>
      <c r="X366" s="1">
        <v>98</v>
      </c>
      <c r="Y366" s="1">
        <v>133</v>
      </c>
      <c r="Z366" s="1">
        <v>73.7</v>
      </c>
    </row>
    <row r="367" spans="1:32" x14ac:dyDescent="0.3">
      <c r="A367" s="70">
        <v>57</v>
      </c>
      <c r="B367" s="70" t="s">
        <v>437</v>
      </c>
      <c r="C367" s="1">
        <f>VLOOKUP(A367, 선택문헌!$A$3:$C$67, 3, FALSE)</f>
        <v>21</v>
      </c>
      <c r="D367" s="70" t="s">
        <v>252</v>
      </c>
      <c r="E367" s="71">
        <v>2013</v>
      </c>
      <c r="F367" s="62">
        <v>2</v>
      </c>
      <c r="G367" s="62">
        <v>2</v>
      </c>
      <c r="H367" s="62">
        <v>3</v>
      </c>
      <c r="I367" s="1" t="s">
        <v>1097</v>
      </c>
      <c r="J367" s="1" t="s">
        <v>110</v>
      </c>
      <c r="L367" s="1" t="s">
        <v>1124</v>
      </c>
      <c r="M367" s="1" t="s">
        <v>1114</v>
      </c>
      <c r="O367" s="62" t="s">
        <v>343</v>
      </c>
      <c r="T367" s="1" t="s">
        <v>1125</v>
      </c>
      <c r="W367" s="62" t="s">
        <v>36</v>
      </c>
      <c r="AB367" s="1" t="s">
        <v>1125</v>
      </c>
    </row>
    <row r="368" spans="1:32" x14ac:dyDescent="0.3">
      <c r="A368" s="70">
        <v>57</v>
      </c>
      <c r="B368" s="70" t="s">
        <v>437</v>
      </c>
      <c r="C368" s="1">
        <f>VLOOKUP(A368, 선택문헌!$A$3:$C$67, 3, FALSE)</f>
        <v>21</v>
      </c>
      <c r="D368" s="70" t="s">
        <v>252</v>
      </c>
      <c r="E368" s="71">
        <v>2013</v>
      </c>
      <c r="F368" s="62">
        <v>2</v>
      </c>
      <c r="G368" s="62">
        <v>2</v>
      </c>
      <c r="H368" s="62">
        <v>6</v>
      </c>
      <c r="I368" s="1" t="s">
        <v>1127</v>
      </c>
      <c r="M368" s="1" t="s">
        <v>1114</v>
      </c>
      <c r="O368" s="62" t="s">
        <v>343</v>
      </c>
      <c r="P368" s="1">
        <v>6</v>
      </c>
      <c r="Q368" s="1">
        <v>64</v>
      </c>
      <c r="W368" s="62" t="s">
        <v>36</v>
      </c>
      <c r="X368" s="1">
        <v>4</v>
      </c>
      <c r="Y368" s="1">
        <v>66</v>
      </c>
    </row>
    <row r="369" spans="1:32" x14ac:dyDescent="0.3">
      <c r="A369" s="70">
        <v>58</v>
      </c>
      <c r="B369" s="70" t="s">
        <v>1722</v>
      </c>
      <c r="C369" s="1">
        <f>VLOOKUP(A369, 선택문헌!$A$3:$C$67, 3, FALSE)</f>
        <v>22</v>
      </c>
      <c r="D369" s="70" t="s">
        <v>252</v>
      </c>
      <c r="E369" s="71">
        <v>2015</v>
      </c>
      <c r="F369" s="62">
        <v>2</v>
      </c>
      <c r="G369" s="62">
        <v>2</v>
      </c>
      <c r="H369" s="62">
        <v>6</v>
      </c>
      <c r="I369" s="1" t="s">
        <v>1127</v>
      </c>
      <c r="M369" s="1" t="s">
        <v>1126</v>
      </c>
      <c r="O369" s="62" t="s">
        <v>343</v>
      </c>
      <c r="P369" s="1">
        <v>9</v>
      </c>
      <c r="Q369" s="1">
        <v>64</v>
      </c>
      <c r="W369" s="62" t="s">
        <v>36</v>
      </c>
      <c r="X369" s="1">
        <v>5</v>
      </c>
      <c r="Y369" s="1">
        <v>66</v>
      </c>
    </row>
    <row r="370" spans="1:32" s="91" customFormat="1" x14ac:dyDescent="0.3">
      <c r="A370" s="81">
        <v>58</v>
      </c>
      <c r="B370" s="81" t="s">
        <v>1722</v>
      </c>
      <c r="C370" s="1">
        <f>VLOOKUP(A370, 선택문헌!$A$3:$C$67, 3, FALSE)</f>
        <v>22</v>
      </c>
      <c r="D370" s="81" t="s">
        <v>252</v>
      </c>
      <c r="E370" s="122">
        <v>2015</v>
      </c>
      <c r="F370" s="108">
        <v>2</v>
      </c>
      <c r="G370" s="108">
        <v>2</v>
      </c>
      <c r="H370" s="108">
        <v>2</v>
      </c>
      <c r="I370" s="91" t="s">
        <v>1129</v>
      </c>
      <c r="J370" s="91" t="s">
        <v>1721</v>
      </c>
      <c r="K370" s="91" t="s">
        <v>1132</v>
      </c>
      <c r="M370" s="91" t="s">
        <v>1126</v>
      </c>
      <c r="O370" s="108" t="s">
        <v>343</v>
      </c>
      <c r="P370" s="91">
        <v>37</v>
      </c>
      <c r="Q370" s="91">
        <v>58</v>
      </c>
      <c r="R370" s="91">
        <v>63.8</v>
      </c>
      <c r="W370" s="108" t="s">
        <v>36</v>
      </c>
      <c r="X370" s="91">
        <v>49</v>
      </c>
      <c r="Y370" s="91">
        <v>62</v>
      </c>
      <c r="Z370" s="91">
        <v>79</v>
      </c>
      <c r="AE370" s="91">
        <v>0.04</v>
      </c>
      <c r="AF370" s="91" t="s">
        <v>1130</v>
      </c>
    </row>
    <row r="371" spans="1:32" x14ac:dyDescent="0.3">
      <c r="A371" s="70">
        <v>58</v>
      </c>
      <c r="B371" s="70" t="s">
        <v>1722</v>
      </c>
      <c r="C371" s="1">
        <f>VLOOKUP(A371, 선택문헌!$A$3:$C$67, 3, FALSE)</f>
        <v>22</v>
      </c>
      <c r="D371" s="70" t="s">
        <v>252</v>
      </c>
      <c r="E371" s="71">
        <v>2015</v>
      </c>
      <c r="F371" s="62">
        <v>2</v>
      </c>
      <c r="G371" s="62">
        <v>2</v>
      </c>
      <c r="H371" s="62">
        <v>1</v>
      </c>
      <c r="I371" s="1" t="s">
        <v>1131</v>
      </c>
      <c r="J371" s="1" t="s">
        <v>1084</v>
      </c>
      <c r="M371" s="1" t="s">
        <v>1126</v>
      </c>
      <c r="O371" s="62" t="s">
        <v>343</v>
      </c>
      <c r="P371" s="1">
        <v>26</v>
      </c>
      <c r="Q371" s="1">
        <v>38</v>
      </c>
      <c r="R371" s="1">
        <v>68.400000000000006</v>
      </c>
      <c r="W371" s="62" t="s">
        <v>36</v>
      </c>
      <c r="X371" s="1">
        <v>38</v>
      </c>
      <c r="Y371" s="1">
        <v>46</v>
      </c>
      <c r="Z371" s="1">
        <v>82.6</v>
      </c>
    </row>
    <row r="372" spans="1:32" x14ac:dyDescent="0.3">
      <c r="A372" s="70">
        <v>58</v>
      </c>
      <c r="B372" s="70" t="s">
        <v>1722</v>
      </c>
      <c r="C372" s="1">
        <f>VLOOKUP(A372, 선택문헌!$A$3:$C$67, 3, FALSE)</f>
        <v>22</v>
      </c>
      <c r="D372" s="70" t="s">
        <v>252</v>
      </c>
      <c r="E372" s="71">
        <v>2015</v>
      </c>
      <c r="F372" s="62">
        <v>2</v>
      </c>
      <c r="G372" s="62">
        <v>2</v>
      </c>
      <c r="H372" s="62">
        <v>3</v>
      </c>
      <c r="I372" s="1" t="s">
        <v>1097</v>
      </c>
      <c r="J372" s="1" t="s">
        <v>1133</v>
      </c>
      <c r="K372" s="1" t="s">
        <v>1134</v>
      </c>
      <c r="M372" s="1" t="s">
        <v>1126</v>
      </c>
      <c r="O372" s="62" t="s">
        <v>343</v>
      </c>
      <c r="P372" s="1">
        <v>56</v>
      </c>
      <c r="Q372" s="1">
        <v>58</v>
      </c>
      <c r="R372" s="1">
        <v>72.7</v>
      </c>
      <c r="W372" s="62" t="s">
        <v>36</v>
      </c>
      <c r="X372" s="1">
        <v>54</v>
      </c>
      <c r="Y372" s="1">
        <v>62</v>
      </c>
      <c r="Z372" s="1">
        <v>83.9</v>
      </c>
    </row>
    <row r="373" spans="1:32" x14ac:dyDescent="0.3">
      <c r="A373" s="70">
        <v>58</v>
      </c>
      <c r="B373" s="70" t="s">
        <v>1722</v>
      </c>
      <c r="C373" s="1">
        <f>VLOOKUP(A373, 선택문헌!$A$3:$C$67, 3, FALSE)</f>
        <v>22</v>
      </c>
      <c r="D373" s="70" t="s">
        <v>252</v>
      </c>
      <c r="E373" s="71">
        <v>2015</v>
      </c>
      <c r="F373" s="62">
        <v>2</v>
      </c>
      <c r="G373" s="62">
        <v>2</v>
      </c>
      <c r="H373" s="62">
        <v>3</v>
      </c>
      <c r="I373" s="1" t="s">
        <v>1097</v>
      </c>
      <c r="J373" s="1" t="s">
        <v>1062</v>
      </c>
      <c r="K373" s="1" t="s">
        <v>1135</v>
      </c>
      <c r="M373" s="1" t="s">
        <v>1126</v>
      </c>
      <c r="O373" s="62" t="s">
        <v>343</v>
      </c>
      <c r="P373" s="1">
        <v>42</v>
      </c>
      <c r="Q373" s="1">
        <v>58</v>
      </c>
      <c r="R373" s="1">
        <v>72.400000000000006</v>
      </c>
      <c r="W373" s="62" t="s">
        <v>36</v>
      </c>
      <c r="X373" s="1">
        <v>52</v>
      </c>
      <c r="Y373" s="1">
        <v>62</v>
      </c>
      <c r="Z373" s="1">
        <v>83.1</v>
      </c>
    </row>
    <row r="374" spans="1:32" x14ac:dyDescent="0.3">
      <c r="A374" s="68">
        <v>29</v>
      </c>
      <c r="B374" s="68" t="s">
        <v>404</v>
      </c>
      <c r="C374" s="1">
        <f>VLOOKUP(A374, 선택문헌!$A$3:$C$67, 3, FALSE)</f>
        <v>23</v>
      </c>
      <c r="D374" s="68" t="s">
        <v>248</v>
      </c>
      <c r="E374" s="69">
        <v>2014</v>
      </c>
      <c r="F374" s="1">
        <v>2</v>
      </c>
      <c r="G374" s="1">
        <v>2</v>
      </c>
      <c r="H374" s="62">
        <v>1</v>
      </c>
      <c r="I374" s="1" t="s">
        <v>1137</v>
      </c>
      <c r="J374" s="1" t="s">
        <v>1084</v>
      </c>
      <c r="K374" s="1" t="s">
        <v>1138</v>
      </c>
      <c r="M374" s="1" t="s">
        <v>1083</v>
      </c>
      <c r="O374" s="62" t="s">
        <v>343</v>
      </c>
      <c r="P374" s="1">
        <v>33</v>
      </c>
      <c r="Q374" s="1">
        <v>52</v>
      </c>
      <c r="R374" s="1">
        <v>63.5</v>
      </c>
      <c r="W374" s="62" t="s">
        <v>36</v>
      </c>
      <c r="X374" s="1">
        <v>43</v>
      </c>
      <c r="Y374" s="1">
        <v>50</v>
      </c>
      <c r="Z374" s="1">
        <v>86</v>
      </c>
      <c r="AE374" s="1">
        <v>0.01</v>
      </c>
    </row>
    <row r="375" spans="1:32" x14ac:dyDescent="0.3">
      <c r="A375" s="68">
        <v>29</v>
      </c>
      <c r="B375" s="68" t="s">
        <v>404</v>
      </c>
      <c r="C375" s="1">
        <f>VLOOKUP(A375, 선택문헌!$A$3:$C$67, 3, FALSE)</f>
        <v>23</v>
      </c>
      <c r="D375" s="68" t="s">
        <v>248</v>
      </c>
      <c r="E375" s="69">
        <v>2014</v>
      </c>
      <c r="F375" s="1">
        <v>2</v>
      </c>
      <c r="G375" s="1">
        <v>2</v>
      </c>
      <c r="H375" s="62">
        <v>2</v>
      </c>
      <c r="I375" s="1" t="s">
        <v>1139</v>
      </c>
      <c r="K375" s="1" t="s">
        <v>1140</v>
      </c>
      <c r="M375" s="1" t="s">
        <v>1083</v>
      </c>
      <c r="O375" s="62" t="s">
        <v>343</v>
      </c>
      <c r="P375" s="1">
        <v>14</v>
      </c>
      <c r="Q375" s="1">
        <v>52</v>
      </c>
      <c r="R375" s="1">
        <v>26.9</v>
      </c>
      <c r="W375" s="62" t="s">
        <v>36</v>
      </c>
      <c r="X375" s="1">
        <v>6</v>
      </c>
      <c r="Y375" s="1">
        <v>50</v>
      </c>
      <c r="Z375" s="1">
        <v>12</v>
      </c>
      <c r="AE375" s="1">
        <v>0.08</v>
      </c>
    </row>
    <row r="376" spans="1:32" x14ac:dyDescent="0.3">
      <c r="A376" s="68">
        <v>29</v>
      </c>
      <c r="B376" s="68" t="s">
        <v>404</v>
      </c>
      <c r="C376" s="1">
        <f>VLOOKUP(A376, 선택문헌!$A$3:$C$67, 3, FALSE)</f>
        <v>23</v>
      </c>
      <c r="D376" s="68" t="s">
        <v>248</v>
      </c>
      <c r="E376" s="69">
        <v>2014</v>
      </c>
      <c r="F376" s="1">
        <v>2</v>
      </c>
      <c r="G376" s="1">
        <v>2</v>
      </c>
      <c r="H376" s="62">
        <v>3</v>
      </c>
      <c r="I376" s="1" t="s">
        <v>1097</v>
      </c>
      <c r="J376" s="1" t="s">
        <v>1141</v>
      </c>
      <c r="M376" s="1" t="s">
        <v>1083</v>
      </c>
      <c r="O376" s="62" t="s">
        <v>343</v>
      </c>
      <c r="T376" s="1">
        <v>9.6</v>
      </c>
      <c r="U376" s="1">
        <v>17.399999999999999</v>
      </c>
      <c r="V376" s="1">
        <v>52</v>
      </c>
      <c r="W376" s="62" t="s">
        <v>36</v>
      </c>
      <c r="AB376" s="1">
        <v>2.5</v>
      </c>
      <c r="AC376" s="1">
        <v>6.88</v>
      </c>
      <c r="AD376" s="1">
        <v>50</v>
      </c>
      <c r="AE376" s="1">
        <v>0.02</v>
      </c>
    </row>
    <row r="377" spans="1:32" x14ac:dyDescent="0.3">
      <c r="A377" s="68">
        <v>29</v>
      </c>
      <c r="B377" s="68" t="s">
        <v>404</v>
      </c>
      <c r="C377" s="1">
        <f>VLOOKUP(A377, 선택문헌!$A$3:$C$67, 3, FALSE)</f>
        <v>23</v>
      </c>
      <c r="D377" s="68" t="s">
        <v>248</v>
      </c>
      <c r="E377" s="69">
        <v>2014</v>
      </c>
      <c r="F377" s="1">
        <v>2</v>
      </c>
      <c r="G377" s="1">
        <v>2</v>
      </c>
      <c r="H377" s="62">
        <v>3</v>
      </c>
      <c r="I377" s="1" t="s">
        <v>1097</v>
      </c>
      <c r="J377" s="1" t="s">
        <v>1142</v>
      </c>
      <c r="M377" s="1" t="s">
        <v>1083</v>
      </c>
      <c r="O377" s="62" t="s">
        <v>343</v>
      </c>
      <c r="T377" s="1">
        <v>17.600000000000001</v>
      </c>
      <c r="U377" s="1">
        <v>18.3</v>
      </c>
      <c r="V377" s="1">
        <v>52</v>
      </c>
      <c r="W377" s="62" t="s">
        <v>36</v>
      </c>
      <c r="AB377" s="1">
        <v>8.6</v>
      </c>
      <c r="AC377" s="1">
        <v>9.1</v>
      </c>
      <c r="AD377" s="1">
        <v>50</v>
      </c>
      <c r="AE377" s="1">
        <v>0.02</v>
      </c>
    </row>
    <row r="378" spans="1:32" x14ac:dyDescent="0.3">
      <c r="A378" s="68">
        <v>29</v>
      </c>
      <c r="B378" s="68" t="s">
        <v>404</v>
      </c>
      <c r="C378" s="1">
        <f>VLOOKUP(A378, 선택문헌!$A$3:$C$67, 3, FALSE)</f>
        <v>23</v>
      </c>
      <c r="D378" s="68" t="s">
        <v>248</v>
      </c>
      <c r="E378" s="69">
        <v>2014</v>
      </c>
      <c r="F378" s="1">
        <v>2</v>
      </c>
      <c r="G378" s="1">
        <v>2</v>
      </c>
      <c r="H378" s="1">
        <v>4</v>
      </c>
      <c r="I378" s="1" t="s">
        <v>870</v>
      </c>
      <c r="J378" s="1" t="s">
        <v>1087</v>
      </c>
      <c r="M378" s="1" t="s">
        <v>1083</v>
      </c>
      <c r="O378" s="62" t="s">
        <v>343</v>
      </c>
      <c r="T378" s="1">
        <v>1.4</v>
      </c>
      <c r="U378" s="1">
        <v>1.6</v>
      </c>
      <c r="V378" s="1">
        <v>56</v>
      </c>
      <c r="W378" s="62" t="s">
        <v>36</v>
      </c>
      <c r="AB378" s="1">
        <v>2.1</v>
      </c>
      <c r="AC378" s="1">
        <v>1.9</v>
      </c>
      <c r="AD378" s="1">
        <v>50</v>
      </c>
      <c r="AE378" s="1">
        <v>0.03</v>
      </c>
    </row>
    <row r="379" spans="1:32" x14ac:dyDescent="0.3">
      <c r="A379" s="68">
        <v>29</v>
      </c>
      <c r="B379" s="68" t="s">
        <v>404</v>
      </c>
      <c r="C379" s="1">
        <f>VLOOKUP(A379, 선택문헌!$A$3:$C$67, 3, FALSE)</f>
        <v>23</v>
      </c>
      <c r="D379" s="68" t="s">
        <v>248</v>
      </c>
      <c r="E379" s="69">
        <v>2014</v>
      </c>
      <c r="F379" s="1">
        <v>2</v>
      </c>
      <c r="G379" s="1">
        <v>2</v>
      </c>
      <c r="H379" s="62">
        <v>5</v>
      </c>
      <c r="I379" s="1" t="s">
        <v>98</v>
      </c>
      <c r="J379" s="1" t="s">
        <v>1143</v>
      </c>
      <c r="K379" s="1" t="s">
        <v>1144</v>
      </c>
      <c r="M379" s="1" t="s">
        <v>1083</v>
      </c>
      <c r="O379" s="62" t="s">
        <v>343</v>
      </c>
      <c r="T379" s="1">
        <v>9</v>
      </c>
      <c r="U379" s="1">
        <v>2</v>
      </c>
      <c r="V379" s="1">
        <v>56</v>
      </c>
      <c r="W379" s="62" t="s">
        <v>36</v>
      </c>
      <c r="AB379" s="1">
        <v>8.9</v>
      </c>
      <c r="AC379" s="1">
        <v>1.8</v>
      </c>
      <c r="AD379" s="1">
        <v>50</v>
      </c>
      <c r="AE379" s="1">
        <v>0.95</v>
      </c>
    </row>
    <row r="380" spans="1:32" x14ac:dyDescent="0.3">
      <c r="A380" s="68">
        <v>29</v>
      </c>
      <c r="B380" s="68" t="s">
        <v>404</v>
      </c>
      <c r="C380" s="1">
        <f>VLOOKUP(A380, 선택문헌!$A$3:$C$67, 3, FALSE)</f>
        <v>23</v>
      </c>
      <c r="D380" s="68" t="s">
        <v>248</v>
      </c>
      <c r="E380" s="69">
        <v>2014</v>
      </c>
      <c r="F380" s="1">
        <v>2</v>
      </c>
      <c r="G380" s="1">
        <v>2</v>
      </c>
      <c r="H380" s="62">
        <v>5</v>
      </c>
      <c r="I380" s="1" t="s">
        <v>98</v>
      </c>
      <c r="J380" s="1" t="s">
        <v>1145</v>
      </c>
      <c r="K380" s="1" t="s">
        <v>1146</v>
      </c>
      <c r="M380" s="1" t="s">
        <v>1083</v>
      </c>
      <c r="O380" s="62" t="s">
        <v>343</v>
      </c>
      <c r="T380" s="1">
        <v>69</v>
      </c>
      <c r="U380" s="1">
        <v>49</v>
      </c>
      <c r="V380" s="1">
        <v>56</v>
      </c>
      <c r="W380" s="62" t="s">
        <v>36</v>
      </c>
      <c r="AB380" s="1">
        <v>49</v>
      </c>
      <c r="AC380" s="1">
        <v>43</v>
      </c>
      <c r="AD380" s="1">
        <v>50</v>
      </c>
      <c r="AE380" s="1">
        <v>0.01</v>
      </c>
    </row>
    <row r="381" spans="1:32" x14ac:dyDescent="0.3">
      <c r="A381" s="68">
        <v>41</v>
      </c>
      <c r="B381" s="68" t="s">
        <v>411</v>
      </c>
      <c r="C381" s="1">
        <f>VLOOKUP(A381, 선택문헌!$A$3:$C$67, 3, FALSE)</f>
        <v>24</v>
      </c>
      <c r="D381" s="68" t="s">
        <v>249</v>
      </c>
      <c r="E381" s="69">
        <v>2014</v>
      </c>
      <c r="F381" s="1">
        <v>2</v>
      </c>
      <c r="G381" s="1">
        <v>1</v>
      </c>
      <c r="H381" s="62">
        <v>5</v>
      </c>
      <c r="I381" s="1" t="s">
        <v>98</v>
      </c>
      <c r="J381" s="1" t="s">
        <v>1143</v>
      </c>
      <c r="K381" s="1" t="s">
        <v>1144</v>
      </c>
      <c r="M381" s="1" t="s">
        <v>1083</v>
      </c>
      <c r="O381" s="62" t="s">
        <v>343</v>
      </c>
      <c r="T381" s="1" t="s">
        <v>1152</v>
      </c>
      <c r="U381" s="1" t="s">
        <v>1153</v>
      </c>
      <c r="V381" s="1">
        <v>40</v>
      </c>
      <c r="W381" s="62" t="s">
        <v>1151</v>
      </c>
      <c r="AB381" s="1" t="s">
        <v>1154</v>
      </c>
      <c r="AC381" s="1" t="s">
        <v>1155</v>
      </c>
      <c r="AD381" s="1">
        <v>34</v>
      </c>
      <c r="AE381" s="1">
        <v>0.23</v>
      </c>
    </row>
    <row r="382" spans="1:32" x14ac:dyDescent="0.3">
      <c r="A382" s="68">
        <v>41</v>
      </c>
      <c r="B382" s="68" t="s">
        <v>411</v>
      </c>
      <c r="C382" s="1">
        <f>VLOOKUP(A382, 선택문헌!$A$3:$C$67, 3, FALSE)</f>
        <v>24</v>
      </c>
      <c r="D382" s="68" t="s">
        <v>249</v>
      </c>
      <c r="E382" s="69">
        <v>2014</v>
      </c>
      <c r="F382" s="1">
        <v>2</v>
      </c>
      <c r="G382" s="1">
        <v>1</v>
      </c>
      <c r="H382" s="62">
        <v>1</v>
      </c>
      <c r="I382" s="1" t="s">
        <v>1131</v>
      </c>
      <c r="J382" s="1" t="s">
        <v>1156</v>
      </c>
      <c r="K382" s="1" t="s">
        <v>1158</v>
      </c>
      <c r="M382" s="1" t="s">
        <v>1083</v>
      </c>
      <c r="N382" s="1" t="s">
        <v>1157</v>
      </c>
      <c r="O382" s="62" t="s">
        <v>343</v>
      </c>
      <c r="P382" s="1">
        <v>27</v>
      </c>
      <c r="Q382" s="1">
        <v>37</v>
      </c>
      <c r="R382" s="1">
        <v>82</v>
      </c>
      <c r="W382" s="62" t="s">
        <v>1151</v>
      </c>
      <c r="X382" s="1">
        <v>25</v>
      </c>
      <c r="Y382" s="1">
        <v>30</v>
      </c>
      <c r="Z382" s="1">
        <v>89</v>
      </c>
      <c r="AE382" s="1">
        <v>0.49</v>
      </c>
    </row>
    <row r="383" spans="1:32" x14ac:dyDescent="0.3">
      <c r="A383" s="68">
        <v>41</v>
      </c>
      <c r="B383" s="68" t="s">
        <v>411</v>
      </c>
      <c r="C383" s="1">
        <f>VLOOKUP(A383, 선택문헌!$A$3:$C$67, 3, FALSE)</f>
        <v>24</v>
      </c>
      <c r="D383" s="68" t="s">
        <v>249</v>
      </c>
      <c r="E383" s="69">
        <v>2014</v>
      </c>
      <c r="F383" s="1">
        <v>2</v>
      </c>
      <c r="G383" s="1">
        <v>1</v>
      </c>
      <c r="H383" s="62">
        <v>1</v>
      </c>
      <c r="I383" s="1" t="s">
        <v>1131</v>
      </c>
      <c r="J383" s="1" t="s">
        <v>1156</v>
      </c>
      <c r="K383" s="1" t="s">
        <v>1159</v>
      </c>
      <c r="M383" s="1" t="s">
        <v>1083</v>
      </c>
      <c r="O383" s="62" t="s">
        <v>343</v>
      </c>
      <c r="P383" s="1">
        <v>6</v>
      </c>
      <c r="Q383" s="1">
        <v>37</v>
      </c>
      <c r="R383" s="1">
        <v>19</v>
      </c>
      <c r="W383" s="62" t="s">
        <v>1151</v>
      </c>
      <c r="X383" s="1">
        <v>3</v>
      </c>
      <c r="Y383" s="1">
        <v>30</v>
      </c>
      <c r="Z383" s="1">
        <v>11</v>
      </c>
    </row>
    <row r="384" spans="1:32" x14ac:dyDescent="0.3">
      <c r="A384" s="68">
        <v>41</v>
      </c>
      <c r="B384" s="68" t="s">
        <v>411</v>
      </c>
      <c r="C384" s="1">
        <f>VLOOKUP(A384, 선택문헌!$A$3:$C$67, 3, FALSE)</f>
        <v>24</v>
      </c>
      <c r="D384" s="68" t="s">
        <v>249</v>
      </c>
      <c r="E384" s="69">
        <v>2014</v>
      </c>
      <c r="F384" s="1">
        <v>2</v>
      </c>
      <c r="G384" s="1">
        <v>1</v>
      </c>
      <c r="H384" s="62">
        <v>1</v>
      </c>
      <c r="I384" s="1" t="s">
        <v>1131</v>
      </c>
      <c r="J384" s="1" t="s">
        <v>1156</v>
      </c>
      <c r="K384" s="1" t="s">
        <v>1160</v>
      </c>
      <c r="M384" s="1" t="s">
        <v>1083</v>
      </c>
      <c r="O384" s="62" t="s">
        <v>343</v>
      </c>
      <c r="P384" s="1">
        <v>4</v>
      </c>
      <c r="Q384" s="1">
        <v>37</v>
      </c>
      <c r="W384" s="62" t="s">
        <v>1151</v>
      </c>
      <c r="X384" s="1">
        <v>2</v>
      </c>
      <c r="Y384" s="1">
        <v>30</v>
      </c>
    </row>
    <row r="385" spans="1:32" x14ac:dyDescent="0.3">
      <c r="A385" s="68">
        <v>41</v>
      </c>
      <c r="B385" s="68" t="s">
        <v>411</v>
      </c>
      <c r="C385" s="1">
        <f>VLOOKUP(A385, 선택문헌!$A$3:$C$67, 3, FALSE)</f>
        <v>24</v>
      </c>
      <c r="D385" s="68" t="s">
        <v>249</v>
      </c>
      <c r="E385" s="69">
        <v>2014</v>
      </c>
      <c r="F385" s="1">
        <v>2</v>
      </c>
      <c r="G385" s="1">
        <v>1</v>
      </c>
      <c r="H385" s="62">
        <v>2</v>
      </c>
      <c r="I385" s="1" t="s">
        <v>1129</v>
      </c>
      <c r="K385" s="1" t="s">
        <v>1167</v>
      </c>
      <c r="M385" s="1" t="s">
        <v>1083</v>
      </c>
      <c r="N385" s="1" t="s">
        <v>1166</v>
      </c>
      <c r="O385" s="62" t="s">
        <v>343</v>
      </c>
      <c r="P385" s="1">
        <v>35</v>
      </c>
      <c r="Q385" s="1">
        <v>37</v>
      </c>
      <c r="R385" s="1">
        <v>95</v>
      </c>
      <c r="W385" s="62" t="s">
        <v>1151</v>
      </c>
      <c r="X385" s="1">
        <v>29</v>
      </c>
      <c r="Y385" s="1">
        <v>31</v>
      </c>
      <c r="Z385" s="1">
        <v>97</v>
      </c>
      <c r="AE385" s="1">
        <v>0.99</v>
      </c>
    </row>
    <row r="386" spans="1:32" x14ac:dyDescent="0.3">
      <c r="A386" s="68">
        <v>41</v>
      </c>
      <c r="B386" s="68" t="s">
        <v>411</v>
      </c>
      <c r="C386" s="1">
        <f>VLOOKUP(A386, 선택문헌!$A$3:$C$67, 3, FALSE)</f>
        <v>24</v>
      </c>
      <c r="D386" s="68" t="s">
        <v>249</v>
      </c>
      <c r="E386" s="69">
        <v>2014</v>
      </c>
      <c r="F386" s="1">
        <v>2</v>
      </c>
      <c r="G386" s="1">
        <v>1</v>
      </c>
      <c r="H386" s="62">
        <v>2</v>
      </c>
      <c r="I386" s="1" t="s">
        <v>1129</v>
      </c>
      <c r="K386" s="1" t="s">
        <v>1168</v>
      </c>
      <c r="M386" s="1" t="s">
        <v>1083</v>
      </c>
      <c r="O386" s="62" t="s">
        <v>343</v>
      </c>
      <c r="P386" s="1">
        <v>2</v>
      </c>
      <c r="Q386" s="1">
        <v>37</v>
      </c>
      <c r="R386" s="1">
        <v>5</v>
      </c>
      <c r="W386" s="62" t="s">
        <v>1151</v>
      </c>
      <c r="X386" s="1">
        <v>1</v>
      </c>
      <c r="Y386" s="1">
        <v>31</v>
      </c>
      <c r="Z386" s="1">
        <v>3</v>
      </c>
    </row>
    <row r="387" spans="1:32" x14ac:dyDescent="0.3">
      <c r="A387" s="68">
        <v>41</v>
      </c>
      <c r="B387" s="68" t="s">
        <v>411</v>
      </c>
      <c r="C387" s="1">
        <f>VLOOKUP(A387, 선택문헌!$A$3:$C$67, 3, FALSE)</f>
        <v>24</v>
      </c>
      <c r="D387" s="68" t="s">
        <v>249</v>
      </c>
      <c r="E387" s="69">
        <v>2014</v>
      </c>
      <c r="F387" s="1">
        <v>2</v>
      </c>
      <c r="G387" s="1">
        <v>1</v>
      </c>
      <c r="H387" s="62">
        <v>3</v>
      </c>
      <c r="I387" s="1" t="s">
        <v>1097</v>
      </c>
      <c r="J387" s="1" t="s">
        <v>1169</v>
      </c>
      <c r="M387" s="1" t="s">
        <v>1083</v>
      </c>
      <c r="O387" s="62" t="s">
        <v>343</v>
      </c>
      <c r="T387" s="1" t="s">
        <v>1153</v>
      </c>
      <c r="U387" s="1" t="s">
        <v>1171</v>
      </c>
      <c r="V387" s="1">
        <v>37</v>
      </c>
      <c r="W387" s="62" t="s">
        <v>1151</v>
      </c>
      <c r="AB387" s="1" t="s">
        <v>1172</v>
      </c>
      <c r="AC387" s="1" t="s">
        <v>1153</v>
      </c>
      <c r="AD387" s="1">
        <v>31</v>
      </c>
      <c r="AE387" s="1">
        <v>0.22</v>
      </c>
    </row>
    <row r="388" spans="1:32" x14ac:dyDescent="0.3">
      <c r="A388" s="68">
        <v>41</v>
      </c>
      <c r="B388" s="68" t="s">
        <v>411</v>
      </c>
      <c r="C388" s="1">
        <f>VLOOKUP(A388, 선택문헌!$A$3:$C$67, 3, FALSE)</f>
        <v>24</v>
      </c>
      <c r="D388" s="68" t="s">
        <v>249</v>
      </c>
      <c r="E388" s="69">
        <v>2014</v>
      </c>
      <c r="F388" s="1">
        <v>2</v>
      </c>
      <c r="G388" s="1">
        <v>1</v>
      </c>
      <c r="H388" s="62">
        <v>3</v>
      </c>
      <c r="I388" s="1" t="s">
        <v>1097</v>
      </c>
      <c r="J388" s="1" t="s">
        <v>1170</v>
      </c>
      <c r="M388" s="1" t="s">
        <v>1083</v>
      </c>
      <c r="O388" s="62" t="s">
        <v>343</v>
      </c>
      <c r="T388" s="1" t="s">
        <v>1172</v>
      </c>
      <c r="U388" s="1" t="s">
        <v>1173</v>
      </c>
      <c r="V388" s="1">
        <v>37</v>
      </c>
      <c r="W388" s="62" t="s">
        <v>1151</v>
      </c>
      <c r="AB388" s="1" t="s">
        <v>1172</v>
      </c>
      <c r="AC388" s="1" t="s">
        <v>1173</v>
      </c>
      <c r="AD388" s="1">
        <v>31</v>
      </c>
      <c r="AE388" s="1">
        <v>0.71</v>
      </c>
    </row>
    <row r="389" spans="1:32" x14ac:dyDescent="0.3">
      <c r="A389" s="68">
        <v>41</v>
      </c>
      <c r="B389" s="68" t="s">
        <v>411</v>
      </c>
      <c r="C389" s="1">
        <f>VLOOKUP(A389, 선택문헌!$A$3:$C$67, 3, FALSE)</f>
        <v>24</v>
      </c>
      <c r="D389" s="68" t="s">
        <v>249</v>
      </c>
      <c r="E389" s="69">
        <v>2014</v>
      </c>
      <c r="F389" s="1">
        <v>2</v>
      </c>
      <c r="G389" s="1">
        <v>1</v>
      </c>
      <c r="H389" s="62">
        <v>3</v>
      </c>
      <c r="I389" s="1" t="s">
        <v>1097</v>
      </c>
      <c r="J389" s="1" t="s">
        <v>1174</v>
      </c>
      <c r="M389" s="1" t="s">
        <v>1083</v>
      </c>
      <c r="O389" s="62" t="s">
        <v>343</v>
      </c>
      <c r="W389" s="62" t="s">
        <v>1151</v>
      </c>
      <c r="AE389" s="1">
        <v>0.77</v>
      </c>
      <c r="AF389" s="1" t="s">
        <v>1175</v>
      </c>
    </row>
    <row r="390" spans="1:32" x14ac:dyDescent="0.3">
      <c r="A390" s="68">
        <v>55</v>
      </c>
      <c r="B390" s="68" t="s">
        <v>417</v>
      </c>
      <c r="C390" s="1">
        <f>VLOOKUP(A390, 선택문헌!$A$3:$C$67, 3, FALSE)</f>
        <v>25</v>
      </c>
      <c r="D390" s="68" t="s">
        <v>250</v>
      </c>
      <c r="E390" s="69">
        <v>2014</v>
      </c>
      <c r="F390" s="1">
        <v>2</v>
      </c>
      <c r="G390" s="1">
        <v>2</v>
      </c>
      <c r="H390" s="62">
        <v>5</v>
      </c>
      <c r="I390" s="1" t="s">
        <v>98</v>
      </c>
      <c r="J390" s="1" t="s">
        <v>1185</v>
      </c>
      <c r="K390" s="1" t="s">
        <v>1144</v>
      </c>
      <c r="M390" s="1" t="s">
        <v>1096</v>
      </c>
      <c r="O390" s="1" t="s">
        <v>1005</v>
      </c>
      <c r="T390" s="1">
        <v>9.3000000000000007</v>
      </c>
      <c r="U390" s="1">
        <v>5.2</v>
      </c>
      <c r="V390" s="1">
        <v>39</v>
      </c>
      <c r="W390" s="1" t="s">
        <v>36</v>
      </c>
      <c r="AB390" s="1">
        <v>18.399999999999999</v>
      </c>
      <c r="AC390" s="1">
        <v>4</v>
      </c>
      <c r="AD390" s="1">
        <v>42</v>
      </c>
      <c r="AE390" s="1" t="s">
        <v>1110</v>
      </c>
    </row>
    <row r="391" spans="1:32" x14ac:dyDescent="0.3">
      <c r="A391" s="68">
        <v>55</v>
      </c>
      <c r="B391" s="68" t="s">
        <v>417</v>
      </c>
      <c r="C391" s="1">
        <f>VLOOKUP(A391, 선택문헌!$A$3:$C$67, 3, FALSE)</f>
        <v>25</v>
      </c>
      <c r="D391" s="68" t="s">
        <v>250</v>
      </c>
      <c r="E391" s="69">
        <v>2014</v>
      </c>
      <c r="F391" s="1">
        <v>2</v>
      </c>
      <c r="G391" s="1">
        <v>2</v>
      </c>
      <c r="H391" s="62">
        <v>5</v>
      </c>
      <c r="I391" s="1" t="s">
        <v>98</v>
      </c>
      <c r="J391" s="1" t="s">
        <v>1186</v>
      </c>
      <c r="K391" s="1" t="s">
        <v>1187</v>
      </c>
      <c r="M391" s="1" t="s">
        <v>1096</v>
      </c>
      <c r="O391" s="1" t="s">
        <v>1005</v>
      </c>
      <c r="T391" s="1">
        <v>10.199999999999999</v>
      </c>
      <c r="U391" s="1">
        <v>9.6</v>
      </c>
      <c r="V391" s="1">
        <v>39</v>
      </c>
      <c r="W391" s="1" t="s">
        <v>36</v>
      </c>
      <c r="AB391" s="1">
        <v>20.7</v>
      </c>
      <c r="AC391" s="1">
        <v>11.8</v>
      </c>
      <c r="AD391" s="1">
        <v>42</v>
      </c>
      <c r="AE391" s="1" t="s">
        <v>1110</v>
      </c>
    </row>
    <row r="392" spans="1:32" x14ac:dyDescent="0.3">
      <c r="A392" s="68">
        <v>43</v>
      </c>
      <c r="B392" s="68" t="s">
        <v>330</v>
      </c>
      <c r="C392" s="1">
        <f>VLOOKUP(A392, 선택문헌!$A$3:$C$67, 3, FALSE)</f>
        <v>7</v>
      </c>
      <c r="D392" s="68" t="s">
        <v>235</v>
      </c>
      <c r="E392" s="69">
        <v>2017</v>
      </c>
      <c r="F392" s="21">
        <v>1</v>
      </c>
      <c r="G392" s="21">
        <v>5</v>
      </c>
      <c r="J392" s="1" t="s">
        <v>750</v>
      </c>
      <c r="K392" s="1" t="s">
        <v>752</v>
      </c>
      <c r="L392" s="1" t="s">
        <v>760</v>
      </c>
      <c r="M392" s="1" t="s">
        <v>695</v>
      </c>
      <c r="O392" s="22" t="s">
        <v>35</v>
      </c>
      <c r="P392" s="1">
        <v>24</v>
      </c>
      <c r="Q392" s="1">
        <v>128</v>
      </c>
      <c r="R392" s="1">
        <v>18.8</v>
      </c>
      <c r="W392" s="1" t="s">
        <v>697</v>
      </c>
      <c r="X392" s="1">
        <v>23</v>
      </c>
      <c r="Y392" s="1">
        <v>133</v>
      </c>
      <c r="Z392" s="1">
        <v>17.3</v>
      </c>
    </row>
    <row r="393" spans="1:32" x14ac:dyDescent="0.3">
      <c r="A393" s="68">
        <v>43</v>
      </c>
      <c r="B393" s="68" t="s">
        <v>330</v>
      </c>
      <c r="C393" s="1">
        <f>VLOOKUP(A393, 선택문헌!$A$3:$C$67, 3, FALSE)</f>
        <v>7</v>
      </c>
      <c r="D393" s="68" t="s">
        <v>235</v>
      </c>
      <c r="E393" s="69">
        <v>2017</v>
      </c>
      <c r="F393" s="21">
        <v>1</v>
      </c>
      <c r="G393" s="21">
        <v>5</v>
      </c>
      <c r="J393" s="1" t="s">
        <v>750</v>
      </c>
      <c r="K393" s="1" t="s">
        <v>682</v>
      </c>
      <c r="L393" s="1" t="s">
        <v>760</v>
      </c>
      <c r="M393" s="1" t="s">
        <v>695</v>
      </c>
      <c r="O393" s="22" t="s">
        <v>35</v>
      </c>
      <c r="P393" s="1">
        <v>6</v>
      </c>
      <c r="Q393" s="1">
        <v>128</v>
      </c>
      <c r="R393" s="1">
        <v>4.7</v>
      </c>
      <c r="W393" s="1" t="s">
        <v>697</v>
      </c>
      <c r="X393" s="1">
        <v>9</v>
      </c>
      <c r="Y393" s="1">
        <v>133</v>
      </c>
      <c r="Z393" s="1">
        <v>6.8</v>
      </c>
    </row>
    <row r="394" spans="1:32" x14ac:dyDescent="0.3">
      <c r="A394" s="68">
        <v>43</v>
      </c>
      <c r="B394" s="68" t="s">
        <v>330</v>
      </c>
      <c r="C394" s="1">
        <f>VLOOKUP(A394, 선택문헌!$A$3:$C$67, 3, FALSE)</f>
        <v>7</v>
      </c>
      <c r="D394" s="68" t="s">
        <v>235</v>
      </c>
      <c r="E394" s="69">
        <v>2017</v>
      </c>
      <c r="F394" s="21">
        <v>1</v>
      </c>
      <c r="G394" s="21">
        <v>5</v>
      </c>
      <c r="J394" s="1" t="s">
        <v>750</v>
      </c>
      <c r="K394" s="1" t="s">
        <v>683</v>
      </c>
      <c r="L394" s="1" t="s">
        <v>760</v>
      </c>
      <c r="M394" s="1" t="s">
        <v>695</v>
      </c>
      <c r="O394" s="22" t="s">
        <v>35</v>
      </c>
      <c r="Q394" s="1">
        <v>128</v>
      </c>
      <c r="W394" s="1" t="s">
        <v>697</v>
      </c>
      <c r="X394" s="1">
        <v>3</v>
      </c>
      <c r="Y394" s="1">
        <v>133</v>
      </c>
      <c r="Z394" s="1">
        <v>2.2999999999999998</v>
      </c>
    </row>
    <row r="395" spans="1:32" x14ac:dyDescent="0.3">
      <c r="A395" s="68">
        <v>43</v>
      </c>
      <c r="B395" s="68" t="s">
        <v>330</v>
      </c>
      <c r="C395" s="1">
        <f>VLOOKUP(A395, 선택문헌!$A$3:$C$67, 3, FALSE)</f>
        <v>7</v>
      </c>
      <c r="D395" s="68" t="s">
        <v>235</v>
      </c>
      <c r="E395" s="69">
        <v>2017</v>
      </c>
      <c r="F395" s="21">
        <v>1</v>
      </c>
      <c r="G395" s="21">
        <v>5</v>
      </c>
      <c r="J395" s="1" t="s">
        <v>750</v>
      </c>
      <c r="K395" s="1" t="s">
        <v>751</v>
      </c>
      <c r="L395" s="1" t="s">
        <v>212</v>
      </c>
      <c r="M395" s="1" t="s">
        <v>695</v>
      </c>
      <c r="O395" s="22" t="s">
        <v>35</v>
      </c>
      <c r="P395" s="1">
        <v>96</v>
      </c>
      <c r="Q395" s="1">
        <v>135</v>
      </c>
      <c r="R395" s="1">
        <v>71.099999999999994</v>
      </c>
      <c r="W395" s="1" t="s">
        <v>697</v>
      </c>
      <c r="X395" s="1">
        <v>98</v>
      </c>
      <c r="Y395" s="1">
        <v>129</v>
      </c>
      <c r="Z395" s="1">
        <v>76</v>
      </c>
    </row>
    <row r="396" spans="1:32" x14ac:dyDescent="0.3">
      <c r="A396" s="68">
        <v>43</v>
      </c>
      <c r="B396" s="68" t="s">
        <v>330</v>
      </c>
      <c r="C396" s="1">
        <f>VLOOKUP(A396, 선택문헌!$A$3:$C$67, 3, FALSE)</f>
        <v>7</v>
      </c>
      <c r="D396" s="68" t="s">
        <v>235</v>
      </c>
      <c r="E396" s="69">
        <v>2017</v>
      </c>
      <c r="F396" s="21">
        <v>1</v>
      </c>
      <c r="G396" s="21">
        <v>5</v>
      </c>
      <c r="J396" s="1" t="s">
        <v>750</v>
      </c>
      <c r="K396" s="1" t="s">
        <v>752</v>
      </c>
      <c r="L396" s="1" t="s">
        <v>212</v>
      </c>
      <c r="M396" s="1" t="s">
        <v>695</v>
      </c>
      <c r="O396" s="22" t="s">
        <v>35</v>
      </c>
      <c r="P396" s="1">
        <v>30</v>
      </c>
      <c r="Q396" s="1">
        <v>135</v>
      </c>
      <c r="R396" s="1">
        <v>22.2</v>
      </c>
      <c r="W396" s="1" t="s">
        <v>697</v>
      </c>
      <c r="X396" s="1">
        <v>29</v>
      </c>
      <c r="Y396" s="1">
        <v>129</v>
      </c>
      <c r="Z396" s="1">
        <v>22.5</v>
      </c>
    </row>
    <row r="397" spans="1:32" x14ac:dyDescent="0.3">
      <c r="A397" s="68">
        <v>43</v>
      </c>
      <c r="B397" s="68" t="s">
        <v>330</v>
      </c>
      <c r="C397" s="1">
        <f>VLOOKUP(A397, 선택문헌!$A$3:$C$67, 3, FALSE)</f>
        <v>7</v>
      </c>
      <c r="D397" s="68" t="s">
        <v>235</v>
      </c>
      <c r="E397" s="69">
        <v>2017</v>
      </c>
      <c r="F397" s="21">
        <v>1</v>
      </c>
      <c r="G397" s="21">
        <v>5</v>
      </c>
      <c r="J397" s="1" t="s">
        <v>750</v>
      </c>
      <c r="K397" s="1" t="s">
        <v>682</v>
      </c>
      <c r="L397" s="1" t="s">
        <v>212</v>
      </c>
      <c r="M397" s="1" t="s">
        <v>695</v>
      </c>
      <c r="O397" s="22" t="s">
        <v>35</v>
      </c>
      <c r="P397" s="1">
        <v>9</v>
      </c>
      <c r="Q397" s="1">
        <v>135</v>
      </c>
      <c r="R397" s="1">
        <v>6.7</v>
      </c>
      <c r="W397" s="1" t="s">
        <v>697</v>
      </c>
      <c r="X397" s="1">
        <v>1</v>
      </c>
      <c r="Y397" s="1">
        <v>129</v>
      </c>
      <c r="Z397" s="1">
        <v>0.8</v>
      </c>
    </row>
    <row r="398" spans="1:32" x14ac:dyDescent="0.3">
      <c r="A398" s="68">
        <v>43</v>
      </c>
      <c r="B398" s="68" t="s">
        <v>330</v>
      </c>
      <c r="C398" s="1">
        <f>VLOOKUP(A398, 선택문헌!$A$3:$C$67, 3, FALSE)</f>
        <v>7</v>
      </c>
      <c r="D398" s="68" t="s">
        <v>235</v>
      </c>
      <c r="E398" s="69">
        <v>2017</v>
      </c>
      <c r="F398" s="21">
        <v>1</v>
      </c>
      <c r="G398" s="21">
        <v>5</v>
      </c>
      <c r="J398" s="1" t="s">
        <v>750</v>
      </c>
      <c r="K398" s="1" t="s">
        <v>683</v>
      </c>
      <c r="L398" s="1" t="s">
        <v>212</v>
      </c>
      <c r="M398" s="1" t="s">
        <v>695</v>
      </c>
      <c r="O398" s="22" t="s">
        <v>35</v>
      </c>
      <c r="Q398" s="1">
        <v>135</v>
      </c>
      <c r="W398" s="1" t="s">
        <v>697</v>
      </c>
      <c r="X398" s="1">
        <v>1</v>
      </c>
      <c r="Y398" s="1">
        <v>129</v>
      </c>
      <c r="Z398" s="1">
        <v>0.8</v>
      </c>
    </row>
    <row r="399" spans="1:32" x14ac:dyDescent="0.3">
      <c r="A399" s="70">
        <v>3</v>
      </c>
      <c r="B399" s="70" t="s">
        <v>339</v>
      </c>
      <c r="C399" s="1">
        <f>VLOOKUP(A399, 선택문헌!$A$3:$C$67, 3, FALSE)</f>
        <v>8</v>
      </c>
      <c r="D399" s="70" t="s">
        <v>236</v>
      </c>
      <c r="E399" s="71">
        <v>2019</v>
      </c>
      <c r="F399" s="62">
        <v>1</v>
      </c>
      <c r="G399" s="62">
        <v>5</v>
      </c>
      <c r="J399" s="1" t="s">
        <v>750</v>
      </c>
      <c r="K399" s="1" t="s">
        <v>751</v>
      </c>
      <c r="M399" s="1" t="s">
        <v>785</v>
      </c>
      <c r="O399" s="22" t="s">
        <v>35</v>
      </c>
      <c r="Q399" s="1">
        <v>107</v>
      </c>
      <c r="R399" s="1">
        <v>68.3</v>
      </c>
      <c r="W399" s="1" t="s">
        <v>697</v>
      </c>
      <c r="Y399" s="1">
        <v>98</v>
      </c>
      <c r="Z399" s="1">
        <v>70.099999999999994</v>
      </c>
    </row>
    <row r="400" spans="1:32" x14ac:dyDescent="0.3">
      <c r="A400" s="70">
        <v>3</v>
      </c>
      <c r="B400" s="70" t="s">
        <v>339</v>
      </c>
      <c r="C400" s="1">
        <f>VLOOKUP(A400, 선택문헌!$A$3:$C$67, 3, FALSE)</f>
        <v>8</v>
      </c>
      <c r="D400" s="70" t="s">
        <v>236</v>
      </c>
      <c r="E400" s="71">
        <v>2019</v>
      </c>
      <c r="F400" s="62">
        <v>1</v>
      </c>
      <c r="G400" s="62">
        <v>5</v>
      </c>
      <c r="J400" s="1" t="s">
        <v>750</v>
      </c>
      <c r="K400" s="1" t="s">
        <v>752</v>
      </c>
      <c r="M400" s="1" t="s">
        <v>785</v>
      </c>
      <c r="O400" s="22" t="s">
        <v>35</v>
      </c>
      <c r="Q400" s="1">
        <v>107</v>
      </c>
      <c r="R400" s="1">
        <v>27.9</v>
      </c>
      <c r="W400" s="1" t="s">
        <v>697</v>
      </c>
      <c r="Y400" s="1">
        <v>98</v>
      </c>
      <c r="Z400" s="1">
        <v>22.7</v>
      </c>
    </row>
    <row r="401" spans="1:31" x14ac:dyDescent="0.3">
      <c r="A401" s="68">
        <v>55</v>
      </c>
      <c r="B401" s="68" t="s">
        <v>417</v>
      </c>
      <c r="C401" s="1">
        <f>VLOOKUP(A401, 선택문헌!$A$3:$C$67, 3, FALSE)</f>
        <v>25</v>
      </c>
      <c r="D401" s="68" t="s">
        <v>250</v>
      </c>
      <c r="E401" s="69">
        <v>2014</v>
      </c>
      <c r="F401" s="1">
        <v>2</v>
      </c>
      <c r="G401" s="1">
        <v>2</v>
      </c>
      <c r="H401" s="1">
        <v>3</v>
      </c>
      <c r="I401" s="1" t="s">
        <v>1097</v>
      </c>
      <c r="J401" s="1" t="s">
        <v>1170</v>
      </c>
      <c r="L401" s="1" t="s">
        <v>1102</v>
      </c>
      <c r="M401" s="1" t="s">
        <v>1096</v>
      </c>
      <c r="O401" s="1" t="s">
        <v>1005</v>
      </c>
      <c r="T401" s="1">
        <v>16.5</v>
      </c>
      <c r="U401" s="1">
        <v>3.3</v>
      </c>
      <c r="W401" s="1" t="s">
        <v>36</v>
      </c>
      <c r="AB401" s="1">
        <v>18.399999999999999</v>
      </c>
      <c r="AC401" s="1">
        <v>3.9</v>
      </c>
      <c r="AD401" s="1">
        <v>42</v>
      </c>
      <c r="AE401" s="1">
        <v>0.06</v>
      </c>
    </row>
    <row r="402" spans="1:31" x14ac:dyDescent="0.3">
      <c r="A402" s="68">
        <v>55</v>
      </c>
      <c r="B402" s="68" t="s">
        <v>417</v>
      </c>
      <c r="C402" s="1">
        <f>VLOOKUP(A402, 선택문헌!$A$3:$C$67, 3, FALSE)</f>
        <v>25</v>
      </c>
      <c r="D402" s="68" t="s">
        <v>250</v>
      </c>
      <c r="E402" s="69">
        <v>2014</v>
      </c>
      <c r="F402" s="1">
        <v>2</v>
      </c>
      <c r="G402" s="1">
        <v>2</v>
      </c>
      <c r="H402" s="1">
        <v>3</v>
      </c>
      <c r="I402" s="1" t="s">
        <v>1097</v>
      </c>
      <c r="J402" s="1" t="s">
        <v>1170</v>
      </c>
      <c r="L402" s="1" t="s">
        <v>1197</v>
      </c>
      <c r="M402" s="1" t="s">
        <v>1096</v>
      </c>
      <c r="O402" s="1" t="s">
        <v>1005</v>
      </c>
      <c r="T402" s="1">
        <v>3.3</v>
      </c>
      <c r="U402" s="1">
        <v>4.8</v>
      </c>
      <c r="W402" s="1" t="s">
        <v>36</v>
      </c>
      <c r="AB402" s="1">
        <v>4.3</v>
      </c>
      <c r="AC402" s="1">
        <v>6.8</v>
      </c>
      <c r="AD402" s="1">
        <v>42</v>
      </c>
      <c r="AE402" s="1">
        <v>0.49</v>
      </c>
    </row>
    <row r="403" spans="1:31" x14ac:dyDescent="0.3">
      <c r="A403" s="68">
        <v>55</v>
      </c>
      <c r="B403" s="68" t="s">
        <v>417</v>
      </c>
      <c r="C403" s="1">
        <f>VLOOKUP(A403, 선택문헌!$A$3:$C$67, 3, FALSE)</f>
        <v>25</v>
      </c>
      <c r="D403" s="68" t="s">
        <v>250</v>
      </c>
      <c r="E403" s="69">
        <v>2014</v>
      </c>
      <c r="F403" s="1">
        <v>2</v>
      </c>
      <c r="G403" s="1">
        <v>2</v>
      </c>
      <c r="H403" s="1">
        <v>3</v>
      </c>
      <c r="I403" s="1" t="s">
        <v>1097</v>
      </c>
      <c r="J403" s="1" t="s">
        <v>1170</v>
      </c>
      <c r="L403" s="1" t="s">
        <v>1198</v>
      </c>
      <c r="M403" s="1" t="s">
        <v>1096</v>
      </c>
      <c r="O403" s="1" t="s">
        <v>1005</v>
      </c>
      <c r="T403" s="1">
        <v>4.5</v>
      </c>
      <c r="U403" s="1">
        <v>5.2</v>
      </c>
      <c r="W403" s="1" t="s">
        <v>36</v>
      </c>
      <c r="AB403" s="1">
        <v>5.6</v>
      </c>
      <c r="AC403" s="1">
        <v>4.9000000000000004</v>
      </c>
      <c r="AD403" s="1">
        <v>42</v>
      </c>
      <c r="AE403" s="1">
        <v>0.51</v>
      </c>
    </row>
    <row r="404" spans="1:31" x14ac:dyDescent="0.3">
      <c r="A404" s="68">
        <v>55</v>
      </c>
      <c r="B404" s="68" t="s">
        <v>417</v>
      </c>
      <c r="C404" s="1">
        <f>VLOOKUP(A404, 선택문헌!$A$3:$C$67, 3, FALSE)</f>
        <v>25</v>
      </c>
      <c r="D404" s="68" t="s">
        <v>250</v>
      </c>
      <c r="E404" s="69">
        <v>2014</v>
      </c>
      <c r="F404" s="1">
        <v>2</v>
      </c>
      <c r="G404" s="1">
        <v>2</v>
      </c>
      <c r="H404" s="1">
        <v>3</v>
      </c>
      <c r="I404" s="1" t="s">
        <v>1097</v>
      </c>
      <c r="J404" s="1" t="s">
        <v>110</v>
      </c>
      <c r="L404" s="1" t="s">
        <v>1102</v>
      </c>
      <c r="M404" s="1" t="s">
        <v>1096</v>
      </c>
      <c r="O404" s="1" t="s">
        <v>1005</v>
      </c>
      <c r="T404" s="1">
        <v>30.9</v>
      </c>
      <c r="U404" s="1">
        <v>6.5</v>
      </c>
      <c r="W404" s="1" t="s">
        <v>36</v>
      </c>
      <c r="AB404" s="1">
        <v>32.9</v>
      </c>
      <c r="AC404" s="1">
        <v>4.0999999999999996</v>
      </c>
      <c r="AD404" s="1">
        <v>42</v>
      </c>
      <c r="AE404" s="1">
        <v>0.12</v>
      </c>
    </row>
    <row r="405" spans="1:31" x14ac:dyDescent="0.3">
      <c r="A405" s="68">
        <v>55</v>
      </c>
      <c r="B405" s="68" t="s">
        <v>417</v>
      </c>
      <c r="C405" s="1">
        <f>VLOOKUP(A405, 선택문헌!$A$3:$C$67, 3, FALSE)</f>
        <v>25</v>
      </c>
      <c r="D405" s="68" t="s">
        <v>250</v>
      </c>
      <c r="E405" s="69">
        <v>2014</v>
      </c>
      <c r="F405" s="1">
        <v>2</v>
      </c>
      <c r="G405" s="1">
        <v>2</v>
      </c>
      <c r="H405" s="1">
        <v>3</v>
      </c>
      <c r="I405" s="1" t="s">
        <v>1097</v>
      </c>
      <c r="J405" s="1" t="s">
        <v>110</v>
      </c>
      <c r="L405" s="1" t="s">
        <v>1197</v>
      </c>
      <c r="M405" s="1" t="s">
        <v>1096</v>
      </c>
      <c r="O405" s="1" t="s">
        <v>1005</v>
      </c>
      <c r="T405" s="1">
        <v>33.9</v>
      </c>
      <c r="U405" s="1">
        <v>4.5</v>
      </c>
      <c r="W405" s="1" t="s">
        <v>36</v>
      </c>
      <c r="AB405" s="1">
        <v>33.9</v>
      </c>
      <c r="AC405" s="1">
        <v>4.4000000000000004</v>
      </c>
      <c r="AD405" s="1">
        <v>42</v>
      </c>
      <c r="AE405" s="1">
        <v>0.99</v>
      </c>
    </row>
    <row r="406" spans="1:31" x14ac:dyDescent="0.3">
      <c r="A406" s="68">
        <v>55</v>
      </c>
      <c r="B406" s="68" t="s">
        <v>417</v>
      </c>
      <c r="C406" s="1">
        <f>VLOOKUP(A406, 선택문헌!$A$3:$C$67, 3, FALSE)</f>
        <v>25</v>
      </c>
      <c r="D406" s="68" t="s">
        <v>250</v>
      </c>
      <c r="E406" s="69">
        <v>2014</v>
      </c>
      <c r="F406" s="1">
        <v>2</v>
      </c>
      <c r="G406" s="1">
        <v>2</v>
      </c>
      <c r="H406" s="1">
        <v>3</v>
      </c>
      <c r="I406" s="1" t="s">
        <v>1097</v>
      </c>
      <c r="J406" s="1" t="s">
        <v>110</v>
      </c>
      <c r="L406" s="1" t="s">
        <v>1198</v>
      </c>
      <c r="M406" s="1" t="s">
        <v>1096</v>
      </c>
      <c r="O406" s="1" t="s">
        <v>1005</v>
      </c>
      <c r="T406" s="1">
        <v>33.700000000000003</v>
      </c>
      <c r="U406" s="1">
        <v>5.0999999999999996</v>
      </c>
      <c r="W406" s="1" t="s">
        <v>36</v>
      </c>
      <c r="AB406" s="1">
        <v>33.5</v>
      </c>
      <c r="AC406" s="1">
        <v>4.2</v>
      </c>
      <c r="AD406" s="1">
        <v>42</v>
      </c>
      <c r="AE406" s="1">
        <v>0.82</v>
      </c>
    </row>
    <row r="407" spans="1:31" x14ac:dyDescent="0.3">
      <c r="A407" s="68">
        <v>53</v>
      </c>
      <c r="B407" s="68" t="s">
        <v>426</v>
      </c>
      <c r="C407" s="1">
        <f>VLOOKUP(A407, 선택문헌!$A$3:$C$67, 3, FALSE)</f>
        <v>26</v>
      </c>
      <c r="D407" s="68" t="s">
        <v>251</v>
      </c>
      <c r="E407" s="69">
        <v>2019</v>
      </c>
      <c r="F407" s="1">
        <v>2</v>
      </c>
      <c r="G407" s="1">
        <v>2</v>
      </c>
      <c r="H407" s="1">
        <v>1</v>
      </c>
      <c r="I407" s="1" t="s">
        <v>1112</v>
      </c>
      <c r="J407" s="1" t="s">
        <v>1200</v>
      </c>
      <c r="K407" s="1" t="s">
        <v>1190</v>
      </c>
      <c r="L407" s="1" t="s">
        <v>1096</v>
      </c>
      <c r="M407" s="1" t="s">
        <v>1201</v>
      </c>
      <c r="O407" s="1" t="s">
        <v>1005</v>
      </c>
      <c r="P407" s="1">
        <v>24</v>
      </c>
      <c r="Q407" s="1">
        <v>33</v>
      </c>
      <c r="R407" s="1">
        <v>72.7</v>
      </c>
      <c r="W407" s="1" t="s">
        <v>36</v>
      </c>
      <c r="X407" s="1">
        <v>25</v>
      </c>
      <c r="Y407" s="1">
        <v>31</v>
      </c>
      <c r="Z407" s="1">
        <v>80.599999999999994</v>
      </c>
      <c r="AE407" s="1">
        <v>0.56000000000000005</v>
      </c>
    </row>
    <row r="408" spans="1:31" x14ac:dyDescent="0.3">
      <c r="A408" s="68">
        <v>53</v>
      </c>
      <c r="B408" s="68" t="s">
        <v>426</v>
      </c>
      <c r="C408" s="1">
        <f>VLOOKUP(A408, 선택문헌!$A$3:$C$67, 3, FALSE)</f>
        <v>26</v>
      </c>
      <c r="D408" s="68" t="s">
        <v>251</v>
      </c>
      <c r="E408" s="69">
        <v>2019</v>
      </c>
      <c r="F408" s="1">
        <v>2</v>
      </c>
      <c r="G408" s="1">
        <v>2</v>
      </c>
      <c r="H408" s="1">
        <v>2</v>
      </c>
      <c r="I408" s="1" t="s">
        <v>1199</v>
      </c>
      <c r="J408" s="1" t="s">
        <v>1708</v>
      </c>
      <c r="K408" s="1" t="s">
        <v>1709</v>
      </c>
      <c r="L408" s="1" t="s">
        <v>1096</v>
      </c>
      <c r="M408" s="1" t="s">
        <v>1201</v>
      </c>
      <c r="O408" s="1" t="s">
        <v>1005</v>
      </c>
      <c r="P408" s="1">
        <v>28</v>
      </c>
      <c r="Q408" s="1">
        <v>33</v>
      </c>
      <c r="R408" s="1">
        <v>84.8</v>
      </c>
      <c r="W408" s="1" t="s">
        <v>36</v>
      </c>
      <c r="X408" s="1">
        <v>27</v>
      </c>
      <c r="Y408" s="1">
        <v>31</v>
      </c>
      <c r="Z408" s="1">
        <v>87.1</v>
      </c>
      <c r="AE408" s="1">
        <v>1</v>
      </c>
    </row>
    <row r="409" spans="1:31" x14ac:dyDescent="0.3">
      <c r="A409" s="70">
        <v>3</v>
      </c>
      <c r="B409" s="70" t="s">
        <v>339</v>
      </c>
      <c r="C409" s="1">
        <f>VLOOKUP(A409, 선택문헌!$A$3:$C$67, 3, FALSE)</f>
        <v>8</v>
      </c>
      <c r="D409" s="70" t="s">
        <v>236</v>
      </c>
      <c r="E409" s="71">
        <v>2019</v>
      </c>
      <c r="F409" s="62">
        <v>1</v>
      </c>
      <c r="G409" s="62">
        <v>5</v>
      </c>
      <c r="J409" s="1" t="s">
        <v>750</v>
      </c>
      <c r="K409" s="1" t="s">
        <v>682</v>
      </c>
      <c r="M409" s="1" t="s">
        <v>785</v>
      </c>
      <c r="O409" s="22" t="s">
        <v>35</v>
      </c>
      <c r="Q409" s="1">
        <v>107</v>
      </c>
      <c r="R409" s="1">
        <v>2.9</v>
      </c>
      <c r="W409" s="1" t="s">
        <v>697</v>
      </c>
      <c r="Y409" s="1">
        <v>98</v>
      </c>
      <c r="Z409" s="1">
        <v>6.2</v>
      </c>
    </row>
    <row r="410" spans="1:31" x14ac:dyDescent="0.3">
      <c r="A410" s="68">
        <v>53</v>
      </c>
      <c r="B410" s="68" t="s">
        <v>426</v>
      </c>
      <c r="C410" s="1">
        <f>VLOOKUP(A410, 선택문헌!$A$3:$C$67, 3, FALSE)</f>
        <v>26</v>
      </c>
      <c r="D410" s="68" t="s">
        <v>251</v>
      </c>
      <c r="E410" s="69">
        <v>2019</v>
      </c>
      <c r="F410" s="1">
        <v>2</v>
      </c>
      <c r="G410" s="1">
        <v>2</v>
      </c>
      <c r="H410" s="1">
        <v>6</v>
      </c>
      <c r="I410" s="1" t="s">
        <v>1179</v>
      </c>
      <c r="L410" s="1" t="s">
        <v>1096</v>
      </c>
      <c r="M410" s="1" t="s">
        <v>1201</v>
      </c>
      <c r="O410" s="1" t="s">
        <v>1005</v>
      </c>
      <c r="P410" s="1">
        <v>1</v>
      </c>
      <c r="Q410" s="1">
        <v>33</v>
      </c>
      <c r="R410" s="1">
        <v>3</v>
      </c>
      <c r="W410" s="1" t="s">
        <v>36</v>
      </c>
      <c r="X410" s="1">
        <v>2</v>
      </c>
      <c r="Y410" s="1">
        <v>31</v>
      </c>
      <c r="Z410" s="1">
        <v>6.5</v>
      </c>
      <c r="AE410" s="1">
        <v>0.61</v>
      </c>
    </row>
    <row r="411" spans="1:31" x14ac:dyDescent="0.3">
      <c r="A411" s="68">
        <v>53</v>
      </c>
      <c r="B411" s="68" t="s">
        <v>426</v>
      </c>
      <c r="C411" s="1">
        <f>VLOOKUP(A411, 선택문헌!$A$3:$C$67, 3, FALSE)</f>
        <v>26</v>
      </c>
      <c r="D411" s="68" t="s">
        <v>251</v>
      </c>
      <c r="E411" s="69">
        <v>2019</v>
      </c>
      <c r="F411" s="1">
        <v>2</v>
      </c>
      <c r="G411" s="1">
        <v>2</v>
      </c>
      <c r="H411" s="1">
        <v>1</v>
      </c>
      <c r="I411" s="1" t="s">
        <v>1112</v>
      </c>
      <c r="J411" s="1" t="s">
        <v>1200</v>
      </c>
      <c r="K411" s="1" t="s">
        <v>1190</v>
      </c>
      <c r="L411" s="1" t="s">
        <v>1202</v>
      </c>
      <c r="M411" s="1" t="s">
        <v>1201</v>
      </c>
      <c r="O411" s="1" t="s">
        <v>1005</v>
      </c>
      <c r="P411" s="1">
        <v>19</v>
      </c>
      <c r="Q411" s="1">
        <v>33</v>
      </c>
      <c r="R411" s="1">
        <v>57.6</v>
      </c>
      <c r="W411" s="1" t="s">
        <v>36</v>
      </c>
      <c r="X411" s="1">
        <v>25</v>
      </c>
      <c r="Y411" s="1">
        <v>31</v>
      </c>
      <c r="Z411" s="1">
        <v>80.599999999999994</v>
      </c>
      <c r="AE411" s="1">
        <v>0.06</v>
      </c>
    </row>
    <row r="412" spans="1:31" x14ac:dyDescent="0.3">
      <c r="A412" s="68">
        <v>53</v>
      </c>
      <c r="B412" s="68" t="s">
        <v>426</v>
      </c>
      <c r="C412" s="1">
        <f>VLOOKUP(A412, 선택문헌!$A$3:$C$67, 3, FALSE)</f>
        <v>26</v>
      </c>
      <c r="D412" s="68" t="s">
        <v>251</v>
      </c>
      <c r="E412" s="69">
        <v>2019</v>
      </c>
      <c r="F412" s="1">
        <v>2</v>
      </c>
      <c r="G412" s="1">
        <v>2</v>
      </c>
      <c r="H412" s="1">
        <v>2</v>
      </c>
      <c r="I412" s="1" t="s">
        <v>1199</v>
      </c>
      <c r="J412" s="1" t="s">
        <v>1708</v>
      </c>
      <c r="K412" s="1" t="s">
        <v>1709</v>
      </c>
      <c r="L412" s="1" t="s">
        <v>1202</v>
      </c>
      <c r="M412" s="1" t="s">
        <v>1201</v>
      </c>
      <c r="O412" s="1" t="s">
        <v>1005</v>
      </c>
      <c r="P412" s="1">
        <v>25</v>
      </c>
      <c r="Q412" s="1">
        <v>33</v>
      </c>
      <c r="R412" s="1">
        <v>75.599999999999994</v>
      </c>
      <c r="W412" s="1" t="s">
        <v>36</v>
      </c>
      <c r="X412" s="1">
        <v>26</v>
      </c>
      <c r="Y412" s="1">
        <v>31</v>
      </c>
      <c r="Z412" s="1">
        <v>83.9</v>
      </c>
      <c r="AE412" s="1">
        <v>0.54</v>
      </c>
    </row>
    <row r="413" spans="1:31" x14ac:dyDescent="0.3">
      <c r="A413" s="70">
        <v>3</v>
      </c>
      <c r="B413" s="70" t="s">
        <v>339</v>
      </c>
      <c r="C413" s="1">
        <f>VLOOKUP(A413, 선택문헌!$A$3:$C$67, 3, FALSE)</f>
        <v>8</v>
      </c>
      <c r="D413" s="70" t="s">
        <v>236</v>
      </c>
      <c r="E413" s="71">
        <v>2019</v>
      </c>
      <c r="F413" s="62">
        <v>1</v>
      </c>
      <c r="G413" s="62">
        <v>5</v>
      </c>
      <c r="J413" s="1" t="s">
        <v>750</v>
      </c>
      <c r="K413" s="1" t="s">
        <v>683</v>
      </c>
      <c r="M413" s="1" t="s">
        <v>785</v>
      </c>
      <c r="O413" s="22" t="s">
        <v>35</v>
      </c>
      <c r="Q413" s="1">
        <v>107</v>
      </c>
      <c r="R413" s="1">
        <v>1</v>
      </c>
      <c r="W413" s="1" t="s">
        <v>697</v>
      </c>
      <c r="Y413" s="1">
        <v>98</v>
      </c>
      <c r="Z413" s="1">
        <v>1</v>
      </c>
    </row>
    <row r="414" spans="1:31" x14ac:dyDescent="0.3">
      <c r="A414" s="68">
        <v>53</v>
      </c>
      <c r="B414" s="68" t="s">
        <v>426</v>
      </c>
      <c r="C414" s="1">
        <f>VLOOKUP(A414, 선택문헌!$A$3:$C$67, 3, FALSE)</f>
        <v>26</v>
      </c>
      <c r="D414" s="68" t="s">
        <v>251</v>
      </c>
      <c r="E414" s="69">
        <v>2019</v>
      </c>
      <c r="F414" s="1">
        <v>2</v>
      </c>
      <c r="G414" s="1">
        <v>2</v>
      </c>
      <c r="H414" s="1">
        <v>6</v>
      </c>
      <c r="I414" s="1" t="s">
        <v>1179</v>
      </c>
      <c r="L414" s="1" t="s">
        <v>1202</v>
      </c>
      <c r="M414" s="1" t="s">
        <v>1201</v>
      </c>
      <c r="O414" s="1" t="s">
        <v>1005</v>
      </c>
      <c r="P414" s="1">
        <v>2</v>
      </c>
      <c r="Q414" s="1">
        <v>33</v>
      </c>
      <c r="R414" s="1">
        <v>6.1</v>
      </c>
      <c r="W414" s="1" t="s">
        <v>36</v>
      </c>
      <c r="X414" s="1">
        <v>4</v>
      </c>
      <c r="Y414" s="1">
        <v>31</v>
      </c>
      <c r="Z414" s="1">
        <v>12.9</v>
      </c>
      <c r="AE414" s="1">
        <v>0.42</v>
      </c>
    </row>
    <row r="415" spans="1:31" x14ac:dyDescent="0.3">
      <c r="A415" s="68">
        <v>53</v>
      </c>
      <c r="B415" s="68" t="s">
        <v>426</v>
      </c>
      <c r="C415" s="1">
        <f>VLOOKUP(A415, 선택문헌!$A$3:$C$67, 3, FALSE)</f>
        <v>26</v>
      </c>
      <c r="D415" s="68" t="s">
        <v>251</v>
      </c>
      <c r="E415" s="69">
        <v>2019</v>
      </c>
      <c r="F415" s="1">
        <v>2</v>
      </c>
      <c r="G415" s="1">
        <v>2</v>
      </c>
      <c r="H415" s="1">
        <v>1</v>
      </c>
      <c r="I415" s="1" t="s">
        <v>1112</v>
      </c>
      <c r="J415" s="1" t="s">
        <v>1200</v>
      </c>
      <c r="K415" s="1" t="s">
        <v>1190</v>
      </c>
      <c r="L415" s="1" t="s">
        <v>1201</v>
      </c>
      <c r="M415" s="1" t="s">
        <v>1201</v>
      </c>
      <c r="O415" s="1" t="s">
        <v>1005</v>
      </c>
      <c r="P415" s="1">
        <v>19</v>
      </c>
      <c r="Q415" s="1">
        <v>33</v>
      </c>
      <c r="R415" s="1">
        <v>57.6</v>
      </c>
      <c r="W415" s="1" t="s">
        <v>36</v>
      </c>
      <c r="X415" s="1">
        <v>25</v>
      </c>
      <c r="Y415" s="1">
        <v>31</v>
      </c>
      <c r="Z415" s="1">
        <v>80.599999999999994</v>
      </c>
      <c r="AE415" s="1">
        <v>0.06</v>
      </c>
    </row>
    <row r="416" spans="1:31" x14ac:dyDescent="0.3">
      <c r="A416" s="68">
        <v>53</v>
      </c>
      <c r="B416" s="68" t="s">
        <v>426</v>
      </c>
      <c r="C416" s="1">
        <f>VLOOKUP(A416, 선택문헌!$A$3:$C$67, 3, FALSE)</f>
        <v>26</v>
      </c>
      <c r="D416" s="68" t="s">
        <v>251</v>
      </c>
      <c r="E416" s="69">
        <v>2019</v>
      </c>
      <c r="F416" s="1">
        <v>2</v>
      </c>
      <c r="G416" s="1">
        <v>2</v>
      </c>
      <c r="H416" s="1">
        <v>2</v>
      </c>
      <c r="I416" s="1" t="s">
        <v>1199</v>
      </c>
      <c r="J416" s="1" t="s">
        <v>1708</v>
      </c>
      <c r="K416" s="1" t="s">
        <v>1709</v>
      </c>
      <c r="L416" s="1" t="s">
        <v>1201</v>
      </c>
      <c r="M416" s="1" t="s">
        <v>1201</v>
      </c>
      <c r="O416" s="1" t="s">
        <v>1005</v>
      </c>
      <c r="P416" s="1">
        <v>25</v>
      </c>
      <c r="Q416" s="1">
        <v>33</v>
      </c>
      <c r="R416" s="1">
        <v>75.599999999999994</v>
      </c>
      <c r="W416" s="1" t="s">
        <v>36</v>
      </c>
      <c r="X416" s="1">
        <v>26</v>
      </c>
      <c r="Y416" s="1">
        <v>31</v>
      </c>
      <c r="Z416" s="1">
        <v>83.9</v>
      </c>
      <c r="AE416" s="1">
        <v>0.54</v>
      </c>
    </row>
    <row r="417" spans="1:31" x14ac:dyDescent="0.3">
      <c r="A417" s="70">
        <v>57</v>
      </c>
      <c r="B417" s="70" t="s">
        <v>437</v>
      </c>
      <c r="C417" s="1">
        <f>VLOOKUP(A417, 선택문헌!$A$3:$C$67, 3, FALSE)</f>
        <v>21</v>
      </c>
      <c r="D417" s="70" t="s">
        <v>252</v>
      </c>
      <c r="E417" s="71">
        <v>2013</v>
      </c>
      <c r="F417" s="62">
        <v>2</v>
      </c>
      <c r="G417" s="62">
        <v>2</v>
      </c>
      <c r="H417" s="62"/>
      <c r="J417" s="1" t="s">
        <v>1698</v>
      </c>
      <c r="L417" s="1" t="s">
        <v>1124</v>
      </c>
      <c r="M417" s="1" t="s">
        <v>1114</v>
      </c>
      <c r="O417" s="62" t="s">
        <v>343</v>
      </c>
      <c r="T417" s="1" t="s">
        <v>1125</v>
      </c>
      <c r="W417" s="62" t="s">
        <v>36</v>
      </c>
      <c r="AB417" s="1" t="s">
        <v>1125</v>
      </c>
    </row>
    <row r="418" spans="1:31" x14ac:dyDescent="0.3">
      <c r="A418" s="68">
        <v>53</v>
      </c>
      <c r="B418" s="68" t="s">
        <v>426</v>
      </c>
      <c r="C418" s="1">
        <f>VLOOKUP(A418, 선택문헌!$A$3:$C$67, 3, FALSE)</f>
        <v>26</v>
      </c>
      <c r="D418" s="68" t="s">
        <v>251</v>
      </c>
      <c r="E418" s="69">
        <v>2019</v>
      </c>
      <c r="F418" s="1">
        <v>2</v>
      </c>
      <c r="G418" s="1">
        <v>2</v>
      </c>
      <c r="H418" s="1">
        <v>6</v>
      </c>
      <c r="I418" s="1" t="s">
        <v>1179</v>
      </c>
      <c r="L418" s="1" t="s">
        <v>1201</v>
      </c>
      <c r="M418" s="1" t="s">
        <v>1201</v>
      </c>
      <c r="O418" s="1" t="s">
        <v>1005</v>
      </c>
      <c r="P418" s="1">
        <v>2</v>
      </c>
      <c r="Q418" s="1">
        <v>33</v>
      </c>
      <c r="R418" s="1">
        <v>6.1</v>
      </c>
      <c r="W418" s="1" t="s">
        <v>36</v>
      </c>
      <c r="X418" s="1">
        <v>4</v>
      </c>
      <c r="Y418" s="1">
        <v>31</v>
      </c>
      <c r="Z418" s="1">
        <v>12.9</v>
      </c>
      <c r="AE418" s="1">
        <v>0.54</v>
      </c>
    </row>
    <row r="419" spans="1:31" x14ac:dyDescent="0.3">
      <c r="A419" s="68">
        <v>53</v>
      </c>
      <c r="B419" s="68" t="s">
        <v>426</v>
      </c>
      <c r="C419" s="1">
        <f>VLOOKUP(A419, 선택문헌!$A$3:$C$67, 3, FALSE)</f>
        <v>26</v>
      </c>
      <c r="D419" s="68" t="s">
        <v>251</v>
      </c>
      <c r="E419" s="69">
        <v>2019</v>
      </c>
      <c r="F419" s="1">
        <v>2</v>
      </c>
      <c r="G419" s="1">
        <v>2</v>
      </c>
      <c r="H419" s="1">
        <v>3</v>
      </c>
      <c r="I419" s="1" t="s">
        <v>1097</v>
      </c>
      <c r="J419" s="1" t="s">
        <v>1710</v>
      </c>
      <c r="L419" s="1" t="s">
        <v>1102</v>
      </c>
      <c r="M419" s="1" t="s">
        <v>1201</v>
      </c>
      <c r="O419" s="1" t="s">
        <v>1005</v>
      </c>
      <c r="T419" s="1">
        <v>14.8</v>
      </c>
      <c r="U419" s="1">
        <v>4.2</v>
      </c>
      <c r="V419" s="1">
        <v>33</v>
      </c>
      <c r="W419" s="1" t="s">
        <v>36</v>
      </c>
      <c r="AB419" s="1">
        <v>17.899999999999999</v>
      </c>
      <c r="AC419" s="1">
        <v>3.9</v>
      </c>
      <c r="AD419" s="1">
        <v>31</v>
      </c>
      <c r="AE419" s="1">
        <v>0.01</v>
      </c>
    </row>
    <row r="420" spans="1:31" x14ac:dyDescent="0.3">
      <c r="A420" s="68">
        <v>53</v>
      </c>
      <c r="B420" s="68" t="s">
        <v>426</v>
      </c>
      <c r="C420" s="1">
        <f>VLOOKUP(A420, 선택문헌!$A$3:$C$67, 3, FALSE)</f>
        <v>26</v>
      </c>
      <c r="D420" s="68" t="s">
        <v>251</v>
      </c>
      <c r="E420" s="69">
        <v>2019</v>
      </c>
      <c r="F420" s="1">
        <v>2</v>
      </c>
      <c r="G420" s="1">
        <v>2</v>
      </c>
      <c r="H420" s="1">
        <v>3</v>
      </c>
      <c r="I420" s="1" t="s">
        <v>1097</v>
      </c>
      <c r="J420" s="1" t="s">
        <v>1710</v>
      </c>
      <c r="L420" s="1" t="s">
        <v>1096</v>
      </c>
      <c r="M420" s="1" t="s">
        <v>1201</v>
      </c>
      <c r="O420" s="1" t="s">
        <v>1005</v>
      </c>
      <c r="T420" s="1">
        <v>3.7</v>
      </c>
      <c r="U420" s="1">
        <v>5</v>
      </c>
      <c r="V420" s="1">
        <v>33</v>
      </c>
      <c r="W420" s="1" t="s">
        <v>36</v>
      </c>
      <c r="AB420" s="1">
        <v>3</v>
      </c>
      <c r="AC420" s="1">
        <v>5.5</v>
      </c>
      <c r="AD420" s="1">
        <v>31</v>
      </c>
      <c r="AE420" s="1">
        <v>0.2</v>
      </c>
    </row>
    <row r="421" spans="1:31" x14ac:dyDescent="0.3">
      <c r="A421" s="68">
        <v>53</v>
      </c>
      <c r="B421" s="68" t="s">
        <v>426</v>
      </c>
      <c r="C421" s="1">
        <f>VLOOKUP(A421, 선택문헌!$A$3:$C$67, 3, FALSE)</f>
        <v>26</v>
      </c>
      <c r="D421" s="68" t="s">
        <v>251</v>
      </c>
      <c r="E421" s="69">
        <v>2019</v>
      </c>
      <c r="F421" s="1">
        <v>2</v>
      </c>
      <c r="G421" s="1">
        <v>2</v>
      </c>
      <c r="H421" s="1">
        <v>3</v>
      </c>
      <c r="I421" s="1" t="s">
        <v>1097</v>
      </c>
      <c r="J421" s="1" t="s">
        <v>1710</v>
      </c>
      <c r="L421" s="1" t="s">
        <v>1202</v>
      </c>
      <c r="M421" s="1" t="s">
        <v>1201</v>
      </c>
      <c r="O421" s="1" t="s">
        <v>1005</v>
      </c>
      <c r="T421" s="1">
        <v>1.8</v>
      </c>
      <c r="U421" s="1">
        <v>3.8</v>
      </c>
      <c r="V421" s="1">
        <v>33</v>
      </c>
      <c r="W421" s="1" t="s">
        <v>36</v>
      </c>
      <c r="AB421" s="1">
        <v>0.9</v>
      </c>
      <c r="AC421" s="1">
        <v>2.2000000000000002</v>
      </c>
      <c r="AD421" s="1">
        <v>31</v>
      </c>
      <c r="AE421" s="1">
        <v>0.36</v>
      </c>
    </row>
    <row r="422" spans="1:31" x14ac:dyDescent="0.3">
      <c r="A422" s="68">
        <v>53</v>
      </c>
      <c r="B422" s="68" t="s">
        <v>426</v>
      </c>
      <c r="C422" s="1">
        <f>VLOOKUP(A422, 선택문헌!$A$3:$C$67, 3, FALSE)</f>
        <v>26</v>
      </c>
      <c r="D422" s="68" t="s">
        <v>251</v>
      </c>
      <c r="E422" s="69">
        <v>2019</v>
      </c>
      <c r="F422" s="1">
        <v>2</v>
      </c>
      <c r="G422" s="1">
        <v>2</v>
      </c>
      <c r="H422" s="1">
        <v>3</v>
      </c>
      <c r="I422" s="1" t="s">
        <v>1097</v>
      </c>
      <c r="J422" s="1" t="s">
        <v>1710</v>
      </c>
      <c r="L422" s="1" t="s">
        <v>1201</v>
      </c>
      <c r="M422" s="1" t="s">
        <v>1201</v>
      </c>
      <c r="O422" s="1" t="s">
        <v>1005</v>
      </c>
      <c r="T422" s="1">
        <v>2.2000000000000002</v>
      </c>
      <c r="U422" s="1">
        <v>4</v>
      </c>
      <c r="V422" s="1">
        <v>33</v>
      </c>
      <c r="W422" s="1" t="s">
        <v>36</v>
      </c>
      <c r="AB422" s="1">
        <v>0.9</v>
      </c>
      <c r="AC422" s="1">
        <v>2.2000000000000002</v>
      </c>
      <c r="AD422" s="1">
        <v>31</v>
      </c>
      <c r="AE422" s="1">
        <v>0.03</v>
      </c>
    </row>
    <row r="423" spans="1:31" x14ac:dyDescent="0.3">
      <c r="A423" s="68">
        <v>53</v>
      </c>
      <c r="B423" s="68" t="s">
        <v>426</v>
      </c>
      <c r="C423" s="1">
        <f>VLOOKUP(A423, 선택문헌!$A$3:$C$67, 3, FALSE)</f>
        <v>26</v>
      </c>
      <c r="D423" s="68" t="s">
        <v>251</v>
      </c>
      <c r="E423" s="69">
        <v>2019</v>
      </c>
      <c r="F423" s="1">
        <v>2</v>
      </c>
      <c r="G423" s="1">
        <v>2</v>
      </c>
      <c r="H423" s="1">
        <v>3</v>
      </c>
      <c r="I423" s="1" t="s">
        <v>1097</v>
      </c>
      <c r="J423" s="1" t="s">
        <v>110</v>
      </c>
      <c r="L423" s="1" t="s">
        <v>1102</v>
      </c>
      <c r="M423" s="1" t="s">
        <v>1201</v>
      </c>
      <c r="O423" s="1" t="s">
        <v>1005</v>
      </c>
      <c r="T423" s="1">
        <v>31.5</v>
      </c>
      <c r="U423" s="1">
        <v>6.3</v>
      </c>
      <c r="V423" s="1">
        <v>26</v>
      </c>
      <c r="W423" s="1" t="s">
        <v>36</v>
      </c>
      <c r="AB423" s="1">
        <v>33.6</v>
      </c>
      <c r="AC423" s="1">
        <v>3.9</v>
      </c>
      <c r="AD423" s="1">
        <v>24</v>
      </c>
      <c r="AE423" s="1">
        <v>0.01</v>
      </c>
    </row>
    <row r="424" spans="1:31" x14ac:dyDescent="0.3">
      <c r="A424" s="68">
        <v>53</v>
      </c>
      <c r="B424" s="68" t="s">
        <v>426</v>
      </c>
      <c r="C424" s="1">
        <f>VLOOKUP(A424, 선택문헌!$A$3:$C$67, 3, FALSE)</f>
        <v>26</v>
      </c>
      <c r="D424" s="68" t="s">
        <v>251</v>
      </c>
      <c r="E424" s="69">
        <v>2019</v>
      </c>
      <c r="F424" s="1">
        <v>2</v>
      </c>
      <c r="G424" s="1">
        <v>2</v>
      </c>
      <c r="H424" s="1">
        <v>3</v>
      </c>
      <c r="I424" s="1" t="s">
        <v>1097</v>
      </c>
      <c r="J424" s="1" t="s">
        <v>110</v>
      </c>
      <c r="L424" s="1" t="s">
        <v>1096</v>
      </c>
      <c r="M424" s="1" t="s">
        <v>1201</v>
      </c>
      <c r="O424" s="1" t="s">
        <v>1005</v>
      </c>
      <c r="T424" s="1">
        <v>33.9</v>
      </c>
      <c r="U424" s="1">
        <v>4.9000000000000004</v>
      </c>
      <c r="V424" s="1">
        <v>26</v>
      </c>
      <c r="W424" s="1" t="s">
        <v>36</v>
      </c>
      <c r="AB424" s="1">
        <v>34</v>
      </c>
      <c r="AC424" s="1">
        <v>3.8</v>
      </c>
      <c r="AD424" s="1">
        <v>24</v>
      </c>
      <c r="AE424" s="1">
        <v>0.13</v>
      </c>
    </row>
    <row r="425" spans="1:31" x14ac:dyDescent="0.3">
      <c r="A425" s="68">
        <v>53</v>
      </c>
      <c r="B425" s="68" t="s">
        <v>426</v>
      </c>
      <c r="C425" s="1">
        <f>VLOOKUP(A425, 선택문헌!$A$3:$C$67, 3, FALSE)</f>
        <v>26</v>
      </c>
      <c r="D425" s="68" t="s">
        <v>251</v>
      </c>
      <c r="E425" s="69">
        <v>2019</v>
      </c>
      <c r="F425" s="1">
        <v>2</v>
      </c>
      <c r="G425" s="1">
        <v>2</v>
      </c>
      <c r="H425" s="1">
        <v>3</v>
      </c>
      <c r="I425" s="1" t="s">
        <v>1097</v>
      </c>
      <c r="J425" s="1" t="s">
        <v>110</v>
      </c>
      <c r="L425" s="1" t="s">
        <v>1202</v>
      </c>
      <c r="M425" s="1" t="s">
        <v>1201</v>
      </c>
      <c r="O425" s="1" t="s">
        <v>1005</v>
      </c>
      <c r="T425" s="1">
        <v>34.4</v>
      </c>
      <c r="U425" s="1">
        <v>6.8</v>
      </c>
      <c r="V425" s="1">
        <v>21</v>
      </c>
      <c r="W425" s="1" t="s">
        <v>36</v>
      </c>
      <c r="AB425" s="1">
        <v>33.799999999999997</v>
      </c>
      <c r="AC425" s="1">
        <v>3.4</v>
      </c>
      <c r="AD425" s="1">
        <v>23</v>
      </c>
      <c r="AE425" s="1">
        <v>0.1</v>
      </c>
    </row>
    <row r="426" spans="1:31" x14ac:dyDescent="0.3">
      <c r="A426" s="68">
        <v>53</v>
      </c>
      <c r="B426" s="68" t="s">
        <v>426</v>
      </c>
      <c r="C426" s="1">
        <f>VLOOKUP(A426, 선택문헌!$A$3:$C$67, 3, FALSE)</f>
        <v>26</v>
      </c>
      <c r="D426" s="68" t="s">
        <v>251</v>
      </c>
      <c r="E426" s="69">
        <v>2019</v>
      </c>
      <c r="F426" s="1">
        <v>2</v>
      </c>
      <c r="G426" s="1">
        <v>2</v>
      </c>
      <c r="H426" s="1">
        <v>3</v>
      </c>
      <c r="I426" s="1" t="s">
        <v>1097</v>
      </c>
      <c r="J426" s="1" t="s">
        <v>110</v>
      </c>
      <c r="L426" s="1" t="s">
        <v>1201</v>
      </c>
      <c r="M426" s="1" t="s">
        <v>1201</v>
      </c>
      <c r="O426" s="1" t="s">
        <v>1005</v>
      </c>
      <c r="T426" s="1">
        <v>35.5</v>
      </c>
      <c r="U426" s="1">
        <v>5.9</v>
      </c>
      <c r="V426" s="1">
        <v>19</v>
      </c>
      <c r="W426" s="1" t="s">
        <v>36</v>
      </c>
      <c r="AB426" s="1">
        <v>33.4</v>
      </c>
      <c r="AC426" s="1">
        <v>4.7</v>
      </c>
      <c r="AD426" s="1">
        <v>21</v>
      </c>
      <c r="AE426" s="1">
        <v>0.27</v>
      </c>
    </row>
    <row r="427" spans="1:31" x14ac:dyDescent="0.3">
      <c r="A427" s="68">
        <v>8</v>
      </c>
      <c r="B427" s="68" t="s">
        <v>448</v>
      </c>
      <c r="C427" s="1">
        <f>VLOOKUP(A427, 선택문헌!$A$3:$C$67, 3, FALSE)</f>
        <v>27</v>
      </c>
      <c r="D427" s="68" t="s">
        <v>254</v>
      </c>
      <c r="E427" s="69">
        <v>2010</v>
      </c>
      <c r="F427" s="1">
        <v>3</v>
      </c>
      <c r="G427" s="1">
        <v>1</v>
      </c>
      <c r="H427" s="1">
        <v>6</v>
      </c>
      <c r="I427" s="1" t="s">
        <v>1212</v>
      </c>
      <c r="O427" s="1" t="s">
        <v>1213</v>
      </c>
      <c r="P427" s="1">
        <v>9</v>
      </c>
      <c r="Q427" s="1">
        <v>37</v>
      </c>
      <c r="W427" s="1" t="s">
        <v>1151</v>
      </c>
      <c r="Y427" s="1">
        <v>33</v>
      </c>
    </row>
    <row r="428" spans="1:31" x14ac:dyDescent="0.3">
      <c r="A428" s="68">
        <v>8</v>
      </c>
      <c r="B428" s="68" t="s">
        <v>448</v>
      </c>
      <c r="C428" s="1">
        <f>VLOOKUP(A428, 선택문헌!$A$3:$C$67, 3, FALSE)</f>
        <v>27</v>
      </c>
      <c r="D428" s="68" t="s">
        <v>254</v>
      </c>
      <c r="E428" s="69">
        <v>2010</v>
      </c>
      <c r="F428" s="1">
        <v>3</v>
      </c>
      <c r="G428" s="1">
        <v>1</v>
      </c>
      <c r="H428" s="1">
        <v>2</v>
      </c>
      <c r="I428" s="1" t="s">
        <v>1218</v>
      </c>
      <c r="J428" s="1" t="s">
        <v>1215</v>
      </c>
      <c r="K428" s="1" t="s">
        <v>1098</v>
      </c>
      <c r="L428" s="1" t="s">
        <v>1216</v>
      </c>
      <c r="M428" s="1" t="s">
        <v>1196</v>
      </c>
      <c r="N428" s="1" t="s">
        <v>1217</v>
      </c>
      <c r="P428" s="1">
        <v>12</v>
      </c>
      <c r="Q428" s="1">
        <v>37</v>
      </c>
      <c r="X428" s="1">
        <v>0</v>
      </c>
      <c r="Y428" s="1">
        <v>33</v>
      </c>
    </row>
    <row r="429" spans="1:31" x14ac:dyDescent="0.3">
      <c r="A429" s="68">
        <v>8</v>
      </c>
      <c r="B429" s="68" t="s">
        <v>448</v>
      </c>
      <c r="C429" s="1">
        <f>VLOOKUP(A429, 선택문헌!$A$3:$C$67, 3, FALSE)</f>
        <v>27</v>
      </c>
      <c r="D429" s="68" t="s">
        <v>254</v>
      </c>
      <c r="E429" s="69">
        <v>2010</v>
      </c>
      <c r="F429" s="1">
        <v>3</v>
      </c>
      <c r="G429" s="1">
        <v>1</v>
      </c>
      <c r="H429" s="1">
        <v>2</v>
      </c>
      <c r="I429" s="1" t="s">
        <v>1218</v>
      </c>
      <c r="J429" s="1" t="s">
        <v>1215</v>
      </c>
      <c r="K429" s="1" t="s">
        <v>1098</v>
      </c>
      <c r="L429" s="1" t="s">
        <v>1196</v>
      </c>
      <c r="M429" s="1" t="s">
        <v>1196</v>
      </c>
      <c r="P429" s="1">
        <v>15</v>
      </c>
      <c r="Q429" s="1">
        <v>37</v>
      </c>
      <c r="X429" s="1">
        <v>1</v>
      </c>
      <c r="Y429" s="1">
        <v>33</v>
      </c>
    </row>
    <row r="430" spans="1:31" x14ac:dyDescent="0.3">
      <c r="A430" s="68">
        <v>9</v>
      </c>
      <c r="B430" s="68" t="s">
        <v>455</v>
      </c>
      <c r="C430" s="1">
        <f>VLOOKUP(A430, 선택문헌!$A$3:$C$67, 3, FALSE)</f>
        <v>28</v>
      </c>
      <c r="D430" s="68" t="s">
        <v>254</v>
      </c>
      <c r="E430" s="69">
        <v>2013</v>
      </c>
      <c r="F430" s="1">
        <v>3</v>
      </c>
      <c r="G430" s="1">
        <v>1</v>
      </c>
      <c r="H430" s="1">
        <v>6</v>
      </c>
      <c r="I430" s="1" t="s">
        <v>1212</v>
      </c>
      <c r="L430" s="1" t="s">
        <v>1114</v>
      </c>
      <c r="M430" s="1" t="s">
        <v>1114</v>
      </c>
      <c r="P430" s="1">
        <v>8</v>
      </c>
      <c r="Q430" s="1">
        <v>38</v>
      </c>
      <c r="R430" s="1">
        <v>21</v>
      </c>
      <c r="X430" s="1">
        <v>0</v>
      </c>
      <c r="Y430" s="1">
        <v>33</v>
      </c>
    </row>
    <row r="431" spans="1:31" x14ac:dyDescent="0.3">
      <c r="A431" s="68">
        <v>9</v>
      </c>
      <c r="B431" s="68" t="s">
        <v>455</v>
      </c>
      <c r="C431" s="1">
        <f>VLOOKUP(A431, 선택문헌!$A$3:$C$67, 3, FALSE)</f>
        <v>28</v>
      </c>
      <c r="D431" s="68" t="s">
        <v>254</v>
      </c>
      <c r="E431" s="69">
        <v>2013</v>
      </c>
      <c r="F431" s="1">
        <v>3</v>
      </c>
      <c r="G431" s="1">
        <v>1</v>
      </c>
      <c r="H431" s="1">
        <v>2</v>
      </c>
      <c r="I431" s="1" t="s">
        <v>1218</v>
      </c>
      <c r="K431" s="1" t="s">
        <v>1219</v>
      </c>
      <c r="L431" s="1" t="s">
        <v>1114</v>
      </c>
      <c r="M431" s="1" t="s">
        <v>1114</v>
      </c>
      <c r="P431" s="1">
        <v>20</v>
      </c>
      <c r="Q431" s="1">
        <v>38</v>
      </c>
      <c r="R431" s="1">
        <v>52.6</v>
      </c>
      <c r="X431" s="1">
        <v>3</v>
      </c>
      <c r="Y431" s="1">
        <v>33</v>
      </c>
      <c r="Z431" s="1">
        <v>9</v>
      </c>
    </row>
    <row r="432" spans="1:31" x14ac:dyDescent="0.3">
      <c r="A432" s="68">
        <v>45</v>
      </c>
      <c r="B432" s="68" t="s">
        <v>479</v>
      </c>
      <c r="C432" s="1">
        <f>VLOOKUP(A432, 선택문헌!$A$3:$C$67, 3, FALSE)</f>
        <v>29</v>
      </c>
      <c r="D432" s="68" t="s">
        <v>258</v>
      </c>
      <c r="E432" s="69">
        <v>2014</v>
      </c>
      <c r="F432" s="1">
        <v>3</v>
      </c>
      <c r="G432" s="1">
        <v>4</v>
      </c>
      <c r="H432" s="1">
        <v>2</v>
      </c>
      <c r="I432" s="1" t="s">
        <v>207</v>
      </c>
      <c r="J432" s="1" t="s">
        <v>1229</v>
      </c>
      <c r="K432" s="1" t="s">
        <v>1230</v>
      </c>
      <c r="L432" s="1" t="s">
        <v>1226</v>
      </c>
      <c r="M432" s="1" t="s">
        <v>1226</v>
      </c>
      <c r="O432" s="1" t="s">
        <v>469</v>
      </c>
      <c r="P432" s="1">
        <v>71</v>
      </c>
      <c r="Q432" s="1">
        <v>86</v>
      </c>
      <c r="R432" s="1">
        <v>83</v>
      </c>
      <c r="W432" s="1" t="s">
        <v>1225</v>
      </c>
      <c r="X432" s="1">
        <v>76</v>
      </c>
      <c r="Y432" s="1">
        <v>87</v>
      </c>
      <c r="Z432" s="1">
        <v>86</v>
      </c>
      <c r="AE432" s="1">
        <v>0.46</v>
      </c>
    </row>
    <row r="433" spans="1:31" x14ac:dyDescent="0.3">
      <c r="A433" s="68">
        <v>45</v>
      </c>
      <c r="B433" s="68" t="s">
        <v>479</v>
      </c>
      <c r="C433" s="1">
        <f>VLOOKUP(A433, 선택문헌!$A$3:$C$67, 3, FALSE)</f>
        <v>29</v>
      </c>
      <c r="D433" s="68" t="s">
        <v>258</v>
      </c>
      <c r="E433" s="69">
        <v>2014</v>
      </c>
      <c r="F433" s="1">
        <v>3</v>
      </c>
      <c r="G433" s="1">
        <v>4</v>
      </c>
      <c r="H433" s="1">
        <v>1</v>
      </c>
      <c r="I433" s="1" t="s">
        <v>131</v>
      </c>
      <c r="J433" s="1" t="s">
        <v>1227</v>
      </c>
      <c r="K433" s="1" t="s">
        <v>1228</v>
      </c>
      <c r="L433" s="1" t="s">
        <v>1226</v>
      </c>
      <c r="M433" s="1" t="s">
        <v>1226</v>
      </c>
      <c r="O433" s="1" t="s">
        <v>469</v>
      </c>
      <c r="P433" s="1">
        <v>74</v>
      </c>
      <c r="Q433" s="1">
        <v>86</v>
      </c>
      <c r="R433" s="1">
        <v>89</v>
      </c>
      <c r="W433" s="1" t="s">
        <v>1225</v>
      </c>
      <c r="X433" s="1">
        <v>73</v>
      </c>
      <c r="Y433" s="1">
        <v>87</v>
      </c>
      <c r="Z433" s="1">
        <v>91</v>
      </c>
      <c r="AE433" s="1">
        <v>0.65</v>
      </c>
    </row>
    <row r="434" spans="1:31" x14ac:dyDescent="0.3">
      <c r="A434" s="68">
        <v>45</v>
      </c>
      <c r="B434" s="68" t="s">
        <v>479</v>
      </c>
      <c r="C434" s="1">
        <f>VLOOKUP(A434, 선택문헌!$A$3:$C$67, 3, FALSE)</f>
        <v>29</v>
      </c>
      <c r="D434" s="68" t="s">
        <v>258</v>
      </c>
      <c r="E434" s="69">
        <v>2014</v>
      </c>
      <c r="F434" s="1">
        <v>3</v>
      </c>
      <c r="G434" s="1">
        <v>4</v>
      </c>
      <c r="H434" s="62">
        <v>5</v>
      </c>
      <c r="I434" s="1" t="s">
        <v>98</v>
      </c>
      <c r="J434" s="1" t="s">
        <v>711</v>
      </c>
      <c r="K434" s="1" t="s">
        <v>1254</v>
      </c>
      <c r="M434" s="1" t="s">
        <v>1226</v>
      </c>
      <c r="O434" s="1" t="s">
        <v>469</v>
      </c>
      <c r="T434" s="1" t="s">
        <v>1256</v>
      </c>
      <c r="U434" s="1" t="s">
        <v>1257</v>
      </c>
      <c r="V434" s="1">
        <v>97</v>
      </c>
      <c r="W434" s="1" t="s">
        <v>1225</v>
      </c>
      <c r="AB434" s="1" t="s">
        <v>1260</v>
      </c>
      <c r="AC434" s="1" t="s">
        <v>1261</v>
      </c>
      <c r="AD434" s="1">
        <v>96</v>
      </c>
      <c r="AE434" s="1" t="s">
        <v>1236</v>
      </c>
    </row>
    <row r="435" spans="1:31" x14ac:dyDescent="0.3">
      <c r="A435" s="68">
        <v>45</v>
      </c>
      <c r="B435" s="68" t="s">
        <v>479</v>
      </c>
      <c r="C435" s="1">
        <f>VLOOKUP(A435, 선택문헌!$A$3:$C$67, 3, FALSE)</f>
        <v>29</v>
      </c>
      <c r="D435" s="68" t="s">
        <v>258</v>
      </c>
      <c r="E435" s="69">
        <v>2014</v>
      </c>
      <c r="F435" s="1">
        <v>3</v>
      </c>
      <c r="G435" s="1">
        <v>4</v>
      </c>
      <c r="H435" s="62">
        <v>5</v>
      </c>
      <c r="I435" s="1" t="s">
        <v>98</v>
      </c>
      <c r="J435" s="1" t="s">
        <v>1253</v>
      </c>
      <c r="K435" s="1" t="s">
        <v>1255</v>
      </c>
      <c r="M435" s="1" t="s">
        <v>1226</v>
      </c>
      <c r="O435" s="1" t="s">
        <v>469</v>
      </c>
      <c r="T435" s="1" t="s">
        <v>1258</v>
      </c>
      <c r="U435" s="1" t="s">
        <v>1259</v>
      </c>
      <c r="V435" s="1">
        <v>97</v>
      </c>
      <c r="W435" s="1" t="s">
        <v>1225</v>
      </c>
      <c r="AB435" s="1" t="s">
        <v>1262</v>
      </c>
      <c r="AC435" s="1" t="s">
        <v>1263</v>
      </c>
      <c r="AD435" s="1">
        <v>96</v>
      </c>
      <c r="AE435" s="1" t="s">
        <v>1236</v>
      </c>
    </row>
    <row r="436" spans="1:31" x14ac:dyDescent="0.3">
      <c r="A436" s="68">
        <v>45</v>
      </c>
      <c r="B436" s="68" t="s">
        <v>479</v>
      </c>
      <c r="C436" s="1">
        <f>VLOOKUP(A436, 선택문헌!$A$3:$C$67, 3, FALSE)</f>
        <v>29</v>
      </c>
      <c r="D436" s="68" t="s">
        <v>258</v>
      </c>
      <c r="E436" s="69">
        <v>2014</v>
      </c>
      <c r="F436" s="1">
        <v>3</v>
      </c>
      <c r="G436" s="1">
        <v>4</v>
      </c>
      <c r="H436" s="1">
        <v>4</v>
      </c>
      <c r="I436" s="1" t="s">
        <v>635</v>
      </c>
      <c r="J436" s="1" t="s">
        <v>905</v>
      </c>
      <c r="L436" s="1" t="s">
        <v>1231</v>
      </c>
      <c r="M436" s="1" t="s">
        <v>1226</v>
      </c>
      <c r="O436" s="1" t="s">
        <v>469</v>
      </c>
      <c r="T436" s="1">
        <v>11</v>
      </c>
      <c r="V436" s="1">
        <v>97</v>
      </c>
      <c r="W436" s="1" t="s">
        <v>1225</v>
      </c>
      <c r="AB436" s="1">
        <v>25</v>
      </c>
      <c r="AD436" s="1">
        <v>96</v>
      </c>
      <c r="AE436" s="1" t="s">
        <v>1237</v>
      </c>
    </row>
    <row r="437" spans="1:31" x14ac:dyDescent="0.3">
      <c r="A437" s="68">
        <v>45</v>
      </c>
      <c r="B437" s="68" t="s">
        <v>479</v>
      </c>
      <c r="C437" s="1">
        <f>VLOOKUP(A437, 선택문헌!$A$3:$C$67, 3, FALSE)</f>
        <v>29</v>
      </c>
      <c r="D437" s="68" t="s">
        <v>258</v>
      </c>
      <c r="E437" s="69">
        <v>2014</v>
      </c>
      <c r="F437" s="1">
        <v>3</v>
      </c>
      <c r="G437" s="1">
        <v>4</v>
      </c>
      <c r="H437" s="1">
        <v>4</v>
      </c>
      <c r="I437" s="1" t="s">
        <v>635</v>
      </c>
      <c r="J437" s="1" t="s">
        <v>905</v>
      </c>
      <c r="L437" s="1" t="s">
        <v>1232</v>
      </c>
      <c r="M437" s="1" t="s">
        <v>1226</v>
      </c>
      <c r="O437" s="1" t="s">
        <v>469</v>
      </c>
      <c r="T437" s="1">
        <v>9</v>
      </c>
      <c r="V437" s="1">
        <v>97</v>
      </c>
      <c r="W437" s="1" t="s">
        <v>1225</v>
      </c>
      <c r="AB437" s="1">
        <v>22</v>
      </c>
      <c r="AD437" s="1">
        <v>96</v>
      </c>
      <c r="AE437" s="1" t="s">
        <v>1237</v>
      </c>
    </row>
    <row r="438" spans="1:31" x14ac:dyDescent="0.3">
      <c r="A438" s="68">
        <v>45</v>
      </c>
      <c r="B438" s="68" t="s">
        <v>479</v>
      </c>
      <c r="C438" s="1">
        <f>VLOOKUP(A438, 선택문헌!$A$3:$C$67, 3, FALSE)</f>
        <v>29</v>
      </c>
      <c r="D438" s="68" t="s">
        <v>258</v>
      </c>
      <c r="E438" s="69">
        <v>2014</v>
      </c>
      <c r="F438" s="1">
        <v>3</v>
      </c>
      <c r="G438" s="1">
        <v>4</v>
      </c>
      <c r="H438" s="1">
        <v>4</v>
      </c>
      <c r="I438" s="1" t="s">
        <v>635</v>
      </c>
      <c r="J438" s="1" t="s">
        <v>905</v>
      </c>
      <c r="L438" s="1" t="s">
        <v>1233</v>
      </c>
      <c r="M438" s="1" t="s">
        <v>1226</v>
      </c>
      <c r="O438" s="1" t="s">
        <v>469</v>
      </c>
      <c r="T438" s="1">
        <v>7</v>
      </c>
      <c r="V438" s="1">
        <v>97</v>
      </c>
      <c r="W438" s="1" t="s">
        <v>1225</v>
      </c>
      <c r="AB438" s="1">
        <v>18</v>
      </c>
      <c r="AD438" s="1">
        <v>96</v>
      </c>
      <c r="AE438" s="1" t="s">
        <v>1237</v>
      </c>
    </row>
    <row r="439" spans="1:31" x14ac:dyDescent="0.3">
      <c r="A439" s="68">
        <v>45</v>
      </c>
      <c r="B439" s="68" t="s">
        <v>479</v>
      </c>
      <c r="C439" s="1">
        <f>VLOOKUP(A439, 선택문헌!$A$3:$C$67, 3, FALSE)</f>
        <v>29</v>
      </c>
      <c r="D439" s="68" t="s">
        <v>258</v>
      </c>
      <c r="E439" s="69">
        <v>2014</v>
      </c>
      <c r="F439" s="1">
        <v>3</v>
      </c>
      <c r="G439" s="1">
        <v>4</v>
      </c>
      <c r="H439" s="1">
        <v>4</v>
      </c>
      <c r="I439" s="1" t="s">
        <v>635</v>
      </c>
      <c r="J439" s="1" t="s">
        <v>905</v>
      </c>
      <c r="L439" s="1" t="s">
        <v>1234</v>
      </c>
      <c r="M439" s="1" t="s">
        <v>1226</v>
      </c>
      <c r="O439" s="1" t="s">
        <v>469</v>
      </c>
      <c r="T439" s="1">
        <v>4</v>
      </c>
      <c r="V439" s="1">
        <v>97</v>
      </c>
      <c r="W439" s="1" t="s">
        <v>1225</v>
      </c>
      <c r="AB439" s="1">
        <v>9</v>
      </c>
      <c r="AD439" s="1">
        <v>96</v>
      </c>
      <c r="AE439" s="1" t="s">
        <v>1237</v>
      </c>
    </row>
    <row r="440" spans="1:31" x14ac:dyDescent="0.3">
      <c r="A440" s="68">
        <v>45</v>
      </c>
      <c r="B440" s="68" t="s">
        <v>479</v>
      </c>
      <c r="C440" s="1">
        <f>VLOOKUP(A440, 선택문헌!$A$3:$C$67, 3, FALSE)</f>
        <v>29</v>
      </c>
      <c r="D440" s="68" t="s">
        <v>258</v>
      </c>
      <c r="E440" s="69">
        <v>2014</v>
      </c>
      <c r="F440" s="1">
        <v>3</v>
      </c>
      <c r="G440" s="1">
        <v>4</v>
      </c>
      <c r="H440" s="1">
        <v>4</v>
      </c>
      <c r="I440" s="1" t="s">
        <v>635</v>
      </c>
      <c r="J440" s="1" t="s">
        <v>905</v>
      </c>
      <c r="L440" s="1" t="s">
        <v>1235</v>
      </c>
      <c r="M440" s="1" t="s">
        <v>1226</v>
      </c>
      <c r="O440" s="1" t="s">
        <v>469</v>
      </c>
      <c r="T440" s="1">
        <v>2</v>
      </c>
      <c r="V440" s="1">
        <v>97</v>
      </c>
      <c r="W440" s="1" t="s">
        <v>1225</v>
      </c>
      <c r="AB440" s="1">
        <v>3</v>
      </c>
      <c r="AD440" s="1">
        <v>96</v>
      </c>
      <c r="AE440" s="1">
        <v>0.9</v>
      </c>
    </row>
    <row r="441" spans="1:31" x14ac:dyDescent="0.3">
      <c r="A441" s="68">
        <v>45</v>
      </c>
      <c r="B441" s="68" t="s">
        <v>479</v>
      </c>
      <c r="C441" s="1">
        <f>VLOOKUP(A441, 선택문헌!$A$3:$C$67, 3, FALSE)</f>
        <v>29</v>
      </c>
      <c r="D441" s="68" t="s">
        <v>258</v>
      </c>
      <c r="E441" s="69">
        <v>2014</v>
      </c>
      <c r="F441" s="1">
        <v>3</v>
      </c>
      <c r="G441" s="1">
        <v>4</v>
      </c>
      <c r="H441" s="1">
        <v>6</v>
      </c>
      <c r="I441" s="1" t="s">
        <v>1238</v>
      </c>
      <c r="K441" s="1" t="s">
        <v>72</v>
      </c>
      <c r="L441" s="1" t="s">
        <v>1241</v>
      </c>
      <c r="M441" s="1" t="s">
        <v>1226</v>
      </c>
      <c r="O441" s="1" t="s">
        <v>469</v>
      </c>
      <c r="P441" s="1">
        <v>1</v>
      </c>
      <c r="Q441" s="1">
        <v>97</v>
      </c>
      <c r="W441" s="1" t="s">
        <v>1225</v>
      </c>
      <c r="X441" s="1">
        <v>3</v>
      </c>
      <c r="Y441" s="1">
        <v>96</v>
      </c>
    </row>
    <row r="442" spans="1:31" x14ac:dyDescent="0.3">
      <c r="A442" s="68">
        <v>45</v>
      </c>
      <c r="B442" s="68" t="s">
        <v>479</v>
      </c>
      <c r="C442" s="1">
        <f>VLOOKUP(A442, 선택문헌!$A$3:$C$67, 3, FALSE)</f>
        <v>29</v>
      </c>
      <c r="D442" s="68" t="s">
        <v>258</v>
      </c>
      <c r="E442" s="69">
        <v>2014</v>
      </c>
      <c r="F442" s="1">
        <v>3</v>
      </c>
      <c r="G442" s="1">
        <v>4</v>
      </c>
      <c r="H442" s="1">
        <v>6</v>
      </c>
      <c r="I442" s="1" t="s">
        <v>1238</v>
      </c>
      <c r="K442" s="1" t="s">
        <v>72</v>
      </c>
      <c r="L442" s="1" t="s">
        <v>1240</v>
      </c>
      <c r="M442" s="1" t="s">
        <v>1226</v>
      </c>
      <c r="O442" s="1" t="s">
        <v>469</v>
      </c>
      <c r="P442" s="1">
        <v>0</v>
      </c>
      <c r="Q442" s="1">
        <v>97</v>
      </c>
      <c r="W442" s="1" t="s">
        <v>1225</v>
      </c>
      <c r="X442" s="1">
        <v>0</v>
      </c>
      <c r="Y442" s="1">
        <v>96</v>
      </c>
    </row>
    <row r="443" spans="1:31" x14ac:dyDescent="0.3">
      <c r="A443" s="68">
        <v>46</v>
      </c>
      <c r="B443" s="68" t="s">
        <v>484</v>
      </c>
      <c r="C443" s="1">
        <f>VLOOKUP(A443, 선택문헌!$A$3:$C$67, 3, FALSE)</f>
        <v>30</v>
      </c>
      <c r="D443" s="68" t="s">
        <v>258</v>
      </c>
      <c r="E443" s="69">
        <v>2016</v>
      </c>
      <c r="F443" s="1">
        <v>3</v>
      </c>
      <c r="G443" s="1">
        <v>4</v>
      </c>
      <c r="H443" s="1">
        <v>2</v>
      </c>
      <c r="I443" s="1" t="s">
        <v>207</v>
      </c>
      <c r="J443" s="1" t="s">
        <v>1229</v>
      </c>
      <c r="K443" s="1" t="s">
        <v>1230</v>
      </c>
      <c r="L443" s="1" t="s">
        <v>1242</v>
      </c>
      <c r="M443" s="1" t="s">
        <v>1242</v>
      </c>
      <c r="O443" s="1" t="s">
        <v>469</v>
      </c>
      <c r="P443" s="1">
        <v>61</v>
      </c>
      <c r="Q443" s="1">
        <v>73</v>
      </c>
      <c r="R443" s="1">
        <v>84</v>
      </c>
      <c r="W443" s="1" t="s">
        <v>1225</v>
      </c>
      <c r="X443" s="1">
        <v>64</v>
      </c>
      <c r="Y443" s="1">
        <v>72</v>
      </c>
      <c r="Z443" s="1">
        <v>89</v>
      </c>
    </row>
    <row r="444" spans="1:31" x14ac:dyDescent="0.3">
      <c r="A444" s="68">
        <v>46</v>
      </c>
      <c r="B444" s="68" t="s">
        <v>484</v>
      </c>
      <c r="C444" s="1">
        <f>VLOOKUP(A444, 선택문헌!$A$3:$C$67, 3, FALSE)</f>
        <v>30</v>
      </c>
      <c r="D444" s="68" t="s">
        <v>258</v>
      </c>
      <c r="E444" s="69">
        <v>2016</v>
      </c>
      <c r="F444" s="1">
        <v>3</v>
      </c>
      <c r="G444" s="1">
        <v>4</v>
      </c>
      <c r="H444" s="1">
        <v>1</v>
      </c>
      <c r="I444" s="1" t="s">
        <v>131</v>
      </c>
      <c r="J444" s="1" t="s">
        <v>1227</v>
      </c>
      <c r="K444" s="1" t="s">
        <v>1228</v>
      </c>
      <c r="L444" s="1" t="s">
        <v>1242</v>
      </c>
      <c r="M444" s="1" t="s">
        <v>1242</v>
      </c>
      <c r="O444" s="1" t="s">
        <v>469</v>
      </c>
      <c r="P444" s="1">
        <v>64</v>
      </c>
      <c r="Q444" s="1">
        <v>69</v>
      </c>
      <c r="R444" s="1">
        <v>83</v>
      </c>
      <c r="W444" s="1" t="s">
        <v>1225</v>
      </c>
      <c r="X444" s="1">
        <v>65</v>
      </c>
      <c r="Y444" s="1">
        <v>69</v>
      </c>
      <c r="Z444" s="1">
        <v>94</v>
      </c>
    </row>
    <row r="445" spans="1:31" x14ac:dyDescent="0.3">
      <c r="A445" s="68">
        <v>47</v>
      </c>
      <c r="B445" s="68" t="s">
        <v>486</v>
      </c>
      <c r="C445" s="1">
        <f>VLOOKUP(A445, 선택문헌!$A$3:$C$67, 3, FALSE)</f>
        <v>31</v>
      </c>
      <c r="D445" s="68" t="s">
        <v>258</v>
      </c>
      <c r="E445" s="69">
        <v>2018</v>
      </c>
      <c r="F445" s="1">
        <v>3</v>
      </c>
      <c r="G445" s="1">
        <v>4</v>
      </c>
      <c r="H445" s="1">
        <v>2</v>
      </c>
      <c r="I445" s="1" t="s">
        <v>207</v>
      </c>
      <c r="J445" s="1" t="s">
        <v>1229</v>
      </c>
      <c r="K445" s="1" t="s">
        <v>1230</v>
      </c>
      <c r="L445" s="1" t="s">
        <v>1252</v>
      </c>
      <c r="M445" s="1" t="s">
        <v>1252</v>
      </c>
      <c r="O445" s="1" t="s">
        <v>469</v>
      </c>
      <c r="P445" s="1">
        <v>61</v>
      </c>
      <c r="Q445" s="1">
        <v>71</v>
      </c>
      <c r="R445" s="1">
        <v>86</v>
      </c>
      <c r="W445" s="1" t="s">
        <v>1225</v>
      </c>
      <c r="X445" s="1">
        <v>64</v>
      </c>
      <c r="Y445" s="1">
        <v>74</v>
      </c>
      <c r="Z445" s="1">
        <v>87</v>
      </c>
    </row>
    <row r="446" spans="1:31" x14ac:dyDescent="0.3">
      <c r="A446" s="68">
        <v>47</v>
      </c>
      <c r="B446" s="68" t="s">
        <v>486</v>
      </c>
      <c r="C446" s="1">
        <f>VLOOKUP(A446, 선택문헌!$A$3:$C$67, 3, FALSE)</f>
        <v>31</v>
      </c>
      <c r="D446" s="68" t="s">
        <v>258</v>
      </c>
      <c r="E446" s="69">
        <v>2018</v>
      </c>
      <c r="F446" s="1">
        <v>3</v>
      </c>
      <c r="G446" s="1">
        <v>4</v>
      </c>
      <c r="H446" s="1">
        <v>1</v>
      </c>
      <c r="I446" s="1" t="s">
        <v>131</v>
      </c>
      <c r="J446" s="1" t="s">
        <v>1227</v>
      </c>
      <c r="K446" s="1" t="s">
        <v>1228</v>
      </c>
      <c r="L446" s="1" t="s">
        <v>1252</v>
      </c>
      <c r="M446" s="1" t="s">
        <v>1252</v>
      </c>
      <c r="O446" s="1" t="s">
        <v>469</v>
      </c>
      <c r="P446" s="1">
        <v>67</v>
      </c>
      <c r="Q446" s="1">
        <v>75</v>
      </c>
      <c r="R446" s="1">
        <v>89</v>
      </c>
      <c r="W446" s="1" t="s">
        <v>1225</v>
      </c>
      <c r="X446" s="1">
        <v>66</v>
      </c>
      <c r="Y446" s="1">
        <v>75</v>
      </c>
      <c r="Z446" s="1">
        <v>88</v>
      </c>
    </row>
    <row r="447" spans="1:31" x14ac:dyDescent="0.3">
      <c r="A447" s="68">
        <v>46</v>
      </c>
      <c r="B447" s="68" t="s">
        <v>484</v>
      </c>
      <c r="C447" s="1">
        <f>VLOOKUP(A447, 선택문헌!$A$3:$C$67, 3, FALSE)</f>
        <v>30</v>
      </c>
      <c r="D447" s="68" t="s">
        <v>258</v>
      </c>
      <c r="E447" s="69">
        <v>2016</v>
      </c>
      <c r="F447" s="1">
        <v>3</v>
      </c>
      <c r="G447" s="1">
        <v>4</v>
      </c>
      <c r="H447" s="91">
        <v>6</v>
      </c>
      <c r="I447" s="91" t="s">
        <v>1245</v>
      </c>
      <c r="K447" s="1" t="s">
        <v>72</v>
      </c>
      <c r="L447" s="1" t="s">
        <v>1242</v>
      </c>
      <c r="M447" s="1" t="s">
        <v>1242</v>
      </c>
      <c r="O447" s="1" t="s">
        <v>469</v>
      </c>
      <c r="P447" s="1">
        <v>1</v>
      </c>
      <c r="Q447" s="1">
        <v>97</v>
      </c>
      <c r="R447" s="1">
        <v>1</v>
      </c>
      <c r="W447" s="1" t="s">
        <v>1225</v>
      </c>
      <c r="X447" s="1">
        <v>3</v>
      </c>
      <c r="Y447" s="1">
        <v>96</v>
      </c>
      <c r="Z447" s="1">
        <v>4</v>
      </c>
    </row>
    <row r="448" spans="1:31" x14ac:dyDescent="0.3">
      <c r="A448" s="68">
        <v>46</v>
      </c>
      <c r="B448" s="68" t="s">
        <v>484</v>
      </c>
      <c r="C448" s="1">
        <f>VLOOKUP(A448, 선택문헌!$A$3:$C$67, 3, FALSE)</f>
        <v>30</v>
      </c>
      <c r="D448" s="68" t="s">
        <v>258</v>
      </c>
      <c r="E448" s="69">
        <v>2016</v>
      </c>
      <c r="F448" s="1">
        <v>3</v>
      </c>
      <c r="G448" s="1">
        <v>4</v>
      </c>
      <c r="H448" s="91">
        <v>6</v>
      </c>
      <c r="I448" s="91" t="s">
        <v>1246</v>
      </c>
      <c r="K448" s="1" t="s">
        <v>72</v>
      </c>
      <c r="L448" s="1" t="s">
        <v>1242</v>
      </c>
      <c r="M448" s="1" t="s">
        <v>1242</v>
      </c>
      <c r="O448" s="1" t="s">
        <v>469</v>
      </c>
      <c r="P448" s="1">
        <v>3</v>
      </c>
      <c r="Q448" s="1">
        <v>97</v>
      </c>
      <c r="R448" s="1">
        <v>4</v>
      </c>
      <c r="W448" s="1" t="s">
        <v>1225</v>
      </c>
      <c r="X448" s="1">
        <v>2</v>
      </c>
      <c r="Y448" s="1">
        <v>96</v>
      </c>
      <c r="Z448" s="1">
        <v>3</v>
      </c>
    </row>
    <row r="449" spans="1:31" x14ac:dyDescent="0.3">
      <c r="A449" s="68">
        <v>47</v>
      </c>
      <c r="B449" s="68" t="s">
        <v>486</v>
      </c>
      <c r="C449" s="1">
        <f>VLOOKUP(A449, 선택문헌!$A$3:$C$67, 3, FALSE)</f>
        <v>31</v>
      </c>
      <c r="D449" s="68" t="s">
        <v>258</v>
      </c>
      <c r="E449" s="69">
        <v>2018</v>
      </c>
      <c r="F449" s="1">
        <v>3</v>
      </c>
      <c r="G449" s="1">
        <v>4</v>
      </c>
      <c r="H449" s="1">
        <v>6</v>
      </c>
      <c r="I449" s="91" t="s">
        <v>1264</v>
      </c>
      <c r="J449" s="1" t="s">
        <v>1249</v>
      </c>
      <c r="K449" s="1" t="s">
        <v>72</v>
      </c>
      <c r="L449" s="1" t="s">
        <v>128</v>
      </c>
      <c r="M449" s="1" t="s">
        <v>128</v>
      </c>
      <c r="O449" s="1" t="s">
        <v>469</v>
      </c>
      <c r="P449" s="1">
        <v>9</v>
      </c>
      <c r="Q449" s="1">
        <v>97</v>
      </c>
      <c r="W449" s="1" t="s">
        <v>1225</v>
      </c>
      <c r="X449" s="1">
        <v>5</v>
      </c>
      <c r="Y449" s="1">
        <v>96</v>
      </c>
    </row>
    <row r="450" spans="1:31" x14ac:dyDescent="0.3">
      <c r="A450" s="68">
        <v>47</v>
      </c>
      <c r="B450" s="68" t="s">
        <v>486</v>
      </c>
      <c r="C450" s="1">
        <f>VLOOKUP(A450, 선택문헌!$A$3:$C$67, 3, FALSE)</f>
        <v>31</v>
      </c>
      <c r="D450" s="68" t="s">
        <v>258</v>
      </c>
      <c r="E450" s="69">
        <v>2018</v>
      </c>
      <c r="F450" s="1">
        <v>3</v>
      </c>
      <c r="G450" s="1">
        <v>4</v>
      </c>
      <c r="H450" s="1">
        <v>6</v>
      </c>
      <c r="I450" s="91" t="s">
        <v>1265</v>
      </c>
      <c r="K450" s="1" t="s">
        <v>72</v>
      </c>
      <c r="L450" s="1" t="s">
        <v>128</v>
      </c>
      <c r="M450" s="1" t="s">
        <v>128</v>
      </c>
      <c r="O450" s="1" t="s">
        <v>469</v>
      </c>
      <c r="P450" s="1">
        <v>1</v>
      </c>
      <c r="Q450" s="1">
        <v>97</v>
      </c>
      <c r="W450" s="1" t="s">
        <v>1225</v>
      </c>
      <c r="X450" s="1">
        <v>3</v>
      </c>
      <c r="Y450" s="1">
        <v>96</v>
      </c>
    </row>
    <row r="451" spans="1:31" x14ac:dyDescent="0.3">
      <c r="A451" s="68">
        <v>47</v>
      </c>
      <c r="B451" s="68" t="s">
        <v>486</v>
      </c>
      <c r="C451" s="1">
        <f>VLOOKUP(A451, 선택문헌!$A$3:$C$67, 3, FALSE)</f>
        <v>31</v>
      </c>
      <c r="D451" s="68" t="s">
        <v>258</v>
      </c>
      <c r="E451" s="69">
        <v>2018</v>
      </c>
      <c r="F451" s="1">
        <v>3</v>
      </c>
      <c r="G451" s="1">
        <v>4</v>
      </c>
      <c r="H451" s="1">
        <v>6</v>
      </c>
      <c r="I451" s="91" t="s">
        <v>1266</v>
      </c>
      <c r="K451" s="1" t="s">
        <v>72</v>
      </c>
      <c r="L451" s="1" t="s">
        <v>128</v>
      </c>
      <c r="M451" s="1" t="s">
        <v>128</v>
      </c>
      <c r="O451" s="1" t="s">
        <v>469</v>
      </c>
      <c r="P451" s="1">
        <v>8</v>
      </c>
      <c r="Q451" s="1">
        <v>97</v>
      </c>
      <c r="W451" s="1" t="s">
        <v>1225</v>
      </c>
      <c r="X451" s="1">
        <v>2</v>
      </c>
      <c r="Y451" s="1">
        <v>96</v>
      </c>
    </row>
    <row r="452" spans="1:31" x14ac:dyDescent="0.3">
      <c r="A452" s="68">
        <v>17</v>
      </c>
      <c r="B452" s="68" t="s">
        <v>457</v>
      </c>
      <c r="C452" s="1">
        <f>VLOOKUP(A452, 선택문헌!$A$3:$C$67, 3, FALSE)</f>
        <v>32</v>
      </c>
      <c r="D452" s="68" t="s">
        <v>255</v>
      </c>
      <c r="E452" s="69">
        <v>2015</v>
      </c>
      <c r="F452" s="1">
        <v>3</v>
      </c>
      <c r="G452" s="1">
        <v>4</v>
      </c>
      <c r="H452" s="62">
        <v>5</v>
      </c>
      <c r="I452" s="1" t="s">
        <v>98</v>
      </c>
      <c r="J452" s="22" t="s">
        <v>1272</v>
      </c>
      <c r="K452" s="1" t="s">
        <v>1254</v>
      </c>
      <c r="M452" s="1" t="s">
        <v>1276</v>
      </c>
      <c r="O452" s="1" t="s">
        <v>469</v>
      </c>
      <c r="T452" s="1">
        <v>18.8</v>
      </c>
      <c r="U452" s="1">
        <v>5.5</v>
      </c>
      <c r="V452" s="1">
        <v>25</v>
      </c>
      <c r="W452" s="1" t="s">
        <v>1225</v>
      </c>
      <c r="AB452" s="1">
        <v>22.4</v>
      </c>
      <c r="AC452" s="1">
        <v>5.8</v>
      </c>
      <c r="AD452" s="1">
        <v>25</v>
      </c>
      <c r="AE452" s="1">
        <v>2E-3</v>
      </c>
    </row>
    <row r="453" spans="1:31" x14ac:dyDescent="0.3">
      <c r="A453" s="68">
        <v>17</v>
      </c>
      <c r="B453" s="68" t="s">
        <v>457</v>
      </c>
      <c r="C453" s="1">
        <f>VLOOKUP(A453, 선택문헌!$A$3:$C$67, 3, FALSE)</f>
        <v>32</v>
      </c>
      <c r="D453" s="68" t="s">
        <v>255</v>
      </c>
      <c r="E453" s="69">
        <v>2015</v>
      </c>
      <c r="F453" s="1">
        <v>3</v>
      </c>
      <c r="G453" s="1">
        <v>4</v>
      </c>
      <c r="H453" s="62">
        <v>5</v>
      </c>
      <c r="I453" s="1" t="s">
        <v>98</v>
      </c>
      <c r="J453" s="22" t="s">
        <v>1273</v>
      </c>
      <c r="K453" s="1" t="s">
        <v>1255</v>
      </c>
      <c r="M453" s="1" t="s">
        <v>1276</v>
      </c>
      <c r="O453" s="1" t="s">
        <v>469</v>
      </c>
      <c r="T453" s="1">
        <v>73</v>
      </c>
      <c r="U453" s="1">
        <v>30.8</v>
      </c>
      <c r="V453" s="1">
        <v>25</v>
      </c>
      <c r="W453" s="1" t="s">
        <v>1225</v>
      </c>
      <c r="AB453" s="1">
        <v>70</v>
      </c>
      <c r="AC453" s="1">
        <v>38.5</v>
      </c>
      <c r="AD453" s="1">
        <v>25</v>
      </c>
      <c r="AE453" s="1" t="s">
        <v>1271</v>
      </c>
    </row>
    <row r="454" spans="1:31" x14ac:dyDescent="0.3">
      <c r="A454" s="68">
        <v>17</v>
      </c>
      <c r="B454" s="68" t="s">
        <v>457</v>
      </c>
      <c r="C454" s="1">
        <f>VLOOKUP(A454, 선택문헌!$A$3:$C$67, 3, FALSE)</f>
        <v>32</v>
      </c>
      <c r="D454" s="68" t="s">
        <v>255</v>
      </c>
      <c r="E454" s="69">
        <v>2015</v>
      </c>
      <c r="F454" s="1">
        <v>3</v>
      </c>
      <c r="G454" s="1">
        <v>4</v>
      </c>
      <c r="H454" s="62">
        <v>4</v>
      </c>
      <c r="I454" s="22" t="s">
        <v>737</v>
      </c>
      <c r="J454" s="1" t="s">
        <v>905</v>
      </c>
      <c r="K454" s="1" t="s">
        <v>1277</v>
      </c>
      <c r="L454" s="1" t="s">
        <v>1274</v>
      </c>
      <c r="M454" s="1" t="s">
        <v>1276</v>
      </c>
      <c r="O454" s="1" t="s">
        <v>469</v>
      </c>
      <c r="T454" s="1">
        <v>1.5</v>
      </c>
      <c r="U454" s="1">
        <v>1.2</v>
      </c>
      <c r="V454" s="1">
        <v>25</v>
      </c>
      <c r="W454" s="1" t="s">
        <v>1225</v>
      </c>
      <c r="AB454" s="1">
        <v>1.6</v>
      </c>
      <c r="AC454" s="1">
        <v>1.3</v>
      </c>
      <c r="AD454" s="1">
        <v>25</v>
      </c>
      <c r="AE454" s="1" t="s">
        <v>1271</v>
      </c>
    </row>
    <row r="455" spans="1:31" x14ac:dyDescent="0.3">
      <c r="A455" s="68">
        <v>17</v>
      </c>
      <c r="B455" s="68" t="s">
        <v>457</v>
      </c>
      <c r="C455" s="1">
        <f>VLOOKUP(A455, 선택문헌!$A$3:$C$67, 3, FALSE)</f>
        <v>32</v>
      </c>
      <c r="D455" s="68" t="s">
        <v>255</v>
      </c>
      <c r="E455" s="69">
        <v>2015</v>
      </c>
      <c r="F455" s="1">
        <v>3</v>
      </c>
      <c r="G455" s="1">
        <v>4</v>
      </c>
      <c r="H455" s="62">
        <v>4</v>
      </c>
      <c r="I455" s="22" t="s">
        <v>737</v>
      </c>
      <c r="J455" s="1" t="s">
        <v>905</v>
      </c>
      <c r="K455" s="1" t="s">
        <v>1277</v>
      </c>
      <c r="L455" s="1" t="s">
        <v>1275</v>
      </c>
      <c r="M455" s="1" t="s">
        <v>1276</v>
      </c>
      <c r="O455" s="1" t="s">
        <v>469</v>
      </c>
      <c r="T455" s="1">
        <v>1.5</v>
      </c>
      <c r="U455" s="1">
        <v>1.6</v>
      </c>
      <c r="V455" s="1">
        <v>25</v>
      </c>
      <c r="W455" s="1" t="s">
        <v>1225</v>
      </c>
      <c r="AB455" s="1">
        <v>1</v>
      </c>
      <c r="AC455" s="1">
        <v>1.3</v>
      </c>
      <c r="AD455" s="1">
        <v>25</v>
      </c>
      <c r="AE455" s="1" t="s">
        <v>1271</v>
      </c>
    </row>
    <row r="456" spans="1:31" x14ac:dyDescent="0.3">
      <c r="A456" s="68">
        <v>17</v>
      </c>
      <c r="B456" s="68" t="s">
        <v>457</v>
      </c>
      <c r="C456" s="1">
        <f>VLOOKUP(A456, 선택문헌!$A$3:$C$67, 3, FALSE)</f>
        <v>32</v>
      </c>
      <c r="D456" s="68" t="s">
        <v>255</v>
      </c>
      <c r="E456" s="69">
        <v>2015</v>
      </c>
      <c r="F456" s="1">
        <v>3</v>
      </c>
      <c r="G456" s="1">
        <v>4</v>
      </c>
      <c r="H456" s="62">
        <v>4</v>
      </c>
      <c r="I456" s="22" t="s">
        <v>737</v>
      </c>
      <c r="J456" s="1" t="s">
        <v>905</v>
      </c>
      <c r="L456" s="1" t="s">
        <v>1276</v>
      </c>
      <c r="M456" s="1" t="s">
        <v>1276</v>
      </c>
      <c r="O456" s="1" t="s">
        <v>469</v>
      </c>
      <c r="T456" s="1">
        <v>0.8</v>
      </c>
      <c r="U456" s="1">
        <v>1.8</v>
      </c>
      <c r="V456" s="1">
        <v>25</v>
      </c>
      <c r="W456" s="1" t="s">
        <v>1225</v>
      </c>
      <c r="AB456" s="1">
        <v>0.8</v>
      </c>
      <c r="AC456" s="1">
        <v>1.4</v>
      </c>
      <c r="AD456" s="1">
        <v>25</v>
      </c>
      <c r="AE456" s="1" t="s">
        <v>1271</v>
      </c>
    </row>
    <row r="457" spans="1:31" x14ac:dyDescent="0.3">
      <c r="A457" s="68">
        <v>17</v>
      </c>
      <c r="B457" s="68" t="s">
        <v>457</v>
      </c>
      <c r="C457" s="1">
        <f>VLOOKUP(A457, 선택문헌!$A$3:$C$67, 3, FALSE)</f>
        <v>32</v>
      </c>
      <c r="D457" s="68" t="s">
        <v>255</v>
      </c>
      <c r="E457" s="69">
        <v>2015</v>
      </c>
      <c r="F457" s="1">
        <v>3</v>
      </c>
      <c r="G457" s="1">
        <v>4</v>
      </c>
      <c r="H457" s="62">
        <v>1</v>
      </c>
      <c r="I457" s="22" t="s">
        <v>1279</v>
      </c>
      <c r="J457" s="1" t="s">
        <v>1278</v>
      </c>
      <c r="L457" s="1" t="s">
        <v>1275</v>
      </c>
      <c r="M457" s="1" t="s">
        <v>1276</v>
      </c>
      <c r="O457" s="1" t="s">
        <v>469</v>
      </c>
      <c r="P457" s="1">
        <v>23</v>
      </c>
      <c r="Q457" s="1">
        <v>25</v>
      </c>
      <c r="R457" s="1">
        <v>92</v>
      </c>
      <c r="W457" s="1" t="s">
        <v>1225</v>
      </c>
      <c r="X457" s="1">
        <v>24</v>
      </c>
      <c r="Y457" s="1">
        <v>25</v>
      </c>
      <c r="Z457" s="1">
        <v>96</v>
      </c>
      <c r="AE457" s="1" t="s">
        <v>1271</v>
      </c>
    </row>
    <row r="458" spans="1:31" x14ac:dyDescent="0.3">
      <c r="A458" s="68">
        <v>17</v>
      </c>
      <c r="B458" s="68" t="s">
        <v>457</v>
      </c>
      <c r="C458" s="1">
        <f>VLOOKUP(A458, 선택문헌!$A$3:$C$67, 3, FALSE)</f>
        <v>32</v>
      </c>
      <c r="D458" s="68" t="s">
        <v>255</v>
      </c>
      <c r="E458" s="69">
        <v>2015</v>
      </c>
      <c r="F458" s="1">
        <v>3</v>
      </c>
      <c r="G458" s="1">
        <v>4</v>
      </c>
      <c r="H458" s="62">
        <v>1</v>
      </c>
      <c r="I458" s="22" t="s">
        <v>1279</v>
      </c>
      <c r="J458" s="1" t="s">
        <v>1278</v>
      </c>
      <c r="L458" s="1" t="s">
        <v>1276</v>
      </c>
      <c r="M458" s="1" t="s">
        <v>1276</v>
      </c>
      <c r="O458" s="1" t="s">
        <v>469</v>
      </c>
      <c r="P458" s="1">
        <v>21</v>
      </c>
      <c r="Q458" s="1">
        <v>25</v>
      </c>
      <c r="R458" s="1">
        <v>84</v>
      </c>
      <c r="W458" s="1" t="s">
        <v>1225</v>
      </c>
      <c r="X458" s="1">
        <v>23</v>
      </c>
      <c r="Y458" s="1">
        <v>25</v>
      </c>
      <c r="Z458" s="1">
        <v>92</v>
      </c>
      <c r="AE458" s="1" t="s">
        <v>1271</v>
      </c>
    </row>
    <row r="459" spans="1:31" x14ac:dyDescent="0.3">
      <c r="A459" s="68">
        <v>17</v>
      </c>
      <c r="B459" s="68" t="s">
        <v>457</v>
      </c>
      <c r="C459" s="1">
        <f>VLOOKUP(A459, 선택문헌!$A$3:$C$67, 3, FALSE)</f>
        <v>32</v>
      </c>
      <c r="D459" s="68" t="s">
        <v>255</v>
      </c>
      <c r="E459" s="69">
        <v>2015</v>
      </c>
      <c r="F459" s="1">
        <v>3</v>
      </c>
      <c r="G459" s="1">
        <v>4</v>
      </c>
      <c r="H459" s="62">
        <v>3</v>
      </c>
      <c r="I459" s="22" t="s">
        <v>1280</v>
      </c>
      <c r="J459" s="1" t="s">
        <v>1281</v>
      </c>
      <c r="K459" s="1" t="s">
        <v>1277</v>
      </c>
      <c r="L459" s="1" t="s">
        <v>1275</v>
      </c>
      <c r="M459" s="1" t="s">
        <v>1276</v>
      </c>
      <c r="O459" s="1" t="s">
        <v>469</v>
      </c>
      <c r="T459" s="1">
        <v>9.5</v>
      </c>
      <c r="U459" s="1">
        <v>1.4</v>
      </c>
      <c r="V459" s="1">
        <v>25</v>
      </c>
      <c r="W459" s="1" t="s">
        <v>1225</v>
      </c>
      <c r="AB459" s="1">
        <v>8.3000000000000007</v>
      </c>
      <c r="AC459" s="1">
        <v>1.1000000000000001</v>
      </c>
      <c r="AD459" s="1">
        <v>25</v>
      </c>
      <c r="AE459" s="1" t="s">
        <v>1271</v>
      </c>
    </row>
    <row r="460" spans="1:31" x14ac:dyDescent="0.3">
      <c r="A460" s="68">
        <v>17</v>
      </c>
      <c r="B460" s="68" t="s">
        <v>457</v>
      </c>
      <c r="C460" s="1">
        <f>VLOOKUP(A460, 선택문헌!$A$3:$C$67, 3, FALSE)</f>
        <v>32</v>
      </c>
      <c r="D460" s="68" t="s">
        <v>255</v>
      </c>
      <c r="E460" s="69">
        <v>2015</v>
      </c>
      <c r="F460" s="1">
        <v>3</v>
      </c>
      <c r="G460" s="1">
        <v>4</v>
      </c>
      <c r="H460" s="62">
        <v>3</v>
      </c>
      <c r="I460" s="22" t="s">
        <v>1280</v>
      </c>
      <c r="J460" s="1" t="s">
        <v>1281</v>
      </c>
      <c r="L460" s="1" t="s">
        <v>1276</v>
      </c>
      <c r="M460" s="1" t="s">
        <v>1276</v>
      </c>
      <c r="O460" s="1" t="s">
        <v>469</v>
      </c>
      <c r="T460" s="1">
        <v>7.5</v>
      </c>
      <c r="U460" s="1">
        <v>1.4</v>
      </c>
      <c r="V460" s="1">
        <v>25</v>
      </c>
      <c r="W460" s="1" t="s">
        <v>1225</v>
      </c>
      <c r="AB460" s="1">
        <v>7.4</v>
      </c>
      <c r="AC460" s="1">
        <v>1.3</v>
      </c>
      <c r="AD460" s="1">
        <v>25</v>
      </c>
      <c r="AE460" s="1" t="s">
        <v>1271</v>
      </c>
    </row>
    <row r="461" spans="1:31" x14ac:dyDescent="0.3">
      <c r="A461" s="68">
        <v>24</v>
      </c>
      <c r="B461" s="68" t="s">
        <v>464</v>
      </c>
      <c r="C461" s="1">
        <f>VLOOKUP(A461, 선택문헌!$A$3:$C$67, 3, FALSE)</f>
        <v>33</v>
      </c>
      <c r="D461" s="68" t="s">
        <v>257</v>
      </c>
      <c r="E461" s="69">
        <v>2015</v>
      </c>
      <c r="F461" s="1">
        <v>3</v>
      </c>
      <c r="G461" s="1">
        <v>4</v>
      </c>
      <c r="H461" s="62">
        <v>6</v>
      </c>
      <c r="I461" s="22" t="s">
        <v>1284</v>
      </c>
      <c r="M461" s="1" t="s">
        <v>1226</v>
      </c>
      <c r="O461" s="1" t="s">
        <v>469</v>
      </c>
      <c r="P461" s="1">
        <v>3</v>
      </c>
      <c r="W461" s="1" t="s">
        <v>1225</v>
      </c>
      <c r="X461" s="1">
        <v>2</v>
      </c>
    </row>
    <row r="462" spans="1:31" x14ac:dyDescent="0.3">
      <c r="A462" s="68">
        <v>24</v>
      </c>
      <c r="B462" s="68" t="s">
        <v>464</v>
      </c>
      <c r="C462" s="1">
        <f>VLOOKUP(A462, 선택문헌!$A$3:$C$67, 3, FALSE)</f>
        <v>33</v>
      </c>
      <c r="D462" s="68" t="s">
        <v>257</v>
      </c>
      <c r="E462" s="69">
        <v>2015</v>
      </c>
      <c r="F462" s="1">
        <v>3</v>
      </c>
      <c r="G462" s="1">
        <v>4</v>
      </c>
      <c r="H462" s="1">
        <v>5</v>
      </c>
      <c r="I462" s="1" t="s">
        <v>98</v>
      </c>
      <c r="J462" s="22" t="s">
        <v>1272</v>
      </c>
      <c r="K462" s="1" t="s">
        <v>1254</v>
      </c>
      <c r="M462" s="1" t="s">
        <v>1226</v>
      </c>
      <c r="O462" s="1" t="s">
        <v>469</v>
      </c>
      <c r="T462" s="1" t="s">
        <v>1289</v>
      </c>
      <c r="U462" s="1" t="s">
        <v>1290</v>
      </c>
      <c r="V462" s="1">
        <v>68</v>
      </c>
      <c r="W462" s="1" t="s">
        <v>1225</v>
      </c>
      <c r="AB462" s="1" t="s">
        <v>1291</v>
      </c>
      <c r="AC462" s="1" t="s">
        <v>1292</v>
      </c>
      <c r="AD462" s="1">
        <v>59</v>
      </c>
      <c r="AE462" s="1">
        <v>2E-3</v>
      </c>
    </row>
    <row r="463" spans="1:31" x14ac:dyDescent="0.3">
      <c r="A463" s="68">
        <v>24</v>
      </c>
      <c r="B463" s="68" t="s">
        <v>464</v>
      </c>
      <c r="C463" s="1">
        <f>VLOOKUP(A463, 선택문헌!$A$3:$C$67, 3, FALSE)</f>
        <v>33</v>
      </c>
      <c r="D463" s="68" t="s">
        <v>257</v>
      </c>
      <c r="E463" s="69">
        <v>2015</v>
      </c>
      <c r="F463" s="1">
        <v>3</v>
      </c>
      <c r="G463" s="1">
        <v>4</v>
      </c>
      <c r="H463" s="1">
        <v>2</v>
      </c>
      <c r="I463" s="22" t="s">
        <v>1293</v>
      </c>
      <c r="J463" s="1" t="s">
        <v>1295</v>
      </c>
      <c r="L463" s="1" t="s">
        <v>1276</v>
      </c>
      <c r="M463" s="1" t="s">
        <v>1226</v>
      </c>
      <c r="O463" s="1" t="s">
        <v>469</v>
      </c>
      <c r="P463" s="1">
        <v>105</v>
      </c>
      <c r="Q463" s="1">
        <v>110</v>
      </c>
      <c r="R463" s="1">
        <v>95.5</v>
      </c>
      <c r="W463" s="1" t="s">
        <v>1225</v>
      </c>
      <c r="X463" s="1">
        <v>99</v>
      </c>
      <c r="Y463" s="1">
        <v>107</v>
      </c>
      <c r="Z463" s="1">
        <v>92.5</v>
      </c>
    </row>
    <row r="464" spans="1:31" x14ac:dyDescent="0.3">
      <c r="A464" s="68">
        <v>24</v>
      </c>
      <c r="B464" s="68" t="s">
        <v>464</v>
      </c>
      <c r="C464" s="1">
        <f>VLOOKUP(A464, 선택문헌!$A$3:$C$67, 3, FALSE)</f>
        <v>33</v>
      </c>
      <c r="D464" s="68" t="s">
        <v>257</v>
      </c>
      <c r="E464" s="69">
        <v>2015</v>
      </c>
      <c r="F464" s="1">
        <v>3</v>
      </c>
      <c r="G464" s="1">
        <v>4</v>
      </c>
      <c r="H464" s="1">
        <v>2</v>
      </c>
      <c r="I464" s="22" t="s">
        <v>1293</v>
      </c>
      <c r="J464" s="1" t="s">
        <v>1295</v>
      </c>
      <c r="L464" s="1" t="s">
        <v>1226</v>
      </c>
      <c r="M464" s="1" t="s">
        <v>1226</v>
      </c>
      <c r="O464" s="1" t="s">
        <v>469</v>
      </c>
      <c r="P464" s="1">
        <v>95</v>
      </c>
      <c r="Q464" s="1">
        <v>103</v>
      </c>
      <c r="R464" s="1">
        <v>92.2</v>
      </c>
      <c r="W464" s="1" t="s">
        <v>1225</v>
      </c>
      <c r="X464" s="1">
        <v>97</v>
      </c>
      <c r="Y464" s="1">
        <v>103</v>
      </c>
      <c r="Z464" s="1">
        <v>94.2</v>
      </c>
    </row>
    <row r="465" spans="1:31" x14ac:dyDescent="0.3">
      <c r="A465" s="68">
        <v>24</v>
      </c>
      <c r="B465" s="68" t="s">
        <v>464</v>
      </c>
      <c r="C465" s="1">
        <f>VLOOKUP(A465, 선택문헌!$A$3:$C$67, 3, FALSE)</f>
        <v>33</v>
      </c>
      <c r="D465" s="68" t="s">
        <v>257</v>
      </c>
      <c r="E465" s="69">
        <v>2015</v>
      </c>
      <c r="F465" s="1">
        <v>3</v>
      </c>
      <c r="G465" s="1">
        <v>4</v>
      </c>
      <c r="H465" s="1">
        <v>1</v>
      </c>
      <c r="I465" s="22" t="s">
        <v>1294</v>
      </c>
      <c r="J465" s="1" t="s">
        <v>1227</v>
      </c>
      <c r="K465" s="1" t="s">
        <v>1228</v>
      </c>
      <c r="L465" s="1" t="s">
        <v>1276</v>
      </c>
      <c r="M465" s="1" t="s">
        <v>1226</v>
      </c>
      <c r="O465" s="1" t="s">
        <v>469</v>
      </c>
      <c r="P465" s="1">
        <v>77</v>
      </c>
      <c r="Q465" s="1">
        <v>95</v>
      </c>
      <c r="R465" s="1">
        <v>81.099999999999994</v>
      </c>
      <c r="W465" s="1" t="s">
        <v>1225</v>
      </c>
      <c r="X465" s="1">
        <v>82</v>
      </c>
      <c r="Y465" s="1">
        <v>95</v>
      </c>
      <c r="Z465" s="1">
        <v>86.3</v>
      </c>
    </row>
    <row r="466" spans="1:31" x14ac:dyDescent="0.3">
      <c r="A466" s="68">
        <v>24</v>
      </c>
      <c r="B466" s="68" t="s">
        <v>464</v>
      </c>
      <c r="C466" s="1">
        <f>VLOOKUP(A466, 선택문헌!$A$3:$C$67, 3, FALSE)</f>
        <v>33</v>
      </c>
      <c r="D466" s="68" t="s">
        <v>257</v>
      </c>
      <c r="E466" s="69">
        <v>2015</v>
      </c>
      <c r="F466" s="1">
        <v>3</v>
      </c>
      <c r="G466" s="1">
        <v>4</v>
      </c>
      <c r="H466" s="1">
        <v>1</v>
      </c>
      <c r="I466" s="22" t="s">
        <v>1294</v>
      </c>
      <c r="J466" s="1" t="s">
        <v>1227</v>
      </c>
      <c r="K466" s="1" t="s">
        <v>1228</v>
      </c>
      <c r="L466" s="1" t="s">
        <v>1226</v>
      </c>
      <c r="M466" s="1" t="s">
        <v>1226</v>
      </c>
      <c r="O466" s="1" t="s">
        <v>469</v>
      </c>
      <c r="P466" s="1">
        <v>84</v>
      </c>
      <c r="Q466" s="1">
        <v>89</v>
      </c>
      <c r="R466" s="1">
        <v>94.4</v>
      </c>
      <c r="W466" s="1" t="s">
        <v>1225</v>
      </c>
      <c r="X466" s="1">
        <v>87</v>
      </c>
      <c r="Y466" s="1">
        <v>90</v>
      </c>
      <c r="Z466" s="1">
        <v>96.7</v>
      </c>
    </row>
    <row r="467" spans="1:31" x14ac:dyDescent="0.3">
      <c r="A467" s="68">
        <v>24</v>
      </c>
      <c r="B467" s="68" t="s">
        <v>464</v>
      </c>
      <c r="C467" s="1">
        <f>VLOOKUP(A467, 선택문헌!$A$3:$C$67, 3, FALSE)</f>
        <v>33</v>
      </c>
      <c r="D467" s="68" t="s">
        <v>257</v>
      </c>
      <c r="E467" s="69">
        <v>2015</v>
      </c>
      <c r="F467" s="1">
        <v>3</v>
      </c>
      <c r="G467" s="1">
        <v>4</v>
      </c>
      <c r="H467" s="1">
        <v>2</v>
      </c>
      <c r="I467" s="22" t="s">
        <v>1293</v>
      </c>
      <c r="J467" s="1" t="s">
        <v>1295</v>
      </c>
      <c r="L467" s="1" t="s">
        <v>1276</v>
      </c>
      <c r="M467" s="1" t="s">
        <v>1226</v>
      </c>
      <c r="O467" s="1" t="s">
        <v>469</v>
      </c>
      <c r="T467" s="1" t="s">
        <v>1298</v>
      </c>
      <c r="U467" s="1" t="s">
        <v>1299</v>
      </c>
      <c r="V467" s="1">
        <v>112</v>
      </c>
      <c r="W467" s="1" t="s">
        <v>1225</v>
      </c>
      <c r="AB467" s="1" t="s">
        <v>1310</v>
      </c>
      <c r="AC467" s="1" t="s">
        <v>1300</v>
      </c>
      <c r="AD467" s="1">
        <v>113</v>
      </c>
      <c r="AE467" s="1">
        <v>0.77</v>
      </c>
    </row>
    <row r="468" spans="1:31" x14ac:dyDescent="0.3">
      <c r="A468" s="68">
        <v>24</v>
      </c>
      <c r="B468" s="68" t="s">
        <v>464</v>
      </c>
      <c r="C468" s="1">
        <f>VLOOKUP(A468, 선택문헌!$A$3:$C$67, 3, FALSE)</f>
        <v>33</v>
      </c>
      <c r="D468" s="68" t="s">
        <v>257</v>
      </c>
      <c r="E468" s="69">
        <v>2015</v>
      </c>
      <c r="F468" s="1">
        <v>3</v>
      </c>
      <c r="G468" s="1">
        <v>4</v>
      </c>
      <c r="H468" s="1">
        <v>2</v>
      </c>
      <c r="I468" s="22" t="s">
        <v>1293</v>
      </c>
      <c r="J468" s="1" t="s">
        <v>1295</v>
      </c>
      <c r="L468" s="1" t="s">
        <v>1226</v>
      </c>
      <c r="M468" s="1" t="s">
        <v>1226</v>
      </c>
      <c r="O468" s="1" t="s">
        <v>469</v>
      </c>
      <c r="T468" s="1" t="s">
        <v>1298</v>
      </c>
      <c r="U468" s="1" t="s">
        <v>1300</v>
      </c>
      <c r="V468" s="1">
        <v>112</v>
      </c>
      <c r="W468" s="1" t="s">
        <v>1225</v>
      </c>
      <c r="AB468" s="1" t="s">
        <v>1310</v>
      </c>
      <c r="AC468" s="1" t="s">
        <v>1300</v>
      </c>
      <c r="AD468" s="1">
        <v>113</v>
      </c>
      <c r="AE468" s="1">
        <v>0.61</v>
      </c>
    </row>
    <row r="469" spans="1:31" x14ac:dyDescent="0.3">
      <c r="A469" s="68">
        <v>24</v>
      </c>
      <c r="B469" s="68" t="s">
        <v>464</v>
      </c>
      <c r="C469" s="1">
        <f>VLOOKUP(A469, 선택문헌!$A$3:$C$67, 3, FALSE)</f>
        <v>33</v>
      </c>
      <c r="D469" s="68" t="s">
        <v>257</v>
      </c>
      <c r="E469" s="69">
        <v>2015</v>
      </c>
      <c r="F469" s="1">
        <v>3</v>
      </c>
      <c r="G469" s="1">
        <v>4</v>
      </c>
      <c r="H469" s="1">
        <v>3</v>
      </c>
      <c r="I469" s="22" t="s">
        <v>1280</v>
      </c>
      <c r="J469" s="1" t="s">
        <v>1296</v>
      </c>
      <c r="L469" s="1" t="s">
        <v>1276</v>
      </c>
      <c r="M469" s="1" t="s">
        <v>1226</v>
      </c>
      <c r="O469" s="1" t="s">
        <v>469</v>
      </c>
      <c r="T469" s="1" t="s">
        <v>1301</v>
      </c>
      <c r="U469" s="1" t="s">
        <v>1302</v>
      </c>
      <c r="V469" s="1">
        <v>112</v>
      </c>
      <c r="W469" s="1" t="s">
        <v>1225</v>
      </c>
      <c r="AB469" s="1" t="s">
        <v>1311</v>
      </c>
      <c r="AC469" s="1" t="s">
        <v>1312</v>
      </c>
      <c r="AD469" s="1">
        <v>113</v>
      </c>
      <c r="AE469" s="1">
        <v>0.06</v>
      </c>
    </row>
    <row r="470" spans="1:31" x14ac:dyDescent="0.3">
      <c r="A470" s="68">
        <v>24</v>
      </c>
      <c r="B470" s="68" t="s">
        <v>464</v>
      </c>
      <c r="C470" s="1">
        <f>VLOOKUP(A470, 선택문헌!$A$3:$C$67, 3, FALSE)</f>
        <v>33</v>
      </c>
      <c r="D470" s="68" t="s">
        <v>257</v>
      </c>
      <c r="E470" s="69">
        <v>2015</v>
      </c>
      <c r="F470" s="1">
        <v>3</v>
      </c>
      <c r="G470" s="1">
        <v>4</v>
      </c>
      <c r="H470" s="1">
        <v>3</v>
      </c>
      <c r="I470" s="22" t="s">
        <v>1280</v>
      </c>
      <c r="J470" s="1" t="s">
        <v>1296</v>
      </c>
      <c r="L470" s="1" t="s">
        <v>1226</v>
      </c>
      <c r="M470" s="1" t="s">
        <v>1226</v>
      </c>
      <c r="O470" s="1" t="s">
        <v>469</v>
      </c>
      <c r="T470" s="1" t="s">
        <v>1303</v>
      </c>
      <c r="U470" s="1" t="s">
        <v>1304</v>
      </c>
      <c r="V470" s="1">
        <v>112</v>
      </c>
      <c r="W470" s="1" t="s">
        <v>1225</v>
      </c>
      <c r="AB470" s="1" t="s">
        <v>1313</v>
      </c>
      <c r="AC470" s="1" t="s">
        <v>1312</v>
      </c>
      <c r="AD470" s="1">
        <v>113</v>
      </c>
      <c r="AE470" s="1">
        <v>0.91</v>
      </c>
    </row>
    <row r="471" spans="1:31" x14ac:dyDescent="0.3">
      <c r="A471" s="68">
        <v>24</v>
      </c>
      <c r="B471" s="68" t="s">
        <v>464</v>
      </c>
      <c r="C471" s="1">
        <f>VLOOKUP(A471, 선택문헌!$A$3:$C$67, 3, FALSE)</f>
        <v>33</v>
      </c>
      <c r="D471" s="68" t="s">
        <v>257</v>
      </c>
      <c r="E471" s="69">
        <v>2015</v>
      </c>
      <c r="F471" s="1">
        <v>3</v>
      </c>
      <c r="G471" s="1">
        <v>4</v>
      </c>
      <c r="H471" s="1">
        <v>3</v>
      </c>
      <c r="I471" s="22" t="s">
        <v>1280</v>
      </c>
      <c r="J471" s="1" t="s">
        <v>1297</v>
      </c>
      <c r="L471" s="1" t="s">
        <v>1276</v>
      </c>
      <c r="M471" s="1" t="s">
        <v>1226</v>
      </c>
      <c r="O471" s="1" t="s">
        <v>469</v>
      </c>
      <c r="T471" s="1" t="s">
        <v>1305</v>
      </c>
      <c r="U471" s="1" t="s">
        <v>1306</v>
      </c>
      <c r="V471" s="1">
        <v>112</v>
      </c>
      <c r="W471" s="1" t="s">
        <v>1225</v>
      </c>
      <c r="AB471" s="1" t="s">
        <v>1305</v>
      </c>
      <c r="AC471" s="1" t="s">
        <v>1307</v>
      </c>
      <c r="AD471" s="1">
        <v>113</v>
      </c>
      <c r="AE471" s="1">
        <v>0.7</v>
      </c>
    </row>
    <row r="472" spans="1:31" x14ac:dyDescent="0.3">
      <c r="A472" s="68">
        <v>24</v>
      </c>
      <c r="B472" s="68" t="s">
        <v>464</v>
      </c>
      <c r="C472" s="1">
        <f>VLOOKUP(A472, 선택문헌!$A$3:$C$67, 3, FALSE)</f>
        <v>33</v>
      </c>
      <c r="D472" s="68" t="s">
        <v>257</v>
      </c>
      <c r="E472" s="69">
        <v>2015</v>
      </c>
      <c r="F472" s="1">
        <v>3</v>
      </c>
      <c r="G472" s="1">
        <v>4</v>
      </c>
      <c r="H472" s="1">
        <v>3</v>
      </c>
      <c r="I472" s="22" t="s">
        <v>1280</v>
      </c>
      <c r="J472" s="1" t="s">
        <v>1297</v>
      </c>
      <c r="L472" s="1" t="s">
        <v>1226</v>
      </c>
      <c r="M472" s="1" t="s">
        <v>1226</v>
      </c>
      <c r="O472" s="1" t="s">
        <v>469</v>
      </c>
      <c r="T472" s="1" t="s">
        <v>1305</v>
      </c>
      <c r="U472" s="1" t="s">
        <v>1307</v>
      </c>
      <c r="V472" s="1">
        <v>112</v>
      </c>
      <c r="W472" s="1" t="s">
        <v>1225</v>
      </c>
      <c r="AB472" s="1" t="s">
        <v>1305</v>
      </c>
      <c r="AC472" s="1" t="s">
        <v>1307</v>
      </c>
      <c r="AD472" s="1">
        <v>113</v>
      </c>
      <c r="AE472" s="1">
        <v>0.88</v>
      </c>
    </row>
    <row r="473" spans="1:31" x14ac:dyDescent="0.3">
      <c r="A473" s="68">
        <v>24</v>
      </c>
      <c r="B473" s="68" t="s">
        <v>464</v>
      </c>
      <c r="C473" s="1">
        <f>VLOOKUP(A473, 선택문헌!$A$3:$C$67, 3, FALSE)</f>
        <v>33</v>
      </c>
      <c r="D473" s="68" t="s">
        <v>257</v>
      </c>
      <c r="E473" s="69">
        <v>2015</v>
      </c>
      <c r="F473" s="1">
        <v>3</v>
      </c>
      <c r="G473" s="1">
        <v>4</v>
      </c>
      <c r="H473" s="1">
        <v>2</v>
      </c>
      <c r="I473" s="22" t="s">
        <v>1293</v>
      </c>
      <c r="J473" s="1" t="s">
        <v>1229</v>
      </c>
      <c r="L473" s="1" t="s">
        <v>1276</v>
      </c>
      <c r="M473" s="1" t="s">
        <v>1226</v>
      </c>
      <c r="O473" s="1" t="s">
        <v>469</v>
      </c>
      <c r="T473" s="1" t="s">
        <v>1308</v>
      </c>
      <c r="U473" s="1" t="s">
        <v>1309</v>
      </c>
      <c r="V473" s="1">
        <v>112</v>
      </c>
      <c r="W473" s="1" t="s">
        <v>1225</v>
      </c>
      <c r="AB473" s="1" t="s">
        <v>1308</v>
      </c>
      <c r="AC473" s="1" t="s">
        <v>1309</v>
      </c>
      <c r="AD473" s="1">
        <v>113</v>
      </c>
      <c r="AE473" s="1">
        <v>0.9</v>
      </c>
    </row>
    <row r="474" spans="1:31" x14ac:dyDescent="0.3">
      <c r="A474" s="68">
        <v>24</v>
      </c>
      <c r="B474" s="68" t="s">
        <v>464</v>
      </c>
      <c r="C474" s="1">
        <f>VLOOKUP(A474, 선택문헌!$A$3:$C$67, 3, FALSE)</f>
        <v>33</v>
      </c>
      <c r="D474" s="68" t="s">
        <v>257</v>
      </c>
      <c r="E474" s="69">
        <v>2015</v>
      </c>
      <c r="F474" s="1">
        <v>3</v>
      </c>
      <c r="G474" s="1">
        <v>4</v>
      </c>
      <c r="H474" s="1">
        <v>2</v>
      </c>
      <c r="I474" s="22" t="s">
        <v>1293</v>
      </c>
      <c r="J474" s="1" t="s">
        <v>1229</v>
      </c>
      <c r="L474" s="1" t="s">
        <v>1226</v>
      </c>
      <c r="M474" s="1" t="s">
        <v>1226</v>
      </c>
      <c r="O474" s="1" t="s">
        <v>469</v>
      </c>
      <c r="T474" s="1" t="s">
        <v>1308</v>
      </c>
      <c r="U474" s="1" t="s">
        <v>1309</v>
      </c>
      <c r="V474" s="1">
        <v>112</v>
      </c>
      <c r="W474" s="1" t="s">
        <v>1225</v>
      </c>
      <c r="AB474" s="1" t="s">
        <v>1308</v>
      </c>
      <c r="AC474" s="1" t="s">
        <v>1309</v>
      </c>
      <c r="AD474" s="1">
        <v>113</v>
      </c>
      <c r="AE474" s="1">
        <v>0.46</v>
      </c>
    </row>
    <row r="475" spans="1:31" x14ac:dyDescent="0.3">
      <c r="A475" s="68">
        <v>56</v>
      </c>
      <c r="B475" s="68" t="s">
        <v>487</v>
      </c>
      <c r="C475" s="1">
        <f>VLOOKUP(A475, 선택문헌!$A$3:$C$67, 3, FALSE)</f>
        <v>34</v>
      </c>
      <c r="D475" s="68" t="s">
        <v>260</v>
      </c>
      <c r="E475" s="69">
        <v>2017</v>
      </c>
      <c r="F475" s="1">
        <v>3</v>
      </c>
      <c r="G475" s="1">
        <v>4</v>
      </c>
      <c r="H475" s="1">
        <v>1</v>
      </c>
      <c r="I475" s="22" t="s">
        <v>1320</v>
      </c>
      <c r="J475" s="1" t="s">
        <v>1227</v>
      </c>
      <c r="K475" s="1" t="s">
        <v>1321</v>
      </c>
      <c r="M475" s="1" t="s">
        <v>1226</v>
      </c>
      <c r="O475" s="1" t="s">
        <v>469</v>
      </c>
      <c r="P475" s="1">
        <v>12</v>
      </c>
      <c r="Q475" s="1">
        <v>41</v>
      </c>
      <c r="R475" s="1">
        <v>29</v>
      </c>
      <c r="W475" s="1" t="s">
        <v>1225</v>
      </c>
      <c r="X475" s="1">
        <v>9</v>
      </c>
      <c r="Y475" s="1">
        <v>42</v>
      </c>
      <c r="Z475" s="1">
        <v>21</v>
      </c>
      <c r="AE475" s="1">
        <v>0.5</v>
      </c>
    </row>
    <row r="476" spans="1:31" x14ac:dyDescent="0.3">
      <c r="A476" s="68">
        <v>56</v>
      </c>
      <c r="B476" s="68" t="s">
        <v>487</v>
      </c>
      <c r="C476" s="1">
        <f>VLOOKUP(A476, 선택문헌!$A$3:$C$67, 3, FALSE)</f>
        <v>34</v>
      </c>
      <c r="D476" s="68" t="s">
        <v>260</v>
      </c>
      <c r="E476" s="69">
        <v>2017</v>
      </c>
      <c r="F476" s="1">
        <v>3</v>
      </c>
      <c r="G476" s="1">
        <v>4</v>
      </c>
      <c r="H476" s="1">
        <v>2</v>
      </c>
      <c r="I476" s="22" t="s">
        <v>1293</v>
      </c>
      <c r="J476" s="1" t="s">
        <v>1322</v>
      </c>
      <c r="K476" s="1" t="s">
        <v>1323</v>
      </c>
      <c r="M476" s="1" t="s">
        <v>1226</v>
      </c>
      <c r="O476" s="1" t="s">
        <v>469</v>
      </c>
      <c r="P476" s="1">
        <v>31</v>
      </c>
      <c r="Q476" s="1">
        <v>41</v>
      </c>
      <c r="R476" s="1">
        <v>76</v>
      </c>
      <c r="W476" s="1" t="s">
        <v>1225</v>
      </c>
      <c r="X476" s="1">
        <v>37</v>
      </c>
      <c r="Y476" s="1">
        <v>42</v>
      </c>
      <c r="Z476" s="1">
        <v>88</v>
      </c>
      <c r="AE476" s="1">
        <v>0.2</v>
      </c>
    </row>
    <row r="477" spans="1:31" x14ac:dyDescent="0.3">
      <c r="A477" s="68">
        <v>56</v>
      </c>
      <c r="B477" s="68" t="s">
        <v>487</v>
      </c>
      <c r="C477" s="1">
        <f>VLOOKUP(A477, 선택문헌!$A$3:$C$67, 3, FALSE)</f>
        <v>34</v>
      </c>
      <c r="D477" s="68" t="s">
        <v>260</v>
      </c>
      <c r="E477" s="69">
        <v>2017</v>
      </c>
      <c r="F477" s="1">
        <v>3</v>
      </c>
      <c r="G477" s="1">
        <v>4</v>
      </c>
      <c r="H477" s="1">
        <v>3</v>
      </c>
      <c r="I477" s="1" t="s">
        <v>151</v>
      </c>
      <c r="J477" s="1" t="s">
        <v>1324</v>
      </c>
      <c r="M477" s="1" t="s">
        <v>1226</v>
      </c>
      <c r="O477" s="1" t="s">
        <v>469</v>
      </c>
      <c r="T477" s="1">
        <v>12.7</v>
      </c>
      <c r="U477" s="1">
        <v>20.8</v>
      </c>
      <c r="V477" s="1">
        <v>41</v>
      </c>
      <c r="W477" s="1" t="s">
        <v>1225</v>
      </c>
      <c r="AB477" s="1">
        <v>8.89</v>
      </c>
      <c r="AC477" s="1">
        <v>17.899999999999999</v>
      </c>
      <c r="AD477" s="1">
        <v>42</v>
      </c>
      <c r="AE477" s="1">
        <v>0.2</v>
      </c>
    </row>
    <row r="478" spans="1:31" x14ac:dyDescent="0.3">
      <c r="A478" s="68">
        <v>56</v>
      </c>
      <c r="B478" s="68" t="s">
        <v>487</v>
      </c>
      <c r="C478" s="1">
        <f>VLOOKUP(A478, 선택문헌!$A$3:$C$67, 3, FALSE)</f>
        <v>34</v>
      </c>
      <c r="D478" s="68" t="s">
        <v>260</v>
      </c>
      <c r="E478" s="69">
        <v>2017</v>
      </c>
      <c r="F478" s="1">
        <v>3</v>
      </c>
      <c r="G478" s="1">
        <v>4</v>
      </c>
      <c r="H478" s="62">
        <v>3</v>
      </c>
      <c r="I478" s="1" t="s">
        <v>151</v>
      </c>
      <c r="J478" s="1" t="s">
        <v>1325</v>
      </c>
      <c r="K478" s="1" t="s">
        <v>1326</v>
      </c>
      <c r="M478" s="1" t="s">
        <v>1226</v>
      </c>
      <c r="O478" s="1" t="s">
        <v>469</v>
      </c>
      <c r="P478" s="1">
        <v>17</v>
      </c>
      <c r="Q478" s="1">
        <v>41</v>
      </c>
      <c r="R478" s="1">
        <v>51</v>
      </c>
      <c r="W478" s="1" t="s">
        <v>1225</v>
      </c>
      <c r="X478" s="1">
        <v>10</v>
      </c>
      <c r="Y478" s="1">
        <v>42</v>
      </c>
      <c r="Z478" s="1">
        <v>29</v>
      </c>
      <c r="AE478" s="1">
        <v>0.1</v>
      </c>
    </row>
    <row r="479" spans="1:31" x14ac:dyDescent="0.3">
      <c r="A479" s="68">
        <v>56</v>
      </c>
      <c r="B479" s="68" t="s">
        <v>487</v>
      </c>
      <c r="C479" s="1">
        <f>VLOOKUP(A479, 선택문헌!$A$3:$C$67, 3, FALSE)</f>
        <v>34</v>
      </c>
      <c r="D479" s="68" t="s">
        <v>260</v>
      </c>
      <c r="E479" s="69">
        <v>2017</v>
      </c>
      <c r="F479" s="1">
        <v>3</v>
      </c>
      <c r="G479" s="1">
        <v>4</v>
      </c>
      <c r="H479" s="62">
        <v>3</v>
      </c>
      <c r="I479" s="1" t="s">
        <v>151</v>
      </c>
      <c r="J479" s="1" t="s">
        <v>1325</v>
      </c>
      <c r="M479" s="1" t="s">
        <v>1226</v>
      </c>
      <c r="O479" s="1" t="s">
        <v>469</v>
      </c>
      <c r="T479" s="1">
        <v>20.3</v>
      </c>
      <c r="U479" s="1">
        <v>20.399999999999999</v>
      </c>
      <c r="V479" s="1">
        <v>41</v>
      </c>
      <c r="W479" s="1" t="s">
        <v>1225</v>
      </c>
      <c r="AB479" s="1">
        <v>15.1</v>
      </c>
      <c r="AC479" s="1">
        <v>16.399999999999999</v>
      </c>
      <c r="AD479" s="1">
        <v>42</v>
      </c>
      <c r="AE479" s="1">
        <v>0.3</v>
      </c>
    </row>
    <row r="480" spans="1:31" x14ac:dyDescent="0.3">
      <c r="A480" s="68">
        <v>56</v>
      </c>
      <c r="B480" s="68" t="s">
        <v>487</v>
      </c>
      <c r="C480" s="1">
        <f>VLOOKUP(A480, 선택문헌!$A$3:$C$67, 3, FALSE)</f>
        <v>34</v>
      </c>
      <c r="D480" s="68" t="s">
        <v>260</v>
      </c>
      <c r="E480" s="69">
        <v>2017</v>
      </c>
      <c r="F480" s="1">
        <v>3</v>
      </c>
      <c r="G480" s="1">
        <v>4</v>
      </c>
      <c r="H480" s="62">
        <v>2</v>
      </c>
      <c r="I480" s="1" t="s">
        <v>1056</v>
      </c>
      <c r="J480" s="1" t="s">
        <v>749</v>
      </c>
      <c r="M480" s="1" t="s">
        <v>1226</v>
      </c>
      <c r="O480" s="1" t="s">
        <v>469</v>
      </c>
      <c r="T480" s="1">
        <v>3.9</v>
      </c>
      <c r="U480" s="1">
        <v>4.3</v>
      </c>
      <c r="V480" s="1">
        <v>41</v>
      </c>
      <c r="W480" s="1" t="s">
        <v>1225</v>
      </c>
      <c r="AB480" s="1">
        <v>3.1</v>
      </c>
      <c r="AC480" s="1">
        <v>3.8</v>
      </c>
      <c r="AD480" s="1">
        <v>42</v>
      </c>
      <c r="AE480" s="1">
        <v>0.4</v>
      </c>
    </row>
    <row r="481" spans="1:31" x14ac:dyDescent="0.3">
      <c r="A481" s="70">
        <v>31</v>
      </c>
      <c r="B481" s="70" t="s">
        <v>473</v>
      </c>
      <c r="C481" s="1">
        <f>VLOOKUP(A481, 선택문헌!$A$3:$C$67, 3, FALSE)</f>
        <v>35</v>
      </c>
      <c r="D481" s="70" t="s">
        <v>1329</v>
      </c>
      <c r="E481" s="71">
        <v>2018</v>
      </c>
      <c r="F481" s="1">
        <v>3</v>
      </c>
      <c r="G481" s="1" t="s">
        <v>1330</v>
      </c>
      <c r="H481" s="62">
        <v>6</v>
      </c>
      <c r="I481" s="1" t="s">
        <v>1340</v>
      </c>
      <c r="J481" s="1" t="s">
        <v>1226</v>
      </c>
      <c r="K481" s="1" t="s">
        <v>72</v>
      </c>
      <c r="M481" s="1" t="s">
        <v>1226</v>
      </c>
      <c r="O481" s="1" t="s">
        <v>469</v>
      </c>
      <c r="P481" s="1">
        <v>5</v>
      </c>
      <c r="Q481" s="1">
        <v>90</v>
      </c>
      <c r="W481" s="1" t="s">
        <v>1331</v>
      </c>
      <c r="X481" s="1">
        <v>2</v>
      </c>
      <c r="Y481" s="1">
        <v>93</v>
      </c>
    </row>
    <row r="482" spans="1:31" x14ac:dyDescent="0.3">
      <c r="A482" s="70">
        <v>31</v>
      </c>
      <c r="B482" s="70" t="s">
        <v>473</v>
      </c>
      <c r="C482" s="1">
        <f>VLOOKUP(A482, 선택문헌!$A$3:$C$67, 3, FALSE)</f>
        <v>35</v>
      </c>
      <c r="D482" s="70" t="s">
        <v>1329</v>
      </c>
      <c r="E482" s="71">
        <v>2018</v>
      </c>
      <c r="F482" s="1">
        <v>3</v>
      </c>
      <c r="G482" s="1" t="s">
        <v>1330</v>
      </c>
      <c r="H482" s="62">
        <v>2</v>
      </c>
      <c r="I482" s="1" t="s">
        <v>1342</v>
      </c>
      <c r="J482" s="1" t="s">
        <v>1344</v>
      </c>
      <c r="K482" s="1" t="s">
        <v>1345</v>
      </c>
      <c r="L482" s="1" t="s">
        <v>1276</v>
      </c>
      <c r="M482" s="1" t="s">
        <v>1226</v>
      </c>
      <c r="O482" s="1" t="s">
        <v>469</v>
      </c>
      <c r="P482" s="97">
        <f>Q482*R482/100</f>
        <v>84.96</v>
      </c>
      <c r="Q482" s="1">
        <v>90</v>
      </c>
      <c r="R482" s="4">
        <v>94.4</v>
      </c>
      <c r="S482" s="4"/>
      <c r="T482" s="4"/>
      <c r="U482" s="4"/>
      <c r="V482" s="4"/>
      <c r="W482" s="1" t="s">
        <v>1331</v>
      </c>
      <c r="X482" s="97">
        <f>Y482*Z482/100</f>
        <v>89.001000000000005</v>
      </c>
      <c r="Y482" s="1">
        <v>93</v>
      </c>
      <c r="Z482" s="4">
        <v>95.7</v>
      </c>
      <c r="AE482" s="1">
        <v>0.74</v>
      </c>
    </row>
    <row r="483" spans="1:31" x14ac:dyDescent="0.3">
      <c r="A483" s="70">
        <v>31</v>
      </c>
      <c r="B483" s="70" t="s">
        <v>473</v>
      </c>
      <c r="C483" s="1">
        <f>VLOOKUP(A483, 선택문헌!$A$3:$C$67, 3, FALSE)</f>
        <v>35</v>
      </c>
      <c r="D483" s="70" t="s">
        <v>1329</v>
      </c>
      <c r="E483" s="71">
        <v>2018</v>
      </c>
      <c r="F483" s="1">
        <v>3</v>
      </c>
      <c r="G483" s="1" t="s">
        <v>1330</v>
      </c>
      <c r="H483" s="62">
        <v>1</v>
      </c>
      <c r="I483" s="1" t="s">
        <v>1343</v>
      </c>
      <c r="J483" s="1" t="s">
        <v>1227</v>
      </c>
      <c r="K483" s="1" t="s">
        <v>1228</v>
      </c>
      <c r="L483" s="1" t="s">
        <v>1276</v>
      </c>
      <c r="M483" s="1" t="s">
        <v>1226</v>
      </c>
      <c r="O483" s="1" t="s">
        <v>469</v>
      </c>
      <c r="P483" s="97">
        <f>Q483*R483/100</f>
        <v>83.61</v>
      </c>
      <c r="Q483" s="1">
        <v>90</v>
      </c>
      <c r="R483" s="4">
        <v>92.9</v>
      </c>
      <c r="S483" s="4"/>
      <c r="T483" s="4"/>
      <c r="U483" s="4"/>
      <c r="V483" s="4"/>
      <c r="W483" s="1" t="s">
        <v>1331</v>
      </c>
      <c r="X483" s="97">
        <f>Y483*Z483/100</f>
        <v>89.187000000000012</v>
      </c>
      <c r="Y483" s="1">
        <v>93</v>
      </c>
      <c r="Z483" s="4">
        <v>95.9</v>
      </c>
      <c r="AE483" s="1">
        <v>0.73</v>
      </c>
    </row>
    <row r="484" spans="1:31" x14ac:dyDescent="0.3">
      <c r="A484" s="70">
        <v>31</v>
      </c>
      <c r="B484" s="70" t="s">
        <v>473</v>
      </c>
      <c r="C484" s="1">
        <v>35</v>
      </c>
      <c r="D484" s="70" t="s">
        <v>1329</v>
      </c>
      <c r="E484" s="71">
        <v>2018</v>
      </c>
      <c r="F484" s="1">
        <v>3</v>
      </c>
      <c r="G484" s="1" t="s">
        <v>1330</v>
      </c>
      <c r="H484" s="62">
        <v>2</v>
      </c>
      <c r="I484" s="1" t="s">
        <v>1342</v>
      </c>
      <c r="J484" s="1" t="s">
        <v>1344</v>
      </c>
      <c r="K484" s="1" t="s">
        <v>1345</v>
      </c>
      <c r="L484" s="1" t="s">
        <v>1226</v>
      </c>
      <c r="M484" s="1" t="s">
        <v>1226</v>
      </c>
      <c r="O484" s="1" t="s">
        <v>469</v>
      </c>
      <c r="P484" s="97">
        <f>Q484*R484/100</f>
        <v>66.239999999999995</v>
      </c>
      <c r="Q484" s="1">
        <v>90</v>
      </c>
      <c r="R484" s="4">
        <v>73.599999999999994</v>
      </c>
      <c r="S484" s="4"/>
      <c r="T484" s="4"/>
      <c r="U484" s="4"/>
      <c r="V484" s="4"/>
      <c r="W484" s="1" t="s">
        <v>1331</v>
      </c>
      <c r="X484" s="97">
        <f>Y484*Z484/100</f>
        <v>71.51700000000001</v>
      </c>
      <c r="Y484" s="1">
        <v>93</v>
      </c>
      <c r="Z484" s="4">
        <v>76.900000000000006</v>
      </c>
      <c r="AE484" s="1">
        <v>0.49</v>
      </c>
    </row>
    <row r="485" spans="1:31" x14ac:dyDescent="0.3">
      <c r="A485" s="70">
        <v>31</v>
      </c>
      <c r="B485" s="70" t="s">
        <v>473</v>
      </c>
      <c r="C485" s="1">
        <v>35</v>
      </c>
      <c r="D485" s="70" t="s">
        <v>1329</v>
      </c>
      <c r="E485" s="71">
        <v>2018</v>
      </c>
      <c r="F485" s="1">
        <v>3</v>
      </c>
      <c r="G485" s="1" t="s">
        <v>1330</v>
      </c>
      <c r="H485" s="62">
        <v>1</v>
      </c>
      <c r="I485" s="1" t="s">
        <v>1343</v>
      </c>
      <c r="J485" s="1" t="s">
        <v>1227</v>
      </c>
      <c r="K485" s="1" t="s">
        <v>1228</v>
      </c>
      <c r="L485" s="1" t="s">
        <v>1226</v>
      </c>
      <c r="M485" s="1" t="s">
        <v>1226</v>
      </c>
      <c r="O485" s="1" t="s">
        <v>469</v>
      </c>
      <c r="P485" s="97">
        <f>Q485*R485/100</f>
        <v>81.45</v>
      </c>
      <c r="Q485" s="1">
        <v>90</v>
      </c>
      <c r="R485" s="4">
        <v>90.5</v>
      </c>
      <c r="S485" s="4"/>
      <c r="T485" s="4"/>
      <c r="U485" s="4"/>
      <c r="V485" s="4"/>
      <c r="W485" s="1" t="s">
        <v>1331</v>
      </c>
      <c r="X485" s="97">
        <f>Y485*Z485/100</f>
        <v>89.28</v>
      </c>
      <c r="Y485" s="1">
        <v>93</v>
      </c>
      <c r="Z485" s="4">
        <v>96</v>
      </c>
      <c r="AE485" s="1">
        <v>0.21</v>
      </c>
    </row>
    <row r="486" spans="1:31" x14ac:dyDescent="0.3">
      <c r="A486" s="70">
        <v>31</v>
      </c>
      <c r="B486" s="70" t="s">
        <v>473</v>
      </c>
      <c r="C486" s="1">
        <v>35</v>
      </c>
      <c r="D486" s="70" t="s">
        <v>1329</v>
      </c>
      <c r="E486" s="71">
        <v>2018</v>
      </c>
      <c r="F486" s="1">
        <v>3</v>
      </c>
      <c r="G486" s="1" t="s">
        <v>1330</v>
      </c>
      <c r="H486" s="1">
        <v>2</v>
      </c>
      <c r="I486" s="22" t="s">
        <v>1293</v>
      </c>
      <c r="J486" s="1" t="s">
        <v>1229</v>
      </c>
      <c r="L486" s="1" t="s">
        <v>1276</v>
      </c>
      <c r="M486" s="1" t="s">
        <v>1226</v>
      </c>
      <c r="O486" s="1" t="s">
        <v>469</v>
      </c>
      <c r="T486" s="1">
        <v>1.7</v>
      </c>
      <c r="U486" s="1">
        <v>1</v>
      </c>
      <c r="V486" s="1">
        <v>90</v>
      </c>
      <c r="W486" s="1" t="s">
        <v>1331</v>
      </c>
      <c r="AB486" s="1">
        <v>1.6</v>
      </c>
      <c r="AC486" s="1">
        <v>0.8</v>
      </c>
      <c r="AD486" s="1">
        <v>93</v>
      </c>
      <c r="AE486" s="1">
        <v>0.21</v>
      </c>
    </row>
    <row r="487" spans="1:31" x14ac:dyDescent="0.3">
      <c r="A487" s="70">
        <v>31</v>
      </c>
      <c r="B487" s="70" t="s">
        <v>473</v>
      </c>
      <c r="C487" s="1">
        <v>35</v>
      </c>
      <c r="D487" s="70" t="s">
        <v>1329</v>
      </c>
      <c r="E487" s="71">
        <v>2018</v>
      </c>
      <c r="F487" s="1">
        <v>3</v>
      </c>
      <c r="G487" s="1" t="s">
        <v>1330</v>
      </c>
      <c r="H487" s="1">
        <v>2</v>
      </c>
      <c r="I487" s="22" t="s">
        <v>1293</v>
      </c>
      <c r="J487" s="1" t="s">
        <v>1346</v>
      </c>
      <c r="L487" s="1" t="s">
        <v>1276</v>
      </c>
      <c r="M487" s="1" t="s">
        <v>1226</v>
      </c>
      <c r="O487" s="1" t="s">
        <v>469</v>
      </c>
      <c r="T487" s="1">
        <v>3.6</v>
      </c>
      <c r="U487" s="1">
        <v>4.2</v>
      </c>
      <c r="V487" s="1">
        <v>90</v>
      </c>
      <c r="W487" s="1" t="s">
        <v>1331</v>
      </c>
      <c r="AB487" s="1">
        <v>3.1</v>
      </c>
      <c r="AC487" s="1">
        <v>3.9</v>
      </c>
      <c r="AD487" s="1">
        <v>93</v>
      </c>
      <c r="AE487" s="1">
        <v>0.38</v>
      </c>
    </row>
    <row r="488" spans="1:31" x14ac:dyDescent="0.3">
      <c r="A488" s="70">
        <v>31</v>
      </c>
      <c r="B488" s="70" t="s">
        <v>473</v>
      </c>
      <c r="C488" s="1">
        <v>35</v>
      </c>
      <c r="D488" s="70" t="s">
        <v>1329</v>
      </c>
      <c r="E488" s="71">
        <v>2018</v>
      </c>
      <c r="F488" s="1">
        <v>3</v>
      </c>
      <c r="G488" s="1" t="s">
        <v>1330</v>
      </c>
      <c r="H488" s="1">
        <v>3</v>
      </c>
      <c r="I488" s="22" t="s">
        <v>1280</v>
      </c>
      <c r="J488" s="1" t="s">
        <v>1297</v>
      </c>
      <c r="L488" s="1" t="s">
        <v>1276</v>
      </c>
      <c r="M488" s="1" t="s">
        <v>1226</v>
      </c>
      <c r="O488" s="1" t="s">
        <v>469</v>
      </c>
      <c r="T488" s="1">
        <v>1.7</v>
      </c>
      <c r="U488" s="1">
        <v>3.7</v>
      </c>
      <c r="V488" s="1">
        <v>90</v>
      </c>
      <c r="W488" s="1" t="s">
        <v>1331</v>
      </c>
      <c r="AB488" s="1">
        <v>1.8</v>
      </c>
      <c r="AC488" s="1">
        <v>3.4</v>
      </c>
      <c r="AD488" s="1">
        <v>93</v>
      </c>
      <c r="AE488" s="1">
        <v>0.92</v>
      </c>
    </row>
    <row r="489" spans="1:31" x14ac:dyDescent="0.3">
      <c r="A489" s="70">
        <v>31</v>
      </c>
      <c r="B489" s="70" t="s">
        <v>473</v>
      </c>
      <c r="C489" s="1">
        <v>35</v>
      </c>
      <c r="D489" s="70" t="s">
        <v>1329</v>
      </c>
      <c r="E489" s="71">
        <v>2018</v>
      </c>
      <c r="F489" s="1">
        <v>3</v>
      </c>
      <c r="G489" s="1" t="s">
        <v>1330</v>
      </c>
      <c r="H489" s="1">
        <v>3</v>
      </c>
      <c r="I489" s="22" t="s">
        <v>1280</v>
      </c>
      <c r="J489" s="1" t="s">
        <v>1347</v>
      </c>
      <c r="L489" s="1" t="s">
        <v>1276</v>
      </c>
      <c r="M489" s="1" t="s">
        <v>1226</v>
      </c>
      <c r="O489" s="1" t="s">
        <v>469</v>
      </c>
      <c r="T489" s="1">
        <v>5.3</v>
      </c>
      <c r="U489" s="1">
        <v>1.1000000000000001</v>
      </c>
      <c r="V489" s="1">
        <v>90</v>
      </c>
      <c r="W489" s="1" t="s">
        <v>1331</v>
      </c>
      <c r="AB489" s="1">
        <v>5.2</v>
      </c>
      <c r="AC489" s="1">
        <v>1.2</v>
      </c>
      <c r="AD489" s="1">
        <v>93</v>
      </c>
      <c r="AE489" s="1">
        <v>0.36</v>
      </c>
    </row>
    <row r="490" spans="1:31" x14ac:dyDescent="0.3">
      <c r="A490" s="70">
        <v>31</v>
      </c>
      <c r="B490" s="70" t="s">
        <v>473</v>
      </c>
      <c r="C490" s="1">
        <v>35</v>
      </c>
      <c r="D490" s="70" t="s">
        <v>1329</v>
      </c>
      <c r="E490" s="71">
        <v>2018</v>
      </c>
      <c r="F490" s="1">
        <v>3</v>
      </c>
      <c r="G490" s="1" t="s">
        <v>1330</v>
      </c>
      <c r="H490" s="1">
        <v>3</v>
      </c>
      <c r="I490" s="22" t="s">
        <v>1280</v>
      </c>
      <c r="J490" s="1" t="s">
        <v>1348</v>
      </c>
      <c r="L490" s="1" t="s">
        <v>1276</v>
      </c>
      <c r="M490" s="1" t="s">
        <v>1226</v>
      </c>
      <c r="O490" s="1" t="s">
        <v>469</v>
      </c>
      <c r="T490" s="1">
        <v>36</v>
      </c>
      <c r="U490" s="1">
        <v>6.5</v>
      </c>
      <c r="V490" s="1">
        <v>90</v>
      </c>
      <c r="W490" s="1" t="s">
        <v>1331</v>
      </c>
      <c r="AB490" s="1">
        <v>36.6</v>
      </c>
      <c r="AC490" s="1">
        <v>5.9</v>
      </c>
      <c r="AD490" s="1">
        <v>93</v>
      </c>
      <c r="AE490" s="1">
        <v>0.56999999999999995</v>
      </c>
    </row>
    <row r="491" spans="1:31" x14ac:dyDescent="0.3">
      <c r="A491" s="70">
        <v>31</v>
      </c>
      <c r="B491" s="70" t="s">
        <v>473</v>
      </c>
      <c r="C491" s="1">
        <v>35</v>
      </c>
      <c r="D491" s="70" t="s">
        <v>1329</v>
      </c>
      <c r="E491" s="71">
        <v>2018</v>
      </c>
      <c r="F491" s="1">
        <v>3</v>
      </c>
      <c r="G491" s="1" t="s">
        <v>1330</v>
      </c>
      <c r="H491" s="1">
        <v>2</v>
      </c>
      <c r="I491" s="22" t="s">
        <v>1293</v>
      </c>
      <c r="J491" s="1" t="s">
        <v>1229</v>
      </c>
      <c r="L491" s="1" t="s">
        <v>1226</v>
      </c>
      <c r="M491" s="1" t="s">
        <v>1226</v>
      </c>
      <c r="O491" s="1" t="s">
        <v>469</v>
      </c>
      <c r="T491" s="1">
        <v>1.8</v>
      </c>
      <c r="U491" s="1">
        <v>1.1000000000000001</v>
      </c>
      <c r="V491" s="1">
        <v>90</v>
      </c>
      <c r="W491" s="1" t="s">
        <v>1331</v>
      </c>
      <c r="AB491" s="1">
        <v>1.6</v>
      </c>
      <c r="AC491" s="1">
        <v>1</v>
      </c>
      <c r="AD491" s="1">
        <v>93</v>
      </c>
      <c r="AE491" s="1">
        <v>0.23</v>
      </c>
    </row>
    <row r="492" spans="1:31" x14ac:dyDescent="0.3">
      <c r="A492" s="70">
        <v>31</v>
      </c>
      <c r="B492" s="70" t="s">
        <v>473</v>
      </c>
      <c r="C492" s="1">
        <v>35</v>
      </c>
      <c r="D492" s="70" t="s">
        <v>1329</v>
      </c>
      <c r="E492" s="71">
        <v>2018</v>
      </c>
      <c r="F492" s="1">
        <v>3</v>
      </c>
      <c r="G492" s="1" t="s">
        <v>1330</v>
      </c>
      <c r="H492" s="1">
        <v>2</v>
      </c>
      <c r="I492" s="22" t="s">
        <v>1293</v>
      </c>
      <c r="J492" s="1" t="s">
        <v>1346</v>
      </c>
      <c r="L492" s="1" t="s">
        <v>1226</v>
      </c>
      <c r="M492" s="1" t="s">
        <v>1226</v>
      </c>
      <c r="O492" s="1" t="s">
        <v>469</v>
      </c>
      <c r="T492" s="1">
        <v>4</v>
      </c>
      <c r="U492" s="1">
        <v>4.8</v>
      </c>
      <c r="V492" s="1">
        <v>90</v>
      </c>
      <c r="W492" s="1" t="s">
        <v>1331</v>
      </c>
      <c r="AB492" s="1">
        <v>3.5</v>
      </c>
      <c r="AC492" s="1">
        <v>3.7</v>
      </c>
      <c r="AD492" s="1">
        <v>93</v>
      </c>
      <c r="AE492" s="1">
        <v>0.48</v>
      </c>
    </row>
    <row r="493" spans="1:31" x14ac:dyDescent="0.3">
      <c r="A493" s="70">
        <v>31</v>
      </c>
      <c r="B493" s="70" t="s">
        <v>473</v>
      </c>
      <c r="C493" s="1">
        <v>35</v>
      </c>
      <c r="D493" s="70" t="s">
        <v>1329</v>
      </c>
      <c r="E493" s="71">
        <v>2018</v>
      </c>
      <c r="F493" s="1">
        <v>3</v>
      </c>
      <c r="G493" s="1" t="s">
        <v>1330</v>
      </c>
      <c r="H493" s="1">
        <v>3</v>
      </c>
      <c r="I493" s="22" t="s">
        <v>1280</v>
      </c>
      <c r="J493" s="1" t="s">
        <v>1297</v>
      </c>
      <c r="L493" s="1" t="s">
        <v>1226</v>
      </c>
      <c r="M493" s="1" t="s">
        <v>1226</v>
      </c>
      <c r="O493" s="1" t="s">
        <v>469</v>
      </c>
      <c r="T493" s="1">
        <v>1.8</v>
      </c>
      <c r="U493" s="1">
        <v>3.5</v>
      </c>
      <c r="V493" s="1">
        <v>90</v>
      </c>
      <c r="W493" s="1" t="s">
        <v>1331</v>
      </c>
      <c r="AB493" s="1">
        <v>1.9</v>
      </c>
      <c r="AC493" s="1">
        <v>3.9</v>
      </c>
      <c r="AD493" s="1">
        <v>93</v>
      </c>
      <c r="AE493" s="1">
        <v>0.77</v>
      </c>
    </row>
    <row r="494" spans="1:31" x14ac:dyDescent="0.3">
      <c r="A494" s="70">
        <v>31</v>
      </c>
      <c r="B494" s="70" t="s">
        <v>473</v>
      </c>
      <c r="C494" s="1">
        <v>35</v>
      </c>
      <c r="D494" s="70" t="s">
        <v>1329</v>
      </c>
      <c r="E494" s="71">
        <v>2018</v>
      </c>
      <c r="F494" s="1">
        <v>3</v>
      </c>
      <c r="G494" s="1" t="s">
        <v>1330</v>
      </c>
      <c r="H494" s="1">
        <v>3</v>
      </c>
      <c r="I494" s="22" t="s">
        <v>1280</v>
      </c>
      <c r="J494" s="1" t="s">
        <v>1347</v>
      </c>
      <c r="L494" s="1" t="s">
        <v>1226</v>
      </c>
      <c r="M494" s="1" t="s">
        <v>1226</v>
      </c>
      <c r="O494" s="1" t="s">
        <v>469</v>
      </c>
      <c r="T494" s="1">
        <v>5.4</v>
      </c>
      <c r="U494" s="1">
        <v>1</v>
      </c>
      <c r="V494" s="1">
        <v>90</v>
      </c>
      <c r="W494" s="1" t="s">
        <v>1331</v>
      </c>
      <c r="AB494" s="1">
        <v>5.4</v>
      </c>
      <c r="AC494" s="1">
        <v>0.9</v>
      </c>
      <c r="AD494" s="1">
        <v>93</v>
      </c>
      <c r="AE494" s="1">
        <v>0.76</v>
      </c>
    </row>
    <row r="495" spans="1:31" x14ac:dyDescent="0.3">
      <c r="A495" s="70">
        <v>31</v>
      </c>
      <c r="B495" s="70" t="s">
        <v>473</v>
      </c>
      <c r="C495" s="1">
        <v>35</v>
      </c>
      <c r="D495" s="70" t="s">
        <v>1329</v>
      </c>
      <c r="E495" s="71">
        <v>2018</v>
      </c>
      <c r="F495" s="1">
        <v>3</v>
      </c>
      <c r="G495" s="1" t="s">
        <v>1330</v>
      </c>
      <c r="H495" s="1">
        <v>3</v>
      </c>
      <c r="I495" s="22" t="s">
        <v>1280</v>
      </c>
      <c r="J495" s="1" t="s">
        <v>1348</v>
      </c>
      <c r="L495" s="1" t="s">
        <v>1226</v>
      </c>
      <c r="M495" s="1" t="s">
        <v>1226</v>
      </c>
      <c r="O495" s="1" t="s">
        <v>469</v>
      </c>
      <c r="T495" s="1">
        <v>36.799999999999997</v>
      </c>
      <c r="U495" s="1">
        <v>7.6</v>
      </c>
      <c r="V495" s="1">
        <v>90</v>
      </c>
      <c r="W495" s="1" t="s">
        <v>1331</v>
      </c>
      <c r="AB495" s="1">
        <v>37.200000000000003</v>
      </c>
      <c r="AC495" s="1">
        <v>5.2</v>
      </c>
      <c r="AD495" s="1">
        <v>93</v>
      </c>
      <c r="AE495" s="1">
        <v>0.7</v>
      </c>
    </row>
    <row r="496" spans="1:31" x14ac:dyDescent="0.3">
      <c r="A496" s="70">
        <v>31</v>
      </c>
      <c r="B496" s="70" t="s">
        <v>473</v>
      </c>
      <c r="C496" s="1">
        <v>35</v>
      </c>
      <c r="D496" s="70" t="s">
        <v>1329</v>
      </c>
      <c r="E496" s="71">
        <v>2018</v>
      </c>
      <c r="F496" s="1">
        <v>3</v>
      </c>
      <c r="G496" s="1" t="s">
        <v>1330</v>
      </c>
      <c r="H496" s="1">
        <v>5</v>
      </c>
      <c r="I496" s="1" t="s">
        <v>98</v>
      </c>
      <c r="J496" s="22" t="s">
        <v>1350</v>
      </c>
      <c r="K496" s="1" t="s">
        <v>1254</v>
      </c>
      <c r="M496" s="1" t="s">
        <v>1226</v>
      </c>
      <c r="O496" s="1" t="s">
        <v>469</v>
      </c>
      <c r="T496" s="1" t="s">
        <v>1353</v>
      </c>
      <c r="U496" s="1" t="s">
        <v>1354</v>
      </c>
      <c r="V496" s="1">
        <v>39</v>
      </c>
      <c r="W496" s="1" t="s">
        <v>1331</v>
      </c>
      <c r="AB496" s="1" t="s">
        <v>1289</v>
      </c>
      <c r="AC496" s="1" t="s">
        <v>1355</v>
      </c>
      <c r="AD496" s="1">
        <v>39</v>
      </c>
      <c r="AE496" s="1">
        <v>0.03</v>
      </c>
    </row>
    <row r="497" spans="1:31" x14ac:dyDescent="0.3">
      <c r="A497" s="70">
        <v>31</v>
      </c>
      <c r="B497" s="70" t="s">
        <v>473</v>
      </c>
      <c r="C497" s="1">
        <v>35</v>
      </c>
      <c r="D497" s="70" t="s">
        <v>1329</v>
      </c>
      <c r="E497" s="71">
        <v>2018</v>
      </c>
      <c r="F497" s="1">
        <v>3</v>
      </c>
      <c r="G497" s="1" t="s">
        <v>1330</v>
      </c>
      <c r="H497" s="1">
        <v>5</v>
      </c>
      <c r="I497" s="1" t="s">
        <v>98</v>
      </c>
      <c r="J497" s="22" t="s">
        <v>1273</v>
      </c>
      <c r="K497" s="1" t="s">
        <v>1255</v>
      </c>
      <c r="M497" s="1" t="s">
        <v>1226</v>
      </c>
      <c r="O497" s="1" t="s">
        <v>469</v>
      </c>
      <c r="T497" s="1" t="s">
        <v>1262</v>
      </c>
      <c r="U497" s="1" t="s">
        <v>1356</v>
      </c>
      <c r="V497" s="1">
        <v>39</v>
      </c>
      <c r="W497" s="1" t="s">
        <v>1331</v>
      </c>
      <c r="AB497" s="1" t="s">
        <v>1262</v>
      </c>
      <c r="AC497" s="1" t="s">
        <v>1357</v>
      </c>
      <c r="AD497" s="1">
        <v>39</v>
      </c>
      <c r="AE497" s="1">
        <v>0.47</v>
      </c>
    </row>
    <row r="498" spans="1:31" x14ac:dyDescent="0.3">
      <c r="A498" s="70">
        <v>31</v>
      </c>
      <c r="B498" s="70" t="s">
        <v>473</v>
      </c>
      <c r="C498" s="1">
        <v>35</v>
      </c>
      <c r="D498" s="70" t="s">
        <v>1329</v>
      </c>
      <c r="E498" s="71">
        <v>2018</v>
      </c>
      <c r="F498" s="1">
        <v>3</v>
      </c>
      <c r="G498" s="1" t="s">
        <v>1330</v>
      </c>
      <c r="H498" s="1">
        <v>5</v>
      </c>
      <c r="I498" s="1" t="s">
        <v>98</v>
      </c>
      <c r="J498" s="22" t="s">
        <v>1351</v>
      </c>
      <c r="K498" s="1" t="s">
        <v>1352</v>
      </c>
      <c r="M498" s="1" t="s">
        <v>1226</v>
      </c>
      <c r="O498" s="1" t="s">
        <v>469</v>
      </c>
      <c r="T498" s="1" t="s">
        <v>1308</v>
      </c>
      <c r="U498" s="1" t="s">
        <v>1358</v>
      </c>
      <c r="V498" s="1">
        <v>39</v>
      </c>
      <c r="W498" s="1" t="s">
        <v>1331</v>
      </c>
      <c r="AB498" s="1" t="s">
        <v>1308</v>
      </c>
      <c r="AC498" s="1" t="s">
        <v>1358</v>
      </c>
      <c r="AD498" s="1">
        <v>39</v>
      </c>
      <c r="AE498" s="1">
        <v>0.96</v>
      </c>
    </row>
    <row r="499" spans="1:31" x14ac:dyDescent="0.3">
      <c r="A499" s="84">
        <v>13</v>
      </c>
      <c r="B499" s="84" t="s">
        <v>492</v>
      </c>
      <c r="C499" s="1">
        <v>36</v>
      </c>
      <c r="D499" s="84" t="s">
        <v>261</v>
      </c>
      <c r="E499" s="84">
        <v>2014</v>
      </c>
      <c r="F499" s="84">
        <v>4</v>
      </c>
      <c r="G499" s="84">
        <v>3</v>
      </c>
      <c r="H499" s="85">
        <v>1</v>
      </c>
      <c r="I499" s="1" t="s">
        <v>1659</v>
      </c>
      <c r="J499" s="1" t="s">
        <v>1660</v>
      </c>
      <c r="K499" s="1" t="s">
        <v>962</v>
      </c>
      <c r="L499" s="1" t="s">
        <v>677</v>
      </c>
      <c r="M499" s="1" t="s">
        <v>121</v>
      </c>
      <c r="O499" s="1" t="s">
        <v>946</v>
      </c>
      <c r="P499" s="1">
        <v>47</v>
      </c>
      <c r="Q499" s="1">
        <v>69</v>
      </c>
      <c r="R499" s="1">
        <v>68.099999999999994</v>
      </c>
      <c r="W499" s="1" t="s">
        <v>1411</v>
      </c>
      <c r="X499" s="1">
        <v>50</v>
      </c>
      <c r="Y499" s="1">
        <v>61</v>
      </c>
      <c r="Z499" s="1">
        <v>81.900000000000006</v>
      </c>
      <c r="AE499" s="1">
        <v>0.439</v>
      </c>
    </row>
    <row r="500" spans="1:31" x14ac:dyDescent="0.3">
      <c r="A500" s="84">
        <v>13</v>
      </c>
      <c r="B500" s="84" t="s">
        <v>492</v>
      </c>
      <c r="C500" s="1">
        <v>36</v>
      </c>
      <c r="D500" s="84" t="s">
        <v>261</v>
      </c>
      <c r="E500" s="84">
        <v>2014</v>
      </c>
      <c r="F500" s="84">
        <v>4</v>
      </c>
      <c r="G500" s="84">
        <v>3</v>
      </c>
      <c r="H500" s="1">
        <v>1</v>
      </c>
      <c r="I500" s="1" t="s">
        <v>1659</v>
      </c>
      <c r="J500" s="1" t="s">
        <v>1660</v>
      </c>
      <c r="K500" s="1" t="s">
        <v>1080</v>
      </c>
      <c r="L500" s="1" t="s">
        <v>677</v>
      </c>
      <c r="M500" s="1" t="s">
        <v>121</v>
      </c>
      <c r="O500" s="1" t="s">
        <v>946</v>
      </c>
      <c r="P500" s="1">
        <v>47</v>
      </c>
      <c r="Q500" s="1">
        <v>64</v>
      </c>
      <c r="R500" s="1">
        <v>73</v>
      </c>
      <c r="W500" s="1" t="s">
        <v>1411</v>
      </c>
      <c r="X500" s="1">
        <v>50</v>
      </c>
      <c r="Y500" s="1">
        <v>56</v>
      </c>
      <c r="Z500" s="1">
        <v>89</v>
      </c>
      <c r="AE500" s="1">
        <v>0.54900000000000004</v>
      </c>
    </row>
    <row r="501" spans="1:31" x14ac:dyDescent="0.3">
      <c r="A501" s="84">
        <v>13</v>
      </c>
      <c r="B501" s="84" t="s">
        <v>492</v>
      </c>
      <c r="C501" s="1">
        <v>36</v>
      </c>
      <c r="D501" s="84" t="s">
        <v>261</v>
      </c>
      <c r="E501" s="84">
        <v>2014</v>
      </c>
      <c r="F501" s="84">
        <v>4</v>
      </c>
      <c r="G501" s="84">
        <v>3</v>
      </c>
      <c r="H501" s="1">
        <v>2</v>
      </c>
      <c r="I501" s="1" t="s">
        <v>1661</v>
      </c>
      <c r="J501" s="1" t="s">
        <v>1662</v>
      </c>
      <c r="K501" s="1" t="s">
        <v>962</v>
      </c>
      <c r="L501" s="1" t="s">
        <v>677</v>
      </c>
      <c r="M501" s="1" t="s">
        <v>121</v>
      </c>
      <c r="O501" s="1" t="s">
        <v>946</v>
      </c>
      <c r="P501" s="1">
        <v>56</v>
      </c>
      <c r="Q501" s="1">
        <v>69</v>
      </c>
      <c r="R501" s="1">
        <v>81.099999999999994</v>
      </c>
      <c r="W501" s="1" t="s">
        <v>1411</v>
      </c>
      <c r="X501" s="1">
        <v>54</v>
      </c>
      <c r="Y501" s="1">
        <v>61</v>
      </c>
      <c r="Z501" s="1">
        <v>88.5</v>
      </c>
      <c r="AE501" s="1">
        <v>0.11</v>
      </c>
    </row>
    <row r="502" spans="1:31" x14ac:dyDescent="0.3">
      <c r="A502" s="84">
        <v>13</v>
      </c>
      <c r="B502" s="84" t="s">
        <v>492</v>
      </c>
      <c r="C502" s="1">
        <v>36</v>
      </c>
      <c r="D502" s="84" t="s">
        <v>261</v>
      </c>
      <c r="E502" s="84">
        <v>2014</v>
      </c>
      <c r="F502" s="84">
        <v>4</v>
      </c>
      <c r="G502" s="84">
        <v>3</v>
      </c>
      <c r="H502" s="1">
        <v>2</v>
      </c>
      <c r="I502" s="1" t="s">
        <v>1661</v>
      </c>
      <c r="J502" s="1" t="s">
        <v>1662</v>
      </c>
      <c r="K502" s="1" t="s">
        <v>1080</v>
      </c>
      <c r="L502" s="1" t="s">
        <v>677</v>
      </c>
      <c r="M502" s="1" t="s">
        <v>121</v>
      </c>
      <c r="O502" s="1" t="s">
        <v>946</v>
      </c>
      <c r="P502" s="1">
        <v>56</v>
      </c>
      <c r="Q502" s="1">
        <v>64</v>
      </c>
      <c r="R502" s="1">
        <v>87.5</v>
      </c>
      <c r="W502" s="1" t="s">
        <v>1411</v>
      </c>
      <c r="X502" s="1">
        <v>54</v>
      </c>
      <c r="Y502" s="1">
        <v>56</v>
      </c>
      <c r="Z502" s="1">
        <v>96.4</v>
      </c>
      <c r="AE502" s="1">
        <v>0.104</v>
      </c>
    </row>
    <row r="503" spans="1:31" x14ac:dyDescent="0.3">
      <c r="A503" s="84">
        <v>13</v>
      </c>
      <c r="B503" s="84" t="s">
        <v>492</v>
      </c>
      <c r="C503" s="1">
        <v>36</v>
      </c>
      <c r="D503" s="84" t="s">
        <v>261</v>
      </c>
      <c r="E503" s="84">
        <v>2014</v>
      </c>
      <c r="F503" s="84">
        <v>4</v>
      </c>
      <c r="G503" s="84">
        <v>3</v>
      </c>
      <c r="H503" s="1">
        <v>3</v>
      </c>
      <c r="I503" s="1" t="s">
        <v>1663</v>
      </c>
      <c r="J503" s="1" t="s">
        <v>1664</v>
      </c>
      <c r="K503" s="1" t="s">
        <v>1665</v>
      </c>
      <c r="L503" s="1" t="s">
        <v>677</v>
      </c>
      <c r="M503" s="1" t="s">
        <v>121</v>
      </c>
      <c r="O503" s="1" t="s">
        <v>946</v>
      </c>
      <c r="T503" s="1">
        <v>86.8</v>
      </c>
      <c r="U503" s="1">
        <v>18.100000000000001</v>
      </c>
      <c r="V503" s="1">
        <v>64</v>
      </c>
      <c r="W503" s="1" t="s">
        <v>1411</v>
      </c>
      <c r="AB503" s="1">
        <v>92.7</v>
      </c>
      <c r="AC503" s="1">
        <v>11.5</v>
      </c>
      <c r="AD503" s="1">
        <v>56</v>
      </c>
      <c r="AE503" s="1">
        <v>0.23200000000000001</v>
      </c>
    </row>
    <row r="504" spans="1:31" x14ac:dyDescent="0.3">
      <c r="A504" s="84">
        <v>13</v>
      </c>
      <c r="B504" s="84" t="s">
        <v>492</v>
      </c>
      <c r="C504" s="1">
        <v>36</v>
      </c>
      <c r="D504" s="84" t="s">
        <v>261</v>
      </c>
      <c r="E504" s="84">
        <v>2014</v>
      </c>
      <c r="F504" s="84">
        <v>4</v>
      </c>
      <c r="G504" s="84">
        <v>3</v>
      </c>
      <c r="H504" s="1">
        <v>3</v>
      </c>
      <c r="I504" s="1" t="s">
        <v>1663</v>
      </c>
      <c r="J504" s="1" t="s">
        <v>1664</v>
      </c>
      <c r="K504" s="1" t="s">
        <v>1666</v>
      </c>
      <c r="L504" s="1" t="s">
        <v>677</v>
      </c>
      <c r="M504" s="1" t="s">
        <v>121</v>
      </c>
      <c r="O504" s="1" t="s">
        <v>946</v>
      </c>
      <c r="T504" s="1">
        <v>93.4</v>
      </c>
      <c r="U504" s="1">
        <v>15.2</v>
      </c>
      <c r="V504" s="1">
        <v>64</v>
      </c>
      <c r="W504" s="1" t="s">
        <v>1411</v>
      </c>
      <c r="AB504" s="1">
        <v>98</v>
      </c>
      <c r="AC504" s="1">
        <v>7.5</v>
      </c>
      <c r="AD504" s="1">
        <v>56</v>
      </c>
      <c r="AE504" s="1">
        <v>0.35499999999999998</v>
      </c>
    </row>
    <row r="505" spans="1:31" x14ac:dyDescent="0.3">
      <c r="A505" s="84">
        <v>13</v>
      </c>
      <c r="B505" s="84" t="s">
        <v>492</v>
      </c>
      <c r="C505" s="1">
        <v>36</v>
      </c>
      <c r="D505" s="84" t="s">
        <v>261</v>
      </c>
      <c r="E505" s="84">
        <v>2014</v>
      </c>
      <c r="F505" s="84">
        <v>4</v>
      </c>
      <c r="G505" s="84">
        <v>3</v>
      </c>
      <c r="H505" s="1">
        <v>3</v>
      </c>
      <c r="I505" s="1" t="s">
        <v>1663</v>
      </c>
      <c r="J505" s="1" t="s">
        <v>1664</v>
      </c>
      <c r="K505" s="1" t="s">
        <v>1667</v>
      </c>
      <c r="L505" s="1" t="s">
        <v>677</v>
      </c>
      <c r="M505" s="1" t="s">
        <v>121</v>
      </c>
      <c r="O505" s="1" t="s">
        <v>946</v>
      </c>
      <c r="T505" s="1">
        <v>82.2</v>
      </c>
      <c r="U505" s="1">
        <v>25.2</v>
      </c>
      <c r="V505" s="1">
        <v>64</v>
      </c>
      <c r="W505" s="1" t="s">
        <v>1411</v>
      </c>
      <c r="AB505" s="1">
        <v>91.3</v>
      </c>
      <c r="AC505" s="1">
        <v>17.2</v>
      </c>
      <c r="AD505" s="1">
        <v>56</v>
      </c>
      <c r="AE505" s="1">
        <v>0.379</v>
      </c>
    </row>
    <row r="506" spans="1:31" x14ac:dyDescent="0.3">
      <c r="A506" s="84">
        <v>13</v>
      </c>
      <c r="B506" s="84" t="s">
        <v>492</v>
      </c>
      <c r="C506" s="1">
        <v>36</v>
      </c>
      <c r="D506" s="84" t="s">
        <v>261</v>
      </c>
      <c r="E506" s="84">
        <v>2014</v>
      </c>
      <c r="F506" s="84">
        <v>4</v>
      </c>
      <c r="G506" s="84">
        <v>3</v>
      </c>
      <c r="H506" s="1">
        <v>3</v>
      </c>
      <c r="I506" s="1" t="s">
        <v>1663</v>
      </c>
      <c r="J506" s="1" t="s">
        <v>1668</v>
      </c>
      <c r="L506" s="1" t="s">
        <v>677</v>
      </c>
      <c r="M506" s="1" t="s">
        <v>121</v>
      </c>
      <c r="O506" s="1" t="s">
        <v>946</v>
      </c>
      <c r="T506" s="1">
        <v>2.7</v>
      </c>
      <c r="U506" s="1">
        <v>3.2</v>
      </c>
      <c r="V506" s="1">
        <v>64</v>
      </c>
      <c r="W506" s="1" t="s">
        <v>1411</v>
      </c>
      <c r="AB506" s="1">
        <v>0.7</v>
      </c>
      <c r="AC506" s="1">
        <v>1.3</v>
      </c>
      <c r="AD506" s="1">
        <v>56</v>
      </c>
      <c r="AE506" s="1">
        <v>0.108</v>
      </c>
    </row>
    <row r="507" spans="1:31" x14ac:dyDescent="0.3">
      <c r="A507" s="84">
        <v>13</v>
      </c>
      <c r="B507" s="84" t="s">
        <v>492</v>
      </c>
      <c r="C507" s="1">
        <v>36</v>
      </c>
      <c r="D507" s="84" t="s">
        <v>261</v>
      </c>
      <c r="E507" s="84">
        <v>2014</v>
      </c>
      <c r="F507" s="84">
        <v>4</v>
      </c>
      <c r="G507" s="84">
        <v>3</v>
      </c>
      <c r="H507" s="62">
        <v>5</v>
      </c>
      <c r="I507" s="1" t="s">
        <v>98</v>
      </c>
      <c r="J507" s="1" t="s">
        <v>1108</v>
      </c>
      <c r="M507" s="1" t="s">
        <v>121</v>
      </c>
      <c r="O507" s="1" t="s">
        <v>946</v>
      </c>
      <c r="T507" s="1">
        <v>19.8</v>
      </c>
      <c r="U507" s="1">
        <v>3.24</v>
      </c>
      <c r="V507" s="1">
        <v>64</v>
      </c>
      <c r="W507" s="1" t="s">
        <v>1411</v>
      </c>
      <c r="AB507" s="1">
        <v>24.9</v>
      </c>
      <c r="AC507" s="1">
        <v>2.63</v>
      </c>
      <c r="AD507" s="1">
        <v>56</v>
      </c>
      <c r="AE507" s="1">
        <v>0</v>
      </c>
    </row>
    <row r="508" spans="1:31" x14ac:dyDescent="0.3">
      <c r="A508" s="84">
        <v>13</v>
      </c>
      <c r="B508" s="84" t="s">
        <v>492</v>
      </c>
      <c r="C508" s="1">
        <v>36</v>
      </c>
      <c r="D508" s="84" t="s">
        <v>261</v>
      </c>
      <c r="E508" s="84">
        <v>2014</v>
      </c>
      <c r="F508" s="84">
        <v>4</v>
      </c>
      <c r="G508" s="84">
        <v>3</v>
      </c>
      <c r="H508" s="62">
        <v>4</v>
      </c>
      <c r="I508" s="1" t="s">
        <v>870</v>
      </c>
      <c r="J508" s="1" t="s">
        <v>40</v>
      </c>
      <c r="L508" s="1" t="s">
        <v>225</v>
      </c>
      <c r="M508" s="1" t="s">
        <v>121</v>
      </c>
      <c r="O508" s="1" t="s">
        <v>946</v>
      </c>
      <c r="T508" s="1">
        <v>2.2000000000000002</v>
      </c>
      <c r="U508" s="1">
        <v>2.7</v>
      </c>
      <c r="V508" s="1">
        <v>64</v>
      </c>
      <c r="W508" s="1" t="s">
        <v>1411</v>
      </c>
      <c r="AB508" s="1">
        <v>2.8</v>
      </c>
      <c r="AC508" s="1">
        <v>3.3</v>
      </c>
      <c r="AD508" s="1">
        <v>56</v>
      </c>
      <c r="AE508" s="1">
        <v>0.34399999999999997</v>
      </c>
    </row>
    <row r="509" spans="1:31" x14ac:dyDescent="0.3">
      <c r="A509" s="84">
        <v>13</v>
      </c>
      <c r="B509" s="84" t="s">
        <v>492</v>
      </c>
      <c r="C509" s="1">
        <v>36</v>
      </c>
      <c r="D509" s="84" t="s">
        <v>261</v>
      </c>
      <c r="E509" s="84">
        <v>2014</v>
      </c>
      <c r="F509" s="84">
        <v>4</v>
      </c>
      <c r="G509" s="84">
        <v>3</v>
      </c>
      <c r="H509" s="62">
        <v>4</v>
      </c>
      <c r="I509" s="1" t="s">
        <v>870</v>
      </c>
      <c r="J509" s="1" t="s">
        <v>40</v>
      </c>
      <c r="L509" s="1" t="s">
        <v>640</v>
      </c>
      <c r="M509" s="1" t="s">
        <v>121</v>
      </c>
      <c r="O509" s="1" t="s">
        <v>946</v>
      </c>
      <c r="T509" s="1">
        <v>1.4</v>
      </c>
      <c r="U509" s="1">
        <v>2</v>
      </c>
      <c r="V509" s="1">
        <v>64</v>
      </c>
      <c r="W509" s="1" t="s">
        <v>1411</v>
      </c>
      <c r="AB509" s="1">
        <v>1.8</v>
      </c>
      <c r="AC509" s="1">
        <v>1.9</v>
      </c>
      <c r="AD509" s="1">
        <v>56</v>
      </c>
      <c r="AE509" s="1">
        <v>0.307</v>
      </c>
    </row>
    <row r="510" spans="1:31" x14ac:dyDescent="0.3">
      <c r="A510" s="84">
        <v>13</v>
      </c>
      <c r="B510" s="84" t="s">
        <v>492</v>
      </c>
      <c r="C510" s="1">
        <v>36</v>
      </c>
      <c r="D510" s="84" t="s">
        <v>261</v>
      </c>
      <c r="E510" s="84">
        <v>2014</v>
      </c>
      <c r="F510" s="84">
        <v>4</v>
      </c>
      <c r="G510" s="84">
        <v>3</v>
      </c>
      <c r="H510" s="1">
        <v>6</v>
      </c>
      <c r="I510" s="1" t="s">
        <v>1669</v>
      </c>
      <c r="J510" s="1" t="s">
        <v>1670</v>
      </c>
      <c r="K510" s="85" t="s">
        <v>72</v>
      </c>
      <c r="L510" s="92" t="s">
        <v>1671</v>
      </c>
      <c r="M510" s="1" t="s">
        <v>121</v>
      </c>
      <c r="O510" s="1" t="s">
        <v>946</v>
      </c>
      <c r="P510" s="1">
        <v>5</v>
      </c>
      <c r="Q510" s="1">
        <v>64</v>
      </c>
      <c r="R510" s="1">
        <v>7.8</v>
      </c>
      <c r="W510" s="1" t="s">
        <v>1411</v>
      </c>
      <c r="X510" s="1">
        <v>1</v>
      </c>
      <c r="Y510" s="1">
        <v>56</v>
      </c>
      <c r="Z510" s="1">
        <v>1.8</v>
      </c>
      <c r="AE510" s="1">
        <v>0.21299999999999999</v>
      </c>
    </row>
    <row r="511" spans="1:31" x14ac:dyDescent="0.3">
      <c r="A511" s="84">
        <v>13</v>
      </c>
      <c r="B511" s="84" t="s">
        <v>492</v>
      </c>
      <c r="C511" s="1">
        <v>36</v>
      </c>
      <c r="D511" s="84" t="s">
        <v>261</v>
      </c>
      <c r="E511" s="84">
        <v>2014</v>
      </c>
      <c r="F511" s="84">
        <v>4</v>
      </c>
      <c r="G511" s="84">
        <v>3</v>
      </c>
      <c r="H511" s="1">
        <v>6</v>
      </c>
      <c r="I511" s="1" t="s">
        <v>1669</v>
      </c>
      <c r="J511" s="1" t="s">
        <v>865</v>
      </c>
      <c r="K511" s="85" t="s">
        <v>72</v>
      </c>
      <c r="L511" s="92" t="s">
        <v>1671</v>
      </c>
      <c r="M511" s="1" t="s">
        <v>121</v>
      </c>
      <c r="O511" s="1" t="s">
        <v>946</v>
      </c>
      <c r="P511" s="1">
        <v>1</v>
      </c>
      <c r="Q511" s="1">
        <v>64</v>
      </c>
      <c r="R511" s="1">
        <v>3.1</v>
      </c>
      <c r="W511" s="1" t="s">
        <v>1411</v>
      </c>
      <c r="X511" s="1">
        <v>0</v>
      </c>
      <c r="Y511" s="1">
        <v>56</v>
      </c>
      <c r="Z511" s="1">
        <v>0</v>
      </c>
    </row>
    <row r="512" spans="1:31" x14ac:dyDescent="0.3">
      <c r="A512" s="84">
        <v>38</v>
      </c>
      <c r="B512" s="84" t="s">
        <v>500</v>
      </c>
      <c r="C512" s="1">
        <v>37</v>
      </c>
      <c r="D512" s="84" t="s">
        <v>262</v>
      </c>
      <c r="E512" s="84">
        <v>2018</v>
      </c>
      <c r="F512" s="84">
        <v>4</v>
      </c>
      <c r="G512" s="84">
        <v>3</v>
      </c>
      <c r="H512" s="1">
        <v>1</v>
      </c>
      <c r="I512" s="1" t="s">
        <v>1672</v>
      </c>
      <c r="J512" s="1" t="s">
        <v>1660</v>
      </c>
      <c r="K512" s="1" t="s">
        <v>1080</v>
      </c>
      <c r="L512" s="1" t="s">
        <v>1673</v>
      </c>
      <c r="M512" s="1" t="s">
        <v>785</v>
      </c>
      <c r="O512" s="1" t="s">
        <v>946</v>
      </c>
      <c r="P512" s="1">
        <v>28</v>
      </c>
      <c r="Q512" s="1">
        <v>41</v>
      </c>
      <c r="R512" s="1">
        <v>68.3</v>
      </c>
      <c r="W512" s="1" t="s">
        <v>1411</v>
      </c>
      <c r="X512" s="1">
        <v>37</v>
      </c>
      <c r="Y512" s="1">
        <v>41</v>
      </c>
      <c r="Z512" s="1">
        <v>90.2</v>
      </c>
      <c r="AE512" s="1">
        <v>2.7E-2</v>
      </c>
    </row>
    <row r="513" spans="1:31" s="91" customFormat="1" x14ac:dyDescent="0.3">
      <c r="A513" s="116">
        <v>38</v>
      </c>
      <c r="B513" s="116" t="s">
        <v>500</v>
      </c>
      <c r="C513" s="1">
        <v>37</v>
      </c>
      <c r="D513" s="116" t="s">
        <v>262</v>
      </c>
      <c r="E513" s="116">
        <v>2018</v>
      </c>
      <c r="F513" s="116">
        <v>4</v>
      </c>
      <c r="G513" s="116">
        <v>3</v>
      </c>
      <c r="H513" s="91">
        <v>1</v>
      </c>
      <c r="I513" s="91" t="s">
        <v>1672</v>
      </c>
      <c r="J513" s="91" t="s">
        <v>1660</v>
      </c>
      <c r="K513" s="91" t="s">
        <v>1674</v>
      </c>
      <c r="L513" s="91" t="s">
        <v>1673</v>
      </c>
      <c r="M513" s="91" t="s">
        <v>785</v>
      </c>
      <c r="O513" s="91" t="s">
        <v>946</v>
      </c>
      <c r="P513" s="91">
        <v>28</v>
      </c>
      <c r="Q513" s="91">
        <v>69</v>
      </c>
      <c r="R513" s="91">
        <v>40.6</v>
      </c>
      <c r="W513" s="91" t="s">
        <v>1411</v>
      </c>
      <c r="X513" s="91">
        <v>37</v>
      </c>
      <c r="Y513" s="91">
        <v>61</v>
      </c>
      <c r="Z513" s="91">
        <v>60.7</v>
      </c>
      <c r="AE513" s="91">
        <v>3.5000000000000003E-2</v>
      </c>
    </row>
    <row r="514" spans="1:31" s="91" customFormat="1" x14ac:dyDescent="0.3">
      <c r="A514" s="116">
        <v>38</v>
      </c>
      <c r="B514" s="116" t="s">
        <v>500</v>
      </c>
      <c r="C514" s="1">
        <v>37</v>
      </c>
      <c r="D514" s="116" t="s">
        <v>262</v>
      </c>
      <c r="E514" s="116">
        <v>2018</v>
      </c>
      <c r="F514" s="116">
        <v>4</v>
      </c>
      <c r="G514" s="116">
        <v>3</v>
      </c>
      <c r="H514" s="91">
        <v>1</v>
      </c>
      <c r="I514" s="91" t="s">
        <v>1672</v>
      </c>
      <c r="J514" s="91" t="s">
        <v>1660</v>
      </c>
      <c r="K514" s="91" t="s">
        <v>1675</v>
      </c>
      <c r="L514" s="91" t="s">
        <v>1673</v>
      </c>
      <c r="M514" s="91" t="s">
        <v>785</v>
      </c>
      <c r="O514" s="91" t="s">
        <v>946</v>
      </c>
      <c r="P514" s="91">
        <v>56</v>
      </c>
      <c r="Q514" s="91">
        <v>69</v>
      </c>
      <c r="R514" s="91">
        <v>81.2</v>
      </c>
      <c r="W514" s="91" t="s">
        <v>1411</v>
      </c>
      <c r="X514" s="91">
        <v>57</v>
      </c>
      <c r="Y514" s="91">
        <v>61</v>
      </c>
      <c r="Z514" s="91">
        <v>93.4</v>
      </c>
      <c r="AE514" s="91">
        <v>6.6000000000000003E-2</v>
      </c>
    </row>
    <row r="515" spans="1:31" x14ac:dyDescent="0.3">
      <c r="A515" s="84">
        <v>38</v>
      </c>
      <c r="B515" s="84" t="s">
        <v>500</v>
      </c>
      <c r="C515" s="1">
        <v>37</v>
      </c>
      <c r="D515" s="84" t="s">
        <v>262</v>
      </c>
      <c r="E515" s="84">
        <v>2018</v>
      </c>
      <c r="F515" s="84">
        <v>4</v>
      </c>
      <c r="G515" s="84">
        <v>3</v>
      </c>
      <c r="H515" s="1">
        <v>2</v>
      </c>
      <c r="I515" s="1" t="s">
        <v>1661</v>
      </c>
      <c r="J515" s="1" t="s">
        <v>1662</v>
      </c>
      <c r="K515" s="1" t="s">
        <v>1080</v>
      </c>
      <c r="L515" s="1" t="s">
        <v>1673</v>
      </c>
      <c r="M515" s="1" t="s">
        <v>785</v>
      </c>
      <c r="O515" s="1" t="s">
        <v>946</v>
      </c>
      <c r="P515" s="1">
        <v>28</v>
      </c>
      <c r="Q515" s="1">
        <v>41</v>
      </c>
      <c r="R515" s="1">
        <v>68.3</v>
      </c>
      <c r="W515" s="1" t="s">
        <v>1411</v>
      </c>
      <c r="X515" s="1">
        <v>35</v>
      </c>
      <c r="Y515" s="1">
        <v>41</v>
      </c>
      <c r="Z515" s="1">
        <v>85.4</v>
      </c>
      <c r="AE515" s="1">
        <v>0.115</v>
      </c>
    </row>
    <row r="516" spans="1:31" x14ac:dyDescent="0.3">
      <c r="A516" s="84">
        <v>38</v>
      </c>
      <c r="B516" s="84" t="s">
        <v>500</v>
      </c>
      <c r="C516" s="1">
        <v>37</v>
      </c>
      <c r="D516" s="84" t="s">
        <v>262</v>
      </c>
      <c r="E516" s="84">
        <v>2018</v>
      </c>
      <c r="F516" s="84">
        <v>4</v>
      </c>
      <c r="G516" s="84">
        <v>3</v>
      </c>
      <c r="H516" s="1">
        <v>2</v>
      </c>
      <c r="I516" s="1" t="s">
        <v>1661</v>
      </c>
      <c r="J516" s="1" t="s">
        <v>1662</v>
      </c>
      <c r="K516" s="1" t="s">
        <v>1674</v>
      </c>
      <c r="L516" s="1" t="s">
        <v>1673</v>
      </c>
      <c r="M516" s="1" t="s">
        <v>785</v>
      </c>
      <c r="O516" s="1" t="s">
        <v>946</v>
      </c>
      <c r="P516" s="1">
        <v>28</v>
      </c>
      <c r="Q516" s="1">
        <v>69</v>
      </c>
      <c r="R516" s="1">
        <v>40.6</v>
      </c>
      <c r="W516" s="1" t="s">
        <v>1411</v>
      </c>
      <c r="X516" s="1">
        <v>35</v>
      </c>
      <c r="Y516" s="1">
        <v>61</v>
      </c>
      <c r="Z516" s="1">
        <v>57.4</v>
      </c>
      <c r="AE516" s="1">
        <v>7.8E-2</v>
      </c>
    </row>
    <row r="517" spans="1:31" x14ac:dyDescent="0.3">
      <c r="A517" s="84">
        <v>38</v>
      </c>
      <c r="B517" s="84" t="s">
        <v>500</v>
      </c>
      <c r="C517" s="1">
        <v>37</v>
      </c>
      <c r="D517" s="84" t="s">
        <v>262</v>
      </c>
      <c r="E517" s="84">
        <v>2018</v>
      </c>
      <c r="F517" s="84">
        <v>4</v>
      </c>
      <c r="G517" s="84">
        <v>3</v>
      </c>
      <c r="H517" s="1">
        <v>2</v>
      </c>
      <c r="I517" s="1" t="s">
        <v>1661</v>
      </c>
      <c r="J517" s="1" t="s">
        <v>1662</v>
      </c>
      <c r="K517" s="1" t="s">
        <v>1675</v>
      </c>
      <c r="L517" s="1" t="s">
        <v>1673</v>
      </c>
      <c r="M517" s="1" t="s">
        <v>785</v>
      </c>
      <c r="O517" s="1" t="s">
        <v>946</v>
      </c>
      <c r="P517" s="1">
        <v>54</v>
      </c>
      <c r="Q517" s="1">
        <v>69</v>
      </c>
      <c r="R517" s="1">
        <v>78.3</v>
      </c>
      <c r="W517" s="1" t="s">
        <v>1411</v>
      </c>
      <c r="X517" s="1">
        <v>53</v>
      </c>
      <c r="Y517" s="1">
        <v>61</v>
      </c>
      <c r="Z517" s="1">
        <v>86.9</v>
      </c>
      <c r="AE517" s="1">
        <v>0.252</v>
      </c>
    </row>
    <row r="518" spans="1:31" x14ac:dyDescent="0.3">
      <c r="A518" s="84">
        <v>38</v>
      </c>
      <c r="B518" s="84" t="s">
        <v>500</v>
      </c>
      <c r="C518" s="1">
        <v>37</v>
      </c>
      <c r="D518" s="84" t="s">
        <v>262</v>
      </c>
      <c r="E518" s="84">
        <v>2018</v>
      </c>
      <c r="F518" s="84">
        <v>4</v>
      </c>
      <c r="G518" s="84">
        <v>3</v>
      </c>
      <c r="H518" s="1">
        <v>3</v>
      </c>
      <c r="I518" s="1" t="s">
        <v>1663</v>
      </c>
      <c r="J518" s="1" t="s">
        <v>1664</v>
      </c>
      <c r="K518" s="1" t="s">
        <v>1665</v>
      </c>
      <c r="L518" s="1" t="s">
        <v>1673</v>
      </c>
      <c r="M518" s="1" t="s">
        <v>785</v>
      </c>
      <c r="O518" s="1" t="s">
        <v>946</v>
      </c>
      <c r="T518" s="1">
        <v>84.9</v>
      </c>
      <c r="U518" s="1">
        <v>21.8</v>
      </c>
      <c r="V518" s="1">
        <v>82</v>
      </c>
      <c r="W518" s="1" t="s">
        <v>1411</v>
      </c>
      <c r="AB518" s="1">
        <v>89.6</v>
      </c>
      <c r="AC518" s="1">
        <v>18.7</v>
      </c>
      <c r="AD518" s="1">
        <v>82</v>
      </c>
      <c r="AE518" s="1">
        <v>2.1000000000000001E-2</v>
      </c>
    </row>
    <row r="519" spans="1:31" x14ac:dyDescent="0.3">
      <c r="A519" s="84">
        <v>38</v>
      </c>
      <c r="B519" s="84" t="s">
        <v>500</v>
      </c>
      <c r="C519" s="1">
        <v>37</v>
      </c>
      <c r="D519" s="84" t="s">
        <v>262</v>
      </c>
      <c r="E519" s="84">
        <v>2018</v>
      </c>
      <c r="F519" s="84">
        <v>4</v>
      </c>
      <c r="G519" s="84">
        <v>3</v>
      </c>
      <c r="H519" s="1">
        <v>3</v>
      </c>
      <c r="I519" s="1" t="s">
        <v>1663</v>
      </c>
      <c r="J519" s="1" t="s">
        <v>1664</v>
      </c>
      <c r="K519" s="1" t="s">
        <v>1666</v>
      </c>
      <c r="L519" s="1" t="s">
        <v>1673</v>
      </c>
      <c r="M519" s="1" t="s">
        <v>785</v>
      </c>
      <c r="O519" s="1" t="s">
        <v>946</v>
      </c>
      <c r="T519" s="1">
        <v>89.8</v>
      </c>
      <c r="U519" s="1">
        <v>21.8</v>
      </c>
      <c r="V519" s="1">
        <v>82</v>
      </c>
      <c r="W519" s="1" t="s">
        <v>1411</v>
      </c>
      <c r="AB519" s="1">
        <v>94.3</v>
      </c>
      <c r="AC519" s="1">
        <v>15.1</v>
      </c>
      <c r="AD519" s="1">
        <v>82</v>
      </c>
      <c r="AE519" s="1">
        <v>0.26800000000000002</v>
      </c>
    </row>
    <row r="520" spans="1:31" x14ac:dyDescent="0.3">
      <c r="A520" s="84">
        <v>38</v>
      </c>
      <c r="B520" s="84" t="s">
        <v>500</v>
      </c>
      <c r="C520" s="1">
        <v>37</v>
      </c>
      <c r="D520" s="84" t="s">
        <v>262</v>
      </c>
      <c r="E520" s="84">
        <v>2018</v>
      </c>
      <c r="F520" s="84">
        <v>4</v>
      </c>
      <c r="G520" s="84">
        <v>3</v>
      </c>
      <c r="H520" s="1">
        <v>3</v>
      </c>
      <c r="I520" s="1" t="s">
        <v>1663</v>
      </c>
      <c r="J520" s="1" t="s">
        <v>1664</v>
      </c>
      <c r="K520" s="1" t="s">
        <v>1667</v>
      </c>
      <c r="L520" s="1" t="s">
        <v>1673</v>
      </c>
      <c r="M520" s="1" t="s">
        <v>785</v>
      </c>
      <c r="O520" s="1" t="s">
        <v>946</v>
      </c>
      <c r="T520" s="1">
        <v>78</v>
      </c>
      <c r="U520" s="1">
        <v>28.8</v>
      </c>
      <c r="V520" s="1">
        <v>82</v>
      </c>
      <c r="W520" s="1" t="s">
        <v>1411</v>
      </c>
      <c r="AB520" s="1">
        <v>83.7</v>
      </c>
      <c r="AC520" s="1">
        <v>26.4</v>
      </c>
      <c r="AD520" s="1">
        <v>82</v>
      </c>
      <c r="AE520" s="1">
        <v>0.33800000000000002</v>
      </c>
    </row>
    <row r="521" spans="1:31" x14ac:dyDescent="0.3">
      <c r="A521" s="84">
        <v>38</v>
      </c>
      <c r="B521" s="84" t="s">
        <v>500</v>
      </c>
      <c r="C521" s="1">
        <v>37</v>
      </c>
      <c r="D521" s="84" t="s">
        <v>262</v>
      </c>
      <c r="E521" s="84">
        <v>2018</v>
      </c>
      <c r="F521" s="84">
        <v>4</v>
      </c>
      <c r="G521" s="84">
        <v>3</v>
      </c>
      <c r="H521" s="1">
        <v>3</v>
      </c>
      <c r="I521" s="1" t="s">
        <v>1663</v>
      </c>
      <c r="J521" s="1" t="s">
        <v>1668</v>
      </c>
      <c r="L521" s="1" t="s">
        <v>1673</v>
      </c>
      <c r="M521" s="1" t="s">
        <v>785</v>
      </c>
      <c r="O521" s="1" t="s">
        <v>1636</v>
      </c>
      <c r="T521" s="1">
        <v>3.9</v>
      </c>
      <c r="U521" s="1">
        <v>4.2</v>
      </c>
      <c r="V521" s="1">
        <v>82</v>
      </c>
      <c r="W521" s="1" t="s">
        <v>1411</v>
      </c>
      <c r="AB521" s="1">
        <v>2.1</v>
      </c>
      <c r="AC521" s="1">
        <v>2.8</v>
      </c>
      <c r="AD521" s="1">
        <v>82</v>
      </c>
      <c r="AE521" s="1">
        <v>2.5999999999999999E-2</v>
      </c>
    </row>
    <row r="522" spans="1:31" x14ac:dyDescent="0.3">
      <c r="A522" s="116">
        <v>38</v>
      </c>
      <c r="B522" s="116" t="s">
        <v>500</v>
      </c>
      <c r="C522" s="1">
        <v>37</v>
      </c>
      <c r="D522" s="116" t="s">
        <v>262</v>
      </c>
      <c r="E522" s="116">
        <v>2018</v>
      </c>
      <c r="F522" s="116">
        <v>4</v>
      </c>
      <c r="G522" s="116">
        <v>3</v>
      </c>
      <c r="H522" s="91">
        <v>6</v>
      </c>
      <c r="I522" s="91" t="s">
        <v>1669</v>
      </c>
      <c r="J522" s="91" t="s">
        <v>1676</v>
      </c>
      <c r="K522" s="91" t="s">
        <v>1080</v>
      </c>
      <c r="L522" s="91" t="s">
        <v>1673</v>
      </c>
      <c r="M522" s="91" t="s">
        <v>785</v>
      </c>
      <c r="N522" s="91"/>
      <c r="O522" s="91" t="s">
        <v>946</v>
      </c>
      <c r="P522" s="91">
        <v>7</v>
      </c>
      <c r="Q522" s="91">
        <v>41</v>
      </c>
      <c r="R522" s="91">
        <v>17</v>
      </c>
      <c r="S522" s="91"/>
      <c r="T522" s="91"/>
      <c r="U522" s="91"/>
      <c r="V522" s="91"/>
      <c r="W522" s="91" t="s">
        <v>1411</v>
      </c>
      <c r="X522" s="91">
        <v>2</v>
      </c>
      <c r="Y522" s="91">
        <v>41</v>
      </c>
      <c r="Z522" s="91">
        <v>4.9000000000000004</v>
      </c>
      <c r="AA522" s="91"/>
      <c r="AB522" s="91"/>
      <c r="AC522" s="91"/>
      <c r="AD522" s="91"/>
      <c r="AE522" s="91"/>
    </row>
    <row r="523" spans="1:31" x14ac:dyDescent="0.3">
      <c r="A523" s="84">
        <v>38</v>
      </c>
      <c r="B523" s="84" t="s">
        <v>500</v>
      </c>
      <c r="C523" s="1">
        <v>37</v>
      </c>
      <c r="D523" s="84" t="s">
        <v>262</v>
      </c>
      <c r="E523" s="84">
        <v>2018</v>
      </c>
      <c r="F523" s="84">
        <v>4</v>
      </c>
      <c r="G523" s="84">
        <v>3</v>
      </c>
      <c r="H523" s="1">
        <v>6</v>
      </c>
      <c r="I523" s="1" t="s">
        <v>1669</v>
      </c>
      <c r="J523" s="1" t="s">
        <v>1676</v>
      </c>
      <c r="K523" s="1" t="s">
        <v>962</v>
      </c>
      <c r="L523" s="1" t="s">
        <v>1673</v>
      </c>
      <c r="M523" s="1" t="s">
        <v>785</v>
      </c>
      <c r="O523" s="1" t="s">
        <v>946</v>
      </c>
      <c r="P523" s="1">
        <v>7</v>
      </c>
      <c r="Q523" s="1">
        <v>69</v>
      </c>
      <c r="R523" s="1">
        <v>10.1</v>
      </c>
      <c r="W523" s="1" t="s">
        <v>1411</v>
      </c>
      <c r="X523" s="1">
        <v>2</v>
      </c>
      <c r="Y523" s="1">
        <v>61</v>
      </c>
      <c r="Z523" s="1">
        <v>3.3</v>
      </c>
      <c r="AE523" s="1">
        <v>0.17199999999999999</v>
      </c>
    </row>
    <row r="524" spans="1:31" x14ac:dyDescent="0.3">
      <c r="A524" s="88">
        <v>23</v>
      </c>
      <c r="B524" s="88" t="s">
        <v>510</v>
      </c>
      <c r="C524" s="1">
        <v>38</v>
      </c>
      <c r="D524" s="88" t="s">
        <v>263</v>
      </c>
      <c r="E524" s="88">
        <v>2016</v>
      </c>
      <c r="F524" s="88">
        <v>4</v>
      </c>
      <c r="G524" s="88">
        <v>3</v>
      </c>
      <c r="H524" s="62">
        <v>5</v>
      </c>
      <c r="I524" s="1" t="s">
        <v>98</v>
      </c>
      <c r="J524" s="1" t="s">
        <v>1108</v>
      </c>
      <c r="K524" s="1" t="s">
        <v>712</v>
      </c>
      <c r="L524" s="85"/>
      <c r="M524" s="1" t="s">
        <v>121</v>
      </c>
      <c r="O524" s="1" t="s">
        <v>946</v>
      </c>
      <c r="T524" s="1">
        <v>20.100000000000001</v>
      </c>
      <c r="U524" s="1">
        <v>5.9</v>
      </c>
      <c r="V524" s="1">
        <v>45</v>
      </c>
      <c r="W524" s="1" t="s">
        <v>1411</v>
      </c>
      <c r="AB524" s="1">
        <v>21.4</v>
      </c>
      <c r="AC524" s="1">
        <v>6</v>
      </c>
      <c r="AD524" s="1">
        <v>48</v>
      </c>
      <c r="AE524" s="1">
        <v>0.23100000000000001</v>
      </c>
    </row>
    <row r="525" spans="1:31" x14ac:dyDescent="0.3">
      <c r="A525" s="88">
        <v>23</v>
      </c>
      <c r="B525" s="88" t="s">
        <v>510</v>
      </c>
      <c r="C525" s="1">
        <v>38</v>
      </c>
      <c r="D525" s="88" t="s">
        <v>263</v>
      </c>
      <c r="E525" s="88">
        <v>2016</v>
      </c>
      <c r="F525" s="88">
        <v>4</v>
      </c>
      <c r="G525" s="88">
        <v>3</v>
      </c>
      <c r="H525" s="62">
        <v>5</v>
      </c>
      <c r="I525" s="1" t="s">
        <v>98</v>
      </c>
      <c r="J525" s="1" t="s">
        <v>1186</v>
      </c>
      <c r="K525" s="1" t="s">
        <v>198</v>
      </c>
      <c r="L525" s="85"/>
      <c r="M525" s="1" t="s">
        <v>121</v>
      </c>
      <c r="O525" s="1" t="s">
        <v>946</v>
      </c>
      <c r="T525" s="1">
        <v>68.900000000000006</v>
      </c>
      <c r="U525" s="1">
        <v>28.5</v>
      </c>
      <c r="V525" s="1">
        <v>45</v>
      </c>
      <c r="W525" s="1" t="s">
        <v>1411</v>
      </c>
      <c r="AB525" s="1">
        <v>72.900000000000006</v>
      </c>
      <c r="AC525" s="1">
        <v>32.200000000000003</v>
      </c>
      <c r="AD525" s="1">
        <v>48</v>
      </c>
      <c r="AE525" s="1">
        <v>0.60199999999999998</v>
      </c>
    </row>
    <row r="526" spans="1:31" x14ac:dyDescent="0.3">
      <c r="A526" s="88">
        <v>23</v>
      </c>
      <c r="B526" s="88" t="s">
        <v>510</v>
      </c>
      <c r="C526" s="1">
        <v>38</v>
      </c>
      <c r="D526" s="88" t="s">
        <v>263</v>
      </c>
      <c r="E526" s="88">
        <v>2016</v>
      </c>
      <c r="F526" s="88">
        <v>4</v>
      </c>
      <c r="G526" s="88">
        <v>3</v>
      </c>
      <c r="H526" s="62">
        <v>4</v>
      </c>
      <c r="I526" s="1" t="s">
        <v>1677</v>
      </c>
      <c r="J526" s="1" t="s">
        <v>40</v>
      </c>
      <c r="L526" s="1" t="s">
        <v>1678</v>
      </c>
      <c r="M526" s="1" t="s">
        <v>121</v>
      </c>
      <c r="O526" s="1" t="s">
        <v>946</v>
      </c>
      <c r="T526" s="1">
        <v>3.1</v>
      </c>
      <c r="U526" s="1">
        <v>2.1</v>
      </c>
      <c r="V526" s="1">
        <v>45</v>
      </c>
      <c r="W526" s="1" t="s">
        <v>1411</v>
      </c>
      <c r="AB526" s="1">
        <v>5.6</v>
      </c>
      <c r="AC526" s="1">
        <v>1.8</v>
      </c>
      <c r="AD526" s="1">
        <v>48</v>
      </c>
      <c r="AE526" s="1" t="s">
        <v>62</v>
      </c>
    </row>
    <row r="527" spans="1:31" x14ac:dyDescent="0.3">
      <c r="A527" s="88">
        <v>23</v>
      </c>
      <c r="B527" s="88" t="s">
        <v>510</v>
      </c>
      <c r="C527" s="1">
        <v>38</v>
      </c>
      <c r="D527" s="88" t="s">
        <v>263</v>
      </c>
      <c r="E527" s="88">
        <v>2016</v>
      </c>
      <c r="F527" s="88">
        <v>4</v>
      </c>
      <c r="G527" s="88">
        <v>3</v>
      </c>
      <c r="H527" s="62">
        <v>4</v>
      </c>
      <c r="I527" s="1" t="s">
        <v>1677</v>
      </c>
      <c r="J527" s="1" t="s">
        <v>40</v>
      </c>
      <c r="L527" s="1" t="s">
        <v>1679</v>
      </c>
      <c r="M527" s="1" t="s">
        <v>121</v>
      </c>
      <c r="O527" s="1" t="s">
        <v>946</v>
      </c>
      <c r="T527" s="1">
        <v>2.1</v>
      </c>
      <c r="U527" s="1">
        <v>1.7</v>
      </c>
      <c r="V527" s="1">
        <v>45</v>
      </c>
      <c r="W527" s="1" t="s">
        <v>1411</v>
      </c>
      <c r="AB527" s="1">
        <v>3.8</v>
      </c>
      <c r="AC527" s="1">
        <v>1.7</v>
      </c>
      <c r="AD527" s="1">
        <v>48</v>
      </c>
      <c r="AE527" s="1" t="s">
        <v>62</v>
      </c>
    </row>
    <row r="528" spans="1:31" x14ac:dyDescent="0.3">
      <c r="A528" s="88">
        <v>23</v>
      </c>
      <c r="B528" s="88" t="s">
        <v>510</v>
      </c>
      <c r="C528" s="1">
        <v>38</v>
      </c>
      <c r="D528" s="88" t="s">
        <v>263</v>
      </c>
      <c r="E528" s="88">
        <v>2016</v>
      </c>
      <c r="F528" s="88">
        <v>4</v>
      </c>
      <c r="G528" s="88">
        <v>3</v>
      </c>
      <c r="H528" s="62">
        <v>1</v>
      </c>
      <c r="I528" s="1" t="s">
        <v>1672</v>
      </c>
      <c r="J528" s="1" t="s">
        <v>1195</v>
      </c>
      <c r="L528" s="1" t="s">
        <v>121</v>
      </c>
      <c r="M528" s="1" t="s">
        <v>121</v>
      </c>
      <c r="O528" s="1" t="s">
        <v>946</v>
      </c>
      <c r="P528" s="1">
        <v>40</v>
      </c>
      <c r="Q528" s="1">
        <v>44</v>
      </c>
      <c r="R528" s="1">
        <v>90.9</v>
      </c>
      <c r="W528" s="1" t="s">
        <v>1411</v>
      </c>
      <c r="X528" s="1">
        <v>40</v>
      </c>
      <c r="Y528" s="1">
        <v>46</v>
      </c>
      <c r="Z528" s="1">
        <v>87</v>
      </c>
      <c r="AE528" s="1">
        <v>0.39900000000000002</v>
      </c>
    </row>
    <row r="529" spans="1:32" x14ac:dyDescent="0.3">
      <c r="A529" s="88">
        <v>23</v>
      </c>
      <c r="B529" s="88" t="s">
        <v>510</v>
      </c>
      <c r="C529" s="1">
        <v>38</v>
      </c>
      <c r="D529" s="88" t="s">
        <v>263</v>
      </c>
      <c r="E529" s="88">
        <v>2016</v>
      </c>
      <c r="F529" s="88">
        <v>4</v>
      </c>
      <c r="G529" s="88">
        <v>3</v>
      </c>
      <c r="H529" s="62">
        <v>2</v>
      </c>
      <c r="I529" s="1" t="s">
        <v>1082</v>
      </c>
      <c r="J529" s="1" t="s">
        <v>1708</v>
      </c>
      <c r="K529" s="1" t="s">
        <v>1680</v>
      </c>
      <c r="L529" s="1" t="s">
        <v>121</v>
      </c>
      <c r="M529" s="1" t="s">
        <v>121</v>
      </c>
      <c r="O529" s="1" t="s">
        <v>946</v>
      </c>
      <c r="P529" s="1">
        <v>41</v>
      </c>
      <c r="Q529" s="1">
        <v>44</v>
      </c>
      <c r="R529" s="1">
        <v>93.2</v>
      </c>
      <c r="W529" s="1" t="s">
        <v>1411</v>
      </c>
      <c r="X529" s="1">
        <v>42</v>
      </c>
      <c r="Y529" s="1">
        <v>46</v>
      </c>
      <c r="Z529" s="1">
        <v>91.3</v>
      </c>
      <c r="AE529" s="1">
        <v>0.999</v>
      </c>
    </row>
    <row r="530" spans="1:32" x14ac:dyDescent="0.3">
      <c r="A530" s="88">
        <v>23</v>
      </c>
      <c r="B530" s="88" t="s">
        <v>510</v>
      </c>
      <c r="C530" s="1">
        <v>38</v>
      </c>
      <c r="D530" s="88" t="s">
        <v>263</v>
      </c>
      <c r="E530" s="88">
        <v>2016</v>
      </c>
      <c r="F530" s="88">
        <v>4</v>
      </c>
      <c r="G530" s="88">
        <v>3</v>
      </c>
      <c r="H530" s="62">
        <v>2</v>
      </c>
      <c r="I530" s="1" t="s">
        <v>1082</v>
      </c>
      <c r="J530" s="1" t="s">
        <v>1708</v>
      </c>
      <c r="K530" s="1" t="s">
        <v>1681</v>
      </c>
      <c r="L530" s="1" t="s">
        <v>121</v>
      </c>
      <c r="M530" s="1" t="s">
        <v>121</v>
      </c>
      <c r="O530" s="1" t="s">
        <v>946</v>
      </c>
      <c r="T530" s="1">
        <v>1.3</v>
      </c>
      <c r="U530" s="1">
        <v>0.8</v>
      </c>
      <c r="V530" s="1">
        <v>44</v>
      </c>
      <c r="W530" s="1" t="s">
        <v>1411</v>
      </c>
      <c r="AB530" s="1">
        <v>1.4</v>
      </c>
      <c r="AC530" s="1">
        <v>1.9</v>
      </c>
      <c r="AD530" s="1">
        <v>46</v>
      </c>
      <c r="AE530" s="1">
        <v>0.66800000000000004</v>
      </c>
    </row>
    <row r="531" spans="1:32" x14ac:dyDescent="0.3">
      <c r="A531" s="88">
        <v>23</v>
      </c>
      <c r="B531" s="88" t="s">
        <v>510</v>
      </c>
      <c r="C531" s="1">
        <v>38</v>
      </c>
      <c r="D531" s="88" t="s">
        <v>263</v>
      </c>
      <c r="E531" s="88">
        <v>2016</v>
      </c>
      <c r="F531" s="88">
        <v>4</v>
      </c>
      <c r="G531" s="88">
        <v>3</v>
      </c>
      <c r="H531" s="1">
        <v>2</v>
      </c>
      <c r="I531" s="22" t="s">
        <v>1293</v>
      </c>
      <c r="J531" s="1" t="s">
        <v>100</v>
      </c>
      <c r="L531" s="1" t="s">
        <v>121</v>
      </c>
      <c r="M531" s="1" t="s">
        <v>121</v>
      </c>
      <c r="O531" s="1" t="s">
        <v>946</v>
      </c>
      <c r="T531" s="1">
        <v>3.3</v>
      </c>
      <c r="U531" s="1">
        <v>2</v>
      </c>
      <c r="V531" s="1">
        <v>44</v>
      </c>
      <c r="W531" s="1" t="s">
        <v>1411</v>
      </c>
      <c r="AB531" s="1">
        <v>3.2</v>
      </c>
      <c r="AC531" s="1">
        <v>2</v>
      </c>
      <c r="AD531" s="1">
        <v>46</v>
      </c>
      <c r="AE531" s="1">
        <v>0.83699999999999997</v>
      </c>
    </row>
    <row r="532" spans="1:32" x14ac:dyDescent="0.3">
      <c r="A532" s="88">
        <v>22</v>
      </c>
      <c r="B532" s="88" t="s">
        <v>521</v>
      </c>
      <c r="C532" s="1">
        <v>39</v>
      </c>
      <c r="D532" s="88" t="s">
        <v>264</v>
      </c>
      <c r="E532" s="88">
        <v>2023</v>
      </c>
      <c r="F532" s="88">
        <v>4</v>
      </c>
      <c r="G532" s="88">
        <v>3</v>
      </c>
      <c r="H532" s="62">
        <v>1</v>
      </c>
      <c r="I532" s="1" t="s">
        <v>1659</v>
      </c>
      <c r="J532" s="1" t="s">
        <v>1195</v>
      </c>
      <c r="L532" s="85" t="s">
        <v>1682</v>
      </c>
      <c r="M532" s="1" t="s">
        <v>1682</v>
      </c>
      <c r="O532" s="1" t="s">
        <v>946</v>
      </c>
      <c r="P532" s="1">
        <v>57</v>
      </c>
      <c r="Q532" s="1">
        <v>66</v>
      </c>
      <c r="R532" s="1">
        <v>86.4</v>
      </c>
      <c r="W532" s="1" t="s">
        <v>1411</v>
      </c>
      <c r="X532" s="1">
        <v>54</v>
      </c>
      <c r="Y532" s="1">
        <v>64</v>
      </c>
      <c r="Z532" s="1">
        <v>84.4</v>
      </c>
      <c r="AE532" s="1">
        <v>0.80700000000000005</v>
      </c>
      <c r="AF532" s="1">
        <v>0.01</v>
      </c>
    </row>
    <row r="533" spans="1:32" x14ac:dyDescent="0.3">
      <c r="A533" s="88">
        <v>22</v>
      </c>
      <c r="B533" s="88" t="s">
        <v>521</v>
      </c>
      <c r="C533" s="1">
        <v>39</v>
      </c>
      <c r="D533" s="88" t="s">
        <v>264</v>
      </c>
      <c r="E533" s="88">
        <v>2023</v>
      </c>
      <c r="F533" s="88">
        <v>4</v>
      </c>
      <c r="G533" s="88">
        <v>3</v>
      </c>
      <c r="H533" s="62">
        <v>2</v>
      </c>
      <c r="I533" s="1" t="s">
        <v>1082</v>
      </c>
      <c r="J533" s="1" t="s">
        <v>1708</v>
      </c>
      <c r="K533" s="1" t="s">
        <v>1680</v>
      </c>
      <c r="L533" s="85" t="s">
        <v>1682</v>
      </c>
      <c r="M533" s="1" t="s">
        <v>1682</v>
      </c>
      <c r="O533" s="1" t="s">
        <v>946</v>
      </c>
      <c r="P533" s="1">
        <v>55</v>
      </c>
      <c r="Q533" s="1">
        <v>66</v>
      </c>
      <c r="R533" s="1">
        <v>83.3</v>
      </c>
      <c r="W533" s="1" t="s">
        <v>1411</v>
      </c>
      <c r="X533" s="1">
        <v>52</v>
      </c>
      <c r="Y533" s="1">
        <v>64</v>
      </c>
      <c r="Z533" s="1">
        <v>81.3</v>
      </c>
      <c r="AE533" s="1">
        <v>0.82099999999999995</v>
      </c>
      <c r="AF533" s="1">
        <v>5.0000000000000001E-3</v>
      </c>
    </row>
    <row r="534" spans="1:32" x14ac:dyDescent="0.3">
      <c r="A534" s="88">
        <v>22</v>
      </c>
      <c r="B534" s="88" t="s">
        <v>521</v>
      </c>
      <c r="C534" s="1">
        <v>39</v>
      </c>
      <c r="D534" s="88" t="s">
        <v>264</v>
      </c>
      <c r="E534" s="88">
        <v>2023</v>
      </c>
      <c r="F534" s="88">
        <v>4</v>
      </c>
      <c r="G534" s="88">
        <v>3</v>
      </c>
      <c r="H534" s="1">
        <v>2</v>
      </c>
      <c r="I534" s="22" t="s">
        <v>1293</v>
      </c>
      <c r="J534" s="1" t="s">
        <v>100</v>
      </c>
      <c r="L534" s="85" t="s">
        <v>1682</v>
      </c>
      <c r="M534" s="1" t="s">
        <v>1682</v>
      </c>
      <c r="O534" s="1" t="s">
        <v>946</v>
      </c>
      <c r="T534" s="1">
        <v>3.3</v>
      </c>
      <c r="U534" s="1">
        <v>1.9</v>
      </c>
      <c r="V534" s="1">
        <v>66</v>
      </c>
      <c r="W534" s="1" t="s">
        <v>1411</v>
      </c>
      <c r="AB534" s="1">
        <v>3.4</v>
      </c>
      <c r="AC534" s="1">
        <v>2.1</v>
      </c>
      <c r="AD534" s="1">
        <v>64</v>
      </c>
      <c r="AE534" s="1">
        <v>0.96299999999999997</v>
      </c>
    </row>
    <row r="535" spans="1:32" x14ac:dyDescent="0.3">
      <c r="A535" s="88">
        <v>22</v>
      </c>
      <c r="B535" s="88" t="s">
        <v>521</v>
      </c>
      <c r="C535" s="1">
        <v>39</v>
      </c>
      <c r="D535" s="88" t="s">
        <v>264</v>
      </c>
      <c r="E535" s="88">
        <v>2023</v>
      </c>
      <c r="F535" s="88">
        <v>4</v>
      </c>
      <c r="G535" s="88">
        <v>3</v>
      </c>
      <c r="H535" s="1">
        <v>6</v>
      </c>
      <c r="I535" s="92" t="s">
        <v>1669</v>
      </c>
      <c r="J535" s="92" t="s">
        <v>1683</v>
      </c>
      <c r="L535" s="85" t="s">
        <v>1682</v>
      </c>
      <c r="M535" s="1" t="s">
        <v>1682</v>
      </c>
      <c r="O535" s="1" t="s">
        <v>946</v>
      </c>
      <c r="P535" s="1">
        <v>2</v>
      </c>
      <c r="Q535" s="1">
        <v>66</v>
      </c>
      <c r="R535" s="1">
        <v>3</v>
      </c>
      <c r="W535" s="1" t="s">
        <v>1411</v>
      </c>
      <c r="X535" s="1">
        <v>1</v>
      </c>
      <c r="Y535" s="1">
        <v>64</v>
      </c>
      <c r="Z535" s="1">
        <v>1.6</v>
      </c>
      <c r="AE535" s="1">
        <v>0.47299999999999998</v>
      </c>
    </row>
    <row r="536" spans="1:32" x14ac:dyDescent="0.3">
      <c r="A536" s="88">
        <v>22</v>
      </c>
      <c r="B536" s="88" t="s">
        <v>521</v>
      </c>
      <c r="C536" s="1">
        <v>39</v>
      </c>
      <c r="D536" s="88" t="s">
        <v>264</v>
      </c>
      <c r="E536" s="88">
        <v>2023</v>
      </c>
      <c r="F536" s="88">
        <v>4</v>
      </c>
      <c r="G536" s="88">
        <v>3</v>
      </c>
      <c r="H536" s="1">
        <v>6</v>
      </c>
      <c r="I536" s="92" t="s">
        <v>1669</v>
      </c>
      <c r="J536" s="92" t="s">
        <v>1684</v>
      </c>
      <c r="L536" s="85" t="s">
        <v>1682</v>
      </c>
      <c r="M536" s="1" t="s">
        <v>1682</v>
      </c>
      <c r="O536" s="1" t="s">
        <v>946</v>
      </c>
      <c r="P536" s="1">
        <v>0</v>
      </c>
      <c r="Q536" s="1">
        <v>66</v>
      </c>
      <c r="R536" s="1">
        <v>0</v>
      </c>
      <c r="W536" s="1" t="s">
        <v>1411</v>
      </c>
      <c r="X536" s="1">
        <v>1</v>
      </c>
      <c r="Y536" s="1">
        <v>64</v>
      </c>
      <c r="Z536" s="1">
        <v>1.6</v>
      </c>
      <c r="AE536" s="1">
        <v>0.32400000000000001</v>
      </c>
    </row>
    <row r="537" spans="1:32" x14ac:dyDescent="0.3">
      <c r="A537" s="88">
        <v>22</v>
      </c>
      <c r="B537" s="88" t="s">
        <v>521</v>
      </c>
      <c r="C537" s="1">
        <v>39</v>
      </c>
      <c r="D537" s="88" t="s">
        <v>264</v>
      </c>
      <c r="E537" s="88">
        <v>2023</v>
      </c>
      <c r="F537" s="88">
        <v>4</v>
      </c>
      <c r="G537" s="88">
        <v>3</v>
      </c>
      <c r="H537" s="1">
        <v>6</v>
      </c>
      <c r="I537" s="1" t="s">
        <v>1685</v>
      </c>
      <c r="L537" s="85" t="s">
        <v>1682</v>
      </c>
      <c r="M537" s="1" t="s">
        <v>1682</v>
      </c>
      <c r="O537" s="1" t="s">
        <v>946</v>
      </c>
      <c r="P537" s="1">
        <v>5</v>
      </c>
      <c r="Q537" s="1">
        <v>66</v>
      </c>
      <c r="R537" s="1">
        <v>7.6</v>
      </c>
      <c r="W537" s="1" t="s">
        <v>1411</v>
      </c>
      <c r="X537" s="1">
        <v>4</v>
      </c>
      <c r="Y537" s="1">
        <v>64</v>
      </c>
      <c r="Z537" s="1">
        <v>6.3</v>
      </c>
      <c r="AE537" s="1">
        <v>0.91400000000000003</v>
      </c>
    </row>
    <row r="538" spans="1:32" x14ac:dyDescent="0.3">
      <c r="A538" s="93">
        <v>30</v>
      </c>
      <c r="B538" s="93" t="s">
        <v>529</v>
      </c>
      <c r="C538" s="1">
        <v>40</v>
      </c>
      <c r="D538" s="93" t="s">
        <v>265</v>
      </c>
      <c r="E538" s="93">
        <v>2020</v>
      </c>
      <c r="F538" s="93">
        <v>4</v>
      </c>
      <c r="G538" s="93">
        <v>3</v>
      </c>
      <c r="H538" s="85">
        <v>1</v>
      </c>
      <c r="I538" s="1" t="s">
        <v>1659</v>
      </c>
      <c r="J538" s="1" t="s">
        <v>1686</v>
      </c>
      <c r="K538" s="1" t="s">
        <v>1080</v>
      </c>
      <c r="L538" s="1" t="s">
        <v>677</v>
      </c>
      <c r="M538" s="1" t="s">
        <v>121</v>
      </c>
      <c r="O538" s="1" t="s">
        <v>946</v>
      </c>
      <c r="P538" s="1">
        <v>47</v>
      </c>
      <c r="Q538" s="1">
        <v>53</v>
      </c>
      <c r="R538" s="1">
        <v>88.7</v>
      </c>
      <c r="W538" s="1" t="s">
        <v>1411</v>
      </c>
      <c r="X538" s="1">
        <v>38</v>
      </c>
      <c r="Y538" s="1">
        <v>41</v>
      </c>
      <c r="Z538" s="1">
        <v>92.7</v>
      </c>
      <c r="AE538" s="1">
        <v>0.03</v>
      </c>
    </row>
    <row r="539" spans="1:32" x14ac:dyDescent="0.3">
      <c r="A539" s="93">
        <v>30</v>
      </c>
      <c r="B539" s="93" t="s">
        <v>529</v>
      </c>
      <c r="C539" s="1">
        <v>40</v>
      </c>
      <c r="D539" s="93" t="s">
        <v>265</v>
      </c>
      <c r="E539" s="93">
        <v>2020</v>
      </c>
      <c r="F539" s="93">
        <v>4</v>
      </c>
      <c r="G539" s="93">
        <v>3</v>
      </c>
      <c r="H539" s="1">
        <v>1</v>
      </c>
      <c r="I539" s="1" t="s">
        <v>1659</v>
      </c>
      <c r="J539" s="1" t="s">
        <v>1686</v>
      </c>
      <c r="K539" s="1" t="s">
        <v>962</v>
      </c>
      <c r="L539" s="1" t="s">
        <v>677</v>
      </c>
      <c r="M539" s="1" t="s">
        <v>121</v>
      </c>
      <c r="O539" s="1" t="s">
        <v>946</v>
      </c>
      <c r="P539" s="1">
        <v>47</v>
      </c>
      <c r="Q539" s="1">
        <v>58</v>
      </c>
      <c r="R539" s="1">
        <v>81</v>
      </c>
      <c r="W539" s="1" t="s">
        <v>1411</v>
      </c>
      <c r="X539" s="1">
        <v>38</v>
      </c>
      <c r="Y539" s="1">
        <v>47</v>
      </c>
      <c r="Z539" s="1">
        <v>80.900000000000006</v>
      </c>
      <c r="AE539" s="1">
        <v>0.02</v>
      </c>
    </row>
    <row r="540" spans="1:32" x14ac:dyDescent="0.3">
      <c r="A540" s="93">
        <v>30</v>
      </c>
      <c r="B540" s="93" t="s">
        <v>529</v>
      </c>
      <c r="C540" s="1">
        <v>40</v>
      </c>
      <c r="D540" s="93" t="s">
        <v>265</v>
      </c>
      <c r="E540" s="93">
        <v>2020</v>
      </c>
      <c r="F540" s="93">
        <v>4</v>
      </c>
      <c r="G540" s="93">
        <v>3</v>
      </c>
      <c r="H540" s="1">
        <v>2</v>
      </c>
      <c r="I540" s="1" t="s">
        <v>1661</v>
      </c>
      <c r="J540" s="1" t="s">
        <v>1687</v>
      </c>
      <c r="K540" s="1" t="s">
        <v>1080</v>
      </c>
      <c r="L540" s="1" t="s">
        <v>677</v>
      </c>
      <c r="M540" s="1" t="s">
        <v>121</v>
      </c>
      <c r="O540" s="1" t="s">
        <v>946</v>
      </c>
      <c r="P540" s="1">
        <v>43</v>
      </c>
      <c r="Q540" s="1">
        <v>53</v>
      </c>
      <c r="R540" s="1">
        <v>81.099999999999994</v>
      </c>
      <c r="W540" s="1" t="s">
        <v>1411</v>
      </c>
      <c r="X540" s="1">
        <v>37</v>
      </c>
      <c r="Y540" s="1">
        <v>41</v>
      </c>
      <c r="Z540" s="1">
        <v>90.2</v>
      </c>
      <c r="AE540" s="1">
        <v>0.2</v>
      </c>
    </row>
    <row r="541" spans="1:32" x14ac:dyDescent="0.3">
      <c r="A541" s="93">
        <v>30</v>
      </c>
      <c r="B541" s="93" t="s">
        <v>529</v>
      </c>
      <c r="C541" s="1">
        <v>40</v>
      </c>
      <c r="D541" s="93" t="s">
        <v>265</v>
      </c>
      <c r="E541" s="93">
        <v>2020</v>
      </c>
      <c r="F541" s="93">
        <v>4</v>
      </c>
      <c r="G541" s="93">
        <v>3</v>
      </c>
      <c r="H541" s="1">
        <v>2</v>
      </c>
      <c r="I541" s="1" t="s">
        <v>1661</v>
      </c>
      <c r="J541" s="1" t="s">
        <v>1687</v>
      </c>
      <c r="K541" s="1" t="s">
        <v>962</v>
      </c>
      <c r="L541" s="1" t="s">
        <v>677</v>
      </c>
      <c r="M541" s="1" t="s">
        <v>121</v>
      </c>
      <c r="O541" s="1" t="s">
        <v>946</v>
      </c>
      <c r="P541" s="1">
        <v>43</v>
      </c>
      <c r="Q541" s="1">
        <v>58</v>
      </c>
      <c r="R541" s="1">
        <v>74.099999999999994</v>
      </c>
      <c r="W541" s="1" t="s">
        <v>1411</v>
      </c>
      <c r="X541" s="1">
        <v>37</v>
      </c>
      <c r="Y541" s="1">
        <v>47</v>
      </c>
      <c r="Z541" s="1">
        <v>78.7</v>
      </c>
      <c r="AE541" s="1">
        <v>0.15</v>
      </c>
    </row>
    <row r="542" spans="1:32" x14ac:dyDescent="0.3">
      <c r="A542" s="93">
        <v>30</v>
      </c>
      <c r="B542" s="93" t="s">
        <v>529</v>
      </c>
      <c r="C542" s="1">
        <v>40</v>
      </c>
      <c r="D542" s="93" t="s">
        <v>265</v>
      </c>
      <c r="E542" s="93">
        <v>2020</v>
      </c>
      <c r="F542" s="93">
        <v>4</v>
      </c>
      <c r="G542" s="93">
        <v>3</v>
      </c>
      <c r="H542" s="1">
        <v>3</v>
      </c>
      <c r="I542" s="1" t="s">
        <v>1663</v>
      </c>
      <c r="J542" s="1" t="s">
        <v>1169</v>
      </c>
      <c r="L542" s="1" t="s">
        <v>677</v>
      </c>
      <c r="M542" s="1" t="s">
        <v>121</v>
      </c>
      <c r="O542" s="1" t="s">
        <v>946</v>
      </c>
      <c r="T542" s="1" t="s">
        <v>54</v>
      </c>
      <c r="U542" s="1">
        <v>9.3000000000000007</v>
      </c>
      <c r="V542" s="1">
        <v>53</v>
      </c>
      <c r="W542" s="1" t="s">
        <v>1411</v>
      </c>
      <c r="AB542" s="1" t="s">
        <v>54</v>
      </c>
      <c r="AC542" s="1">
        <v>12</v>
      </c>
      <c r="AD542" s="1">
        <v>41</v>
      </c>
      <c r="AE542" s="1">
        <v>0.3</v>
      </c>
    </row>
    <row r="543" spans="1:32" x14ac:dyDescent="0.3">
      <c r="A543" s="93">
        <v>30</v>
      </c>
      <c r="B543" s="93" t="s">
        <v>529</v>
      </c>
      <c r="C543" s="1">
        <v>40</v>
      </c>
      <c r="D543" s="93" t="s">
        <v>265</v>
      </c>
      <c r="E543" s="93">
        <v>2020</v>
      </c>
      <c r="F543" s="93">
        <v>4</v>
      </c>
      <c r="G543" s="93">
        <v>3</v>
      </c>
      <c r="H543" s="85">
        <v>3</v>
      </c>
      <c r="I543" s="1" t="s">
        <v>1663</v>
      </c>
      <c r="J543" s="1" t="s">
        <v>1664</v>
      </c>
      <c r="K543" s="1" t="s">
        <v>1665</v>
      </c>
      <c r="L543" s="1" t="s">
        <v>677</v>
      </c>
      <c r="M543" s="1" t="s">
        <v>121</v>
      </c>
      <c r="O543" s="1" t="s">
        <v>946</v>
      </c>
      <c r="T543" s="1" t="s">
        <v>735</v>
      </c>
      <c r="U543" s="1">
        <v>11.8</v>
      </c>
      <c r="V543" s="1">
        <v>53</v>
      </c>
      <c r="W543" s="1" t="s">
        <v>1411</v>
      </c>
      <c r="AB543" s="1" t="s">
        <v>735</v>
      </c>
      <c r="AC543" s="1">
        <v>9.6999999999999993</v>
      </c>
      <c r="AD543" s="1">
        <v>41</v>
      </c>
      <c r="AE543" s="1">
        <v>0.56000000000000005</v>
      </c>
    </row>
    <row r="544" spans="1:32" x14ac:dyDescent="0.3">
      <c r="A544" s="93">
        <v>30</v>
      </c>
      <c r="B544" s="93" t="s">
        <v>529</v>
      </c>
      <c r="C544" s="1">
        <v>40</v>
      </c>
      <c r="D544" s="93" t="s">
        <v>265</v>
      </c>
      <c r="E544" s="93">
        <v>2020</v>
      </c>
      <c r="F544" s="93">
        <v>4</v>
      </c>
      <c r="G544" s="93">
        <v>3</v>
      </c>
      <c r="H544" s="85">
        <v>3</v>
      </c>
      <c r="I544" s="1" t="s">
        <v>1663</v>
      </c>
      <c r="J544" s="1" t="s">
        <v>1664</v>
      </c>
      <c r="K544" s="1" t="s">
        <v>1666</v>
      </c>
      <c r="L544" s="1" t="s">
        <v>677</v>
      </c>
      <c r="M544" s="1" t="s">
        <v>121</v>
      </c>
      <c r="O544" s="1" t="s">
        <v>946</v>
      </c>
      <c r="T544" s="1" t="s">
        <v>735</v>
      </c>
      <c r="U544" s="1">
        <v>9.35</v>
      </c>
      <c r="V544" s="1">
        <v>53</v>
      </c>
      <c r="W544" s="1" t="s">
        <v>1411</v>
      </c>
      <c r="AB544" s="1" t="s">
        <v>735</v>
      </c>
      <c r="AC544" s="1">
        <v>10.8</v>
      </c>
      <c r="AD544" s="1">
        <v>41</v>
      </c>
      <c r="AE544" s="1">
        <v>0.33</v>
      </c>
    </row>
    <row r="545" spans="1:31" x14ac:dyDescent="0.3">
      <c r="A545" s="93">
        <v>30</v>
      </c>
      <c r="B545" s="93" t="s">
        <v>529</v>
      </c>
      <c r="C545" s="1">
        <v>40</v>
      </c>
      <c r="D545" s="93" t="s">
        <v>265</v>
      </c>
      <c r="E545" s="93">
        <v>2020</v>
      </c>
      <c r="F545" s="93">
        <v>4</v>
      </c>
      <c r="G545" s="93">
        <v>3</v>
      </c>
      <c r="H545" s="85">
        <v>3</v>
      </c>
      <c r="I545" s="1" t="s">
        <v>1663</v>
      </c>
      <c r="J545" s="1" t="s">
        <v>1664</v>
      </c>
      <c r="K545" s="1" t="s">
        <v>1667</v>
      </c>
      <c r="L545" s="1" t="s">
        <v>677</v>
      </c>
      <c r="M545" s="1" t="s">
        <v>121</v>
      </c>
      <c r="O545" s="1" t="s">
        <v>946</v>
      </c>
      <c r="T545" s="1" t="s">
        <v>735</v>
      </c>
      <c r="U545" s="1">
        <v>14.8</v>
      </c>
      <c r="V545" s="1">
        <v>53</v>
      </c>
      <c r="W545" s="1" t="s">
        <v>1411</v>
      </c>
      <c r="AB545" s="1" t="s">
        <v>735</v>
      </c>
      <c r="AC545" s="1">
        <v>18.399999999999999</v>
      </c>
      <c r="AD545" s="1">
        <v>41</v>
      </c>
      <c r="AE545" s="1">
        <v>0.37</v>
      </c>
    </row>
    <row r="546" spans="1:31" x14ac:dyDescent="0.3">
      <c r="A546" s="68">
        <v>19</v>
      </c>
      <c r="B546" s="68" t="s">
        <v>554</v>
      </c>
      <c r="C546" s="1">
        <v>41</v>
      </c>
      <c r="D546" s="68" t="s">
        <v>1364</v>
      </c>
      <c r="E546" s="69">
        <v>2016</v>
      </c>
      <c r="F546" s="1">
        <v>5</v>
      </c>
      <c r="G546" s="1">
        <v>2</v>
      </c>
      <c r="H546" s="1">
        <v>5</v>
      </c>
      <c r="I546" s="1" t="s">
        <v>98</v>
      </c>
      <c r="J546" s="62" t="s">
        <v>1374</v>
      </c>
      <c r="K546" s="1" t="s">
        <v>1254</v>
      </c>
      <c r="M546" s="1" t="s">
        <v>1226</v>
      </c>
      <c r="O546" s="1" t="s">
        <v>1372</v>
      </c>
      <c r="T546" s="1">
        <v>8.3000000000000007</v>
      </c>
      <c r="U546" s="1">
        <v>2</v>
      </c>
      <c r="V546" s="1">
        <v>70</v>
      </c>
      <c r="W546" s="1" t="s">
        <v>36</v>
      </c>
      <c r="AB546" s="1">
        <v>16.399999999999999</v>
      </c>
      <c r="AC546" s="1">
        <v>1.8</v>
      </c>
      <c r="AD546" s="1">
        <v>70</v>
      </c>
      <c r="AE546" s="1" t="s">
        <v>62</v>
      </c>
    </row>
    <row r="547" spans="1:31" x14ac:dyDescent="0.3">
      <c r="A547" s="68">
        <v>19</v>
      </c>
      <c r="B547" s="68" t="s">
        <v>554</v>
      </c>
      <c r="C547" s="1">
        <v>41</v>
      </c>
      <c r="D547" s="68" t="s">
        <v>1364</v>
      </c>
      <c r="E547" s="69">
        <v>2016</v>
      </c>
      <c r="F547" s="1">
        <v>5</v>
      </c>
      <c r="G547" s="1">
        <v>2</v>
      </c>
      <c r="H547" s="1">
        <v>5</v>
      </c>
      <c r="I547" s="1" t="s">
        <v>98</v>
      </c>
      <c r="J547" s="22" t="s">
        <v>1373</v>
      </c>
      <c r="K547" s="1" t="s">
        <v>1255</v>
      </c>
      <c r="M547" s="1" t="s">
        <v>1226</v>
      </c>
      <c r="O547" s="1" t="s">
        <v>1372</v>
      </c>
      <c r="T547" s="1">
        <v>50.6</v>
      </c>
      <c r="U547" s="1">
        <v>19.7</v>
      </c>
      <c r="V547" s="1">
        <v>70</v>
      </c>
      <c r="W547" s="1" t="s">
        <v>36</v>
      </c>
      <c r="AB547" s="1">
        <v>52.7</v>
      </c>
      <c r="AC547" s="1">
        <v>17.100000000000001</v>
      </c>
      <c r="AD547" s="1">
        <v>70</v>
      </c>
      <c r="AE547" s="1">
        <v>2.1000000000000001E-2</v>
      </c>
    </row>
    <row r="548" spans="1:31" x14ac:dyDescent="0.3">
      <c r="A548" s="68">
        <v>19</v>
      </c>
      <c r="B548" s="68" t="s">
        <v>554</v>
      </c>
      <c r="C548" s="1">
        <v>41</v>
      </c>
      <c r="D548" s="68" t="s">
        <v>1364</v>
      </c>
      <c r="E548" s="69">
        <v>2016</v>
      </c>
      <c r="F548" s="1">
        <v>5</v>
      </c>
      <c r="G548" s="1">
        <v>2</v>
      </c>
      <c r="H548" s="1">
        <v>4</v>
      </c>
      <c r="I548" s="1" t="s">
        <v>635</v>
      </c>
      <c r="J548" s="1" t="s">
        <v>905</v>
      </c>
      <c r="M548" s="1" t="s">
        <v>1226</v>
      </c>
      <c r="O548" s="1" t="s">
        <v>1372</v>
      </c>
      <c r="T548" s="1" t="s">
        <v>1298</v>
      </c>
      <c r="U548" s="1" t="s">
        <v>1375</v>
      </c>
      <c r="V548" s="1">
        <v>70</v>
      </c>
      <c r="W548" s="1" t="s">
        <v>36</v>
      </c>
      <c r="AB548" s="1" t="s">
        <v>1376</v>
      </c>
      <c r="AC548" s="1" t="s">
        <v>1377</v>
      </c>
      <c r="AD548" s="1">
        <v>70</v>
      </c>
      <c r="AE548" s="1" t="s">
        <v>62</v>
      </c>
    </row>
    <row r="549" spans="1:31" x14ac:dyDescent="0.3">
      <c r="A549" s="68">
        <v>19</v>
      </c>
      <c r="B549" s="68" t="s">
        <v>554</v>
      </c>
      <c r="C549" s="1">
        <v>41</v>
      </c>
      <c r="D549" s="68" t="s">
        <v>1364</v>
      </c>
      <c r="E549" s="69">
        <v>2016</v>
      </c>
      <c r="F549" s="1">
        <v>5</v>
      </c>
      <c r="G549" s="1">
        <v>2</v>
      </c>
      <c r="H549" s="1">
        <v>2</v>
      </c>
      <c r="I549" s="22" t="s">
        <v>1293</v>
      </c>
      <c r="J549" s="1" t="s">
        <v>1378</v>
      </c>
      <c r="L549" s="1" t="s">
        <v>1226</v>
      </c>
      <c r="M549" s="1" t="s">
        <v>1226</v>
      </c>
      <c r="O549" s="1" t="s">
        <v>1372</v>
      </c>
      <c r="T549" s="1" t="s">
        <v>1379</v>
      </c>
      <c r="U549" s="1" t="s">
        <v>1380</v>
      </c>
      <c r="V549" s="1">
        <v>70</v>
      </c>
      <c r="W549" s="1" t="s">
        <v>36</v>
      </c>
      <c r="AB549" s="1" t="s">
        <v>1379</v>
      </c>
      <c r="AC549" s="1" t="s">
        <v>1381</v>
      </c>
      <c r="AD549" s="1">
        <v>70</v>
      </c>
      <c r="AE549" s="1">
        <v>0.63300000000000001</v>
      </c>
    </row>
    <row r="550" spans="1:31" x14ac:dyDescent="0.3">
      <c r="A550" s="68">
        <v>19</v>
      </c>
      <c r="B550" s="68" t="s">
        <v>554</v>
      </c>
      <c r="C550" s="1">
        <v>41</v>
      </c>
      <c r="D550" s="68" t="s">
        <v>1364</v>
      </c>
      <c r="E550" s="69">
        <v>2016</v>
      </c>
      <c r="F550" s="1">
        <v>5</v>
      </c>
      <c r="G550" s="1">
        <v>2</v>
      </c>
      <c r="H550" s="1">
        <v>1</v>
      </c>
      <c r="I550" s="1" t="s">
        <v>1382</v>
      </c>
      <c r="J550" s="1" t="s">
        <v>1227</v>
      </c>
      <c r="K550" s="1" t="s">
        <v>1228</v>
      </c>
      <c r="L550" s="1" t="s">
        <v>1226</v>
      </c>
      <c r="M550" s="1" t="s">
        <v>1226</v>
      </c>
      <c r="O550" s="1" t="s">
        <v>1372</v>
      </c>
      <c r="P550" s="1">
        <v>64</v>
      </c>
      <c r="Q550" s="1">
        <v>70</v>
      </c>
      <c r="R550" s="1">
        <v>91.4</v>
      </c>
      <c r="W550" s="1" t="s">
        <v>36</v>
      </c>
      <c r="X550" s="1">
        <v>66</v>
      </c>
      <c r="Y550" s="1">
        <v>70</v>
      </c>
      <c r="Z550" s="1">
        <v>94.3</v>
      </c>
      <c r="AE550" s="1">
        <v>0.60099999999999998</v>
      </c>
    </row>
    <row r="551" spans="1:31" x14ac:dyDescent="0.3">
      <c r="A551" s="68">
        <v>19</v>
      </c>
      <c r="B551" s="68" t="s">
        <v>554</v>
      </c>
      <c r="C551" s="1">
        <v>41</v>
      </c>
      <c r="D551" s="68" t="s">
        <v>1364</v>
      </c>
      <c r="E551" s="69">
        <v>2016</v>
      </c>
      <c r="F551" s="1">
        <v>5</v>
      </c>
      <c r="G551" s="1">
        <v>2</v>
      </c>
      <c r="H551" s="1">
        <v>2</v>
      </c>
      <c r="I551" s="1" t="s">
        <v>1383</v>
      </c>
      <c r="J551" s="1" t="s">
        <v>1229</v>
      </c>
      <c r="K551" s="1" t="s">
        <v>1385</v>
      </c>
      <c r="L551" s="1" t="s">
        <v>1226</v>
      </c>
      <c r="M551" s="1" t="s">
        <v>1226</v>
      </c>
      <c r="O551" s="1" t="s">
        <v>1372</v>
      </c>
      <c r="P551" s="1">
        <v>64</v>
      </c>
      <c r="Q551" s="1">
        <v>70</v>
      </c>
      <c r="R551" s="1">
        <v>91.4</v>
      </c>
      <c r="W551" s="1" t="s">
        <v>36</v>
      </c>
      <c r="X551" s="1">
        <v>66</v>
      </c>
      <c r="Y551" s="1">
        <v>70</v>
      </c>
      <c r="Z551" s="1">
        <v>94.3</v>
      </c>
      <c r="AE551" s="1">
        <v>0.433</v>
      </c>
    </row>
    <row r="552" spans="1:31" x14ac:dyDescent="0.3">
      <c r="A552" s="68">
        <v>19</v>
      </c>
      <c r="B552" s="68" t="s">
        <v>554</v>
      </c>
      <c r="C552" s="1">
        <v>41</v>
      </c>
      <c r="D552" s="68" t="s">
        <v>1364</v>
      </c>
      <c r="E552" s="69">
        <v>2016</v>
      </c>
      <c r="F552" s="1">
        <v>5</v>
      </c>
      <c r="G552" s="1">
        <v>2</v>
      </c>
      <c r="H552" s="1">
        <v>2</v>
      </c>
      <c r="I552" s="1" t="s">
        <v>1384</v>
      </c>
      <c r="J552" s="1" t="s">
        <v>786</v>
      </c>
      <c r="L552" s="1" t="s">
        <v>1226</v>
      </c>
      <c r="M552" s="1" t="s">
        <v>1226</v>
      </c>
      <c r="O552" s="1" t="s">
        <v>1372</v>
      </c>
      <c r="P552" s="1">
        <v>60</v>
      </c>
      <c r="Q552" s="1">
        <v>70</v>
      </c>
      <c r="R552" s="1">
        <v>85.7</v>
      </c>
      <c r="W552" s="1" t="s">
        <v>36</v>
      </c>
      <c r="X552" s="1">
        <v>62</v>
      </c>
      <c r="Y552" s="1">
        <v>70</v>
      </c>
      <c r="Z552" s="1">
        <v>88.6</v>
      </c>
      <c r="AE552" s="1">
        <v>0.23699999999999999</v>
      </c>
    </row>
    <row r="553" spans="1:31" x14ac:dyDescent="0.3">
      <c r="A553" s="70">
        <v>16</v>
      </c>
      <c r="B553" s="70" t="s">
        <v>544</v>
      </c>
      <c r="C553" s="1">
        <v>42</v>
      </c>
      <c r="D553" s="70" t="s">
        <v>1388</v>
      </c>
      <c r="E553" s="71">
        <v>2017</v>
      </c>
      <c r="F553" s="1">
        <v>5</v>
      </c>
      <c r="G553" s="1">
        <v>4</v>
      </c>
      <c r="H553" s="1">
        <v>4</v>
      </c>
      <c r="I553" s="1" t="s">
        <v>1396</v>
      </c>
      <c r="J553" s="1" t="s">
        <v>1395</v>
      </c>
      <c r="M553" s="1" t="s">
        <v>1226</v>
      </c>
      <c r="O553" s="1" t="s">
        <v>1372</v>
      </c>
      <c r="P553" s="1">
        <v>3</v>
      </c>
      <c r="Q553" s="1">
        <v>89</v>
      </c>
      <c r="W553" s="1" t="s">
        <v>462</v>
      </c>
      <c r="X553" s="1">
        <v>2</v>
      </c>
      <c r="Y553" s="1">
        <v>98</v>
      </c>
      <c r="AE553" s="1">
        <v>0.67</v>
      </c>
    </row>
    <row r="554" spans="1:31" x14ac:dyDescent="0.3">
      <c r="A554" s="70">
        <v>16</v>
      </c>
      <c r="B554" s="70" t="s">
        <v>544</v>
      </c>
      <c r="C554" s="1">
        <v>42</v>
      </c>
      <c r="D554" s="70" t="s">
        <v>1388</v>
      </c>
      <c r="E554" s="71">
        <v>2017</v>
      </c>
      <c r="F554" s="1">
        <v>5</v>
      </c>
      <c r="G554" s="1">
        <v>4</v>
      </c>
      <c r="H554" s="1">
        <v>1</v>
      </c>
      <c r="I554" s="1" t="s">
        <v>1319</v>
      </c>
      <c r="J554" s="1" t="s">
        <v>1227</v>
      </c>
      <c r="K554" s="1" t="s">
        <v>1228</v>
      </c>
      <c r="M554" s="1" t="s">
        <v>1226</v>
      </c>
      <c r="O554" s="1" t="s">
        <v>1372</v>
      </c>
      <c r="P554" s="1">
        <v>72</v>
      </c>
      <c r="Q554" s="1">
        <v>89</v>
      </c>
      <c r="R554" s="1">
        <v>80.900000000000006</v>
      </c>
      <c r="W554" s="1" t="s">
        <v>462</v>
      </c>
      <c r="X554" s="1">
        <v>85</v>
      </c>
      <c r="Y554" s="1">
        <v>96</v>
      </c>
      <c r="Z554" s="1">
        <v>88.5</v>
      </c>
      <c r="AE554" s="1">
        <v>8.2000000000000003E-2</v>
      </c>
    </row>
    <row r="555" spans="1:31" x14ac:dyDescent="0.3">
      <c r="A555" s="70">
        <v>16</v>
      </c>
      <c r="B555" s="70" t="s">
        <v>544</v>
      </c>
      <c r="C555" s="1">
        <v>42</v>
      </c>
      <c r="D555" s="70" t="s">
        <v>1388</v>
      </c>
      <c r="E555" s="71">
        <v>2017</v>
      </c>
      <c r="F555" s="1">
        <v>5</v>
      </c>
      <c r="G555" s="1">
        <v>4</v>
      </c>
      <c r="H555" s="1">
        <v>2</v>
      </c>
      <c r="I555" s="22" t="s">
        <v>1399</v>
      </c>
      <c r="J555" s="1" t="s">
        <v>1397</v>
      </c>
      <c r="K555" s="1">
        <v>0</v>
      </c>
      <c r="M555" s="1" t="s">
        <v>1226</v>
      </c>
      <c r="O555" s="1" t="s">
        <v>1372</v>
      </c>
      <c r="P555" s="1">
        <v>47</v>
      </c>
      <c r="Q555" s="1">
        <v>71</v>
      </c>
      <c r="R555" s="1">
        <v>66.2</v>
      </c>
      <c r="W555" s="1" t="s">
        <v>462</v>
      </c>
      <c r="X555" s="1">
        <v>61</v>
      </c>
      <c r="Y555" s="1">
        <v>87</v>
      </c>
      <c r="Z555" s="1">
        <v>70.099999999999994</v>
      </c>
      <c r="AE555" s="1">
        <v>0.01</v>
      </c>
    </row>
    <row r="556" spans="1:31" x14ac:dyDescent="0.3">
      <c r="A556" s="70">
        <v>16</v>
      </c>
      <c r="B556" s="70" t="s">
        <v>544</v>
      </c>
      <c r="C556" s="1">
        <v>42</v>
      </c>
      <c r="D556" s="70" t="s">
        <v>1388</v>
      </c>
      <c r="E556" s="71">
        <v>2017</v>
      </c>
      <c r="F556" s="1">
        <v>5</v>
      </c>
      <c r="G556" s="1">
        <v>4</v>
      </c>
      <c r="H556" s="1">
        <v>2</v>
      </c>
      <c r="I556" s="22" t="s">
        <v>1399</v>
      </c>
      <c r="J556" s="1" t="s">
        <v>1397</v>
      </c>
      <c r="K556" s="1" t="s">
        <v>934</v>
      </c>
      <c r="M556" s="1" t="s">
        <v>1226</v>
      </c>
      <c r="O556" s="1" t="s">
        <v>1372</v>
      </c>
      <c r="P556" s="1">
        <v>17</v>
      </c>
      <c r="Q556" s="1">
        <v>71</v>
      </c>
      <c r="R556" s="1">
        <v>23.9</v>
      </c>
      <c r="W556" s="1" t="s">
        <v>462</v>
      </c>
      <c r="X556" s="1">
        <v>22</v>
      </c>
      <c r="Y556" s="1">
        <v>87</v>
      </c>
      <c r="Z556" s="1">
        <v>25.3</v>
      </c>
    </row>
    <row r="557" spans="1:31" x14ac:dyDescent="0.3">
      <c r="A557" s="70">
        <v>16</v>
      </c>
      <c r="B557" s="70" t="s">
        <v>544</v>
      </c>
      <c r="C557" s="1">
        <v>42</v>
      </c>
      <c r="D557" s="70" t="s">
        <v>1388</v>
      </c>
      <c r="E557" s="71">
        <v>2017</v>
      </c>
      <c r="F557" s="1">
        <v>5</v>
      </c>
      <c r="G557" s="1">
        <v>4</v>
      </c>
      <c r="H557" s="1">
        <v>2</v>
      </c>
      <c r="I557" s="22" t="s">
        <v>1399</v>
      </c>
      <c r="J557" s="1" t="s">
        <v>1397</v>
      </c>
      <c r="K557" s="1" t="s">
        <v>935</v>
      </c>
      <c r="M557" s="1" t="s">
        <v>1226</v>
      </c>
      <c r="O557" s="1" t="s">
        <v>1372</v>
      </c>
      <c r="P557" s="1">
        <v>7</v>
      </c>
      <c r="Q557" s="1">
        <v>71</v>
      </c>
      <c r="R557" s="1">
        <v>9.9</v>
      </c>
      <c r="W557" s="1" t="s">
        <v>462</v>
      </c>
      <c r="X557" s="1">
        <v>4</v>
      </c>
      <c r="Y557" s="1">
        <v>87</v>
      </c>
      <c r="Z557" s="1">
        <v>4.5999999999999996</v>
      </c>
    </row>
    <row r="558" spans="1:31" x14ac:dyDescent="0.3">
      <c r="A558" s="70">
        <v>16</v>
      </c>
      <c r="B558" s="70" t="s">
        <v>544</v>
      </c>
      <c r="C558" s="1">
        <v>42</v>
      </c>
      <c r="D558" s="70" t="s">
        <v>1388</v>
      </c>
      <c r="E558" s="71">
        <v>2017</v>
      </c>
      <c r="F558" s="1">
        <v>5</v>
      </c>
      <c r="G558" s="1">
        <v>4</v>
      </c>
      <c r="H558" s="1">
        <v>2</v>
      </c>
      <c r="I558" s="22" t="s">
        <v>1399</v>
      </c>
      <c r="J558" s="1" t="s">
        <v>1398</v>
      </c>
      <c r="K558" s="1" t="s">
        <v>1400</v>
      </c>
      <c r="M558" s="1" t="s">
        <v>1226</v>
      </c>
      <c r="O558" s="1" t="s">
        <v>1372</v>
      </c>
      <c r="P558" s="1">
        <v>22</v>
      </c>
      <c r="Q558" s="1">
        <v>87</v>
      </c>
      <c r="R558" s="1">
        <v>25.3</v>
      </c>
      <c r="W558" s="1" t="s">
        <v>462</v>
      </c>
      <c r="X558" s="1">
        <v>51</v>
      </c>
      <c r="Y558" s="1">
        <v>96</v>
      </c>
      <c r="Z558" s="1">
        <v>53.1</v>
      </c>
      <c r="AE558" s="1">
        <v>6.8000000000000005E-2</v>
      </c>
    </row>
    <row r="559" spans="1:31" x14ac:dyDescent="0.3">
      <c r="A559" s="70">
        <v>16</v>
      </c>
      <c r="B559" s="70" t="s">
        <v>544</v>
      </c>
      <c r="C559" s="1">
        <v>42</v>
      </c>
      <c r="D559" s="70" t="s">
        <v>1388</v>
      </c>
      <c r="E559" s="71">
        <v>2017</v>
      </c>
      <c r="F559" s="1">
        <v>5</v>
      </c>
      <c r="G559" s="1">
        <v>4</v>
      </c>
      <c r="H559" s="1">
        <v>2</v>
      </c>
      <c r="I559" s="22" t="s">
        <v>1399</v>
      </c>
      <c r="J559" s="1" t="s">
        <v>1398</v>
      </c>
      <c r="K559" s="1" t="s">
        <v>1401</v>
      </c>
      <c r="M559" s="1" t="s">
        <v>1226</v>
      </c>
      <c r="O559" s="1" t="s">
        <v>1372</v>
      </c>
      <c r="P559" s="1">
        <v>51</v>
      </c>
      <c r="Q559" s="1">
        <v>87</v>
      </c>
      <c r="R559" s="1">
        <v>58.6</v>
      </c>
      <c r="W559" s="1" t="s">
        <v>462</v>
      </c>
      <c r="X559" s="1">
        <v>37</v>
      </c>
      <c r="Y559" s="1">
        <v>96</v>
      </c>
      <c r="Z559" s="1">
        <v>38.5</v>
      </c>
    </row>
    <row r="560" spans="1:31" x14ac:dyDescent="0.3">
      <c r="A560" s="70">
        <v>16</v>
      </c>
      <c r="B560" s="70" t="s">
        <v>544</v>
      </c>
      <c r="C560" s="1">
        <v>42</v>
      </c>
      <c r="D560" s="70" t="s">
        <v>1388</v>
      </c>
      <c r="E560" s="71">
        <v>2017</v>
      </c>
      <c r="F560" s="1">
        <v>5</v>
      </c>
      <c r="G560" s="1">
        <v>4</v>
      </c>
      <c r="H560" s="1">
        <v>2</v>
      </c>
      <c r="I560" s="22" t="s">
        <v>1399</v>
      </c>
      <c r="J560" s="1" t="s">
        <v>1398</v>
      </c>
      <c r="K560" s="1" t="s">
        <v>1402</v>
      </c>
      <c r="M560" s="1" t="s">
        <v>1226</v>
      </c>
      <c r="O560" s="1" t="s">
        <v>1372</v>
      </c>
      <c r="P560" s="1">
        <v>14</v>
      </c>
      <c r="Q560" s="1">
        <v>87</v>
      </c>
      <c r="R560" s="1">
        <v>16.100000000000001</v>
      </c>
      <c r="W560" s="1" t="s">
        <v>462</v>
      </c>
      <c r="X560" s="1">
        <v>8</v>
      </c>
      <c r="Y560" s="1">
        <v>96</v>
      </c>
      <c r="Z560" s="1">
        <v>8.3000000000000007</v>
      </c>
    </row>
    <row r="561" spans="1:31" x14ac:dyDescent="0.3">
      <c r="A561" s="70">
        <v>16</v>
      </c>
      <c r="B561" s="70" t="s">
        <v>544</v>
      </c>
      <c r="C561" s="1">
        <v>42</v>
      </c>
      <c r="D561" s="70" t="s">
        <v>1388</v>
      </c>
      <c r="E561" s="71">
        <v>2017</v>
      </c>
      <c r="F561" s="1">
        <v>5</v>
      </c>
      <c r="G561" s="1">
        <v>4</v>
      </c>
      <c r="H561" s="1">
        <v>2</v>
      </c>
      <c r="I561" s="22" t="s">
        <v>1293</v>
      </c>
      <c r="J561" s="1" t="s">
        <v>99</v>
      </c>
      <c r="M561" s="1" t="s">
        <v>1226</v>
      </c>
      <c r="O561" s="1" t="s">
        <v>1372</v>
      </c>
      <c r="T561" s="1">
        <v>2.04</v>
      </c>
      <c r="U561" s="1">
        <v>3.05</v>
      </c>
      <c r="V561" s="1">
        <v>89</v>
      </c>
      <c r="W561" s="1" t="s">
        <v>462</v>
      </c>
      <c r="AB561" s="1">
        <v>0.91</v>
      </c>
      <c r="AC561" s="1">
        <v>2.16</v>
      </c>
      <c r="AD561" s="1">
        <v>98</v>
      </c>
      <c r="AE561" s="1">
        <v>3.0000000000000001E-3</v>
      </c>
    </row>
    <row r="562" spans="1:31" x14ac:dyDescent="0.3">
      <c r="A562" s="68">
        <v>18</v>
      </c>
      <c r="B562" s="68" t="s">
        <v>549</v>
      </c>
      <c r="C562" s="1">
        <v>43</v>
      </c>
      <c r="D562" s="68" t="s">
        <v>221</v>
      </c>
      <c r="E562" s="69">
        <v>2017</v>
      </c>
      <c r="F562" s="1">
        <v>5</v>
      </c>
      <c r="G562" s="1">
        <v>3</v>
      </c>
      <c r="H562" s="1">
        <v>5</v>
      </c>
      <c r="I562" s="1" t="s">
        <v>98</v>
      </c>
      <c r="J562" s="1" t="s">
        <v>1405</v>
      </c>
      <c r="M562" s="1" t="s">
        <v>121</v>
      </c>
      <c r="O562" s="1" t="s">
        <v>1410</v>
      </c>
      <c r="T562" s="1">
        <v>11.67</v>
      </c>
      <c r="U562" s="1">
        <v>2.78</v>
      </c>
      <c r="V562" s="1">
        <v>78</v>
      </c>
      <c r="W562" s="1" t="s">
        <v>1411</v>
      </c>
      <c r="AB562" s="1">
        <v>20.29</v>
      </c>
      <c r="AC562" s="1">
        <v>3.04</v>
      </c>
      <c r="AD562" s="1">
        <v>86</v>
      </c>
      <c r="AE562" s="1" t="s">
        <v>1419</v>
      </c>
    </row>
    <row r="563" spans="1:31" x14ac:dyDescent="0.3">
      <c r="A563" s="68">
        <v>18</v>
      </c>
      <c r="B563" s="68" t="s">
        <v>549</v>
      </c>
      <c r="C563" s="1">
        <v>43</v>
      </c>
      <c r="D563" s="68" t="s">
        <v>221</v>
      </c>
      <c r="E563" s="69">
        <v>2017</v>
      </c>
      <c r="F563" s="1">
        <v>5</v>
      </c>
      <c r="G563" s="1">
        <v>3</v>
      </c>
      <c r="H563" s="1">
        <v>5</v>
      </c>
      <c r="I563" s="1" t="s">
        <v>98</v>
      </c>
      <c r="J563" s="22" t="s">
        <v>1406</v>
      </c>
      <c r="M563" s="1" t="s">
        <v>121</v>
      </c>
      <c r="O563" s="1" t="s">
        <v>1410</v>
      </c>
      <c r="T563" s="1">
        <v>17.55</v>
      </c>
      <c r="U563" s="1">
        <v>7.54</v>
      </c>
      <c r="V563" s="1">
        <v>78</v>
      </c>
      <c r="W563" s="1" t="s">
        <v>1411</v>
      </c>
      <c r="AB563" s="1">
        <v>22.7</v>
      </c>
      <c r="AC563" s="1">
        <v>4.6900000000000004</v>
      </c>
      <c r="AD563" s="1">
        <v>86</v>
      </c>
      <c r="AE563" s="1" t="s">
        <v>1419</v>
      </c>
    </row>
    <row r="564" spans="1:31" x14ac:dyDescent="0.3">
      <c r="A564" s="68">
        <v>18</v>
      </c>
      <c r="B564" s="68" t="s">
        <v>549</v>
      </c>
      <c r="C564" s="1">
        <v>43</v>
      </c>
      <c r="D564" s="68" t="s">
        <v>221</v>
      </c>
      <c r="E564" s="69">
        <v>2017</v>
      </c>
      <c r="F564" s="1">
        <v>5</v>
      </c>
      <c r="G564" s="1">
        <v>3</v>
      </c>
      <c r="H564" s="1">
        <v>5</v>
      </c>
      <c r="I564" s="1" t="s">
        <v>98</v>
      </c>
      <c r="J564" s="1" t="s">
        <v>1407</v>
      </c>
      <c r="M564" s="1" t="s">
        <v>121</v>
      </c>
      <c r="O564" s="1" t="s">
        <v>1410</v>
      </c>
      <c r="T564" s="1">
        <v>1.49</v>
      </c>
      <c r="U564" s="1">
        <v>0.5</v>
      </c>
      <c r="V564" s="1">
        <v>78</v>
      </c>
      <c r="W564" s="1" t="s">
        <v>1411</v>
      </c>
      <c r="AB564" s="1">
        <v>3.05</v>
      </c>
      <c r="AC564" s="1">
        <v>0.95</v>
      </c>
      <c r="AD564" s="1">
        <v>86</v>
      </c>
      <c r="AE564" s="1" t="s">
        <v>1419</v>
      </c>
    </row>
    <row r="565" spans="1:31" x14ac:dyDescent="0.3">
      <c r="A565" s="68">
        <v>18</v>
      </c>
      <c r="B565" s="68" t="s">
        <v>549</v>
      </c>
      <c r="C565" s="1">
        <v>43</v>
      </c>
      <c r="D565" s="68" t="s">
        <v>221</v>
      </c>
      <c r="E565" s="69">
        <v>2017</v>
      </c>
      <c r="F565" s="1">
        <v>5</v>
      </c>
      <c r="G565" s="1">
        <v>3</v>
      </c>
      <c r="H565" s="1">
        <v>2</v>
      </c>
      <c r="I565" s="1" t="s">
        <v>1383</v>
      </c>
      <c r="J565" s="1" t="s">
        <v>91</v>
      </c>
      <c r="K565" s="1" t="s">
        <v>1420</v>
      </c>
      <c r="L565" s="1" t="s">
        <v>1423</v>
      </c>
      <c r="M565" s="1" t="s">
        <v>121</v>
      </c>
      <c r="O565" s="1" t="s">
        <v>1410</v>
      </c>
      <c r="P565" s="1">
        <v>63</v>
      </c>
      <c r="Q565" s="1">
        <v>78</v>
      </c>
      <c r="R565" s="4">
        <v>80.77</v>
      </c>
      <c r="W565" s="1" t="s">
        <v>1411</v>
      </c>
      <c r="X565" s="1">
        <v>70</v>
      </c>
      <c r="Y565" s="1">
        <v>86</v>
      </c>
      <c r="Z565" s="4">
        <v>81.400000000000006</v>
      </c>
      <c r="AE565" s="1">
        <v>0.97</v>
      </c>
    </row>
    <row r="566" spans="1:31" x14ac:dyDescent="0.3">
      <c r="A566" s="68">
        <v>18</v>
      </c>
      <c r="B566" s="68" t="s">
        <v>549</v>
      </c>
      <c r="C566" s="1">
        <v>43</v>
      </c>
      <c r="D566" s="68" t="s">
        <v>221</v>
      </c>
      <c r="E566" s="69">
        <v>2017</v>
      </c>
      <c r="F566" s="1">
        <v>5</v>
      </c>
      <c r="G566" s="1">
        <v>3</v>
      </c>
      <c r="H566" s="1">
        <v>2</v>
      </c>
      <c r="I566" s="1" t="s">
        <v>1383</v>
      </c>
      <c r="J566" s="1" t="s">
        <v>91</v>
      </c>
      <c r="K566" s="1" t="s">
        <v>1421</v>
      </c>
      <c r="L566" s="1" t="s">
        <v>1423</v>
      </c>
      <c r="M566" s="1" t="s">
        <v>121</v>
      </c>
      <c r="O566" s="1" t="s">
        <v>1410</v>
      </c>
      <c r="P566" s="1">
        <v>10</v>
      </c>
      <c r="Q566" s="1">
        <v>78</v>
      </c>
      <c r="R566" s="4">
        <v>12.82</v>
      </c>
      <c r="W566" s="1" t="s">
        <v>1411</v>
      </c>
      <c r="X566" s="1">
        <v>9</v>
      </c>
      <c r="Y566" s="1">
        <v>86</v>
      </c>
      <c r="Z566" s="4">
        <v>10.4</v>
      </c>
      <c r="AE566" s="1">
        <v>0.97</v>
      </c>
    </row>
    <row r="567" spans="1:31" x14ac:dyDescent="0.3">
      <c r="A567" s="68">
        <v>18</v>
      </c>
      <c r="B567" s="68" t="s">
        <v>549</v>
      </c>
      <c r="C567" s="1">
        <v>43</v>
      </c>
      <c r="D567" s="68" t="s">
        <v>221</v>
      </c>
      <c r="E567" s="69">
        <v>2017</v>
      </c>
      <c r="F567" s="1">
        <v>5</v>
      </c>
      <c r="G567" s="1">
        <v>3</v>
      </c>
      <c r="H567" s="1">
        <v>2</v>
      </c>
      <c r="I567" s="1" t="s">
        <v>1383</v>
      </c>
      <c r="J567" s="1" t="s">
        <v>91</v>
      </c>
      <c r="K567" s="1" t="s">
        <v>1422</v>
      </c>
      <c r="L567" s="1" t="s">
        <v>1423</v>
      </c>
      <c r="M567" s="1" t="s">
        <v>121</v>
      </c>
      <c r="O567" s="1" t="s">
        <v>1410</v>
      </c>
      <c r="P567" s="1">
        <v>5</v>
      </c>
      <c r="Q567" s="1">
        <v>78</v>
      </c>
      <c r="R567" s="4">
        <v>6.41</v>
      </c>
      <c r="W567" s="1" t="s">
        <v>1411</v>
      </c>
      <c r="X567" s="1">
        <v>7</v>
      </c>
      <c r="Y567" s="1">
        <v>86</v>
      </c>
      <c r="Z567" s="4">
        <v>8.14</v>
      </c>
      <c r="AE567" s="1">
        <v>0.97</v>
      </c>
    </row>
    <row r="568" spans="1:31" x14ac:dyDescent="0.3">
      <c r="A568" s="68">
        <v>18</v>
      </c>
      <c r="B568" s="68" t="s">
        <v>549</v>
      </c>
      <c r="C568" s="1">
        <v>43</v>
      </c>
      <c r="D568" s="68" t="s">
        <v>221</v>
      </c>
      <c r="E568" s="69">
        <v>2017</v>
      </c>
      <c r="F568" s="1">
        <v>5</v>
      </c>
      <c r="G568" s="1">
        <v>3</v>
      </c>
      <c r="H568" s="1">
        <v>2</v>
      </c>
      <c r="I568" s="1" t="s">
        <v>1383</v>
      </c>
      <c r="J568" s="1" t="s">
        <v>99</v>
      </c>
      <c r="L568" s="1" t="s">
        <v>1423</v>
      </c>
      <c r="M568" s="1" t="s">
        <v>121</v>
      </c>
      <c r="O568" s="1" t="s">
        <v>1410</v>
      </c>
      <c r="R568" s="4"/>
      <c r="T568" s="1">
        <v>2.4900000000000002</v>
      </c>
      <c r="U568" s="1">
        <v>3.32</v>
      </c>
      <c r="V568" s="1">
        <v>78</v>
      </c>
      <c r="W568" s="1" t="s">
        <v>1411</v>
      </c>
      <c r="Z568" s="4"/>
      <c r="AB568" s="1">
        <v>3.05</v>
      </c>
      <c r="AC568" s="1">
        <v>3.67</v>
      </c>
      <c r="AE568" s="1">
        <v>0.31</v>
      </c>
    </row>
    <row r="569" spans="1:31" x14ac:dyDescent="0.3">
      <c r="A569" s="68">
        <v>18</v>
      </c>
      <c r="B569" s="68" t="s">
        <v>549</v>
      </c>
      <c r="C569" s="1">
        <v>43</v>
      </c>
      <c r="D569" s="68" t="s">
        <v>221</v>
      </c>
      <c r="E569" s="69">
        <v>2017</v>
      </c>
      <c r="F569" s="1">
        <v>5</v>
      </c>
      <c r="G569" s="1">
        <v>3</v>
      </c>
      <c r="H569" s="1">
        <v>4</v>
      </c>
      <c r="I569" s="1" t="s">
        <v>737</v>
      </c>
      <c r="J569" s="1" t="s">
        <v>905</v>
      </c>
      <c r="L569" s="1" t="s">
        <v>1423</v>
      </c>
      <c r="M569" s="1" t="s">
        <v>121</v>
      </c>
      <c r="O569" s="1" t="s">
        <v>1410</v>
      </c>
      <c r="R569" s="4"/>
      <c r="T569" s="1">
        <v>0.36</v>
      </c>
      <c r="U569" s="1">
        <v>0.48</v>
      </c>
      <c r="V569" s="1">
        <v>78</v>
      </c>
      <c r="W569" s="1" t="s">
        <v>1411</v>
      </c>
      <c r="Z569" s="4"/>
      <c r="AB569" s="1">
        <v>1.88</v>
      </c>
      <c r="AC569" s="1">
        <v>2.0499999999999998</v>
      </c>
      <c r="AE569" s="1" t="s">
        <v>1424</v>
      </c>
    </row>
    <row r="570" spans="1:31" x14ac:dyDescent="0.3">
      <c r="A570" s="68">
        <v>18</v>
      </c>
      <c r="B570" s="68" t="s">
        <v>549</v>
      </c>
      <c r="C570" s="1">
        <v>43</v>
      </c>
      <c r="D570" s="68" t="s">
        <v>221</v>
      </c>
      <c r="E570" s="69">
        <v>2017</v>
      </c>
      <c r="F570" s="1">
        <v>5</v>
      </c>
      <c r="G570" s="1">
        <v>3</v>
      </c>
      <c r="H570" s="1">
        <v>2</v>
      </c>
      <c r="I570" s="1" t="s">
        <v>1383</v>
      </c>
      <c r="J570" s="1" t="s">
        <v>91</v>
      </c>
      <c r="K570" s="1" t="s">
        <v>1420</v>
      </c>
      <c r="L570" s="1" t="s">
        <v>1425</v>
      </c>
      <c r="M570" s="1" t="s">
        <v>121</v>
      </c>
      <c r="O570" s="1" t="s">
        <v>1410</v>
      </c>
      <c r="P570" s="4">
        <v>71</v>
      </c>
      <c r="Q570" s="1">
        <v>78</v>
      </c>
      <c r="R570" s="4">
        <v>91.03</v>
      </c>
      <c r="W570" s="1" t="s">
        <v>1411</v>
      </c>
      <c r="X570" s="1">
        <v>78</v>
      </c>
      <c r="Y570" s="1">
        <v>86</v>
      </c>
      <c r="Z570" s="4">
        <v>90.7</v>
      </c>
      <c r="AE570" s="1">
        <v>0.94</v>
      </c>
    </row>
    <row r="571" spans="1:31" x14ac:dyDescent="0.3">
      <c r="A571" s="68">
        <v>18</v>
      </c>
      <c r="B571" s="68" t="s">
        <v>549</v>
      </c>
      <c r="C571" s="1">
        <v>43</v>
      </c>
      <c r="D571" s="68" t="s">
        <v>221</v>
      </c>
      <c r="E571" s="69">
        <v>2017</v>
      </c>
      <c r="F571" s="1">
        <v>5</v>
      </c>
      <c r="G571" s="1">
        <v>3</v>
      </c>
      <c r="H571" s="1">
        <v>2</v>
      </c>
      <c r="I571" s="1" t="s">
        <v>1383</v>
      </c>
      <c r="J571" s="1" t="s">
        <v>91</v>
      </c>
      <c r="K571" s="1" t="s">
        <v>1421</v>
      </c>
      <c r="L571" s="1" t="s">
        <v>1425</v>
      </c>
      <c r="M571" s="1" t="s">
        <v>121</v>
      </c>
      <c r="O571" s="1" t="s">
        <v>1410</v>
      </c>
      <c r="P571" s="4">
        <v>7</v>
      </c>
      <c r="Q571" s="1">
        <v>78</v>
      </c>
      <c r="R571" s="4">
        <v>8.9700000000000006</v>
      </c>
      <c r="W571" s="1" t="s">
        <v>1411</v>
      </c>
      <c r="X571" s="1">
        <v>8</v>
      </c>
      <c r="Y571" s="1">
        <v>86</v>
      </c>
      <c r="Z571" s="4">
        <v>9.3000000000000007</v>
      </c>
      <c r="AE571" s="1">
        <v>0.94</v>
      </c>
    </row>
    <row r="572" spans="1:31" x14ac:dyDescent="0.3">
      <c r="A572" s="68">
        <v>18</v>
      </c>
      <c r="B572" s="68" t="s">
        <v>549</v>
      </c>
      <c r="C572" s="1">
        <v>43</v>
      </c>
      <c r="D572" s="68" t="s">
        <v>221</v>
      </c>
      <c r="E572" s="69">
        <v>2017</v>
      </c>
      <c r="F572" s="1">
        <v>5</v>
      </c>
      <c r="G572" s="1">
        <v>3</v>
      </c>
      <c r="H572" s="1">
        <v>2</v>
      </c>
      <c r="I572" s="1" t="s">
        <v>1383</v>
      </c>
      <c r="J572" s="1" t="s">
        <v>91</v>
      </c>
      <c r="K572" s="1" t="s">
        <v>1422</v>
      </c>
      <c r="L572" s="1" t="s">
        <v>1425</v>
      </c>
      <c r="M572" s="1" t="s">
        <v>121</v>
      </c>
      <c r="O572" s="1" t="s">
        <v>1410</v>
      </c>
      <c r="P572" s="4">
        <v>0</v>
      </c>
      <c r="Q572" s="1">
        <v>78</v>
      </c>
      <c r="R572" s="4">
        <v>0</v>
      </c>
      <c r="W572" s="1" t="s">
        <v>1411</v>
      </c>
      <c r="X572" s="1">
        <v>0</v>
      </c>
      <c r="Y572" s="1">
        <v>86</v>
      </c>
      <c r="Z572" s="4">
        <v>0</v>
      </c>
      <c r="AE572" s="1">
        <v>0.94</v>
      </c>
    </row>
    <row r="573" spans="1:31" x14ac:dyDescent="0.3">
      <c r="A573" s="68">
        <v>18</v>
      </c>
      <c r="B573" s="68" t="s">
        <v>549</v>
      </c>
      <c r="C573" s="1">
        <v>43</v>
      </c>
      <c r="D573" s="68" t="s">
        <v>221</v>
      </c>
      <c r="E573" s="69">
        <v>2017</v>
      </c>
      <c r="F573" s="1">
        <v>5</v>
      </c>
      <c r="G573" s="1">
        <v>3</v>
      </c>
      <c r="H573" s="1">
        <v>2</v>
      </c>
      <c r="I573" s="1" t="s">
        <v>1383</v>
      </c>
      <c r="J573" s="1" t="s">
        <v>99</v>
      </c>
      <c r="L573" s="1" t="s">
        <v>1425</v>
      </c>
      <c r="M573" s="1" t="s">
        <v>121</v>
      </c>
      <c r="O573" s="1" t="s">
        <v>1410</v>
      </c>
      <c r="R573" s="4"/>
      <c r="T573" s="1">
        <v>1.37</v>
      </c>
      <c r="U573" s="1">
        <v>1.5</v>
      </c>
      <c r="V573" s="1">
        <v>78</v>
      </c>
      <c r="W573" s="1" t="s">
        <v>1411</v>
      </c>
      <c r="Z573" s="4"/>
      <c r="AB573" s="1">
        <v>1.48</v>
      </c>
      <c r="AC573" s="1">
        <v>1.61</v>
      </c>
      <c r="AD573" s="1">
        <v>86</v>
      </c>
      <c r="AE573" s="1">
        <v>0.31</v>
      </c>
    </row>
    <row r="574" spans="1:31" x14ac:dyDescent="0.3">
      <c r="A574" s="68">
        <v>18</v>
      </c>
      <c r="B574" s="68" t="s">
        <v>549</v>
      </c>
      <c r="C574" s="1">
        <v>43</v>
      </c>
      <c r="D574" s="68" t="s">
        <v>221</v>
      </c>
      <c r="E574" s="69">
        <v>2017</v>
      </c>
      <c r="F574" s="1">
        <v>5</v>
      </c>
      <c r="G574" s="1">
        <v>3</v>
      </c>
      <c r="H574" s="1">
        <v>4</v>
      </c>
      <c r="I574" s="1" t="s">
        <v>737</v>
      </c>
      <c r="J574" s="1" t="s">
        <v>905</v>
      </c>
      <c r="L574" s="1" t="s">
        <v>1425</v>
      </c>
      <c r="M574" s="1" t="s">
        <v>121</v>
      </c>
      <c r="O574" s="1" t="s">
        <v>1410</v>
      </c>
      <c r="R574" s="4"/>
      <c r="T574" s="1">
        <v>0</v>
      </c>
      <c r="V574" s="1">
        <v>78</v>
      </c>
      <c r="W574" s="1" t="s">
        <v>1411</v>
      </c>
      <c r="Z574" s="4"/>
      <c r="AB574" s="1">
        <v>0.14000000000000001</v>
      </c>
      <c r="AC574" s="1">
        <v>0.77</v>
      </c>
      <c r="AD574" s="1">
        <v>86</v>
      </c>
      <c r="AE574" s="1">
        <v>0.1</v>
      </c>
    </row>
    <row r="575" spans="1:31" x14ac:dyDescent="0.3">
      <c r="A575" s="68">
        <v>18</v>
      </c>
      <c r="B575" s="68" t="s">
        <v>549</v>
      </c>
      <c r="C575" s="1">
        <v>43</v>
      </c>
      <c r="D575" s="68" t="s">
        <v>221</v>
      </c>
      <c r="E575" s="69">
        <v>2017</v>
      </c>
      <c r="F575" s="1">
        <v>5</v>
      </c>
      <c r="G575" s="1">
        <v>3</v>
      </c>
      <c r="H575" s="1">
        <v>2</v>
      </c>
      <c r="I575" s="1" t="s">
        <v>1383</v>
      </c>
      <c r="J575" s="1" t="s">
        <v>91</v>
      </c>
      <c r="K575" s="1" t="s">
        <v>1420</v>
      </c>
      <c r="L575" s="1" t="s">
        <v>1426</v>
      </c>
      <c r="M575" s="1" t="s">
        <v>121</v>
      </c>
      <c r="O575" s="1" t="s">
        <v>1410</v>
      </c>
      <c r="P575" s="1">
        <v>74</v>
      </c>
      <c r="Q575" s="1">
        <v>78</v>
      </c>
      <c r="R575" s="4">
        <v>94.87</v>
      </c>
      <c r="W575" s="1" t="s">
        <v>1411</v>
      </c>
      <c r="X575" s="1">
        <v>80</v>
      </c>
      <c r="Y575" s="1">
        <v>86</v>
      </c>
      <c r="Z575" s="4">
        <v>93.02</v>
      </c>
      <c r="AE575" s="1">
        <v>0.62</v>
      </c>
    </row>
    <row r="576" spans="1:31" x14ac:dyDescent="0.3">
      <c r="A576" s="68">
        <v>18</v>
      </c>
      <c r="B576" s="68" t="s">
        <v>549</v>
      </c>
      <c r="C576" s="1">
        <v>43</v>
      </c>
      <c r="D576" s="68" t="s">
        <v>221</v>
      </c>
      <c r="E576" s="69">
        <v>2017</v>
      </c>
      <c r="F576" s="1">
        <v>5</v>
      </c>
      <c r="G576" s="1">
        <v>3</v>
      </c>
      <c r="H576" s="1">
        <v>2</v>
      </c>
      <c r="I576" s="1" t="s">
        <v>1383</v>
      </c>
      <c r="J576" s="1" t="s">
        <v>91</v>
      </c>
      <c r="K576" s="1" t="s">
        <v>1421</v>
      </c>
      <c r="L576" s="1" t="s">
        <v>1426</v>
      </c>
      <c r="M576" s="1" t="s">
        <v>121</v>
      </c>
      <c r="O576" s="1" t="s">
        <v>1410</v>
      </c>
      <c r="P576" s="1">
        <v>4</v>
      </c>
      <c r="Q576" s="1">
        <v>78</v>
      </c>
      <c r="R576" s="4">
        <v>5.13</v>
      </c>
      <c r="W576" s="1" t="s">
        <v>1411</v>
      </c>
      <c r="X576" s="1">
        <v>6</v>
      </c>
      <c r="Y576" s="1">
        <v>86</v>
      </c>
      <c r="Z576" s="4">
        <v>6.98</v>
      </c>
      <c r="AE576" s="1">
        <v>0.62</v>
      </c>
    </row>
    <row r="577" spans="1:31" x14ac:dyDescent="0.3">
      <c r="A577" s="68">
        <v>18</v>
      </c>
      <c r="B577" s="68" t="s">
        <v>549</v>
      </c>
      <c r="C577" s="1">
        <v>43</v>
      </c>
      <c r="D577" s="68" t="s">
        <v>221</v>
      </c>
      <c r="E577" s="69">
        <v>2017</v>
      </c>
      <c r="F577" s="1">
        <v>5</v>
      </c>
      <c r="G577" s="1">
        <v>3</v>
      </c>
      <c r="H577" s="1">
        <v>2</v>
      </c>
      <c r="I577" s="1" t="s">
        <v>1383</v>
      </c>
      <c r="J577" s="1" t="s">
        <v>91</v>
      </c>
      <c r="K577" s="1" t="s">
        <v>1422</v>
      </c>
      <c r="L577" s="1" t="s">
        <v>1426</v>
      </c>
      <c r="M577" s="1" t="s">
        <v>121</v>
      </c>
      <c r="O577" s="1" t="s">
        <v>1410</v>
      </c>
      <c r="P577" s="1">
        <v>0</v>
      </c>
      <c r="Q577" s="1">
        <v>78</v>
      </c>
      <c r="R577" s="4">
        <v>0</v>
      </c>
      <c r="W577" s="1" t="s">
        <v>1411</v>
      </c>
      <c r="X577" s="1">
        <v>0</v>
      </c>
      <c r="Y577" s="1">
        <v>86</v>
      </c>
      <c r="Z577" s="4">
        <v>0</v>
      </c>
      <c r="AE577" s="1">
        <v>0.62</v>
      </c>
    </row>
    <row r="578" spans="1:31" x14ac:dyDescent="0.3">
      <c r="A578" s="68">
        <v>18</v>
      </c>
      <c r="B578" s="68" t="s">
        <v>549</v>
      </c>
      <c r="C578" s="1">
        <v>43</v>
      </c>
      <c r="D578" s="68" t="s">
        <v>221</v>
      </c>
      <c r="E578" s="69">
        <v>2017</v>
      </c>
      <c r="F578" s="1">
        <v>5</v>
      </c>
      <c r="G578" s="1">
        <v>3</v>
      </c>
      <c r="H578" s="1">
        <v>2</v>
      </c>
      <c r="I578" s="1" t="s">
        <v>1383</v>
      </c>
      <c r="J578" s="1" t="s">
        <v>99</v>
      </c>
      <c r="L578" s="1" t="s">
        <v>1426</v>
      </c>
      <c r="M578" s="1" t="s">
        <v>121</v>
      </c>
      <c r="O578" s="1" t="s">
        <v>1410</v>
      </c>
      <c r="R578" s="4"/>
      <c r="T578" s="1">
        <v>1.32</v>
      </c>
      <c r="U578" s="1">
        <v>1.43</v>
      </c>
      <c r="V578" s="1">
        <v>78</v>
      </c>
      <c r="W578" s="1" t="s">
        <v>1411</v>
      </c>
      <c r="AB578" s="1">
        <v>1.24</v>
      </c>
      <c r="AC578" s="1">
        <v>1.1499999999999999</v>
      </c>
      <c r="AD578" s="1">
        <v>86</v>
      </c>
      <c r="AE578" s="1">
        <v>0.69</v>
      </c>
    </row>
    <row r="579" spans="1:31" x14ac:dyDescent="0.3">
      <c r="A579" s="68">
        <v>18</v>
      </c>
      <c r="B579" s="68" t="s">
        <v>549</v>
      </c>
      <c r="C579" s="1">
        <v>43</v>
      </c>
      <c r="D579" s="68" t="s">
        <v>221</v>
      </c>
      <c r="E579" s="69">
        <v>2017</v>
      </c>
      <c r="F579" s="1">
        <v>5</v>
      </c>
      <c r="G579" s="1">
        <v>3</v>
      </c>
      <c r="H579" s="1">
        <v>4</v>
      </c>
      <c r="I579" s="1" t="s">
        <v>737</v>
      </c>
      <c r="J579" s="1" t="s">
        <v>905</v>
      </c>
      <c r="L579" s="1" t="s">
        <v>1426</v>
      </c>
      <c r="M579" s="1" t="s">
        <v>121</v>
      </c>
      <c r="O579" s="1" t="s">
        <v>1410</v>
      </c>
      <c r="T579" s="1">
        <v>0</v>
      </c>
      <c r="V579" s="1">
        <v>78</v>
      </c>
      <c r="W579" s="1" t="s">
        <v>1411</v>
      </c>
      <c r="AB579" s="1">
        <v>0.12</v>
      </c>
      <c r="AC579" s="1">
        <v>0.76</v>
      </c>
      <c r="AD579" s="1">
        <v>86</v>
      </c>
      <c r="AE579" s="1">
        <v>0.17</v>
      </c>
    </row>
    <row r="580" spans="1:31" x14ac:dyDescent="0.3">
      <c r="A580" s="68">
        <v>14</v>
      </c>
      <c r="B580" s="68" t="s">
        <v>537</v>
      </c>
      <c r="C580" s="1">
        <v>44</v>
      </c>
      <c r="D580" s="68" t="s">
        <v>1429</v>
      </c>
      <c r="E580" s="69">
        <v>2018</v>
      </c>
      <c r="F580" s="1">
        <v>5</v>
      </c>
      <c r="G580" s="1">
        <v>3</v>
      </c>
      <c r="H580" s="1">
        <v>1</v>
      </c>
      <c r="I580" s="1" t="s">
        <v>1443</v>
      </c>
      <c r="J580" s="1" t="s">
        <v>1462</v>
      </c>
      <c r="K580" s="1" t="s">
        <v>1190</v>
      </c>
      <c r="L580" s="1" t="s">
        <v>1425</v>
      </c>
      <c r="M580" s="1" t="s">
        <v>1452</v>
      </c>
      <c r="O580" s="1" t="s">
        <v>1436</v>
      </c>
      <c r="P580" s="1">
        <v>84</v>
      </c>
      <c r="R580" s="1">
        <v>94.46</v>
      </c>
      <c r="W580" s="1" t="s">
        <v>505</v>
      </c>
      <c r="X580" s="1">
        <v>79</v>
      </c>
      <c r="Y580" s="1">
        <v>89</v>
      </c>
      <c r="Z580" s="1">
        <v>88.76</v>
      </c>
      <c r="AE580" s="1">
        <v>0.17699999999999999</v>
      </c>
    </row>
    <row r="581" spans="1:31" x14ac:dyDescent="0.3">
      <c r="A581" s="68">
        <v>14</v>
      </c>
      <c r="B581" s="68" t="s">
        <v>537</v>
      </c>
      <c r="C581" s="1">
        <v>44</v>
      </c>
      <c r="D581" s="68" t="s">
        <v>1429</v>
      </c>
      <c r="E581" s="69">
        <v>2018</v>
      </c>
      <c r="F581" s="1">
        <v>5</v>
      </c>
      <c r="G581" s="1">
        <v>3</v>
      </c>
      <c r="H581" s="1">
        <v>2</v>
      </c>
      <c r="I581" s="1" t="s">
        <v>1056</v>
      </c>
      <c r="J581" s="1" t="s">
        <v>1463</v>
      </c>
      <c r="K581" s="1" t="s">
        <v>1464</v>
      </c>
      <c r="L581" s="1" t="s">
        <v>1425</v>
      </c>
      <c r="M581" s="1" t="s">
        <v>1452</v>
      </c>
      <c r="O581" s="1" t="s">
        <v>1436</v>
      </c>
      <c r="P581" s="1">
        <v>84</v>
      </c>
      <c r="R581" s="1">
        <v>94.46</v>
      </c>
      <c r="W581" s="1" t="s">
        <v>505</v>
      </c>
      <c r="X581" s="1">
        <v>82</v>
      </c>
      <c r="Y581" s="1">
        <v>89</v>
      </c>
      <c r="Z581" s="1">
        <v>92.13</v>
      </c>
      <c r="AE581" s="1">
        <v>0.66100000000000003</v>
      </c>
    </row>
    <row r="582" spans="1:31" x14ac:dyDescent="0.3">
      <c r="A582" s="68">
        <v>14</v>
      </c>
      <c r="B582" s="68" t="s">
        <v>537</v>
      </c>
      <c r="C582" s="1">
        <v>44</v>
      </c>
      <c r="D582" s="68" t="s">
        <v>1429</v>
      </c>
      <c r="E582" s="69">
        <v>2018</v>
      </c>
      <c r="F582" s="1">
        <v>5</v>
      </c>
      <c r="G582" s="1">
        <v>3</v>
      </c>
      <c r="H582" s="1">
        <v>2</v>
      </c>
      <c r="I582" s="1" t="s">
        <v>1056</v>
      </c>
      <c r="J582" s="1" t="s">
        <v>1444</v>
      </c>
      <c r="L582" s="1" t="s">
        <v>1425</v>
      </c>
      <c r="M582" s="1" t="s">
        <v>1452</v>
      </c>
      <c r="O582" s="1" t="s">
        <v>1436</v>
      </c>
      <c r="T582" s="1" t="s">
        <v>1454</v>
      </c>
      <c r="V582" s="1" t="s">
        <v>1455</v>
      </c>
      <c r="W582" s="1" t="s">
        <v>505</v>
      </c>
      <c r="AB582" s="1" t="s">
        <v>1454</v>
      </c>
      <c r="AC582" s="1" t="s">
        <v>1456</v>
      </c>
      <c r="AD582" s="1">
        <v>89</v>
      </c>
      <c r="AE582" s="1">
        <v>0.34499999999999997</v>
      </c>
    </row>
    <row r="583" spans="1:31" x14ac:dyDescent="0.3">
      <c r="A583" s="68">
        <v>14</v>
      </c>
      <c r="B583" s="68" t="s">
        <v>537</v>
      </c>
      <c r="C583" s="1">
        <v>44</v>
      </c>
      <c r="D583" s="68" t="s">
        <v>1429</v>
      </c>
      <c r="E583" s="69">
        <v>2018</v>
      </c>
      <c r="F583" s="1">
        <v>5</v>
      </c>
      <c r="G583" s="1">
        <v>3</v>
      </c>
      <c r="H583" s="1">
        <v>1</v>
      </c>
      <c r="I583" s="1" t="s">
        <v>1443</v>
      </c>
      <c r="J583" s="1" t="s">
        <v>1462</v>
      </c>
      <c r="K583" s="1" t="s">
        <v>1190</v>
      </c>
      <c r="L583" s="1" t="s">
        <v>1450</v>
      </c>
      <c r="M583" s="1" t="s">
        <v>1452</v>
      </c>
      <c r="O583" s="1" t="s">
        <v>1436</v>
      </c>
      <c r="P583" s="1">
        <v>82</v>
      </c>
      <c r="R583" s="1">
        <v>92.13</v>
      </c>
      <c r="W583" s="1" t="s">
        <v>505</v>
      </c>
      <c r="X583" s="1">
        <v>76</v>
      </c>
      <c r="Y583" s="1">
        <v>89</v>
      </c>
      <c r="Z583" s="1">
        <v>85.44</v>
      </c>
      <c r="AE583" s="1">
        <v>0.23899999999999999</v>
      </c>
    </row>
    <row r="584" spans="1:31" x14ac:dyDescent="0.3">
      <c r="A584" s="68">
        <v>14</v>
      </c>
      <c r="B584" s="68" t="s">
        <v>537</v>
      </c>
      <c r="C584" s="1">
        <v>44</v>
      </c>
      <c r="D584" s="68" t="s">
        <v>1429</v>
      </c>
      <c r="E584" s="69">
        <v>2018</v>
      </c>
      <c r="F584" s="1">
        <v>5</v>
      </c>
      <c r="G584" s="1">
        <v>3</v>
      </c>
      <c r="H584" s="1">
        <v>2</v>
      </c>
      <c r="I584" s="1" t="s">
        <v>1056</v>
      </c>
      <c r="J584" s="1" t="s">
        <v>1463</v>
      </c>
      <c r="K584" s="1" t="s">
        <v>1464</v>
      </c>
      <c r="L584" s="1" t="s">
        <v>1450</v>
      </c>
      <c r="M584" s="1" t="s">
        <v>1452</v>
      </c>
      <c r="O584" s="1" t="s">
        <v>1436</v>
      </c>
      <c r="P584" s="1">
        <v>81</v>
      </c>
      <c r="R584" s="1">
        <v>91.01</v>
      </c>
      <c r="W584" s="1" t="s">
        <v>505</v>
      </c>
      <c r="X584" s="1">
        <v>80</v>
      </c>
      <c r="Y584" s="1">
        <v>89</v>
      </c>
      <c r="Z584" s="1">
        <v>89.88</v>
      </c>
      <c r="AE584" s="1">
        <v>0.55300000000000005</v>
      </c>
    </row>
    <row r="585" spans="1:31" x14ac:dyDescent="0.3">
      <c r="A585" s="68">
        <v>14</v>
      </c>
      <c r="B585" s="68" t="s">
        <v>537</v>
      </c>
      <c r="C585" s="1">
        <v>44</v>
      </c>
      <c r="D585" s="68" t="s">
        <v>1429</v>
      </c>
      <c r="E585" s="69">
        <v>2018</v>
      </c>
      <c r="F585" s="1">
        <v>5</v>
      </c>
      <c r="G585" s="1">
        <v>3</v>
      </c>
      <c r="H585" s="1">
        <v>2</v>
      </c>
      <c r="I585" s="1" t="s">
        <v>1056</v>
      </c>
      <c r="J585" s="1" t="s">
        <v>1444</v>
      </c>
      <c r="L585" s="1" t="s">
        <v>1450</v>
      </c>
      <c r="M585" s="1" t="s">
        <v>1452</v>
      </c>
      <c r="O585" s="1" t="s">
        <v>1436</v>
      </c>
      <c r="T585" s="1" t="s">
        <v>1454</v>
      </c>
      <c r="V585" s="1" t="s">
        <v>1456</v>
      </c>
      <c r="W585" s="1" t="s">
        <v>505</v>
      </c>
      <c r="AB585" s="1" t="s">
        <v>1454</v>
      </c>
      <c r="AC585" s="1" t="s">
        <v>1456</v>
      </c>
      <c r="AD585" s="1">
        <v>89</v>
      </c>
      <c r="AE585" s="1">
        <v>0.14299999999999999</v>
      </c>
    </row>
    <row r="586" spans="1:31" x14ac:dyDescent="0.3">
      <c r="A586" s="68">
        <v>14</v>
      </c>
      <c r="B586" s="68" t="s">
        <v>537</v>
      </c>
      <c r="C586" s="1">
        <v>44</v>
      </c>
      <c r="D586" s="68" t="s">
        <v>1429</v>
      </c>
      <c r="E586" s="69">
        <v>2018</v>
      </c>
      <c r="F586" s="1">
        <v>5</v>
      </c>
      <c r="G586" s="1">
        <v>3</v>
      </c>
      <c r="H586" s="1">
        <v>1</v>
      </c>
      <c r="I586" s="1" t="s">
        <v>1443</v>
      </c>
      <c r="J586" s="1" t="s">
        <v>1462</v>
      </c>
      <c r="K586" s="1" t="s">
        <v>1190</v>
      </c>
      <c r="L586" s="1" t="s">
        <v>1451</v>
      </c>
      <c r="M586" s="1" t="s">
        <v>1452</v>
      </c>
      <c r="O586" s="1" t="s">
        <v>1436</v>
      </c>
      <c r="P586" s="1">
        <v>80</v>
      </c>
      <c r="R586" s="1">
        <v>89.92</v>
      </c>
      <c r="W586" s="1" t="s">
        <v>505</v>
      </c>
      <c r="X586" s="1">
        <v>76</v>
      </c>
      <c r="Y586" s="1">
        <v>89</v>
      </c>
      <c r="Z586" s="1">
        <v>85.44</v>
      </c>
      <c r="AE586" s="1">
        <v>0.36199999999999999</v>
      </c>
    </row>
    <row r="587" spans="1:31" x14ac:dyDescent="0.3">
      <c r="A587" s="68">
        <v>14</v>
      </c>
      <c r="B587" s="68" t="s">
        <v>537</v>
      </c>
      <c r="C587" s="1">
        <v>44</v>
      </c>
      <c r="D587" s="68" t="s">
        <v>1429</v>
      </c>
      <c r="E587" s="69">
        <v>2018</v>
      </c>
      <c r="F587" s="1">
        <v>5</v>
      </c>
      <c r="G587" s="1">
        <v>3</v>
      </c>
      <c r="H587" s="1">
        <v>2</v>
      </c>
      <c r="I587" s="1" t="s">
        <v>1056</v>
      </c>
      <c r="J587" s="1" t="s">
        <v>1463</v>
      </c>
      <c r="K587" s="1" t="s">
        <v>1464</v>
      </c>
      <c r="L587" s="1" t="s">
        <v>1451</v>
      </c>
      <c r="M587" s="1" t="s">
        <v>1452</v>
      </c>
      <c r="O587" s="1" t="s">
        <v>1436</v>
      </c>
      <c r="P587" s="1">
        <v>80</v>
      </c>
      <c r="R587" s="1">
        <v>89.88</v>
      </c>
      <c r="W587" s="1" t="s">
        <v>505</v>
      </c>
      <c r="X587" s="1">
        <v>78</v>
      </c>
      <c r="Y587" s="1">
        <v>89</v>
      </c>
      <c r="Z587" s="1" t="s">
        <v>1453</v>
      </c>
      <c r="AE587" s="1">
        <v>0.63600000000000001</v>
      </c>
    </row>
    <row r="588" spans="1:31" x14ac:dyDescent="0.3">
      <c r="A588" s="68">
        <v>14</v>
      </c>
      <c r="B588" s="68" t="s">
        <v>537</v>
      </c>
      <c r="C588" s="1">
        <v>44</v>
      </c>
      <c r="D588" s="68" t="s">
        <v>1429</v>
      </c>
      <c r="E588" s="69">
        <v>2018</v>
      </c>
      <c r="F588" s="1">
        <v>5</v>
      </c>
      <c r="G588" s="1">
        <v>3</v>
      </c>
      <c r="H588" s="1">
        <v>2</v>
      </c>
      <c r="I588" s="1" t="s">
        <v>1056</v>
      </c>
      <c r="J588" s="1" t="s">
        <v>1444</v>
      </c>
      <c r="L588" s="1" t="s">
        <v>1451</v>
      </c>
      <c r="M588" s="1" t="s">
        <v>1452</v>
      </c>
      <c r="O588" s="1" t="s">
        <v>1436</v>
      </c>
      <c r="T588" s="1" t="s">
        <v>1457</v>
      </c>
      <c r="V588" s="1" t="s">
        <v>1456</v>
      </c>
      <c r="W588" s="1" t="s">
        <v>505</v>
      </c>
      <c r="AB588" s="1" t="s">
        <v>1458</v>
      </c>
      <c r="AC588" s="1" t="s">
        <v>1456</v>
      </c>
      <c r="AD588" s="1">
        <v>89</v>
      </c>
      <c r="AE588" s="1">
        <v>8.8999999999999996E-2</v>
      </c>
    </row>
    <row r="589" spans="1:31" x14ac:dyDescent="0.3">
      <c r="A589" s="68">
        <v>14</v>
      </c>
      <c r="B589" s="68" t="s">
        <v>537</v>
      </c>
      <c r="C589" s="1">
        <v>44</v>
      </c>
      <c r="D589" s="68" t="s">
        <v>1429</v>
      </c>
      <c r="E589" s="69">
        <v>2018</v>
      </c>
      <c r="F589" s="1">
        <v>5</v>
      </c>
      <c r="G589" s="1">
        <v>3</v>
      </c>
      <c r="H589" s="1">
        <v>5</v>
      </c>
      <c r="I589" s="1" t="s">
        <v>98</v>
      </c>
      <c r="J589" s="1" t="s">
        <v>1445</v>
      </c>
      <c r="M589" s="1" t="s">
        <v>1452</v>
      </c>
      <c r="O589" s="1" t="s">
        <v>1436</v>
      </c>
      <c r="T589" s="1">
        <v>1.4</v>
      </c>
      <c r="U589" s="1">
        <v>0.52</v>
      </c>
      <c r="V589" s="1">
        <v>89</v>
      </c>
      <c r="W589" s="1" t="s">
        <v>505</v>
      </c>
      <c r="AB589" s="1">
        <v>2.1</v>
      </c>
      <c r="AC589" s="1">
        <v>0.81</v>
      </c>
      <c r="AD589" s="1">
        <v>89</v>
      </c>
      <c r="AE589" s="1">
        <v>0.5</v>
      </c>
    </row>
    <row r="590" spans="1:31" x14ac:dyDescent="0.3">
      <c r="A590" s="68">
        <v>14</v>
      </c>
      <c r="B590" s="68" t="s">
        <v>537</v>
      </c>
      <c r="C590" s="1">
        <v>44</v>
      </c>
      <c r="D590" s="68" t="s">
        <v>1429</v>
      </c>
      <c r="E590" s="69">
        <v>2018</v>
      </c>
      <c r="F590" s="1">
        <v>5</v>
      </c>
      <c r="G590" s="1">
        <v>3</v>
      </c>
      <c r="H590" s="1">
        <v>5</v>
      </c>
      <c r="I590" s="1" t="s">
        <v>98</v>
      </c>
      <c r="J590" s="1" t="s">
        <v>1446</v>
      </c>
      <c r="M590" s="1" t="s">
        <v>1452</v>
      </c>
      <c r="O590" s="1" t="s">
        <v>1436</v>
      </c>
      <c r="T590" s="1">
        <v>15.56</v>
      </c>
      <c r="U590" s="1">
        <v>3.93</v>
      </c>
      <c r="V590" s="1">
        <v>89</v>
      </c>
      <c r="W590" s="1" t="s">
        <v>505</v>
      </c>
      <c r="AB590" s="1">
        <v>17.22</v>
      </c>
      <c r="AC590" s="1">
        <v>3.19</v>
      </c>
      <c r="AD590" s="1">
        <v>89</v>
      </c>
      <c r="AE590" s="1">
        <v>5.7000000000000002E-2</v>
      </c>
    </row>
    <row r="591" spans="1:31" x14ac:dyDescent="0.3">
      <c r="A591" s="68">
        <v>14</v>
      </c>
      <c r="B591" s="68" t="s">
        <v>537</v>
      </c>
      <c r="C591" s="1">
        <v>44</v>
      </c>
      <c r="D591" s="68" t="s">
        <v>1429</v>
      </c>
      <c r="E591" s="69">
        <v>2018</v>
      </c>
      <c r="F591" s="1">
        <v>5</v>
      </c>
      <c r="G591" s="1">
        <v>3</v>
      </c>
      <c r="H591" s="1">
        <v>6</v>
      </c>
      <c r="I591" s="1" t="s">
        <v>1447</v>
      </c>
      <c r="M591" s="1" t="s">
        <v>1452</v>
      </c>
      <c r="O591" s="1" t="s">
        <v>1436</v>
      </c>
      <c r="P591" s="1">
        <v>2</v>
      </c>
      <c r="Q591" s="1">
        <v>89</v>
      </c>
      <c r="R591" s="1">
        <v>2.2000000000000002</v>
      </c>
      <c r="W591" s="1" t="s">
        <v>505</v>
      </c>
      <c r="X591" s="1">
        <v>3</v>
      </c>
      <c r="Y591" s="1">
        <v>89</v>
      </c>
      <c r="Z591" s="1">
        <v>3.4</v>
      </c>
    </row>
    <row r="592" spans="1:31" x14ac:dyDescent="0.3">
      <c r="A592" s="81">
        <v>64</v>
      </c>
      <c r="B592" s="81" t="e">
        <v>#N/A</v>
      </c>
      <c r="C592" s="1">
        <v>45</v>
      </c>
      <c r="D592" s="70" t="s">
        <v>1466</v>
      </c>
      <c r="E592" s="71">
        <v>2010</v>
      </c>
      <c r="F592" s="1">
        <v>6</v>
      </c>
      <c r="G592" s="1">
        <v>3</v>
      </c>
      <c r="H592" s="1">
        <v>5</v>
      </c>
      <c r="I592" s="1" t="s">
        <v>98</v>
      </c>
      <c r="J592" s="1" t="s">
        <v>1472</v>
      </c>
      <c r="K592" s="1" t="s">
        <v>1473</v>
      </c>
      <c r="M592" s="1" t="s">
        <v>128</v>
      </c>
      <c r="O592" s="1" t="s">
        <v>1467</v>
      </c>
      <c r="T592" s="1">
        <v>5</v>
      </c>
      <c r="U592" s="1">
        <v>1</v>
      </c>
      <c r="V592" s="1">
        <v>39</v>
      </c>
      <c r="W592" s="1" t="s">
        <v>505</v>
      </c>
      <c r="AB592" s="1">
        <v>12</v>
      </c>
      <c r="AC592" s="1">
        <v>1</v>
      </c>
      <c r="AD592" s="1">
        <v>38</v>
      </c>
      <c r="AE592" s="1">
        <v>1E-3</v>
      </c>
    </row>
    <row r="593" spans="1:31" x14ac:dyDescent="0.3">
      <c r="A593" s="81">
        <v>64</v>
      </c>
      <c r="B593" s="81" t="e">
        <v>#N/A</v>
      </c>
      <c r="C593" s="1">
        <v>45</v>
      </c>
      <c r="D593" s="70" t="s">
        <v>1466</v>
      </c>
      <c r="E593" s="71">
        <v>2010</v>
      </c>
      <c r="F593" s="1">
        <v>6</v>
      </c>
      <c r="G593" s="1">
        <v>3</v>
      </c>
      <c r="H593" s="1">
        <v>1</v>
      </c>
      <c r="I593" s="1" t="s">
        <v>1112</v>
      </c>
      <c r="J593" s="1" t="s">
        <v>1462</v>
      </c>
      <c r="K593" s="1" t="s">
        <v>1190</v>
      </c>
      <c r="M593" s="1" t="s">
        <v>128</v>
      </c>
      <c r="O593" s="1" t="s">
        <v>1467</v>
      </c>
      <c r="P593" s="1">
        <v>35</v>
      </c>
      <c r="Q593" s="1">
        <v>39</v>
      </c>
      <c r="R593" s="4">
        <v>90</v>
      </c>
      <c r="S593" s="4"/>
      <c r="T593" s="4"/>
      <c r="U593" s="4"/>
      <c r="V593" s="4"/>
      <c r="W593" s="1" t="s">
        <v>505</v>
      </c>
      <c r="X593" s="4">
        <v>32</v>
      </c>
      <c r="Y593" s="4">
        <v>38</v>
      </c>
      <c r="Z593" s="4">
        <v>84</v>
      </c>
      <c r="AE593" s="1">
        <v>3.5999999999999997E-2</v>
      </c>
    </row>
    <row r="594" spans="1:31" x14ac:dyDescent="0.3">
      <c r="A594" s="81">
        <v>64</v>
      </c>
      <c r="B594" s="81" t="e">
        <v>#N/A</v>
      </c>
      <c r="C594" s="1">
        <v>45</v>
      </c>
      <c r="D594" s="70" t="s">
        <v>1466</v>
      </c>
      <c r="E594" s="71">
        <v>2010</v>
      </c>
      <c r="F594" s="1">
        <v>6</v>
      </c>
      <c r="G594" s="1">
        <v>3</v>
      </c>
      <c r="H594" s="1">
        <v>2</v>
      </c>
      <c r="I594" s="1" t="s">
        <v>739</v>
      </c>
      <c r="K594" s="1" t="s">
        <v>1475</v>
      </c>
      <c r="M594" s="1" t="s">
        <v>128</v>
      </c>
      <c r="O594" s="1" t="s">
        <v>1467</v>
      </c>
      <c r="P594" s="1">
        <v>1</v>
      </c>
      <c r="Q594" s="1">
        <v>39</v>
      </c>
      <c r="R594" s="4">
        <v>2</v>
      </c>
      <c r="S594" s="4"/>
      <c r="T594" s="4"/>
      <c r="U594" s="4"/>
      <c r="V594" s="4"/>
      <c r="W594" s="1" t="s">
        <v>505</v>
      </c>
      <c r="X594" s="4">
        <v>2</v>
      </c>
      <c r="Y594" s="4">
        <v>38</v>
      </c>
      <c r="Z594" s="4">
        <v>5</v>
      </c>
      <c r="AE594" s="1">
        <v>0.81200000000000006</v>
      </c>
    </row>
    <row r="595" spans="1:31" x14ac:dyDescent="0.3">
      <c r="A595" s="81">
        <v>64</v>
      </c>
      <c r="B595" s="81" t="e">
        <v>#N/A</v>
      </c>
      <c r="C595" s="1">
        <v>45</v>
      </c>
      <c r="D595" s="70" t="s">
        <v>1466</v>
      </c>
      <c r="E595" s="71">
        <v>2010</v>
      </c>
      <c r="F595" s="1">
        <v>6</v>
      </c>
      <c r="G595" s="1">
        <v>3</v>
      </c>
      <c r="H595" s="1">
        <v>2</v>
      </c>
      <c r="I595" s="1" t="s">
        <v>935</v>
      </c>
      <c r="K595" s="1" t="s">
        <v>1474</v>
      </c>
      <c r="M595" s="1" t="s">
        <v>128</v>
      </c>
      <c r="O595" s="1" t="s">
        <v>1467</v>
      </c>
      <c r="P595" s="1">
        <v>3</v>
      </c>
      <c r="Q595" s="1">
        <v>39</v>
      </c>
      <c r="R595" s="4">
        <v>8</v>
      </c>
      <c r="S595" s="4"/>
      <c r="T595" s="4"/>
      <c r="U595" s="4"/>
      <c r="V595" s="4"/>
      <c r="W595" s="1" t="s">
        <v>505</v>
      </c>
      <c r="X595" s="4">
        <v>4</v>
      </c>
      <c r="Y595" s="4">
        <v>38</v>
      </c>
      <c r="Z595" s="4">
        <v>11</v>
      </c>
      <c r="AE595" s="1">
        <v>0.67400000000000004</v>
      </c>
    </row>
    <row r="596" spans="1:31" x14ac:dyDescent="0.3">
      <c r="A596" s="81">
        <v>64</v>
      </c>
      <c r="B596" s="81" t="e">
        <v>#N/A</v>
      </c>
      <c r="C596" s="1">
        <v>45</v>
      </c>
      <c r="D596" s="70" t="s">
        <v>1466</v>
      </c>
      <c r="E596" s="71">
        <v>2010</v>
      </c>
      <c r="F596" s="1">
        <v>6</v>
      </c>
      <c r="G596" s="1">
        <v>3</v>
      </c>
      <c r="H596" s="1">
        <v>3</v>
      </c>
      <c r="I596" s="1" t="s">
        <v>1476</v>
      </c>
      <c r="L596" s="1" t="s">
        <v>1477</v>
      </c>
      <c r="M596" s="1" t="s">
        <v>128</v>
      </c>
      <c r="O596" s="1" t="s">
        <v>1467</v>
      </c>
      <c r="R596" s="4"/>
      <c r="S596" s="4"/>
      <c r="T596" s="4">
        <v>15</v>
      </c>
      <c r="U596" s="4">
        <v>4</v>
      </c>
      <c r="V596" s="4">
        <v>39</v>
      </c>
      <c r="W596" s="1" t="s">
        <v>505</v>
      </c>
      <c r="X596" s="4"/>
      <c r="Y596" s="4"/>
      <c r="Z596" s="4"/>
      <c r="AB596" s="1">
        <v>16</v>
      </c>
      <c r="AC596" s="1">
        <v>5</v>
      </c>
      <c r="AD596" s="1">
        <v>38</v>
      </c>
    </row>
    <row r="597" spans="1:31" x14ac:dyDescent="0.3">
      <c r="A597" s="81">
        <v>64</v>
      </c>
      <c r="B597" s="81" t="e">
        <v>#N/A</v>
      </c>
      <c r="C597" s="1">
        <v>45</v>
      </c>
      <c r="D597" s="70" t="s">
        <v>1466</v>
      </c>
      <c r="E597" s="71">
        <v>2010</v>
      </c>
      <c r="F597" s="1">
        <v>6</v>
      </c>
      <c r="G597" s="1">
        <v>3</v>
      </c>
      <c r="H597" s="1">
        <v>3</v>
      </c>
      <c r="I597" s="1" t="s">
        <v>1476</v>
      </c>
      <c r="L597" s="1" t="s">
        <v>1478</v>
      </c>
      <c r="M597" s="1" t="s">
        <v>128</v>
      </c>
      <c r="O597" s="1" t="s">
        <v>1467</v>
      </c>
      <c r="T597" s="1">
        <v>4</v>
      </c>
      <c r="U597" s="1">
        <v>1</v>
      </c>
      <c r="V597" s="1">
        <v>39</v>
      </c>
      <c r="W597" s="1" t="s">
        <v>505</v>
      </c>
      <c r="AB597" s="1">
        <v>3</v>
      </c>
      <c r="AC597" s="1">
        <v>2</v>
      </c>
      <c r="AD597" s="1">
        <v>38</v>
      </c>
    </row>
    <row r="598" spans="1:31" x14ac:dyDescent="0.3">
      <c r="A598" s="68">
        <v>52</v>
      </c>
      <c r="B598" s="68" t="s">
        <v>570</v>
      </c>
      <c r="C598" s="1">
        <v>46</v>
      </c>
      <c r="D598" s="70" t="s">
        <v>267</v>
      </c>
      <c r="E598" s="69">
        <v>2012</v>
      </c>
      <c r="F598" s="1">
        <v>6</v>
      </c>
      <c r="G598" s="1">
        <v>3</v>
      </c>
      <c r="H598" s="1">
        <v>1</v>
      </c>
      <c r="I598" s="1" t="s">
        <v>1112</v>
      </c>
      <c r="J598" s="1" t="s">
        <v>1462</v>
      </c>
      <c r="K598" s="1" t="s">
        <v>1190</v>
      </c>
      <c r="M598" s="1" t="s">
        <v>1481</v>
      </c>
      <c r="O598" s="1" t="s">
        <v>1467</v>
      </c>
      <c r="P598" s="1">
        <v>30</v>
      </c>
      <c r="Q598" s="1">
        <v>36</v>
      </c>
      <c r="R598" s="1">
        <v>83</v>
      </c>
      <c r="W598" s="1" t="s">
        <v>505</v>
      </c>
      <c r="X598" s="1">
        <v>27</v>
      </c>
      <c r="Y598" s="1">
        <v>36</v>
      </c>
      <c r="Z598" s="1">
        <v>75</v>
      </c>
      <c r="AE598" s="1">
        <v>2.9000000000000001E-2</v>
      </c>
    </row>
    <row r="599" spans="1:31" x14ac:dyDescent="0.3">
      <c r="A599" s="68">
        <v>52</v>
      </c>
      <c r="B599" s="68" t="s">
        <v>570</v>
      </c>
      <c r="C599" s="1">
        <v>46</v>
      </c>
      <c r="D599" s="70" t="s">
        <v>267</v>
      </c>
      <c r="E599" s="69">
        <v>2012</v>
      </c>
      <c r="F599" s="1">
        <v>6</v>
      </c>
      <c r="G599" s="1">
        <v>3</v>
      </c>
      <c r="H599" s="1">
        <v>2</v>
      </c>
      <c r="I599" s="1" t="s">
        <v>739</v>
      </c>
      <c r="K599" s="1" t="s">
        <v>1475</v>
      </c>
      <c r="M599" s="1" t="s">
        <v>1481</v>
      </c>
      <c r="O599" s="1" t="s">
        <v>1467</v>
      </c>
      <c r="P599" s="1">
        <v>2</v>
      </c>
      <c r="Q599" s="1">
        <v>36</v>
      </c>
      <c r="R599" s="1">
        <v>6</v>
      </c>
      <c r="W599" s="1" t="s">
        <v>505</v>
      </c>
      <c r="X599" s="1">
        <v>1</v>
      </c>
      <c r="Y599" s="1">
        <v>36</v>
      </c>
      <c r="Z599" s="1">
        <v>3</v>
      </c>
      <c r="AE599" s="1">
        <v>0.8</v>
      </c>
    </row>
    <row r="600" spans="1:31" x14ac:dyDescent="0.3">
      <c r="A600" s="68">
        <v>52</v>
      </c>
      <c r="B600" s="68" t="s">
        <v>570</v>
      </c>
      <c r="C600" s="1">
        <v>46</v>
      </c>
      <c r="D600" s="70" t="s">
        <v>267</v>
      </c>
      <c r="E600" s="69">
        <v>2012</v>
      </c>
      <c r="F600" s="1">
        <v>6</v>
      </c>
      <c r="G600" s="1">
        <v>3</v>
      </c>
      <c r="H600" s="1">
        <v>2</v>
      </c>
      <c r="I600" s="1" t="s">
        <v>935</v>
      </c>
      <c r="K600" s="1" t="s">
        <v>1474</v>
      </c>
      <c r="M600" s="1" t="s">
        <v>1481</v>
      </c>
      <c r="O600" s="1" t="s">
        <v>1467</v>
      </c>
      <c r="P600" s="1">
        <v>4</v>
      </c>
      <c r="Q600" s="1">
        <v>36</v>
      </c>
      <c r="R600" s="1">
        <v>11</v>
      </c>
      <c r="W600" s="1" t="s">
        <v>505</v>
      </c>
      <c r="X600" s="1">
        <v>8</v>
      </c>
      <c r="Y600" s="1">
        <v>36</v>
      </c>
      <c r="Z600" s="1">
        <v>22</v>
      </c>
      <c r="AE600" s="1">
        <v>0.04</v>
      </c>
    </row>
    <row r="601" spans="1:31" x14ac:dyDescent="0.3">
      <c r="A601" s="68">
        <v>34</v>
      </c>
      <c r="B601" s="68" t="s">
        <v>581</v>
      </c>
      <c r="C601" s="1">
        <v>47</v>
      </c>
      <c r="D601" s="68" t="s">
        <v>1484</v>
      </c>
      <c r="E601" s="69">
        <v>2011</v>
      </c>
      <c r="F601" s="1">
        <v>2</v>
      </c>
      <c r="G601" s="1">
        <v>2</v>
      </c>
      <c r="H601" s="1" t="s">
        <v>1501</v>
      </c>
      <c r="I601" s="1" t="s">
        <v>1495</v>
      </c>
      <c r="K601" s="1" t="s">
        <v>1499</v>
      </c>
      <c r="M601" s="1" t="s">
        <v>1426</v>
      </c>
      <c r="O601" s="1" t="s">
        <v>343</v>
      </c>
      <c r="P601" s="1">
        <v>20</v>
      </c>
      <c r="Q601" s="1">
        <v>30</v>
      </c>
      <c r="R601" s="1">
        <v>67</v>
      </c>
      <c r="W601" s="1" t="s">
        <v>36</v>
      </c>
      <c r="X601" s="1">
        <v>25</v>
      </c>
      <c r="Y601" s="1">
        <v>30</v>
      </c>
      <c r="Z601" s="1">
        <v>83</v>
      </c>
    </row>
    <row r="602" spans="1:31" x14ac:dyDescent="0.3">
      <c r="A602" s="68">
        <v>34</v>
      </c>
      <c r="B602" s="68" t="s">
        <v>581</v>
      </c>
      <c r="C602" s="1">
        <v>47</v>
      </c>
      <c r="D602" s="68" t="s">
        <v>1484</v>
      </c>
      <c r="E602" s="69">
        <v>2011</v>
      </c>
      <c r="F602" s="1">
        <v>2</v>
      </c>
      <c r="G602" s="1">
        <v>2</v>
      </c>
      <c r="H602" s="1" t="s">
        <v>1501</v>
      </c>
      <c r="I602" s="1" t="s">
        <v>1496</v>
      </c>
      <c r="K602" s="1" t="s">
        <v>1500</v>
      </c>
      <c r="M602" s="1" t="s">
        <v>1426</v>
      </c>
      <c r="O602" s="1" t="s">
        <v>343</v>
      </c>
      <c r="P602" s="1">
        <v>4</v>
      </c>
      <c r="Q602" s="1">
        <v>30</v>
      </c>
      <c r="R602" s="1">
        <v>13</v>
      </c>
      <c r="W602" s="1" t="s">
        <v>36</v>
      </c>
      <c r="X602" s="1">
        <v>3</v>
      </c>
      <c r="Y602" s="1">
        <v>30</v>
      </c>
      <c r="Z602" s="1">
        <v>10</v>
      </c>
    </row>
    <row r="603" spans="1:31" x14ac:dyDescent="0.3">
      <c r="A603" s="68">
        <v>34</v>
      </c>
      <c r="B603" s="68" t="s">
        <v>581</v>
      </c>
      <c r="C603" s="1">
        <v>47</v>
      </c>
      <c r="D603" s="68" t="s">
        <v>1484</v>
      </c>
      <c r="E603" s="69">
        <v>2011</v>
      </c>
      <c r="F603" s="1">
        <v>2</v>
      </c>
      <c r="G603" s="1">
        <v>2</v>
      </c>
      <c r="H603" s="1" t="s">
        <v>1501</v>
      </c>
      <c r="I603" s="1" t="s">
        <v>1497</v>
      </c>
      <c r="M603" s="1" t="s">
        <v>1426</v>
      </c>
      <c r="O603" s="1" t="s">
        <v>343</v>
      </c>
      <c r="P603" s="1">
        <v>6</v>
      </c>
      <c r="Q603" s="1">
        <v>30</v>
      </c>
      <c r="R603" s="1">
        <v>20</v>
      </c>
      <c r="W603" s="1" t="s">
        <v>36</v>
      </c>
      <c r="X603" s="1">
        <v>2</v>
      </c>
      <c r="Y603" s="1">
        <v>30</v>
      </c>
      <c r="Z603" s="1">
        <v>7</v>
      </c>
    </row>
    <row r="604" spans="1:31" x14ac:dyDescent="0.3">
      <c r="A604" s="68">
        <v>34</v>
      </c>
      <c r="B604" s="68" t="s">
        <v>581</v>
      </c>
      <c r="C604" s="1">
        <v>47</v>
      </c>
      <c r="D604" s="68" t="s">
        <v>1484</v>
      </c>
      <c r="E604" s="69">
        <v>2011</v>
      </c>
      <c r="F604" s="1">
        <v>2</v>
      </c>
      <c r="G604" s="1">
        <v>2</v>
      </c>
      <c r="H604" s="1">
        <v>3</v>
      </c>
      <c r="I604" s="1" t="s">
        <v>1476</v>
      </c>
      <c r="J604" s="1" t="s">
        <v>107</v>
      </c>
      <c r="M604" s="1" t="s">
        <v>1426</v>
      </c>
      <c r="O604" s="1" t="s">
        <v>343</v>
      </c>
      <c r="P604" s="1" t="s">
        <v>1498</v>
      </c>
      <c r="W604" s="1" t="s">
        <v>36</v>
      </c>
      <c r="X604" s="1" t="s">
        <v>1498</v>
      </c>
    </row>
    <row r="605" spans="1:31" x14ac:dyDescent="0.3">
      <c r="A605" s="68">
        <v>34</v>
      </c>
      <c r="B605" s="68" t="s">
        <v>581</v>
      </c>
      <c r="C605" s="1">
        <v>47</v>
      </c>
      <c r="D605" s="68" t="s">
        <v>1484</v>
      </c>
      <c r="E605" s="69">
        <v>2011</v>
      </c>
      <c r="F605" s="1">
        <v>2</v>
      </c>
      <c r="G605" s="1">
        <v>2</v>
      </c>
      <c r="H605" s="1">
        <v>4</v>
      </c>
      <c r="I605" s="1" t="s">
        <v>1503</v>
      </c>
      <c r="J605" s="1" t="s">
        <v>1504</v>
      </c>
      <c r="K605" s="1" t="s">
        <v>1505</v>
      </c>
      <c r="M605" s="1" t="s">
        <v>1426</v>
      </c>
      <c r="O605" s="1" t="s">
        <v>343</v>
      </c>
      <c r="T605" s="1">
        <v>2.2000000000000002</v>
      </c>
      <c r="U605" s="1">
        <v>2.2999999999999998</v>
      </c>
      <c r="V605" s="1">
        <v>30</v>
      </c>
      <c r="W605" s="1" t="s">
        <v>36</v>
      </c>
      <c r="AB605" s="1">
        <v>4.5</v>
      </c>
      <c r="AC605" s="1">
        <v>2.6</v>
      </c>
      <c r="AD605" s="1">
        <v>30</v>
      </c>
    </row>
    <row r="606" spans="1:31" x14ac:dyDescent="0.3">
      <c r="A606" s="68">
        <v>34</v>
      </c>
      <c r="B606" s="68" t="s">
        <v>581</v>
      </c>
      <c r="C606" s="1">
        <v>47</v>
      </c>
      <c r="D606" s="68" t="s">
        <v>1484</v>
      </c>
      <c r="E606" s="69">
        <v>2011</v>
      </c>
      <c r="F606" s="1">
        <v>3</v>
      </c>
      <c r="G606" s="1">
        <v>2</v>
      </c>
      <c r="H606" s="1" t="s">
        <v>1501</v>
      </c>
      <c r="I606" s="1" t="s">
        <v>1495</v>
      </c>
      <c r="K606" s="1" t="s">
        <v>1499</v>
      </c>
      <c r="M606" s="1" t="s">
        <v>1426</v>
      </c>
      <c r="O606" s="1" t="s">
        <v>1493</v>
      </c>
      <c r="P606" s="1">
        <v>26</v>
      </c>
      <c r="Q606" s="1">
        <v>30</v>
      </c>
      <c r="R606" s="1">
        <v>87</v>
      </c>
      <c r="W606" s="1" t="s">
        <v>36</v>
      </c>
      <c r="X606" s="1">
        <v>25</v>
      </c>
      <c r="Y606" s="1">
        <v>30</v>
      </c>
      <c r="Z606" s="1">
        <v>83</v>
      </c>
    </row>
    <row r="607" spans="1:31" x14ac:dyDescent="0.3">
      <c r="A607" s="68">
        <v>34</v>
      </c>
      <c r="B607" s="68" t="s">
        <v>581</v>
      </c>
      <c r="C607" s="1">
        <v>47</v>
      </c>
      <c r="D607" s="68" t="s">
        <v>1484</v>
      </c>
      <c r="E607" s="69">
        <v>2011</v>
      </c>
      <c r="F607" s="1">
        <v>3</v>
      </c>
      <c r="G607" s="1">
        <v>2</v>
      </c>
      <c r="H607" s="1" t="s">
        <v>1501</v>
      </c>
      <c r="I607" s="1" t="s">
        <v>1496</v>
      </c>
      <c r="K607" s="1" t="s">
        <v>1500</v>
      </c>
      <c r="M607" s="1" t="s">
        <v>1426</v>
      </c>
      <c r="O607" s="1" t="s">
        <v>1493</v>
      </c>
      <c r="P607" s="1">
        <v>2</v>
      </c>
      <c r="Q607" s="1">
        <v>30</v>
      </c>
      <c r="R607" s="1">
        <v>7</v>
      </c>
      <c r="W607" s="1" t="s">
        <v>36</v>
      </c>
      <c r="X607" s="1">
        <v>3</v>
      </c>
      <c r="Y607" s="1">
        <v>30</v>
      </c>
      <c r="Z607" s="1">
        <v>10</v>
      </c>
    </row>
    <row r="608" spans="1:31" x14ac:dyDescent="0.3">
      <c r="A608" s="68">
        <v>34</v>
      </c>
      <c r="B608" s="68" t="s">
        <v>581</v>
      </c>
      <c r="C608" s="1">
        <v>47</v>
      </c>
      <c r="D608" s="68" t="s">
        <v>1484</v>
      </c>
      <c r="E608" s="69">
        <v>2011</v>
      </c>
      <c r="F608" s="1">
        <v>3</v>
      </c>
      <c r="G608" s="1">
        <v>2</v>
      </c>
      <c r="H608" s="1" t="s">
        <v>1501</v>
      </c>
      <c r="I608" s="1" t="s">
        <v>1497</v>
      </c>
      <c r="M608" s="1" t="s">
        <v>1426</v>
      </c>
      <c r="O608" s="1" t="s">
        <v>1493</v>
      </c>
      <c r="P608" s="1">
        <v>2</v>
      </c>
      <c r="Q608" s="1">
        <v>30</v>
      </c>
      <c r="R608" s="1">
        <v>7</v>
      </c>
      <c r="W608" s="1" t="s">
        <v>36</v>
      </c>
      <c r="X608" s="1">
        <v>2</v>
      </c>
      <c r="Y608" s="1">
        <v>30</v>
      </c>
      <c r="Z608" s="1">
        <v>7</v>
      </c>
    </row>
    <row r="609" spans="1:30" x14ac:dyDescent="0.3">
      <c r="A609" s="68">
        <v>34</v>
      </c>
      <c r="B609" s="68" t="s">
        <v>581</v>
      </c>
      <c r="C609" s="1">
        <v>47</v>
      </c>
      <c r="D609" s="68" t="s">
        <v>1484</v>
      </c>
      <c r="E609" s="69">
        <v>2011</v>
      </c>
      <c r="F609" s="1">
        <v>3</v>
      </c>
      <c r="G609" s="1">
        <v>2</v>
      </c>
      <c r="H609" s="1">
        <v>3</v>
      </c>
      <c r="I609" s="1" t="s">
        <v>107</v>
      </c>
      <c r="M609" s="1" t="s">
        <v>1426</v>
      </c>
      <c r="O609" s="1" t="s">
        <v>1493</v>
      </c>
      <c r="P609" s="1" t="s">
        <v>1498</v>
      </c>
      <c r="W609" s="1" t="s">
        <v>36</v>
      </c>
      <c r="X609" s="1" t="s">
        <v>1498</v>
      </c>
    </row>
    <row r="610" spans="1:30" x14ac:dyDescent="0.3">
      <c r="A610" s="68">
        <v>34</v>
      </c>
      <c r="B610" s="68" t="s">
        <v>581</v>
      </c>
      <c r="C610" s="1">
        <v>47</v>
      </c>
      <c r="D610" s="68" t="s">
        <v>1484</v>
      </c>
      <c r="E610" s="69">
        <v>2011</v>
      </c>
      <c r="F610" s="1">
        <v>3</v>
      </c>
      <c r="G610" s="1">
        <v>2</v>
      </c>
      <c r="H610" s="1">
        <v>4</v>
      </c>
      <c r="I610" s="1" t="s">
        <v>1503</v>
      </c>
      <c r="J610" s="1" t="s">
        <v>1504</v>
      </c>
      <c r="K610" s="1" t="s">
        <v>1505</v>
      </c>
      <c r="M610" s="1" t="s">
        <v>1426</v>
      </c>
      <c r="O610" s="1" t="s">
        <v>1493</v>
      </c>
      <c r="T610" s="1">
        <v>1</v>
      </c>
      <c r="U610" s="1">
        <v>1</v>
      </c>
      <c r="V610" s="1">
        <v>30</v>
      </c>
      <c r="W610" s="1" t="s">
        <v>36</v>
      </c>
      <c r="AB610" s="1">
        <v>4.5</v>
      </c>
      <c r="AC610" s="1">
        <v>2.6</v>
      </c>
      <c r="AD610" s="1">
        <v>30</v>
      </c>
    </row>
    <row r="611" spans="1:30" x14ac:dyDescent="0.3">
      <c r="A611" s="68">
        <v>37</v>
      </c>
      <c r="B611" s="68" t="s">
        <v>589</v>
      </c>
      <c r="C611" s="1">
        <v>48</v>
      </c>
      <c r="D611" s="68" t="s">
        <v>268</v>
      </c>
      <c r="E611" s="69">
        <v>2014</v>
      </c>
      <c r="F611" s="1">
        <v>7</v>
      </c>
      <c r="G611" s="1">
        <v>1</v>
      </c>
      <c r="H611" s="1">
        <v>6</v>
      </c>
      <c r="I611" s="1" t="s">
        <v>1510</v>
      </c>
      <c r="K611" s="1" t="s">
        <v>72</v>
      </c>
      <c r="M611" s="1" t="s">
        <v>1452</v>
      </c>
      <c r="O611" s="1" t="s">
        <v>1518</v>
      </c>
      <c r="P611" s="1">
        <v>0</v>
      </c>
      <c r="Q611" s="1">
        <v>120</v>
      </c>
      <c r="R611" s="1">
        <v>0</v>
      </c>
      <c r="W611" s="1" t="s">
        <v>596</v>
      </c>
      <c r="X611" s="1">
        <v>3</v>
      </c>
      <c r="Y611" s="1">
        <v>120</v>
      </c>
      <c r="Z611" s="1">
        <v>2.5</v>
      </c>
    </row>
    <row r="612" spans="1:30" x14ac:dyDescent="0.3">
      <c r="A612" s="68">
        <v>37</v>
      </c>
      <c r="B612" s="68" t="s">
        <v>589</v>
      </c>
      <c r="C612" s="1">
        <v>48</v>
      </c>
      <c r="D612" s="68" t="s">
        <v>268</v>
      </c>
      <c r="E612" s="69">
        <v>2014</v>
      </c>
      <c r="F612" s="1">
        <v>7</v>
      </c>
      <c r="G612" s="1">
        <v>1</v>
      </c>
      <c r="H612" s="1">
        <v>5</v>
      </c>
      <c r="I612" s="1" t="s">
        <v>98</v>
      </c>
      <c r="J612" s="1" t="s">
        <v>1520</v>
      </c>
      <c r="K612" s="1" t="s">
        <v>1473</v>
      </c>
      <c r="M612" s="1" t="s">
        <v>1452</v>
      </c>
      <c r="O612" s="1" t="s">
        <v>1518</v>
      </c>
      <c r="T612" s="1">
        <v>15.7</v>
      </c>
      <c r="U612" s="1">
        <v>12.9</v>
      </c>
      <c r="V612" s="1">
        <v>120</v>
      </c>
      <c r="W612" s="1" t="s">
        <v>596</v>
      </c>
      <c r="AB612" s="1">
        <v>27.7</v>
      </c>
      <c r="AC612" s="1">
        <v>5.2</v>
      </c>
      <c r="AD612" s="1">
        <v>120</v>
      </c>
    </row>
    <row r="613" spans="1:30" x14ac:dyDescent="0.3">
      <c r="A613" s="68">
        <v>37</v>
      </c>
      <c r="B613" s="68" t="s">
        <v>589</v>
      </c>
      <c r="C613" s="1">
        <v>48</v>
      </c>
      <c r="D613" s="68" t="s">
        <v>268</v>
      </c>
      <c r="E613" s="69">
        <v>2014</v>
      </c>
      <c r="F613" s="1">
        <v>7</v>
      </c>
      <c r="G613" s="1">
        <v>1</v>
      </c>
      <c r="H613" s="1">
        <v>5</v>
      </c>
      <c r="I613" s="1" t="s">
        <v>98</v>
      </c>
      <c r="J613" s="1" t="s">
        <v>1521</v>
      </c>
      <c r="K613" s="1" t="s">
        <v>1523</v>
      </c>
      <c r="M613" s="1" t="s">
        <v>1452</v>
      </c>
      <c r="O613" s="1" t="s">
        <v>1518</v>
      </c>
      <c r="T613" s="1">
        <v>33.799999999999997</v>
      </c>
      <c r="U613" s="1">
        <v>21.6</v>
      </c>
      <c r="V613" s="1">
        <v>120</v>
      </c>
      <c r="W613" s="1" t="s">
        <v>596</v>
      </c>
      <c r="AB613" s="1">
        <v>30.3</v>
      </c>
      <c r="AC613" s="1">
        <v>9</v>
      </c>
      <c r="AD613" s="1">
        <v>120</v>
      </c>
    </row>
    <row r="614" spans="1:30" x14ac:dyDescent="0.3">
      <c r="A614" s="68">
        <v>37</v>
      </c>
      <c r="B614" s="68" t="s">
        <v>589</v>
      </c>
      <c r="C614" s="1">
        <v>48</v>
      </c>
      <c r="D614" s="68" t="s">
        <v>268</v>
      </c>
      <c r="E614" s="69">
        <v>2014</v>
      </c>
      <c r="F614" s="1">
        <v>7</v>
      </c>
      <c r="G614" s="1">
        <v>1</v>
      </c>
      <c r="H614" s="1">
        <v>4</v>
      </c>
      <c r="I614" s="1" t="s">
        <v>737</v>
      </c>
      <c r="J614" s="1" t="s">
        <v>1522</v>
      </c>
      <c r="M614" s="1" t="s">
        <v>1452</v>
      </c>
      <c r="O614" s="1" t="s">
        <v>1518</v>
      </c>
      <c r="T614" s="1">
        <v>5.4</v>
      </c>
      <c r="U614" s="1">
        <v>3.4</v>
      </c>
      <c r="V614" s="1">
        <v>120</v>
      </c>
      <c r="W614" s="1" t="s">
        <v>596</v>
      </c>
      <c r="AB614" s="1">
        <v>4.7</v>
      </c>
      <c r="AC614" s="1">
        <v>1.6</v>
      </c>
      <c r="AD614" s="1">
        <v>120</v>
      </c>
    </row>
    <row r="615" spans="1:30" x14ac:dyDescent="0.3">
      <c r="A615" s="68">
        <v>37</v>
      </c>
      <c r="B615" s="68" t="s">
        <v>589</v>
      </c>
      <c r="C615" s="1">
        <v>48</v>
      </c>
      <c r="D615" s="68" t="s">
        <v>268</v>
      </c>
      <c r="E615" s="69">
        <v>2014</v>
      </c>
      <c r="F615" s="1">
        <v>7</v>
      </c>
      <c r="G615" s="1">
        <v>1</v>
      </c>
      <c r="H615" s="1">
        <v>3</v>
      </c>
      <c r="I615" s="1" t="s">
        <v>1476</v>
      </c>
      <c r="J615" s="1" t="s">
        <v>1384</v>
      </c>
      <c r="M615" s="1" t="s">
        <v>1452</v>
      </c>
      <c r="O615" s="1" t="s">
        <v>1518</v>
      </c>
      <c r="T615" s="1">
        <v>7.5</v>
      </c>
      <c r="U615" s="1">
        <v>2.6</v>
      </c>
      <c r="V615" s="1">
        <v>120</v>
      </c>
      <c r="W615" s="1" t="s">
        <v>596</v>
      </c>
      <c r="AB615" s="1">
        <v>7.4</v>
      </c>
      <c r="AC615" s="1">
        <v>1.7</v>
      </c>
      <c r="AD615" s="1">
        <v>120</v>
      </c>
    </row>
    <row r="616" spans="1:30" x14ac:dyDescent="0.3">
      <c r="A616" s="68">
        <v>37</v>
      </c>
      <c r="B616" s="68" t="s">
        <v>589</v>
      </c>
      <c r="C616" s="1">
        <v>48</v>
      </c>
      <c r="D616" s="68" t="s">
        <v>268</v>
      </c>
      <c r="E616" s="69">
        <v>2014</v>
      </c>
      <c r="F616" s="1">
        <v>7</v>
      </c>
      <c r="G616" s="1">
        <v>1</v>
      </c>
      <c r="H616" s="1">
        <v>3</v>
      </c>
      <c r="I616" s="1" t="s">
        <v>1476</v>
      </c>
      <c r="J616" s="1" t="s">
        <v>107</v>
      </c>
      <c r="L616" s="1" t="s">
        <v>1524</v>
      </c>
      <c r="M616" s="1" t="s">
        <v>1452</v>
      </c>
      <c r="O616" s="1" t="s">
        <v>1518</v>
      </c>
      <c r="T616" s="1">
        <v>284</v>
      </c>
      <c r="U616" s="1">
        <v>96.2</v>
      </c>
      <c r="V616" s="1">
        <v>120</v>
      </c>
      <c r="W616" s="1" t="s">
        <v>596</v>
      </c>
      <c r="AB616" s="1">
        <v>278.10000000000002</v>
      </c>
      <c r="AC616" s="1">
        <v>93.4</v>
      </c>
      <c r="AD616" s="1">
        <v>120</v>
      </c>
    </row>
    <row r="617" spans="1:30" x14ac:dyDescent="0.3">
      <c r="A617" s="68">
        <v>37</v>
      </c>
      <c r="B617" s="68" t="s">
        <v>589</v>
      </c>
      <c r="C617" s="1">
        <v>48</v>
      </c>
      <c r="D617" s="68" t="s">
        <v>268</v>
      </c>
      <c r="E617" s="69">
        <v>2014</v>
      </c>
      <c r="F617" s="1">
        <v>7</v>
      </c>
      <c r="G617" s="1">
        <v>1</v>
      </c>
      <c r="H617" s="1">
        <v>3</v>
      </c>
      <c r="I617" s="1" t="s">
        <v>1476</v>
      </c>
      <c r="J617" s="1" t="s">
        <v>107</v>
      </c>
      <c r="L617" s="1" t="s">
        <v>1525</v>
      </c>
      <c r="M617" s="1" t="s">
        <v>1452</v>
      </c>
      <c r="O617" s="1" t="s">
        <v>1518</v>
      </c>
      <c r="T617" s="1">
        <v>160.1</v>
      </c>
      <c r="U617" s="1">
        <v>82.3</v>
      </c>
      <c r="V617" s="1">
        <v>120</v>
      </c>
      <c r="W617" s="1" t="s">
        <v>596</v>
      </c>
      <c r="AB617" s="1">
        <v>128.4</v>
      </c>
      <c r="AC617" s="1">
        <v>52.1</v>
      </c>
      <c r="AD617" s="1">
        <v>120</v>
      </c>
    </row>
    <row r="618" spans="1:30" x14ac:dyDescent="0.3">
      <c r="A618" s="68">
        <v>37</v>
      </c>
      <c r="B618" s="68" t="s">
        <v>589</v>
      </c>
      <c r="C618" s="1">
        <v>48</v>
      </c>
      <c r="D618" s="68" t="s">
        <v>268</v>
      </c>
      <c r="E618" s="69">
        <v>2014</v>
      </c>
      <c r="F618" s="1">
        <v>7</v>
      </c>
      <c r="G618" s="1">
        <v>1</v>
      </c>
      <c r="H618" s="1">
        <v>3</v>
      </c>
      <c r="I618" s="1" t="s">
        <v>1476</v>
      </c>
      <c r="J618" s="1" t="s">
        <v>107</v>
      </c>
      <c r="L618" s="1" t="s">
        <v>1526</v>
      </c>
      <c r="M618" s="1" t="s">
        <v>1452</v>
      </c>
      <c r="O618" s="1" t="s">
        <v>1518</v>
      </c>
      <c r="T618" s="1">
        <v>182.1</v>
      </c>
      <c r="U618" s="1">
        <v>86.2</v>
      </c>
      <c r="V618" s="1">
        <v>120</v>
      </c>
      <c r="W618" s="1" t="s">
        <v>596</v>
      </c>
      <c r="AB618" s="1">
        <v>133.9</v>
      </c>
      <c r="AC618" s="1">
        <v>62.8</v>
      </c>
      <c r="AD618" s="1">
        <v>120</v>
      </c>
    </row>
    <row r="619" spans="1:30" x14ac:dyDescent="0.3">
      <c r="A619" s="68">
        <v>37</v>
      </c>
      <c r="B619" s="68" t="s">
        <v>589</v>
      </c>
      <c r="C619" s="1">
        <v>48</v>
      </c>
      <c r="D619" s="68" t="s">
        <v>268</v>
      </c>
      <c r="E619" s="69">
        <v>2014</v>
      </c>
      <c r="F619" s="1">
        <v>7</v>
      </c>
      <c r="G619" s="1">
        <v>1</v>
      </c>
      <c r="H619" s="1">
        <v>3</v>
      </c>
      <c r="I619" s="1" t="s">
        <v>1476</v>
      </c>
      <c r="J619" s="1" t="s">
        <v>107</v>
      </c>
      <c r="L619" s="1" t="s">
        <v>1527</v>
      </c>
      <c r="M619" s="1" t="s">
        <v>1452</v>
      </c>
      <c r="O619" s="1" t="s">
        <v>1518</v>
      </c>
      <c r="T619" s="1">
        <v>202</v>
      </c>
      <c r="U619" s="1">
        <v>93.1</v>
      </c>
      <c r="V619" s="1">
        <v>120</v>
      </c>
      <c r="W619" s="1" t="s">
        <v>596</v>
      </c>
      <c r="AB619" s="1">
        <v>138.1</v>
      </c>
      <c r="AC619" s="1">
        <v>66.099999999999994</v>
      </c>
      <c r="AD619" s="1">
        <v>120</v>
      </c>
    </row>
    <row r="620" spans="1:30" x14ac:dyDescent="0.3">
      <c r="A620" s="68">
        <v>37</v>
      </c>
      <c r="B620" s="68" t="s">
        <v>589</v>
      </c>
      <c r="C620" s="1">
        <v>48</v>
      </c>
      <c r="D620" s="68" t="s">
        <v>268</v>
      </c>
      <c r="E620" s="69">
        <v>2014</v>
      </c>
      <c r="F620" s="1">
        <v>7</v>
      </c>
      <c r="G620" s="1">
        <v>1</v>
      </c>
      <c r="H620" s="1">
        <v>3</v>
      </c>
      <c r="I620" s="1" t="s">
        <v>1476</v>
      </c>
      <c r="J620" s="1" t="s">
        <v>107</v>
      </c>
      <c r="L620" s="1" t="s">
        <v>1528</v>
      </c>
      <c r="M620" s="1" t="s">
        <v>1452</v>
      </c>
      <c r="O620" s="1" t="s">
        <v>1518</v>
      </c>
      <c r="T620" s="1">
        <v>235.7</v>
      </c>
      <c r="U620" s="1">
        <v>113.9</v>
      </c>
      <c r="V620" s="1">
        <v>120</v>
      </c>
      <c r="W620" s="1" t="s">
        <v>596</v>
      </c>
      <c r="AB620" s="1">
        <v>146</v>
      </c>
      <c r="AC620" s="1">
        <v>77.400000000000006</v>
      </c>
      <c r="AD620" s="1">
        <v>120</v>
      </c>
    </row>
    <row r="621" spans="1:30" x14ac:dyDescent="0.3">
      <c r="A621" s="68">
        <v>37</v>
      </c>
      <c r="B621" s="68" t="s">
        <v>589</v>
      </c>
      <c r="C621" s="1">
        <v>48</v>
      </c>
      <c r="D621" s="68" t="s">
        <v>268</v>
      </c>
      <c r="E621" s="69">
        <v>2014</v>
      </c>
      <c r="F621" s="1">
        <v>7</v>
      </c>
      <c r="G621" s="1">
        <v>1</v>
      </c>
      <c r="H621" s="1">
        <v>2</v>
      </c>
      <c r="I621" s="1" t="s">
        <v>739</v>
      </c>
      <c r="J621" s="1" t="s">
        <v>1536</v>
      </c>
      <c r="L621" s="1" t="s">
        <v>1524</v>
      </c>
      <c r="M621" s="1" t="s">
        <v>1452</v>
      </c>
      <c r="O621" s="1" t="s">
        <v>1518</v>
      </c>
      <c r="V621" s="1">
        <v>120</v>
      </c>
      <c r="W621" s="1" t="s">
        <v>596</v>
      </c>
      <c r="AD621" s="1">
        <v>120</v>
      </c>
    </row>
    <row r="622" spans="1:30" x14ac:dyDescent="0.3">
      <c r="A622" s="68">
        <v>37</v>
      </c>
      <c r="B622" s="68" t="s">
        <v>589</v>
      </c>
      <c r="C622" s="1">
        <v>48</v>
      </c>
      <c r="D622" s="68" t="s">
        <v>268</v>
      </c>
      <c r="E622" s="69">
        <v>2014</v>
      </c>
      <c r="F622" s="1">
        <v>7</v>
      </c>
      <c r="G622" s="1">
        <v>1</v>
      </c>
      <c r="H622" s="1">
        <v>2</v>
      </c>
      <c r="I622" s="1" t="s">
        <v>739</v>
      </c>
      <c r="J622" s="1" t="s">
        <v>91</v>
      </c>
      <c r="L622" s="1" t="s">
        <v>1525</v>
      </c>
      <c r="M622" s="1" t="s">
        <v>1452</v>
      </c>
      <c r="O622" s="1" t="s">
        <v>1518</v>
      </c>
      <c r="T622" s="1">
        <v>2.2999999999999998</v>
      </c>
      <c r="U622" s="1">
        <v>1.5</v>
      </c>
      <c r="V622" s="1">
        <v>120</v>
      </c>
      <c r="W622" s="1" t="s">
        <v>596</v>
      </c>
      <c r="AB622" s="1">
        <v>1.9</v>
      </c>
      <c r="AC622" s="1">
        <v>1.1000000000000001</v>
      </c>
      <c r="AD622" s="1">
        <v>120</v>
      </c>
    </row>
    <row r="623" spans="1:30" x14ac:dyDescent="0.3">
      <c r="A623" s="68">
        <v>37</v>
      </c>
      <c r="B623" s="68" t="s">
        <v>589</v>
      </c>
      <c r="C623" s="1">
        <v>48</v>
      </c>
      <c r="D623" s="68" t="s">
        <v>268</v>
      </c>
      <c r="E623" s="69">
        <v>2014</v>
      </c>
      <c r="F623" s="1">
        <v>7</v>
      </c>
      <c r="G623" s="1">
        <v>1</v>
      </c>
      <c r="H623" s="1">
        <v>2</v>
      </c>
      <c r="I623" s="1" t="s">
        <v>739</v>
      </c>
      <c r="J623" s="1" t="s">
        <v>91</v>
      </c>
      <c r="L623" s="1" t="s">
        <v>1526</v>
      </c>
      <c r="M623" s="1" t="s">
        <v>1452</v>
      </c>
      <c r="O623" s="1" t="s">
        <v>1518</v>
      </c>
      <c r="T623" s="1">
        <v>2.7</v>
      </c>
      <c r="U623" s="1">
        <v>1.6</v>
      </c>
      <c r="V623" s="1">
        <v>120</v>
      </c>
      <c r="W623" s="1" t="s">
        <v>596</v>
      </c>
      <c r="AB623" s="1">
        <v>1.9</v>
      </c>
      <c r="AC623" s="1">
        <v>1.4</v>
      </c>
      <c r="AD623" s="1">
        <v>120</v>
      </c>
    </row>
    <row r="624" spans="1:30" x14ac:dyDescent="0.3">
      <c r="A624" s="68">
        <v>37</v>
      </c>
      <c r="B624" s="68" t="s">
        <v>589</v>
      </c>
      <c r="C624" s="1">
        <v>48</v>
      </c>
      <c r="D624" s="68" t="s">
        <v>268</v>
      </c>
      <c r="E624" s="69">
        <v>2014</v>
      </c>
      <c r="F624" s="1">
        <v>7</v>
      </c>
      <c r="G624" s="1">
        <v>1</v>
      </c>
      <c r="H624" s="1">
        <v>2</v>
      </c>
      <c r="I624" s="1" t="s">
        <v>739</v>
      </c>
      <c r="J624" s="1" t="s">
        <v>91</v>
      </c>
      <c r="L624" s="1" t="s">
        <v>1527</v>
      </c>
      <c r="M624" s="1" t="s">
        <v>1452</v>
      </c>
      <c r="O624" s="1" t="s">
        <v>1518</v>
      </c>
      <c r="T624" s="1">
        <v>2.7</v>
      </c>
      <c r="U624" s="1">
        <v>1.7</v>
      </c>
      <c r="V624" s="1">
        <v>120</v>
      </c>
      <c r="W624" s="1" t="s">
        <v>596</v>
      </c>
      <c r="AB624" s="1">
        <v>2</v>
      </c>
      <c r="AC624" s="1">
        <v>1.3</v>
      </c>
      <c r="AD624" s="1">
        <v>120</v>
      </c>
    </row>
    <row r="625" spans="1:31" x14ac:dyDescent="0.3">
      <c r="A625" s="68">
        <v>37</v>
      </c>
      <c r="B625" s="68" t="s">
        <v>589</v>
      </c>
      <c r="C625" s="1">
        <v>48</v>
      </c>
      <c r="D625" s="68" t="s">
        <v>268</v>
      </c>
      <c r="E625" s="69">
        <v>2014</v>
      </c>
      <c r="F625" s="1">
        <v>7</v>
      </c>
      <c r="G625" s="1">
        <v>1</v>
      </c>
      <c r="H625" s="1">
        <v>2</v>
      </c>
      <c r="I625" s="1" t="s">
        <v>739</v>
      </c>
      <c r="J625" s="1" t="s">
        <v>91</v>
      </c>
      <c r="L625" s="1" t="s">
        <v>1528</v>
      </c>
      <c r="M625" s="1" t="s">
        <v>1452</v>
      </c>
      <c r="O625" s="1" t="s">
        <v>1518</v>
      </c>
      <c r="T625" s="1">
        <v>3.1</v>
      </c>
      <c r="U625" s="1">
        <v>1.9</v>
      </c>
      <c r="V625" s="1">
        <v>120</v>
      </c>
      <c r="W625" s="1" t="s">
        <v>596</v>
      </c>
      <c r="AB625" s="1">
        <v>1.8</v>
      </c>
      <c r="AC625" s="1">
        <v>1.4</v>
      </c>
      <c r="AD625" s="1">
        <v>120</v>
      </c>
    </row>
    <row r="626" spans="1:31" x14ac:dyDescent="0.3">
      <c r="A626" s="68">
        <v>37</v>
      </c>
      <c r="B626" s="68" t="s">
        <v>589</v>
      </c>
      <c r="C626" s="1">
        <v>48</v>
      </c>
      <c r="D626" s="68" t="s">
        <v>268</v>
      </c>
      <c r="E626" s="69">
        <v>2014</v>
      </c>
      <c r="F626" s="1">
        <v>7</v>
      </c>
      <c r="G626" s="1">
        <v>1</v>
      </c>
      <c r="H626" s="1">
        <v>3</v>
      </c>
      <c r="I626" s="1" t="s">
        <v>1476</v>
      </c>
      <c r="J626" s="1" t="s">
        <v>1529</v>
      </c>
      <c r="L626" s="1" t="s">
        <v>1524</v>
      </c>
      <c r="M626" s="1" t="s">
        <v>1452</v>
      </c>
      <c r="N626" s="1" t="s">
        <v>1530</v>
      </c>
      <c r="O626" s="1" t="s">
        <v>1518</v>
      </c>
      <c r="T626" s="1">
        <v>22.4</v>
      </c>
      <c r="U626" s="1">
        <v>9.5</v>
      </c>
      <c r="V626" s="1">
        <v>120</v>
      </c>
      <c r="W626" s="1" t="s">
        <v>596</v>
      </c>
      <c r="AB626" s="1">
        <v>21.3</v>
      </c>
      <c r="AC626" s="1">
        <v>9.9</v>
      </c>
      <c r="AD626" s="1">
        <v>120</v>
      </c>
    </row>
    <row r="627" spans="1:31" x14ac:dyDescent="0.3">
      <c r="A627" s="68">
        <v>37</v>
      </c>
      <c r="B627" s="68" t="s">
        <v>589</v>
      </c>
      <c r="C627" s="1">
        <v>48</v>
      </c>
      <c r="D627" s="68" t="s">
        <v>268</v>
      </c>
      <c r="E627" s="69">
        <v>2014</v>
      </c>
      <c r="F627" s="1">
        <v>7</v>
      </c>
      <c r="G627" s="1">
        <v>1</v>
      </c>
      <c r="H627" s="1">
        <v>3</v>
      </c>
      <c r="I627" s="1" t="s">
        <v>1476</v>
      </c>
      <c r="J627" s="1" t="s">
        <v>1529</v>
      </c>
      <c r="L627" s="1" t="s">
        <v>1525</v>
      </c>
      <c r="M627" s="1" t="s">
        <v>1452</v>
      </c>
      <c r="O627" s="1" t="s">
        <v>1518</v>
      </c>
      <c r="T627" s="1">
        <v>22.7</v>
      </c>
      <c r="U627" s="1">
        <v>9.4</v>
      </c>
      <c r="V627" s="1">
        <v>120</v>
      </c>
      <c r="W627" s="1" t="s">
        <v>596</v>
      </c>
      <c r="AB627" s="1">
        <v>23.7</v>
      </c>
      <c r="AC627" s="1">
        <v>8.9</v>
      </c>
      <c r="AD627" s="1">
        <v>120</v>
      </c>
    </row>
    <row r="628" spans="1:31" x14ac:dyDescent="0.3">
      <c r="A628" s="68">
        <v>37</v>
      </c>
      <c r="B628" s="68" t="s">
        <v>589</v>
      </c>
      <c r="C628" s="1">
        <v>48</v>
      </c>
      <c r="D628" s="68" t="s">
        <v>268</v>
      </c>
      <c r="E628" s="69">
        <v>2014</v>
      </c>
      <c r="F628" s="1">
        <v>7</v>
      </c>
      <c r="G628" s="1">
        <v>1</v>
      </c>
      <c r="H628" s="1">
        <v>3</v>
      </c>
      <c r="I628" s="1" t="s">
        <v>1476</v>
      </c>
      <c r="J628" s="1" t="s">
        <v>1529</v>
      </c>
      <c r="L628" s="1" t="s">
        <v>1526</v>
      </c>
      <c r="M628" s="1" t="s">
        <v>1452</v>
      </c>
      <c r="O628" s="1" t="s">
        <v>1518</v>
      </c>
      <c r="T628" s="1">
        <v>22.9</v>
      </c>
      <c r="U628" s="1">
        <v>9.4</v>
      </c>
      <c r="V628" s="1">
        <v>120</v>
      </c>
      <c r="W628" s="1" t="s">
        <v>596</v>
      </c>
      <c r="AB628" s="1">
        <v>23.9</v>
      </c>
      <c r="AC628" s="1">
        <v>9.4</v>
      </c>
      <c r="AD628" s="1">
        <v>120</v>
      </c>
    </row>
    <row r="629" spans="1:31" x14ac:dyDescent="0.3">
      <c r="A629" s="68">
        <v>37</v>
      </c>
      <c r="B629" s="68" t="s">
        <v>589</v>
      </c>
      <c r="C629" s="1">
        <v>48</v>
      </c>
      <c r="D629" s="68" t="s">
        <v>268</v>
      </c>
      <c r="E629" s="69">
        <v>2014</v>
      </c>
      <c r="F629" s="1">
        <v>7</v>
      </c>
      <c r="G629" s="1">
        <v>1</v>
      </c>
      <c r="H629" s="1">
        <v>3</v>
      </c>
      <c r="I629" s="1" t="s">
        <v>1476</v>
      </c>
      <c r="J629" s="1" t="s">
        <v>1529</v>
      </c>
      <c r="L629" s="1" t="s">
        <v>1527</v>
      </c>
      <c r="M629" s="1" t="s">
        <v>1452</v>
      </c>
      <c r="O629" s="1" t="s">
        <v>1518</v>
      </c>
      <c r="T629" s="1">
        <v>23.1</v>
      </c>
      <c r="U629" s="1">
        <v>9.6</v>
      </c>
      <c r="V629" s="1">
        <v>120</v>
      </c>
      <c r="W629" s="1" t="s">
        <v>596</v>
      </c>
      <c r="AB629" s="1">
        <v>24.1</v>
      </c>
      <c r="AC629" s="1">
        <v>9.3000000000000007</v>
      </c>
      <c r="AD629" s="1">
        <v>120</v>
      </c>
    </row>
    <row r="630" spans="1:31" x14ac:dyDescent="0.3">
      <c r="A630" s="68">
        <v>37</v>
      </c>
      <c r="B630" s="68" t="s">
        <v>589</v>
      </c>
      <c r="C630" s="1">
        <v>48</v>
      </c>
      <c r="D630" s="68" t="s">
        <v>268</v>
      </c>
      <c r="E630" s="69">
        <v>2014</v>
      </c>
      <c r="F630" s="1">
        <v>7</v>
      </c>
      <c r="G630" s="1">
        <v>1</v>
      </c>
      <c r="H630" s="1">
        <v>3</v>
      </c>
      <c r="I630" s="1" t="s">
        <v>1476</v>
      </c>
      <c r="J630" s="1" t="s">
        <v>1529</v>
      </c>
      <c r="L630" s="1" t="s">
        <v>1528</v>
      </c>
      <c r="M630" s="1" t="s">
        <v>1452</v>
      </c>
      <c r="O630" s="1" t="s">
        <v>1518</v>
      </c>
      <c r="T630" s="1">
        <v>23.1</v>
      </c>
      <c r="U630" s="1">
        <v>9.5</v>
      </c>
      <c r="V630" s="1">
        <v>120</v>
      </c>
      <c r="W630" s="1" t="s">
        <v>596</v>
      </c>
      <c r="AB630" s="1">
        <v>24.2</v>
      </c>
      <c r="AC630" s="1">
        <v>9.5</v>
      </c>
      <c r="AD630" s="1">
        <v>120</v>
      </c>
    </row>
    <row r="631" spans="1:31" x14ac:dyDescent="0.3">
      <c r="A631" s="68">
        <v>37</v>
      </c>
      <c r="B631" s="68" t="s">
        <v>589</v>
      </c>
      <c r="C631" s="1">
        <v>48</v>
      </c>
      <c r="D631" s="68" t="s">
        <v>268</v>
      </c>
      <c r="E631" s="69">
        <v>2014</v>
      </c>
      <c r="F631" s="1">
        <v>7</v>
      </c>
      <c r="G631" s="1">
        <v>1</v>
      </c>
      <c r="H631" s="1">
        <v>3</v>
      </c>
      <c r="I631" s="1" t="s">
        <v>1476</v>
      </c>
      <c r="J631" s="1" t="s">
        <v>1531</v>
      </c>
      <c r="L631" s="1" t="s">
        <v>1524</v>
      </c>
      <c r="M631" s="1" t="s">
        <v>1452</v>
      </c>
      <c r="O631" s="1" t="s">
        <v>1518</v>
      </c>
      <c r="T631" s="1">
        <v>68.900000000000006</v>
      </c>
      <c r="U631" s="1">
        <v>8.8000000000000007</v>
      </c>
      <c r="V631" s="1">
        <v>120</v>
      </c>
      <c r="W631" s="1" t="s">
        <v>596</v>
      </c>
      <c r="AB631" s="1">
        <v>69.599999999999994</v>
      </c>
      <c r="AC631" s="1">
        <v>9.6999999999999993</v>
      </c>
      <c r="AD631" s="1">
        <v>120</v>
      </c>
    </row>
    <row r="632" spans="1:31" x14ac:dyDescent="0.3">
      <c r="A632" s="68">
        <v>37</v>
      </c>
      <c r="B632" s="68" t="s">
        <v>589</v>
      </c>
      <c r="C632" s="1">
        <v>48</v>
      </c>
      <c r="D632" s="68" t="s">
        <v>268</v>
      </c>
      <c r="E632" s="69">
        <v>2014</v>
      </c>
      <c r="F632" s="1">
        <v>7</v>
      </c>
      <c r="G632" s="1">
        <v>1</v>
      </c>
      <c r="H632" s="1">
        <v>3</v>
      </c>
      <c r="I632" s="1" t="s">
        <v>1476</v>
      </c>
      <c r="J632" s="1" t="s">
        <v>1531</v>
      </c>
      <c r="L632" s="1" t="s">
        <v>1525</v>
      </c>
      <c r="M632" s="1" t="s">
        <v>1452</v>
      </c>
      <c r="O632" s="1" t="s">
        <v>1518</v>
      </c>
      <c r="T632" s="1">
        <v>76.900000000000006</v>
      </c>
      <c r="U632" s="1">
        <v>8</v>
      </c>
      <c r="V632" s="1">
        <v>120</v>
      </c>
      <c r="W632" s="1" t="s">
        <v>596</v>
      </c>
      <c r="AB632" s="1">
        <v>75.900000000000006</v>
      </c>
      <c r="AC632" s="1">
        <v>8.4</v>
      </c>
      <c r="AD632" s="1">
        <v>120</v>
      </c>
    </row>
    <row r="633" spans="1:31" x14ac:dyDescent="0.3">
      <c r="A633" s="68">
        <v>37</v>
      </c>
      <c r="B633" s="68" t="s">
        <v>589</v>
      </c>
      <c r="C633" s="1">
        <v>48</v>
      </c>
      <c r="D633" s="68" t="s">
        <v>268</v>
      </c>
      <c r="E633" s="69">
        <v>2014</v>
      </c>
      <c r="F633" s="1">
        <v>7</v>
      </c>
      <c r="G633" s="1">
        <v>1</v>
      </c>
      <c r="H633" s="1">
        <v>3</v>
      </c>
      <c r="I633" s="1" t="s">
        <v>1476</v>
      </c>
      <c r="J633" s="1" t="s">
        <v>1531</v>
      </c>
      <c r="L633" s="1" t="s">
        <v>1526</v>
      </c>
      <c r="M633" s="1" t="s">
        <v>1452</v>
      </c>
      <c r="O633" s="1" t="s">
        <v>1518</v>
      </c>
      <c r="T633" s="1">
        <v>76.099999999999994</v>
      </c>
      <c r="U633" s="1">
        <v>7.8</v>
      </c>
      <c r="V633" s="1">
        <v>120</v>
      </c>
      <c r="W633" s="1" t="s">
        <v>596</v>
      </c>
      <c r="AB633" s="1">
        <v>75.3</v>
      </c>
      <c r="AC633" s="1">
        <v>8.3000000000000007</v>
      </c>
      <c r="AD633" s="1">
        <v>120</v>
      </c>
    </row>
    <row r="634" spans="1:31" x14ac:dyDescent="0.3">
      <c r="A634" s="68">
        <v>37</v>
      </c>
      <c r="B634" s="68" t="s">
        <v>589</v>
      </c>
      <c r="C634" s="1">
        <v>48</v>
      </c>
      <c r="D634" s="68" t="s">
        <v>268</v>
      </c>
      <c r="E634" s="69">
        <v>2014</v>
      </c>
      <c r="F634" s="1">
        <v>7</v>
      </c>
      <c r="G634" s="1">
        <v>1</v>
      </c>
      <c r="H634" s="1">
        <v>3</v>
      </c>
      <c r="I634" s="1" t="s">
        <v>1476</v>
      </c>
      <c r="J634" s="1" t="s">
        <v>1531</v>
      </c>
      <c r="L634" s="1" t="s">
        <v>1527</v>
      </c>
      <c r="M634" s="1" t="s">
        <v>1452</v>
      </c>
      <c r="O634" s="1" t="s">
        <v>1518</v>
      </c>
      <c r="T634" s="1">
        <v>76.8</v>
      </c>
      <c r="U634" s="1">
        <v>8.5</v>
      </c>
      <c r="V634" s="1">
        <v>120</v>
      </c>
      <c r="W634" s="1" t="s">
        <v>596</v>
      </c>
      <c r="AB634" s="1">
        <v>76.5</v>
      </c>
      <c r="AC634" s="1">
        <v>9</v>
      </c>
      <c r="AD634" s="1">
        <v>120</v>
      </c>
    </row>
    <row r="635" spans="1:31" x14ac:dyDescent="0.3">
      <c r="A635" s="68">
        <v>37</v>
      </c>
      <c r="B635" s="68" t="s">
        <v>589</v>
      </c>
      <c r="C635" s="1">
        <v>48</v>
      </c>
      <c r="D635" s="68" t="s">
        <v>268</v>
      </c>
      <c r="E635" s="69">
        <v>2014</v>
      </c>
      <c r="F635" s="1">
        <v>7</v>
      </c>
      <c r="G635" s="1">
        <v>1</v>
      </c>
      <c r="H635" s="1">
        <v>3</v>
      </c>
      <c r="I635" s="1" t="s">
        <v>1476</v>
      </c>
      <c r="J635" s="1" t="s">
        <v>1531</v>
      </c>
      <c r="L635" s="1" t="s">
        <v>1528</v>
      </c>
      <c r="M635" s="1" t="s">
        <v>1452</v>
      </c>
      <c r="O635" s="1" t="s">
        <v>1518</v>
      </c>
      <c r="T635" s="1">
        <v>77.3</v>
      </c>
      <c r="U635" s="1">
        <v>8.6999999999999993</v>
      </c>
      <c r="V635" s="1">
        <v>120</v>
      </c>
      <c r="W635" s="1" t="s">
        <v>596</v>
      </c>
      <c r="AB635" s="1">
        <v>76.7</v>
      </c>
      <c r="AC635" s="1">
        <v>9.4</v>
      </c>
      <c r="AD635" s="1">
        <v>120</v>
      </c>
    </row>
    <row r="636" spans="1:31" x14ac:dyDescent="0.3">
      <c r="A636" s="68">
        <v>37</v>
      </c>
      <c r="B636" s="68" t="s">
        <v>589</v>
      </c>
      <c r="C636" s="1">
        <v>48</v>
      </c>
      <c r="D636" s="68" t="s">
        <v>268</v>
      </c>
      <c r="E636" s="69">
        <v>2014</v>
      </c>
      <c r="F636" s="1">
        <v>7</v>
      </c>
      <c r="G636" s="1">
        <v>1</v>
      </c>
      <c r="H636" s="1">
        <v>2</v>
      </c>
      <c r="I636" s="1" t="s">
        <v>207</v>
      </c>
      <c r="K636" s="1" t="s">
        <v>1532</v>
      </c>
      <c r="L636" s="1" t="s">
        <v>1525</v>
      </c>
      <c r="M636" s="1" t="s">
        <v>1452</v>
      </c>
      <c r="O636" s="1" t="s">
        <v>1518</v>
      </c>
      <c r="P636" s="1">
        <v>107</v>
      </c>
      <c r="Q636" s="1">
        <v>118</v>
      </c>
      <c r="R636" s="1">
        <v>90.7</v>
      </c>
      <c r="W636" s="1" t="s">
        <v>596</v>
      </c>
      <c r="X636" s="1">
        <v>111</v>
      </c>
      <c r="Y636" s="1">
        <v>117</v>
      </c>
      <c r="Z636" s="1">
        <v>94.9</v>
      </c>
    </row>
    <row r="637" spans="1:31" x14ac:dyDescent="0.3">
      <c r="A637" s="68">
        <v>37</v>
      </c>
      <c r="B637" s="68" t="s">
        <v>589</v>
      </c>
      <c r="C637" s="1">
        <v>48</v>
      </c>
      <c r="D637" s="68" t="s">
        <v>268</v>
      </c>
      <c r="E637" s="69">
        <v>2014</v>
      </c>
      <c r="F637" s="1">
        <v>7</v>
      </c>
      <c r="G637" s="1">
        <v>1</v>
      </c>
      <c r="H637" s="1">
        <v>2</v>
      </c>
      <c r="I637" s="1" t="s">
        <v>207</v>
      </c>
      <c r="K637" s="1" t="s">
        <v>1532</v>
      </c>
      <c r="L637" s="1" t="s">
        <v>1526</v>
      </c>
      <c r="M637" s="1" t="s">
        <v>1452</v>
      </c>
      <c r="O637" s="1" t="s">
        <v>1518</v>
      </c>
      <c r="P637" s="1">
        <v>72</v>
      </c>
      <c r="Q637" s="1">
        <v>113</v>
      </c>
      <c r="R637" s="1">
        <v>63.7</v>
      </c>
      <c r="W637" s="1" t="s">
        <v>596</v>
      </c>
      <c r="X637" s="1">
        <v>96</v>
      </c>
      <c r="Y637" s="1">
        <v>115</v>
      </c>
      <c r="Z637" s="1">
        <v>83.5</v>
      </c>
      <c r="AE637" s="1">
        <v>0.05</v>
      </c>
    </row>
    <row r="638" spans="1:31" x14ac:dyDescent="0.3">
      <c r="A638" s="68">
        <v>37</v>
      </c>
      <c r="B638" s="68" t="s">
        <v>589</v>
      </c>
      <c r="C638" s="1">
        <v>48</v>
      </c>
      <c r="D638" s="68" t="s">
        <v>268</v>
      </c>
      <c r="E638" s="69">
        <v>2014</v>
      </c>
      <c r="F638" s="1">
        <v>7</v>
      </c>
      <c r="G638" s="1">
        <v>1</v>
      </c>
      <c r="H638" s="1">
        <v>2</v>
      </c>
      <c r="I638" s="1" t="s">
        <v>207</v>
      </c>
      <c r="K638" s="1" t="s">
        <v>1532</v>
      </c>
      <c r="L638" s="1" t="s">
        <v>1527</v>
      </c>
      <c r="M638" s="1" t="s">
        <v>1452</v>
      </c>
      <c r="O638" s="1" t="s">
        <v>1518</v>
      </c>
      <c r="P638" s="1">
        <v>61</v>
      </c>
      <c r="Q638" s="1">
        <v>108</v>
      </c>
      <c r="R638" s="1">
        <v>56.5</v>
      </c>
      <c r="W638" s="1" t="s">
        <v>596</v>
      </c>
      <c r="X638" s="1">
        <v>92</v>
      </c>
      <c r="Y638" s="1">
        <v>111</v>
      </c>
      <c r="Z638" s="1">
        <v>82.9</v>
      </c>
      <c r="AE638" s="1">
        <v>0.05</v>
      </c>
    </row>
    <row r="639" spans="1:31" x14ac:dyDescent="0.3">
      <c r="A639" s="68">
        <v>37</v>
      </c>
      <c r="B639" s="68" t="s">
        <v>589</v>
      </c>
      <c r="C639" s="1">
        <v>48</v>
      </c>
      <c r="D639" s="68" t="s">
        <v>268</v>
      </c>
      <c r="E639" s="69">
        <v>2014</v>
      </c>
      <c r="F639" s="1">
        <v>7</v>
      </c>
      <c r="G639" s="1">
        <v>1</v>
      </c>
      <c r="H639" s="1">
        <v>2</v>
      </c>
      <c r="I639" s="1" t="s">
        <v>207</v>
      </c>
      <c r="K639" s="1" t="s">
        <v>1532</v>
      </c>
      <c r="L639" s="1" t="s">
        <v>1528</v>
      </c>
      <c r="M639" s="1" t="s">
        <v>1452</v>
      </c>
      <c r="O639" s="1" t="s">
        <v>1518</v>
      </c>
      <c r="P639" s="1">
        <v>57</v>
      </c>
      <c r="Q639" s="1">
        <v>103</v>
      </c>
      <c r="R639" s="1">
        <v>55.3</v>
      </c>
      <c r="W639" s="1" t="s">
        <v>596</v>
      </c>
      <c r="X639" s="1">
        <v>89</v>
      </c>
      <c r="Y639" s="1">
        <v>106</v>
      </c>
      <c r="Z639" s="1">
        <v>84</v>
      </c>
      <c r="AE639" s="1">
        <v>0.05</v>
      </c>
    </row>
    <row r="640" spans="1:31" x14ac:dyDescent="0.3">
      <c r="A640" s="68">
        <v>37</v>
      </c>
      <c r="B640" s="68" t="s">
        <v>589</v>
      </c>
      <c r="C640" s="1">
        <v>48</v>
      </c>
      <c r="D640" s="68" t="s">
        <v>268</v>
      </c>
      <c r="E640" s="69">
        <v>2014</v>
      </c>
      <c r="F640" s="1">
        <v>7</v>
      </c>
      <c r="G640" s="1">
        <v>1</v>
      </c>
      <c r="H640" s="1">
        <v>1</v>
      </c>
      <c r="I640" s="1" t="s">
        <v>131</v>
      </c>
      <c r="J640" s="1" t="s">
        <v>1533</v>
      </c>
      <c r="K640" s="1" t="s">
        <v>1534</v>
      </c>
      <c r="L640" s="1" t="s">
        <v>1525</v>
      </c>
      <c r="M640" s="1" t="s">
        <v>1452</v>
      </c>
      <c r="O640" s="1" t="s">
        <v>1518</v>
      </c>
      <c r="P640" s="1">
        <v>96</v>
      </c>
      <c r="Q640" s="1">
        <v>118</v>
      </c>
      <c r="R640" s="1">
        <v>81.3</v>
      </c>
      <c r="W640" s="1" t="s">
        <v>596</v>
      </c>
      <c r="X640" s="1">
        <v>105</v>
      </c>
      <c r="Y640" s="1">
        <v>117</v>
      </c>
      <c r="Z640" s="1">
        <v>89.7</v>
      </c>
    </row>
    <row r="641" spans="1:31" x14ac:dyDescent="0.3">
      <c r="A641" s="68">
        <v>37</v>
      </c>
      <c r="B641" s="68" t="s">
        <v>589</v>
      </c>
      <c r="C641" s="1">
        <v>48</v>
      </c>
      <c r="D641" s="68" t="s">
        <v>268</v>
      </c>
      <c r="E641" s="69">
        <v>2014</v>
      </c>
      <c r="F641" s="1">
        <v>7</v>
      </c>
      <c r="G641" s="1">
        <v>1</v>
      </c>
      <c r="H641" s="1">
        <v>1</v>
      </c>
      <c r="I641" s="1" t="s">
        <v>131</v>
      </c>
      <c r="J641" s="1" t="s">
        <v>1533</v>
      </c>
      <c r="K641" s="1" t="s">
        <v>1534</v>
      </c>
      <c r="L641" s="1" t="s">
        <v>1526</v>
      </c>
      <c r="M641" s="1" t="s">
        <v>1452</v>
      </c>
      <c r="O641" s="1" t="s">
        <v>1518</v>
      </c>
      <c r="P641" s="1">
        <v>72</v>
      </c>
      <c r="Q641" s="1">
        <v>113</v>
      </c>
      <c r="R641" s="1">
        <v>63.7</v>
      </c>
      <c r="W641" s="1" t="s">
        <v>596</v>
      </c>
      <c r="X641" s="1">
        <v>99</v>
      </c>
      <c r="Y641" s="1">
        <v>115</v>
      </c>
      <c r="Z641" s="1">
        <v>86.1</v>
      </c>
      <c r="AE641" s="1">
        <v>0.05</v>
      </c>
    </row>
    <row r="642" spans="1:31" x14ac:dyDescent="0.3">
      <c r="A642" s="68">
        <v>37</v>
      </c>
      <c r="B642" s="68" t="s">
        <v>589</v>
      </c>
      <c r="C642" s="1">
        <v>48</v>
      </c>
      <c r="D642" s="68" t="s">
        <v>268</v>
      </c>
      <c r="E642" s="69">
        <v>2014</v>
      </c>
      <c r="F642" s="1">
        <v>7</v>
      </c>
      <c r="G642" s="1">
        <v>1</v>
      </c>
      <c r="H642" s="1">
        <v>1</v>
      </c>
      <c r="I642" s="1" t="s">
        <v>131</v>
      </c>
      <c r="J642" s="1" t="s">
        <v>1533</v>
      </c>
      <c r="K642" s="1" t="s">
        <v>1534</v>
      </c>
      <c r="L642" s="1" t="s">
        <v>1527</v>
      </c>
      <c r="M642" s="1" t="s">
        <v>1452</v>
      </c>
      <c r="O642" s="1" t="s">
        <v>1518</v>
      </c>
      <c r="P642" s="1">
        <v>57</v>
      </c>
      <c r="Q642" s="1">
        <v>108</v>
      </c>
      <c r="R642" s="1">
        <v>52.8</v>
      </c>
      <c r="W642" s="1" t="s">
        <v>596</v>
      </c>
      <c r="X642" s="1">
        <v>89</v>
      </c>
      <c r="Y642" s="1">
        <v>111</v>
      </c>
      <c r="Z642" s="1">
        <v>80.099999999999994</v>
      </c>
      <c r="AE642" s="1">
        <v>0.05</v>
      </c>
    </row>
    <row r="643" spans="1:31" x14ac:dyDescent="0.3">
      <c r="A643" s="68">
        <v>37</v>
      </c>
      <c r="B643" s="68" t="s">
        <v>589</v>
      </c>
      <c r="C643" s="1">
        <v>48</v>
      </c>
      <c r="D643" s="68" t="s">
        <v>268</v>
      </c>
      <c r="E643" s="69">
        <v>2014</v>
      </c>
      <c r="F643" s="1">
        <v>7</v>
      </c>
      <c r="G643" s="1">
        <v>1</v>
      </c>
      <c r="H643" s="1">
        <v>1</v>
      </c>
      <c r="I643" s="1" t="s">
        <v>131</v>
      </c>
      <c r="J643" s="1" t="s">
        <v>1533</v>
      </c>
      <c r="K643" s="1" t="s">
        <v>1534</v>
      </c>
      <c r="L643" s="1" t="s">
        <v>1528</v>
      </c>
      <c r="M643" s="1" t="s">
        <v>1452</v>
      </c>
      <c r="O643" s="1" t="s">
        <v>1518</v>
      </c>
      <c r="P643" s="1">
        <v>52</v>
      </c>
      <c r="Q643" s="1">
        <v>103</v>
      </c>
      <c r="R643" s="1">
        <v>50.5</v>
      </c>
      <c r="W643" s="1" t="s">
        <v>596</v>
      </c>
      <c r="X643" s="1">
        <v>82</v>
      </c>
      <c r="Y643" s="1">
        <v>106</v>
      </c>
      <c r="Z643" s="1">
        <v>77.400000000000006</v>
      </c>
      <c r="AE643" s="1">
        <v>0.05</v>
      </c>
    </row>
    <row r="644" spans="1:31" x14ac:dyDescent="0.3">
      <c r="A644" s="68">
        <v>39</v>
      </c>
      <c r="B644" s="68" t="s">
        <v>613</v>
      </c>
      <c r="C644" s="1">
        <v>49</v>
      </c>
      <c r="D644" s="68" t="s">
        <v>1538</v>
      </c>
      <c r="E644" s="69">
        <v>2016</v>
      </c>
      <c r="F644" s="1">
        <v>7</v>
      </c>
      <c r="G644" s="1">
        <v>2</v>
      </c>
      <c r="H644" s="1">
        <v>5</v>
      </c>
      <c r="I644" s="1" t="s">
        <v>98</v>
      </c>
      <c r="J644" s="1" t="s">
        <v>1539</v>
      </c>
      <c r="M644" s="1" t="s">
        <v>1426</v>
      </c>
      <c r="O644" s="1" t="s">
        <v>1548</v>
      </c>
      <c r="T644" s="1">
        <v>22.5</v>
      </c>
      <c r="U644" s="1" t="s">
        <v>1550</v>
      </c>
      <c r="V644" s="1">
        <v>21</v>
      </c>
      <c r="W644" s="1" t="s">
        <v>36</v>
      </c>
      <c r="AB644" s="1">
        <v>23.5</v>
      </c>
      <c r="AC644" s="1" t="s">
        <v>1549</v>
      </c>
      <c r="AD644" s="1">
        <v>21</v>
      </c>
    </row>
    <row r="645" spans="1:31" x14ac:dyDescent="0.3">
      <c r="A645" s="68">
        <v>39</v>
      </c>
      <c r="B645" s="68" t="s">
        <v>613</v>
      </c>
      <c r="C645" s="1">
        <v>49</v>
      </c>
      <c r="D645" s="68" t="s">
        <v>1538</v>
      </c>
      <c r="E645" s="69">
        <v>2016</v>
      </c>
      <c r="F645" s="1">
        <v>7</v>
      </c>
      <c r="G645" s="1">
        <v>2</v>
      </c>
      <c r="H645" s="1">
        <v>3</v>
      </c>
      <c r="I645" s="1" t="s">
        <v>1476</v>
      </c>
      <c r="J645" s="1" t="s">
        <v>1529</v>
      </c>
      <c r="L645" s="1" t="s">
        <v>1526</v>
      </c>
      <c r="M645" s="1" t="s">
        <v>1426</v>
      </c>
      <c r="O645" s="1" t="s">
        <v>1548</v>
      </c>
      <c r="T645" s="1">
        <v>27.42</v>
      </c>
      <c r="U645" s="1">
        <v>3.42</v>
      </c>
      <c r="V645" s="1">
        <v>21</v>
      </c>
      <c r="W645" s="1" t="s">
        <v>36</v>
      </c>
      <c r="AB645" s="1">
        <v>28.09</v>
      </c>
      <c r="AC645" s="1">
        <v>3.84</v>
      </c>
      <c r="AD645" s="1">
        <v>21</v>
      </c>
      <c r="AE645" s="1" t="s">
        <v>1551</v>
      </c>
    </row>
    <row r="646" spans="1:31" x14ac:dyDescent="0.3">
      <c r="A646" s="68">
        <v>39</v>
      </c>
      <c r="B646" s="68" t="s">
        <v>613</v>
      </c>
      <c r="C646" s="1">
        <v>49</v>
      </c>
      <c r="D646" s="68" t="s">
        <v>1538</v>
      </c>
      <c r="E646" s="69">
        <v>2016</v>
      </c>
      <c r="F646" s="1">
        <v>7</v>
      </c>
      <c r="G646" s="1">
        <v>2</v>
      </c>
      <c r="H646" s="1">
        <v>2</v>
      </c>
      <c r="I646" s="1" t="s">
        <v>1056</v>
      </c>
      <c r="J646" s="1" t="s">
        <v>1463</v>
      </c>
      <c r="L646" s="1" t="s">
        <v>1526</v>
      </c>
      <c r="M646" s="1" t="s">
        <v>1426</v>
      </c>
      <c r="O646" s="1" t="s">
        <v>1548</v>
      </c>
      <c r="T646" s="1">
        <v>2.4</v>
      </c>
      <c r="U646" s="1">
        <v>2.8</v>
      </c>
      <c r="V646" s="1">
        <v>21</v>
      </c>
      <c r="W646" s="1" t="s">
        <v>36</v>
      </c>
      <c r="AB646" s="1">
        <v>2.7</v>
      </c>
      <c r="AC646" s="1">
        <v>3.3</v>
      </c>
      <c r="AD646" s="1">
        <v>21</v>
      </c>
      <c r="AE646" s="1" t="s">
        <v>1551</v>
      </c>
    </row>
    <row r="647" spans="1:31" x14ac:dyDescent="0.3">
      <c r="A647" s="68">
        <v>39</v>
      </c>
      <c r="B647" s="68" t="s">
        <v>613</v>
      </c>
      <c r="C647" s="1">
        <v>49</v>
      </c>
      <c r="D647" s="68" t="s">
        <v>1538</v>
      </c>
      <c r="E647" s="69">
        <v>2016</v>
      </c>
      <c r="F647" s="1">
        <v>7</v>
      </c>
      <c r="G647" s="1">
        <v>2</v>
      </c>
      <c r="H647" s="1">
        <v>2</v>
      </c>
      <c r="I647" s="1" t="s">
        <v>1056</v>
      </c>
      <c r="J647" s="1" t="s">
        <v>1552</v>
      </c>
      <c r="L647" s="1" t="s">
        <v>1525</v>
      </c>
      <c r="M647" s="1" t="s">
        <v>1426</v>
      </c>
      <c r="O647" s="1" t="s">
        <v>1548</v>
      </c>
      <c r="P647" s="1">
        <v>18</v>
      </c>
      <c r="Q647" s="1">
        <v>21</v>
      </c>
      <c r="R647" s="1">
        <v>85.7</v>
      </c>
      <c r="W647" s="1" t="s">
        <v>36</v>
      </c>
      <c r="X647" s="1">
        <v>17</v>
      </c>
      <c r="Y647" s="1">
        <v>21</v>
      </c>
      <c r="Z647" s="1">
        <v>80.900000000000006</v>
      </c>
    </row>
    <row r="648" spans="1:31" x14ac:dyDescent="0.3">
      <c r="A648" s="68">
        <v>39</v>
      </c>
      <c r="B648" s="68" t="s">
        <v>613</v>
      </c>
      <c r="C648" s="1">
        <v>49</v>
      </c>
      <c r="D648" s="68" t="s">
        <v>1538</v>
      </c>
      <c r="E648" s="69">
        <v>2016</v>
      </c>
      <c r="F648" s="1">
        <v>7</v>
      </c>
      <c r="G648" s="1">
        <v>2</v>
      </c>
      <c r="H648" s="1">
        <v>2</v>
      </c>
      <c r="I648" s="1" t="s">
        <v>1056</v>
      </c>
      <c r="J648" s="1" t="s">
        <v>1552</v>
      </c>
      <c r="L648" s="1" t="s">
        <v>1526</v>
      </c>
      <c r="M648" s="1" t="s">
        <v>1426</v>
      </c>
      <c r="O648" s="1" t="s">
        <v>1548</v>
      </c>
      <c r="P648" s="1">
        <v>19</v>
      </c>
      <c r="Q648" s="1">
        <v>21</v>
      </c>
      <c r="R648" s="1">
        <v>90.4</v>
      </c>
      <c r="W648" s="1" t="s">
        <v>36</v>
      </c>
      <c r="X648" s="1">
        <v>18</v>
      </c>
      <c r="Y648" s="1">
        <v>21</v>
      </c>
      <c r="Z648" s="1">
        <v>85.7</v>
      </c>
    </row>
    <row r="649" spans="1:31" x14ac:dyDescent="0.3">
      <c r="A649" s="68">
        <v>39</v>
      </c>
      <c r="B649" s="68" t="s">
        <v>613</v>
      </c>
      <c r="C649" s="1">
        <v>49</v>
      </c>
      <c r="D649" s="68" t="s">
        <v>1538</v>
      </c>
      <c r="E649" s="69">
        <v>2016</v>
      </c>
      <c r="F649" s="1">
        <v>7</v>
      </c>
      <c r="G649" s="1">
        <v>2</v>
      </c>
      <c r="H649" s="1">
        <v>2</v>
      </c>
      <c r="I649" s="1" t="s">
        <v>1056</v>
      </c>
      <c r="J649" s="1" t="s">
        <v>153</v>
      </c>
      <c r="L649" s="1" t="s">
        <v>1526</v>
      </c>
      <c r="M649" s="1" t="s">
        <v>1426</v>
      </c>
      <c r="O649" s="1" t="s">
        <v>1548</v>
      </c>
      <c r="P649" s="1">
        <v>2</v>
      </c>
      <c r="Q649" s="1">
        <v>21</v>
      </c>
      <c r="R649" s="1">
        <v>9.5</v>
      </c>
      <c r="W649" s="1" t="s">
        <v>36</v>
      </c>
      <c r="X649" s="1">
        <v>1</v>
      </c>
      <c r="Y649" s="1">
        <v>21</v>
      </c>
      <c r="Z649" s="1">
        <v>4.0999999999999996</v>
      </c>
    </row>
    <row r="650" spans="1:31" x14ac:dyDescent="0.3">
      <c r="A650" s="68">
        <v>15</v>
      </c>
      <c r="B650" s="68" t="s">
        <v>599</v>
      </c>
      <c r="C650" s="1">
        <v>50</v>
      </c>
      <c r="D650" s="68" t="s">
        <v>1558</v>
      </c>
      <c r="E650" s="69">
        <v>2019</v>
      </c>
      <c r="F650" s="1">
        <v>7</v>
      </c>
      <c r="G650" s="1">
        <v>3</v>
      </c>
      <c r="H650" s="1">
        <v>5</v>
      </c>
      <c r="I650" s="1" t="s">
        <v>98</v>
      </c>
      <c r="J650" s="1" t="s">
        <v>1559</v>
      </c>
      <c r="K650" s="1" t="s">
        <v>1473</v>
      </c>
      <c r="M650" s="1" t="s">
        <v>1571</v>
      </c>
      <c r="O650" s="1" t="s">
        <v>1570</v>
      </c>
      <c r="T650" s="1">
        <v>6.9</v>
      </c>
      <c r="U650" s="1">
        <v>1.83</v>
      </c>
      <c r="V650" s="1">
        <v>40</v>
      </c>
      <c r="W650" s="1" t="s">
        <v>505</v>
      </c>
      <c r="AB650" s="1" t="s">
        <v>1419</v>
      </c>
      <c r="AC650" s="1">
        <v>5.01</v>
      </c>
      <c r="AD650" s="1">
        <v>40</v>
      </c>
      <c r="AE650" s="1" t="s">
        <v>1419</v>
      </c>
    </row>
    <row r="651" spans="1:31" x14ac:dyDescent="0.3">
      <c r="A651" s="68">
        <v>15</v>
      </c>
      <c r="B651" s="68" t="s">
        <v>599</v>
      </c>
      <c r="C651" s="1">
        <v>50</v>
      </c>
      <c r="D651" s="68" t="s">
        <v>1558</v>
      </c>
      <c r="E651" s="69">
        <v>2019</v>
      </c>
      <c r="F651" s="1">
        <v>7</v>
      </c>
      <c r="G651" s="1">
        <v>3</v>
      </c>
      <c r="H651" s="1">
        <v>5</v>
      </c>
      <c r="I651" s="1" t="s">
        <v>98</v>
      </c>
      <c r="J651" s="1" t="s">
        <v>1560</v>
      </c>
      <c r="K651" s="1" t="s">
        <v>1561</v>
      </c>
      <c r="M651" s="1" t="s">
        <v>1571</v>
      </c>
      <c r="O651" s="1" t="s">
        <v>1570</v>
      </c>
      <c r="T651" s="1">
        <v>13.68</v>
      </c>
      <c r="U651" s="1">
        <v>8.65</v>
      </c>
      <c r="V651" s="1">
        <v>40</v>
      </c>
      <c r="W651" s="1" t="s">
        <v>505</v>
      </c>
      <c r="AB651" s="1">
        <v>38.130000000000003</v>
      </c>
      <c r="AC651" s="1">
        <v>53.03</v>
      </c>
      <c r="AD651" s="1">
        <v>40</v>
      </c>
      <c r="AE651" s="1">
        <v>5.0000000000000001E-3</v>
      </c>
    </row>
    <row r="652" spans="1:31" x14ac:dyDescent="0.3">
      <c r="A652" s="68">
        <v>15</v>
      </c>
      <c r="B652" s="68" t="s">
        <v>599</v>
      </c>
      <c r="C652" s="1">
        <v>50</v>
      </c>
      <c r="D652" s="68" t="s">
        <v>1558</v>
      </c>
      <c r="E652" s="69">
        <v>2019</v>
      </c>
      <c r="F652" s="1">
        <v>7</v>
      </c>
      <c r="G652" s="1">
        <v>3</v>
      </c>
      <c r="H652" s="1">
        <v>5</v>
      </c>
      <c r="I652" s="1" t="s">
        <v>98</v>
      </c>
      <c r="J652" s="1" t="s">
        <v>1563</v>
      </c>
      <c r="K652" s="1" t="s">
        <v>1564</v>
      </c>
      <c r="M652" s="1" t="s">
        <v>1571</v>
      </c>
      <c r="N652" s="1" t="s">
        <v>1565</v>
      </c>
      <c r="O652" s="1" t="s">
        <v>1570</v>
      </c>
      <c r="T652" s="1">
        <v>1.08</v>
      </c>
      <c r="U652" s="1">
        <v>0.35</v>
      </c>
      <c r="V652" s="1">
        <v>40</v>
      </c>
      <c r="W652" s="1" t="s">
        <v>505</v>
      </c>
      <c r="AB652" s="1">
        <v>1.33</v>
      </c>
      <c r="AC652" s="1">
        <v>0.65</v>
      </c>
      <c r="AD652" s="1">
        <v>40</v>
      </c>
      <c r="AE652" s="1">
        <v>3.7999999999999999E-2</v>
      </c>
    </row>
    <row r="653" spans="1:31" x14ac:dyDescent="0.3">
      <c r="A653" s="68">
        <v>15</v>
      </c>
      <c r="B653" s="68" t="s">
        <v>599</v>
      </c>
      <c r="C653" s="1">
        <v>50</v>
      </c>
      <c r="D653" s="68" t="s">
        <v>1558</v>
      </c>
      <c r="E653" s="69">
        <v>2019</v>
      </c>
      <c r="F653" s="1">
        <v>7</v>
      </c>
      <c r="G653" s="1">
        <v>3</v>
      </c>
      <c r="H653" s="1">
        <v>4</v>
      </c>
      <c r="I653" s="1" t="s">
        <v>1503</v>
      </c>
      <c r="M653" s="1" t="s">
        <v>1571</v>
      </c>
      <c r="O653" s="1" t="s">
        <v>1570</v>
      </c>
      <c r="T653" s="1">
        <v>2.6</v>
      </c>
      <c r="U653" s="1" t="s">
        <v>1566</v>
      </c>
      <c r="V653" s="1">
        <v>40</v>
      </c>
      <c r="W653" s="1" t="s">
        <v>505</v>
      </c>
      <c r="AB653" s="1">
        <v>4.16</v>
      </c>
      <c r="AC653" s="1" t="s">
        <v>1567</v>
      </c>
      <c r="AD653" s="1">
        <v>40</v>
      </c>
      <c r="AE653" s="1" t="s">
        <v>1419</v>
      </c>
    </row>
    <row r="654" spans="1:31" x14ac:dyDescent="0.3">
      <c r="A654" s="68">
        <v>15</v>
      </c>
      <c r="B654" s="68" t="s">
        <v>599</v>
      </c>
      <c r="C654" s="1">
        <v>50</v>
      </c>
      <c r="D654" s="68" t="s">
        <v>1558</v>
      </c>
      <c r="E654" s="69">
        <v>2019</v>
      </c>
      <c r="F654" s="1">
        <v>7</v>
      </c>
      <c r="G654" s="1">
        <v>3</v>
      </c>
      <c r="H654" s="1">
        <v>2</v>
      </c>
      <c r="I654" s="1" t="s">
        <v>1056</v>
      </c>
      <c r="J654" s="1" t="s">
        <v>749</v>
      </c>
      <c r="L654" s="1" t="s">
        <v>1568</v>
      </c>
      <c r="M654" s="1" t="s">
        <v>1571</v>
      </c>
      <c r="O654" s="1" t="s">
        <v>1570</v>
      </c>
      <c r="T654" s="1">
        <v>12.8</v>
      </c>
      <c r="U654" s="1">
        <v>3.7</v>
      </c>
      <c r="V654" s="1">
        <v>40</v>
      </c>
      <c r="W654" s="1" t="s">
        <v>505</v>
      </c>
      <c r="AB654" s="1">
        <v>13.23</v>
      </c>
      <c r="AC654" s="1">
        <v>3.5</v>
      </c>
      <c r="AD654" s="1">
        <v>40</v>
      </c>
    </row>
    <row r="655" spans="1:31" x14ac:dyDescent="0.3">
      <c r="A655" s="68">
        <v>15</v>
      </c>
      <c r="B655" s="68" t="s">
        <v>599</v>
      </c>
      <c r="C655" s="1">
        <v>50</v>
      </c>
      <c r="D655" s="68" t="s">
        <v>1558</v>
      </c>
      <c r="E655" s="69">
        <v>2019</v>
      </c>
      <c r="F655" s="1">
        <v>7</v>
      </c>
      <c r="G655" s="1">
        <v>3</v>
      </c>
      <c r="H655" s="1">
        <v>2</v>
      </c>
      <c r="I655" s="1" t="s">
        <v>1056</v>
      </c>
      <c r="J655" s="1" t="s">
        <v>1573</v>
      </c>
      <c r="L655" s="1" t="s">
        <v>1569</v>
      </c>
      <c r="M655" s="1" t="s">
        <v>1571</v>
      </c>
      <c r="O655" s="1" t="s">
        <v>1570</v>
      </c>
      <c r="T655" s="1">
        <v>8.75</v>
      </c>
      <c r="U655" s="1">
        <v>2.9</v>
      </c>
      <c r="V655" s="1">
        <v>40</v>
      </c>
      <c r="W655" s="1" t="s">
        <v>505</v>
      </c>
      <c r="AB655" s="1">
        <v>8.7799999999999994</v>
      </c>
      <c r="AC655" s="1">
        <v>2.9</v>
      </c>
      <c r="AD655" s="1">
        <v>40</v>
      </c>
      <c r="AE655" s="1">
        <v>0.93700000000000006</v>
      </c>
    </row>
    <row r="656" spans="1:31" x14ac:dyDescent="0.3">
      <c r="A656" s="68">
        <v>15</v>
      </c>
      <c r="B656" s="68" t="s">
        <v>599</v>
      </c>
      <c r="C656" s="1">
        <v>50</v>
      </c>
      <c r="D656" s="68" t="s">
        <v>1558</v>
      </c>
      <c r="E656" s="69">
        <v>2019</v>
      </c>
      <c r="F656" s="1">
        <v>7</v>
      </c>
      <c r="G656" s="1">
        <v>3</v>
      </c>
      <c r="H656" s="1">
        <v>3</v>
      </c>
      <c r="I656" s="1" t="s">
        <v>1476</v>
      </c>
      <c r="J656" s="1" t="s">
        <v>1529</v>
      </c>
      <c r="L656" s="1" t="s">
        <v>1568</v>
      </c>
      <c r="M656" s="1" t="s">
        <v>1571</v>
      </c>
      <c r="O656" s="1" t="s">
        <v>1570</v>
      </c>
      <c r="T656" s="1">
        <v>50.68</v>
      </c>
      <c r="U656" s="1">
        <v>17.8</v>
      </c>
      <c r="V656" s="1">
        <v>40</v>
      </c>
      <c r="W656" s="1" t="s">
        <v>505</v>
      </c>
      <c r="AB656" s="1">
        <v>49.15</v>
      </c>
      <c r="AC656" s="1">
        <v>17.57</v>
      </c>
      <c r="AD656" s="1">
        <v>40</v>
      </c>
    </row>
    <row r="657" spans="1:31" x14ac:dyDescent="0.3">
      <c r="A657" s="68">
        <v>15</v>
      </c>
      <c r="B657" s="68" t="s">
        <v>599</v>
      </c>
      <c r="C657" s="1">
        <v>50</v>
      </c>
      <c r="D657" s="68" t="s">
        <v>1558</v>
      </c>
      <c r="E657" s="69">
        <v>2019</v>
      </c>
      <c r="F657" s="1">
        <v>7</v>
      </c>
      <c r="G657" s="1">
        <v>3</v>
      </c>
      <c r="H657" s="1">
        <v>3</v>
      </c>
      <c r="I657" s="1" t="s">
        <v>1476</v>
      </c>
      <c r="J657" s="1" t="s">
        <v>1529</v>
      </c>
      <c r="L657" s="1" t="s">
        <v>1569</v>
      </c>
      <c r="M657" s="1" t="s">
        <v>1571</v>
      </c>
      <c r="O657" s="1" t="s">
        <v>1570</v>
      </c>
      <c r="T657" s="1">
        <v>53.73</v>
      </c>
      <c r="U657" s="1">
        <v>17.8</v>
      </c>
      <c r="V657" s="1">
        <v>40</v>
      </c>
      <c r="W657" s="1" t="s">
        <v>505</v>
      </c>
      <c r="AB657" s="1">
        <v>52.7</v>
      </c>
      <c r="AC657" s="1">
        <v>16.7</v>
      </c>
      <c r="AD657" s="1">
        <v>40</v>
      </c>
      <c r="AE657" s="1">
        <v>0.96799999999999997</v>
      </c>
    </row>
    <row r="658" spans="1:31" x14ac:dyDescent="0.3">
      <c r="A658" s="70">
        <v>1</v>
      </c>
      <c r="B658" s="70" t="s">
        <v>573</v>
      </c>
      <c r="C658" s="1">
        <v>51</v>
      </c>
      <c r="D658" s="70" t="s">
        <v>1575</v>
      </c>
      <c r="E658" s="71">
        <v>2022</v>
      </c>
      <c r="F658" s="1">
        <v>7</v>
      </c>
      <c r="G658" s="1">
        <v>5</v>
      </c>
      <c r="H658" s="1">
        <v>6</v>
      </c>
      <c r="I658" s="1" t="s">
        <v>1593</v>
      </c>
      <c r="M658" s="1" t="s">
        <v>1607</v>
      </c>
      <c r="O658" s="1" t="s">
        <v>946</v>
      </c>
      <c r="P658" s="1">
        <v>24</v>
      </c>
      <c r="Q658" s="1">
        <v>276</v>
      </c>
      <c r="R658" s="1">
        <v>8.6999999999999993</v>
      </c>
      <c r="W658" s="1" t="s">
        <v>1598</v>
      </c>
      <c r="X658" s="1">
        <v>12</v>
      </c>
      <c r="Y658" s="1">
        <v>261</v>
      </c>
      <c r="Z658" s="1">
        <v>4.5999999999999996</v>
      </c>
      <c r="AE658" s="1">
        <v>0.12</v>
      </c>
    </row>
    <row r="659" spans="1:31" x14ac:dyDescent="0.3">
      <c r="A659" s="70">
        <v>1</v>
      </c>
      <c r="B659" s="70" t="s">
        <v>573</v>
      </c>
      <c r="C659" s="1">
        <v>51</v>
      </c>
      <c r="D659" s="70" t="s">
        <v>1575</v>
      </c>
      <c r="E659" s="71">
        <v>2022</v>
      </c>
      <c r="F659" s="1">
        <v>7</v>
      </c>
      <c r="G659" s="1">
        <v>5</v>
      </c>
      <c r="H659" s="1">
        <v>5</v>
      </c>
      <c r="I659" s="1" t="s">
        <v>98</v>
      </c>
      <c r="J659" s="1" t="s">
        <v>1600</v>
      </c>
      <c r="K659" s="1" t="s">
        <v>1473</v>
      </c>
      <c r="M659" s="1" t="s">
        <v>1607</v>
      </c>
      <c r="O659" s="1" t="s">
        <v>946</v>
      </c>
      <c r="T659" s="1">
        <v>39.200000000000003</v>
      </c>
      <c r="U659" s="1">
        <v>16.8</v>
      </c>
      <c r="V659" s="1">
        <v>273</v>
      </c>
      <c r="W659" s="1" t="s">
        <v>1598</v>
      </c>
      <c r="AB659" s="1">
        <v>41.3</v>
      </c>
      <c r="AC659" s="1">
        <v>11.6</v>
      </c>
      <c r="AD659" s="1">
        <v>258</v>
      </c>
    </row>
    <row r="660" spans="1:31" x14ac:dyDescent="0.3">
      <c r="A660" s="70">
        <v>1</v>
      </c>
      <c r="B660" s="70" t="s">
        <v>573</v>
      </c>
      <c r="C660" s="1">
        <v>51</v>
      </c>
      <c r="D660" s="70" t="s">
        <v>1575</v>
      </c>
      <c r="E660" s="71">
        <v>2022</v>
      </c>
      <c r="F660" s="1">
        <v>7</v>
      </c>
      <c r="G660" s="1">
        <v>5</v>
      </c>
      <c r="H660" s="1">
        <v>5</v>
      </c>
      <c r="I660" s="1" t="s">
        <v>98</v>
      </c>
      <c r="J660" s="1" t="s">
        <v>1601</v>
      </c>
      <c r="K660" s="1" t="s">
        <v>1602</v>
      </c>
      <c r="M660" s="1" t="s">
        <v>1607</v>
      </c>
      <c r="O660" s="1" t="s">
        <v>946</v>
      </c>
      <c r="P660" s="1">
        <v>134</v>
      </c>
      <c r="Q660" s="1">
        <v>275</v>
      </c>
      <c r="R660" s="1">
        <v>48.6</v>
      </c>
      <c r="W660" s="1" t="s">
        <v>1598</v>
      </c>
      <c r="X660" s="1">
        <v>107</v>
      </c>
      <c r="Y660" s="1">
        <v>259</v>
      </c>
      <c r="Z660" s="1">
        <v>41</v>
      </c>
    </row>
    <row r="661" spans="1:31" x14ac:dyDescent="0.3">
      <c r="A661" s="70">
        <v>1</v>
      </c>
      <c r="B661" s="70" t="s">
        <v>573</v>
      </c>
      <c r="C661" s="1">
        <v>51</v>
      </c>
      <c r="D661" s="70" t="s">
        <v>1575</v>
      </c>
      <c r="E661" s="71">
        <v>2022</v>
      </c>
      <c r="F661" s="1">
        <v>7</v>
      </c>
      <c r="G661" s="1">
        <v>5</v>
      </c>
      <c r="H661" s="1">
        <v>5</v>
      </c>
      <c r="I661" s="1" t="s">
        <v>98</v>
      </c>
      <c r="J661" s="1" t="s">
        <v>1601</v>
      </c>
      <c r="K661" s="1" t="s">
        <v>1603</v>
      </c>
      <c r="M661" s="1" t="s">
        <v>1607</v>
      </c>
      <c r="O661" s="1" t="s">
        <v>946</v>
      </c>
      <c r="P661" s="1">
        <v>126</v>
      </c>
      <c r="Q661" s="1">
        <v>275</v>
      </c>
      <c r="R661" s="1">
        <v>45.7</v>
      </c>
      <c r="W661" s="1" t="s">
        <v>1598</v>
      </c>
      <c r="X661" s="1">
        <v>129</v>
      </c>
      <c r="Y661" s="1">
        <v>259</v>
      </c>
      <c r="Z661" s="1">
        <v>49.4</v>
      </c>
    </row>
    <row r="662" spans="1:31" x14ac:dyDescent="0.3">
      <c r="A662" s="70">
        <v>1</v>
      </c>
      <c r="B662" s="70" t="s">
        <v>573</v>
      </c>
      <c r="C662" s="1">
        <v>51</v>
      </c>
      <c r="D662" s="70" t="s">
        <v>1575</v>
      </c>
      <c r="E662" s="71">
        <v>2022</v>
      </c>
      <c r="F662" s="1">
        <v>7</v>
      </c>
      <c r="G662" s="1">
        <v>5</v>
      </c>
      <c r="H662" s="1">
        <v>5</v>
      </c>
      <c r="I662" s="1" t="s">
        <v>98</v>
      </c>
      <c r="J662" s="1" t="s">
        <v>1601</v>
      </c>
      <c r="K662" s="1" t="s">
        <v>1604</v>
      </c>
      <c r="M662" s="1" t="s">
        <v>1607</v>
      </c>
      <c r="O662" s="1" t="s">
        <v>946</v>
      </c>
      <c r="P662" s="1">
        <v>15</v>
      </c>
      <c r="Q662" s="1">
        <v>275</v>
      </c>
      <c r="R662" s="1">
        <v>5.4</v>
      </c>
      <c r="W662" s="1" t="s">
        <v>1598</v>
      </c>
      <c r="X662" s="1">
        <v>23</v>
      </c>
      <c r="Y662" s="1">
        <v>259</v>
      </c>
      <c r="Z662" s="1">
        <v>8.8000000000000007</v>
      </c>
    </row>
    <row r="663" spans="1:31" x14ac:dyDescent="0.3">
      <c r="A663" s="70">
        <v>1</v>
      </c>
      <c r="B663" s="70" t="s">
        <v>573</v>
      </c>
      <c r="C663" s="1">
        <v>51</v>
      </c>
      <c r="D663" s="70" t="s">
        <v>1575</v>
      </c>
      <c r="E663" s="71">
        <v>2022</v>
      </c>
      <c r="F663" s="1">
        <v>7</v>
      </c>
      <c r="G663" s="1">
        <v>5</v>
      </c>
      <c r="H663" s="1">
        <v>5</v>
      </c>
      <c r="I663" s="1" t="s">
        <v>98</v>
      </c>
      <c r="J663" s="1" t="s">
        <v>1605</v>
      </c>
      <c r="K663" s="1" t="s">
        <v>1606</v>
      </c>
      <c r="M663" s="1" t="s">
        <v>1607</v>
      </c>
      <c r="O663" s="1" t="s">
        <v>946</v>
      </c>
      <c r="T663" s="1">
        <v>7.2</v>
      </c>
      <c r="U663" s="1">
        <v>8.6999999999999993</v>
      </c>
      <c r="V663" s="1">
        <v>276</v>
      </c>
      <c r="W663" s="1" t="s">
        <v>1598</v>
      </c>
      <c r="AB663" s="1">
        <v>9.6999999999999993</v>
      </c>
      <c r="AC663" s="1">
        <v>10.7</v>
      </c>
      <c r="AD663" s="1">
        <v>261</v>
      </c>
    </row>
    <row r="664" spans="1:31" x14ac:dyDescent="0.3">
      <c r="A664" s="70">
        <v>1</v>
      </c>
      <c r="B664" s="70" t="s">
        <v>573</v>
      </c>
      <c r="C664" s="1">
        <v>51</v>
      </c>
      <c r="D664" s="70" t="s">
        <v>1575</v>
      </c>
      <c r="E664" s="71">
        <v>2022</v>
      </c>
      <c r="F664" s="1">
        <v>7</v>
      </c>
      <c r="G664" s="1">
        <v>5</v>
      </c>
      <c r="H664" s="1">
        <v>4</v>
      </c>
      <c r="I664" s="1" t="s">
        <v>841</v>
      </c>
      <c r="L664" s="1" t="s">
        <v>1611</v>
      </c>
      <c r="M664" s="1" t="s">
        <v>1607</v>
      </c>
      <c r="O664" s="1" t="s">
        <v>946</v>
      </c>
      <c r="T664" s="1">
        <v>19.8</v>
      </c>
      <c r="U664" s="1">
        <v>19.600000000000001</v>
      </c>
      <c r="V664" s="1">
        <v>238</v>
      </c>
      <c r="W664" s="1" t="s">
        <v>1598</v>
      </c>
      <c r="AB664" s="1">
        <v>28.1</v>
      </c>
      <c r="AC664" s="1">
        <v>22.2</v>
      </c>
      <c r="AD664" s="1">
        <v>213</v>
      </c>
    </row>
    <row r="665" spans="1:31" x14ac:dyDescent="0.3">
      <c r="A665" s="70">
        <v>1</v>
      </c>
      <c r="B665" s="70" t="s">
        <v>573</v>
      </c>
      <c r="C665" s="1">
        <v>51</v>
      </c>
      <c r="D665" s="70" t="s">
        <v>1575</v>
      </c>
      <c r="E665" s="71">
        <v>2022</v>
      </c>
      <c r="F665" s="1">
        <v>7</v>
      </c>
      <c r="G665" s="1">
        <v>5</v>
      </c>
      <c r="H665" s="1">
        <v>2</v>
      </c>
      <c r="I665" s="1" t="s">
        <v>1608</v>
      </c>
      <c r="J665" s="1" t="s">
        <v>1536</v>
      </c>
      <c r="K665" s="1" t="s">
        <v>1616</v>
      </c>
      <c r="L665" s="1" t="s">
        <v>1609</v>
      </c>
      <c r="M665" s="1" t="s">
        <v>1607</v>
      </c>
      <c r="O665" s="1" t="s">
        <v>946</v>
      </c>
      <c r="P665" s="1">
        <v>212</v>
      </c>
      <c r="Q665" s="1">
        <v>268</v>
      </c>
      <c r="R665" s="1">
        <v>79.099999999999994</v>
      </c>
      <c r="W665" s="1" t="s">
        <v>1598</v>
      </c>
      <c r="X665" s="1">
        <v>189</v>
      </c>
      <c r="Y665" s="1">
        <v>250</v>
      </c>
      <c r="Z665" s="1">
        <v>75.599999999999994</v>
      </c>
      <c r="AE665" s="1" t="s">
        <v>1619</v>
      </c>
    </row>
    <row r="666" spans="1:31" x14ac:dyDescent="0.3">
      <c r="A666" s="70">
        <v>1</v>
      </c>
      <c r="B666" s="70" t="s">
        <v>573</v>
      </c>
      <c r="C666" s="1">
        <v>51</v>
      </c>
      <c r="D666" s="70" t="s">
        <v>1575</v>
      </c>
      <c r="E666" s="71">
        <v>2022</v>
      </c>
      <c r="F666" s="1">
        <v>7</v>
      </c>
      <c r="G666" s="1">
        <v>5</v>
      </c>
      <c r="H666" s="1">
        <v>2</v>
      </c>
      <c r="I666" s="1" t="s">
        <v>1608</v>
      </c>
      <c r="J666" s="1" t="s">
        <v>1536</v>
      </c>
      <c r="K666" s="1" t="s">
        <v>1616</v>
      </c>
      <c r="L666" s="1" t="s">
        <v>1610</v>
      </c>
      <c r="M666" s="1" t="s">
        <v>1607</v>
      </c>
      <c r="O666" s="1" t="s">
        <v>946</v>
      </c>
      <c r="P666" s="1">
        <v>177</v>
      </c>
      <c r="Q666" s="1">
        <v>246</v>
      </c>
      <c r="R666" s="1">
        <v>72</v>
      </c>
      <c r="W666" s="1" t="s">
        <v>1598</v>
      </c>
      <c r="X666" s="1">
        <v>157</v>
      </c>
      <c r="Y666" s="1">
        <v>235</v>
      </c>
      <c r="Z666" s="1">
        <v>66.8</v>
      </c>
      <c r="AE666" s="1" t="s">
        <v>1620</v>
      </c>
    </row>
    <row r="667" spans="1:31" x14ac:dyDescent="0.3">
      <c r="A667" s="70">
        <v>1</v>
      </c>
      <c r="B667" s="70" t="s">
        <v>573</v>
      </c>
      <c r="C667" s="1">
        <v>51</v>
      </c>
      <c r="D667" s="70" t="s">
        <v>1575</v>
      </c>
      <c r="E667" s="71">
        <v>2022</v>
      </c>
      <c r="F667" s="1">
        <v>7</v>
      </c>
      <c r="G667" s="1">
        <v>5</v>
      </c>
      <c r="H667" s="1">
        <v>2</v>
      </c>
      <c r="I667" s="1" t="s">
        <v>1608</v>
      </c>
      <c r="J667" s="1" t="s">
        <v>1612</v>
      </c>
      <c r="L667" s="1" t="s">
        <v>1609</v>
      </c>
      <c r="M667" s="1" t="s">
        <v>1607</v>
      </c>
      <c r="O667" s="1" t="s">
        <v>946</v>
      </c>
      <c r="P667" s="1">
        <v>93</v>
      </c>
      <c r="Q667" s="1">
        <v>241</v>
      </c>
      <c r="R667" s="1">
        <v>38.6</v>
      </c>
      <c r="W667" s="1" t="s">
        <v>1598</v>
      </c>
      <c r="X667" s="1">
        <v>72</v>
      </c>
      <c r="Y667" s="1">
        <v>217</v>
      </c>
      <c r="Z667" s="1">
        <v>33.200000000000003</v>
      </c>
      <c r="AE667" s="1" t="s">
        <v>1621</v>
      </c>
    </row>
    <row r="668" spans="1:31" x14ac:dyDescent="0.3">
      <c r="A668" s="70">
        <v>1</v>
      </c>
      <c r="B668" s="70" t="s">
        <v>573</v>
      </c>
      <c r="C668" s="1">
        <v>51</v>
      </c>
      <c r="D668" s="70" t="s">
        <v>1575</v>
      </c>
      <c r="E668" s="71">
        <v>2022</v>
      </c>
      <c r="F668" s="1">
        <v>7</v>
      </c>
      <c r="G668" s="1">
        <v>5</v>
      </c>
      <c r="H668" s="1">
        <v>2</v>
      </c>
      <c r="I668" s="1" t="s">
        <v>1608</v>
      </c>
      <c r="J668" s="1" t="s">
        <v>1612</v>
      </c>
      <c r="L668" s="1" t="s">
        <v>1610</v>
      </c>
      <c r="M668" s="1" t="s">
        <v>1607</v>
      </c>
      <c r="O668" s="1" t="s">
        <v>946</v>
      </c>
      <c r="P668" s="1">
        <v>68</v>
      </c>
      <c r="Q668" s="1">
        <v>210</v>
      </c>
      <c r="R668" s="1">
        <v>32.4</v>
      </c>
      <c r="W668" s="1" t="s">
        <v>1598</v>
      </c>
      <c r="X668" s="1">
        <v>62</v>
      </c>
      <c r="Y668" s="1">
        <v>202</v>
      </c>
      <c r="Z668" s="1">
        <v>30.7</v>
      </c>
      <c r="AE668" s="1" t="s">
        <v>1622</v>
      </c>
    </row>
    <row r="669" spans="1:31" x14ac:dyDescent="0.3">
      <c r="A669" s="70">
        <v>1</v>
      </c>
      <c r="B669" s="70" t="s">
        <v>573</v>
      </c>
      <c r="C669" s="1">
        <v>51</v>
      </c>
      <c r="D669" s="70" t="s">
        <v>1575</v>
      </c>
      <c r="E669" s="71">
        <v>2022</v>
      </c>
      <c r="F669" s="1">
        <v>7</v>
      </c>
      <c r="G669" s="1">
        <v>5</v>
      </c>
      <c r="H669" s="1">
        <v>1</v>
      </c>
      <c r="I669" s="1" t="s">
        <v>1613</v>
      </c>
      <c r="J669" s="1" t="s">
        <v>1614</v>
      </c>
      <c r="K669" s="1" t="s">
        <v>1617</v>
      </c>
      <c r="L669" s="1" t="s">
        <v>1609</v>
      </c>
      <c r="M669" s="1" t="s">
        <v>1607</v>
      </c>
      <c r="O669" s="1" t="s">
        <v>946</v>
      </c>
      <c r="P669" s="1">
        <v>102</v>
      </c>
      <c r="Q669" s="1">
        <v>119</v>
      </c>
      <c r="R669" s="1">
        <v>85.7</v>
      </c>
      <c r="W669" s="1" t="s">
        <v>1598</v>
      </c>
      <c r="X669" s="1">
        <v>83</v>
      </c>
      <c r="Y669" s="1">
        <v>110</v>
      </c>
      <c r="Z669" s="1">
        <v>75.5</v>
      </c>
      <c r="AE669" s="1" t="s">
        <v>1623</v>
      </c>
    </row>
    <row r="670" spans="1:31" x14ac:dyDescent="0.3">
      <c r="A670" s="70">
        <v>1</v>
      </c>
      <c r="B670" s="70" t="s">
        <v>573</v>
      </c>
      <c r="C670" s="1">
        <v>51</v>
      </c>
      <c r="D670" s="70" t="s">
        <v>1575</v>
      </c>
      <c r="E670" s="71">
        <v>2022</v>
      </c>
      <c r="F670" s="1">
        <v>7</v>
      </c>
      <c r="G670" s="1">
        <v>5</v>
      </c>
      <c r="H670" s="1">
        <v>1</v>
      </c>
      <c r="I670" s="1" t="s">
        <v>1613</v>
      </c>
      <c r="J670" s="1" t="s">
        <v>1614</v>
      </c>
      <c r="K670" s="1" t="s">
        <v>1617</v>
      </c>
      <c r="L670" s="1" t="s">
        <v>1610</v>
      </c>
      <c r="M670" s="1" t="s">
        <v>1607</v>
      </c>
      <c r="O670" s="1" t="s">
        <v>946</v>
      </c>
      <c r="P670" s="1">
        <v>75</v>
      </c>
      <c r="Q670" s="1">
        <v>87</v>
      </c>
      <c r="R670" s="1">
        <v>86.2</v>
      </c>
      <c r="W670" s="1" t="s">
        <v>1598</v>
      </c>
      <c r="X670" s="1">
        <v>64</v>
      </c>
      <c r="Y670" s="1">
        <v>79</v>
      </c>
      <c r="Z670" s="1">
        <v>81</v>
      </c>
      <c r="AE670" s="1" t="s">
        <v>1624</v>
      </c>
    </row>
    <row r="671" spans="1:31" x14ac:dyDescent="0.3">
      <c r="A671" s="70">
        <v>1</v>
      </c>
      <c r="B671" s="70" t="s">
        <v>573</v>
      </c>
      <c r="C671" s="1">
        <v>51</v>
      </c>
      <c r="D671" s="70" t="s">
        <v>1575</v>
      </c>
      <c r="E671" s="71">
        <v>2022</v>
      </c>
      <c r="F671" s="1">
        <v>7</v>
      </c>
      <c r="G671" s="1">
        <v>5</v>
      </c>
      <c r="H671" s="1">
        <v>2</v>
      </c>
      <c r="I671" s="1" t="s">
        <v>1608</v>
      </c>
      <c r="J671" s="1" t="s">
        <v>1625</v>
      </c>
      <c r="L671" s="1" t="s">
        <v>1609</v>
      </c>
      <c r="M671" s="1" t="s">
        <v>1607</v>
      </c>
      <c r="O671" s="1" t="s">
        <v>946</v>
      </c>
      <c r="T671" s="1">
        <v>4.5</v>
      </c>
      <c r="U671" s="1">
        <v>5</v>
      </c>
      <c r="V671" s="1">
        <v>219</v>
      </c>
      <c r="W671" s="1" t="s">
        <v>1598</v>
      </c>
      <c r="AB671" s="1">
        <v>4.7</v>
      </c>
      <c r="AC671" s="1">
        <v>5</v>
      </c>
      <c r="AD671" s="1">
        <v>200</v>
      </c>
      <c r="AE671" s="1" t="s">
        <v>1631</v>
      </c>
    </row>
    <row r="672" spans="1:31" x14ac:dyDescent="0.3">
      <c r="A672" s="70">
        <v>1</v>
      </c>
      <c r="B672" s="70" t="s">
        <v>573</v>
      </c>
      <c r="C672" s="1">
        <v>51</v>
      </c>
      <c r="D672" s="70" t="s">
        <v>1575</v>
      </c>
      <c r="E672" s="71">
        <v>2022</v>
      </c>
      <c r="F672" s="1">
        <v>7</v>
      </c>
      <c r="G672" s="1">
        <v>5</v>
      </c>
      <c r="H672" s="1">
        <v>2</v>
      </c>
      <c r="I672" s="1" t="s">
        <v>1608</v>
      </c>
      <c r="J672" s="1" t="s">
        <v>1625</v>
      </c>
      <c r="L672" s="1" t="s">
        <v>1610</v>
      </c>
      <c r="M672" s="1" t="s">
        <v>1607</v>
      </c>
      <c r="O672" s="1" t="s">
        <v>946</v>
      </c>
      <c r="T672" s="1">
        <v>4.9000000000000004</v>
      </c>
      <c r="U672" s="1">
        <v>4.8</v>
      </c>
      <c r="V672" s="1">
        <v>195</v>
      </c>
      <c r="W672" s="1" t="s">
        <v>1598</v>
      </c>
      <c r="AB672" s="1">
        <v>5.3</v>
      </c>
      <c r="AC672" s="1">
        <v>5.2</v>
      </c>
      <c r="AD672" s="1">
        <v>187</v>
      </c>
      <c r="AE672" s="1" t="s">
        <v>1632</v>
      </c>
    </row>
    <row r="673" spans="1:31" x14ac:dyDescent="0.3">
      <c r="A673" s="70">
        <v>1</v>
      </c>
      <c r="B673" s="70" t="s">
        <v>573</v>
      </c>
      <c r="C673" s="1">
        <v>51</v>
      </c>
      <c r="D673" s="70" t="s">
        <v>1575</v>
      </c>
      <c r="E673" s="71">
        <v>2022</v>
      </c>
      <c r="F673" s="1">
        <v>7</v>
      </c>
      <c r="G673" s="1">
        <v>5</v>
      </c>
      <c r="H673" s="1">
        <v>3</v>
      </c>
      <c r="I673" s="1" t="s">
        <v>1476</v>
      </c>
      <c r="J673" s="1" t="s">
        <v>1626</v>
      </c>
      <c r="L673" s="1" t="s">
        <v>1609</v>
      </c>
      <c r="M673" s="1" t="s">
        <v>1607</v>
      </c>
      <c r="O673" s="1" t="s">
        <v>946</v>
      </c>
      <c r="T673" s="1">
        <v>0.84799999999999998</v>
      </c>
      <c r="U673" s="1">
        <v>0.24299999999999999</v>
      </c>
      <c r="V673" s="1">
        <v>249</v>
      </c>
      <c r="W673" s="1" t="s">
        <v>1598</v>
      </c>
      <c r="AB673" s="1">
        <v>0.82499999999999996</v>
      </c>
      <c r="AC673" s="1">
        <v>0.3</v>
      </c>
      <c r="AD673" s="1">
        <v>219</v>
      </c>
      <c r="AE673" s="1" t="s">
        <v>1629</v>
      </c>
    </row>
    <row r="674" spans="1:31" x14ac:dyDescent="0.3">
      <c r="A674" s="70">
        <v>1</v>
      </c>
      <c r="B674" s="70" t="s">
        <v>573</v>
      </c>
      <c r="C674" s="1">
        <v>51</v>
      </c>
      <c r="D674" s="70" t="s">
        <v>1575</v>
      </c>
      <c r="E674" s="71">
        <v>2022</v>
      </c>
      <c r="F674" s="1">
        <v>7</v>
      </c>
      <c r="G674" s="1">
        <v>5</v>
      </c>
      <c r="H674" s="1">
        <v>3</v>
      </c>
      <c r="I674" s="1" t="s">
        <v>1476</v>
      </c>
      <c r="J674" s="1" t="s">
        <v>1626</v>
      </c>
      <c r="L674" s="1" t="s">
        <v>1610</v>
      </c>
      <c r="M674" s="1" t="s">
        <v>1607</v>
      </c>
      <c r="O674" s="1" t="s">
        <v>946</v>
      </c>
      <c r="T674" s="1">
        <v>0.83599999999999997</v>
      </c>
      <c r="U674" s="1">
        <v>0.26100000000000001</v>
      </c>
      <c r="V674" s="1">
        <v>217</v>
      </c>
      <c r="W674" s="1" t="s">
        <v>1598</v>
      </c>
      <c r="AB674" s="1">
        <v>0.82099999999999995</v>
      </c>
      <c r="AC674" s="1">
        <v>0.29399999999999998</v>
      </c>
      <c r="AD674" s="1">
        <v>205</v>
      </c>
      <c r="AE674" s="1" t="s">
        <v>1630</v>
      </c>
    </row>
    <row r="675" spans="1:31" x14ac:dyDescent="0.3">
      <c r="A675" s="70">
        <v>1</v>
      </c>
      <c r="B675" s="70" t="s">
        <v>573</v>
      </c>
      <c r="C675" s="1">
        <v>51</v>
      </c>
      <c r="D675" s="70" t="s">
        <v>1575</v>
      </c>
      <c r="E675" s="71">
        <v>2022</v>
      </c>
      <c r="F675" s="1">
        <v>7</v>
      </c>
      <c r="G675" s="1">
        <v>5</v>
      </c>
      <c r="H675" s="1">
        <v>3</v>
      </c>
      <c r="I675" s="1" t="s">
        <v>1476</v>
      </c>
      <c r="J675" s="1" t="s">
        <v>1615</v>
      </c>
      <c r="K675" s="121" t="s">
        <v>1618</v>
      </c>
      <c r="L675" s="1" t="s">
        <v>1609</v>
      </c>
      <c r="M675" s="1" t="s">
        <v>1607</v>
      </c>
      <c r="O675" s="1" t="s">
        <v>946</v>
      </c>
      <c r="T675" s="1">
        <v>3.7</v>
      </c>
      <c r="U675" s="1">
        <v>0.5</v>
      </c>
      <c r="V675" s="1">
        <v>75</v>
      </c>
      <c r="W675" s="1" t="s">
        <v>1598</v>
      </c>
      <c r="AB675" s="1">
        <v>3.7</v>
      </c>
      <c r="AC675" s="1">
        <v>0.5</v>
      </c>
      <c r="AD675" s="1">
        <v>55</v>
      </c>
      <c r="AE675" s="1" t="s">
        <v>1627</v>
      </c>
    </row>
    <row r="676" spans="1:31" x14ac:dyDescent="0.3">
      <c r="A676" s="70">
        <v>1</v>
      </c>
      <c r="B676" s="70" t="s">
        <v>573</v>
      </c>
      <c r="C676" s="1">
        <v>51</v>
      </c>
      <c r="D676" s="70" t="s">
        <v>1575</v>
      </c>
      <c r="E676" s="71">
        <v>2022</v>
      </c>
      <c r="F676" s="1">
        <v>7</v>
      </c>
      <c r="G676" s="1">
        <v>5</v>
      </c>
      <c r="H676" s="1">
        <v>3</v>
      </c>
      <c r="I676" s="1" t="s">
        <v>1476</v>
      </c>
      <c r="J676" s="1" t="s">
        <v>1615</v>
      </c>
      <c r="K676" s="121" t="s">
        <v>1618</v>
      </c>
      <c r="L676" s="1" t="s">
        <v>1610</v>
      </c>
      <c r="M676" s="1" t="s">
        <v>1607</v>
      </c>
      <c r="O676" s="1" t="s">
        <v>946</v>
      </c>
      <c r="T676" s="1">
        <v>3.6</v>
      </c>
      <c r="U676" s="1">
        <v>0.6</v>
      </c>
      <c r="V676" s="1">
        <v>62</v>
      </c>
      <c r="W676" s="1" t="s">
        <v>1598</v>
      </c>
      <c r="AB676" s="1">
        <v>3.5</v>
      </c>
      <c r="AC676" s="1">
        <v>0.6</v>
      </c>
      <c r="AD676" s="1">
        <v>54</v>
      </c>
      <c r="AE676" s="1" t="s">
        <v>1628</v>
      </c>
    </row>
  </sheetData>
  <sheetProtection algorithmName="SHA-512" hashValue="mDEUgFRhsF+d0Y8UBkVZ2PqA8/4Ds8l7YHzFcf+j179neKEQiV8KJ2Jwbi23/LqOpmCMne/EudyQys1lE3tcjA==" saltValue="3r1QnwpQrMU/Qy3bt9M+7g==" spinCount="100000" sheet="1" objects="1" scenarios="1" selectLockedCells="1" selectUnlockedCells="1"/>
  <autoFilter ref="D3:AG676">
    <sortState ref="D123:AI405">
      <sortCondition ref="I3:I664"/>
    </sortState>
  </autoFilter>
  <mergeCells count="25">
    <mergeCell ref="AF1:AF3"/>
    <mergeCell ref="H2:H3"/>
    <mergeCell ref="I2:I3"/>
    <mergeCell ref="K2:K3"/>
    <mergeCell ref="L2:L3"/>
    <mergeCell ref="N2:N3"/>
    <mergeCell ref="O2:O3"/>
    <mergeCell ref="W1:AD1"/>
    <mergeCell ref="W2:W3"/>
    <mergeCell ref="X2:AA2"/>
    <mergeCell ref="AB2:AD2"/>
    <mergeCell ref="M2:M3"/>
    <mergeCell ref="AE1:AE3"/>
    <mergeCell ref="A1:A3"/>
    <mergeCell ref="E1:E3"/>
    <mergeCell ref="D1:D3"/>
    <mergeCell ref="H1:N1"/>
    <mergeCell ref="O1:V1"/>
    <mergeCell ref="P2:S2"/>
    <mergeCell ref="T2:V2"/>
    <mergeCell ref="B1:B3"/>
    <mergeCell ref="J2:J3"/>
    <mergeCell ref="F1:F3"/>
    <mergeCell ref="G1:G3"/>
    <mergeCell ref="C1:C3"/>
  </mergeCells>
  <phoneticPr fontId="6" type="noConversion"/>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이름이 지정된 범위</vt:lpstr>
      </vt:variant>
      <vt:variant>
        <vt:i4>1</vt:i4>
      </vt:variant>
    </vt:vector>
  </HeadingPairs>
  <TitlesOfParts>
    <vt:vector size="5" baseType="lpstr">
      <vt:lpstr>선택문헌</vt:lpstr>
      <vt:lpstr>코드정의</vt:lpstr>
      <vt:lpstr>안전성</vt:lpstr>
      <vt:lpstr>효과성</vt:lpstr>
      <vt:lpstr>안전성!_FilterDatabase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2023-04-20T09:04:25Z</dcterms:created>
  <dcterms:modified xsi:type="dcterms:W3CDTF">2024-01-24T00:44:11Z</dcterms:modified>
</cp:coreProperties>
</file>