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R23-001-01~02 신장암의 고주파열치료술\6_보고서편집\"/>
    </mc:Choice>
  </mc:AlternateContent>
  <bookViews>
    <workbookView xWindow="0" yWindow="0" windowWidth="28800" windowHeight="11910"/>
  </bookViews>
  <sheets>
    <sheet name="자료추출" sheetId="1" r:id="rId1"/>
    <sheet name="자료추출(붙임)" sheetId="2" r:id="rId2"/>
    <sheet name="비뚤림위험평가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4" l="1"/>
  <c r="E122" i="4"/>
  <c r="E121" i="4"/>
  <c r="F123" i="4"/>
  <c r="F122" i="4"/>
  <c r="F121" i="4"/>
  <c r="G123" i="4"/>
  <c r="G122" i="4"/>
  <c r="G121" i="4"/>
  <c r="H123" i="4"/>
  <c r="H122" i="4"/>
  <c r="H121" i="4"/>
  <c r="I123" i="4"/>
  <c r="I122" i="4"/>
  <c r="I121" i="4"/>
  <c r="J123" i="4"/>
  <c r="J122" i="4"/>
  <c r="J121" i="4"/>
  <c r="K123" i="4"/>
  <c r="K122" i="4"/>
  <c r="K121" i="4"/>
  <c r="J435" i="1" l="1"/>
  <c r="K435" i="1"/>
  <c r="K434" i="1"/>
  <c r="J434" i="1"/>
  <c r="F756" i="1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D127" i="4"/>
  <c r="E127" i="4"/>
  <c r="F127" i="4"/>
  <c r="G127" i="4"/>
  <c r="H127" i="4"/>
  <c r="I127" i="4"/>
  <c r="J127" i="4"/>
  <c r="K127" i="4"/>
  <c r="D128" i="4"/>
  <c r="E128" i="4"/>
  <c r="F128" i="4"/>
  <c r="G128" i="4"/>
  <c r="H128" i="4"/>
  <c r="I128" i="4"/>
  <c r="J128" i="4"/>
  <c r="K128" i="4"/>
  <c r="E126" i="4"/>
  <c r="F126" i="4"/>
  <c r="G126" i="4"/>
  <c r="H126" i="4"/>
  <c r="I126" i="4"/>
  <c r="J126" i="4"/>
  <c r="K126" i="4"/>
  <c r="D126" i="4"/>
  <c r="E23" i="4"/>
  <c r="F23" i="4"/>
  <c r="G23" i="4"/>
  <c r="H23" i="4"/>
  <c r="I23" i="4"/>
  <c r="J23" i="4"/>
  <c r="K23" i="4"/>
  <c r="E24" i="4"/>
  <c r="F24" i="4"/>
  <c r="G24" i="4"/>
  <c r="H24" i="4"/>
  <c r="I24" i="4"/>
  <c r="J24" i="4"/>
  <c r="K24" i="4"/>
  <c r="E25" i="4"/>
  <c r="F25" i="4"/>
  <c r="G25" i="4"/>
  <c r="H25" i="4"/>
  <c r="I25" i="4"/>
  <c r="J25" i="4"/>
  <c r="K25" i="4"/>
  <c r="D24" i="4"/>
  <c r="D25" i="4"/>
  <c r="D23" i="4"/>
  <c r="D79" i="4"/>
  <c r="E79" i="4"/>
  <c r="F79" i="4"/>
  <c r="G79" i="4"/>
  <c r="H79" i="4"/>
  <c r="I79" i="4"/>
  <c r="J79" i="4"/>
  <c r="K79" i="4"/>
  <c r="D80" i="4"/>
  <c r="E80" i="4"/>
  <c r="F80" i="4"/>
  <c r="G80" i="4"/>
  <c r="H80" i="4"/>
  <c r="I80" i="4"/>
  <c r="J80" i="4"/>
  <c r="K80" i="4"/>
  <c r="D81" i="4"/>
  <c r="E81" i="4"/>
  <c r="F81" i="4"/>
  <c r="G81" i="4"/>
  <c r="H81" i="4"/>
  <c r="I81" i="4"/>
  <c r="J81" i="4"/>
  <c r="K81" i="4"/>
  <c r="D82" i="4"/>
  <c r="E82" i="4"/>
  <c r="F82" i="4"/>
  <c r="G82" i="4"/>
  <c r="H82" i="4"/>
  <c r="I82" i="4"/>
  <c r="J82" i="4"/>
  <c r="K82" i="4"/>
  <c r="D83" i="4"/>
  <c r="E83" i="4"/>
  <c r="F83" i="4"/>
  <c r="G83" i="4"/>
  <c r="H83" i="4"/>
  <c r="I83" i="4"/>
  <c r="J83" i="4"/>
  <c r="K83" i="4"/>
  <c r="D84" i="4"/>
  <c r="E84" i="4"/>
  <c r="F84" i="4"/>
  <c r="G84" i="4"/>
  <c r="H84" i="4"/>
  <c r="I84" i="4"/>
  <c r="J84" i="4"/>
  <c r="K84" i="4"/>
  <c r="D85" i="4"/>
  <c r="E85" i="4"/>
  <c r="F85" i="4"/>
  <c r="G85" i="4"/>
  <c r="H85" i="4"/>
  <c r="I85" i="4"/>
  <c r="J85" i="4"/>
  <c r="K85" i="4"/>
  <c r="D86" i="4"/>
  <c r="E86" i="4"/>
  <c r="F86" i="4"/>
  <c r="G86" i="4"/>
  <c r="H86" i="4"/>
  <c r="I86" i="4"/>
  <c r="J86" i="4"/>
  <c r="K86" i="4"/>
  <c r="D87" i="4"/>
  <c r="E87" i="4"/>
  <c r="F87" i="4"/>
  <c r="G87" i="4"/>
  <c r="H87" i="4"/>
  <c r="I87" i="4"/>
  <c r="J87" i="4"/>
  <c r="K87" i="4"/>
  <c r="D88" i="4"/>
  <c r="E88" i="4"/>
  <c r="F88" i="4"/>
  <c r="G88" i="4"/>
  <c r="H88" i="4"/>
  <c r="I88" i="4"/>
  <c r="J88" i="4"/>
  <c r="K88" i="4"/>
  <c r="D89" i="4"/>
  <c r="E89" i="4"/>
  <c r="F89" i="4"/>
  <c r="G89" i="4"/>
  <c r="H89" i="4"/>
  <c r="I89" i="4"/>
  <c r="J89" i="4"/>
  <c r="K89" i="4"/>
  <c r="D90" i="4"/>
  <c r="E90" i="4"/>
  <c r="F90" i="4"/>
  <c r="G90" i="4"/>
  <c r="H90" i="4"/>
  <c r="I90" i="4"/>
  <c r="J90" i="4"/>
  <c r="K90" i="4"/>
  <c r="D91" i="4"/>
  <c r="E91" i="4"/>
  <c r="F91" i="4"/>
  <c r="G91" i="4"/>
  <c r="H91" i="4"/>
  <c r="I91" i="4"/>
  <c r="J91" i="4"/>
  <c r="K91" i="4"/>
  <c r="D92" i="4"/>
  <c r="E92" i="4"/>
  <c r="F92" i="4"/>
  <c r="G92" i="4"/>
  <c r="H92" i="4"/>
  <c r="I92" i="4"/>
  <c r="J92" i="4"/>
  <c r="K92" i="4"/>
  <c r="D93" i="4"/>
  <c r="E93" i="4"/>
  <c r="F93" i="4"/>
  <c r="G93" i="4"/>
  <c r="H93" i="4"/>
  <c r="I93" i="4"/>
  <c r="J93" i="4"/>
  <c r="K93" i="4"/>
  <c r="D94" i="4"/>
  <c r="E94" i="4"/>
  <c r="F94" i="4"/>
  <c r="G94" i="4"/>
  <c r="H94" i="4"/>
  <c r="I94" i="4"/>
  <c r="J94" i="4"/>
  <c r="K94" i="4"/>
  <c r="D95" i="4"/>
  <c r="E95" i="4"/>
  <c r="F95" i="4"/>
  <c r="G95" i="4"/>
  <c r="H95" i="4"/>
  <c r="I95" i="4"/>
  <c r="J95" i="4"/>
  <c r="K95" i="4"/>
  <c r="D96" i="4"/>
  <c r="E96" i="4"/>
  <c r="F96" i="4"/>
  <c r="G96" i="4"/>
  <c r="H96" i="4"/>
  <c r="I96" i="4"/>
  <c r="J96" i="4"/>
  <c r="K96" i="4"/>
  <c r="D97" i="4"/>
  <c r="E97" i="4"/>
  <c r="F97" i="4"/>
  <c r="G97" i="4"/>
  <c r="H97" i="4"/>
  <c r="I97" i="4"/>
  <c r="J97" i="4"/>
  <c r="K97" i="4"/>
  <c r="D98" i="4"/>
  <c r="E98" i="4"/>
  <c r="F98" i="4"/>
  <c r="G98" i="4"/>
  <c r="H98" i="4"/>
  <c r="I98" i="4"/>
  <c r="J98" i="4"/>
  <c r="K98" i="4"/>
  <c r="D99" i="4"/>
  <c r="E99" i="4"/>
  <c r="F99" i="4"/>
  <c r="G99" i="4"/>
  <c r="H99" i="4"/>
  <c r="I99" i="4"/>
  <c r="J99" i="4"/>
  <c r="K99" i="4"/>
  <c r="D100" i="4"/>
  <c r="E100" i="4"/>
  <c r="F100" i="4"/>
  <c r="G100" i="4"/>
  <c r="H100" i="4"/>
  <c r="I100" i="4"/>
  <c r="J100" i="4"/>
  <c r="K100" i="4"/>
  <c r="D101" i="4"/>
  <c r="E101" i="4"/>
  <c r="F101" i="4"/>
  <c r="G101" i="4"/>
  <c r="H101" i="4"/>
  <c r="I101" i="4"/>
  <c r="J101" i="4"/>
  <c r="K101" i="4"/>
  <c r="D102" i="4"/>
  <c r="E102" i="4"/>
  <c r="F102" i="4"/>
  <c r="G102" i="4"/>
  <c r="H102" i="4"/>
  <c r="I102" i="4"/>
  <c r="J102" i="4"/>
  <c r="K102" i="4"/>
  <c r="D103" i="4"/>
  <c r="E103" i="4"/>
  <c r="F103" i="4"/>
  <c r="G103" i="4"/>
  <c r="H103" i="4"/>
  <c r="I103" i="4"/>
  <c r="J103" i="4"/>
  <c r="K103" i="4"/>
  <c r="D104" i="4"/>
  <c r="E104" i="4"/>
  <c r="F104" i="4"/>
  <c r="G104" i="4"/>
  <c r="H104" i="4"/>
  <c r="I104" i="4"/>
  <c r="J104" i="4"/>
  <c r="K104" i="4"/>
  <c r="D105" i="4"/>
  <c r="E105" i="4"/>
  <c r="F105" i="4"/>
  <c r="G105" i="4"/>
  <c r="H105" i="4"/>
  <c r="I105" i="4"/>
  <c r="J105" i="4"/>
  <c r="K105" i="4"/>
  <c r="D106" i="4"/>
  <c r="E106" i="4"/>
  <c r="F106" i="4"/>
  <c r="G106" i="4"/>
  <c r="H106" i="4"/>
  <c r="I106" i="4"/>
  <c r="J106" i="4"/>
  <c r="K106" i="4"/>
  <c r="D107" i="4"/>
  <c r="E107" i="4"/>
  <c r="F107" i="4"/>
  <c r="G107" i="4"/>
  <c r="H107" i="4"/>
  <c r="I107" i="4"/>
  <c r="J107" i="4"/>
  <c r="K107" i="4"/>
  <c r="D108" i="4"/>
  <c r="E108" i="4"/>
  <c r="F108" i="4"/>
  <c r="G108" i="4"/>
  <c r="H108" i="4"/>
  <c r="I108" i="4"/>
  <c r="J108" i="4"/>
  <c r="K108" i="4"/>
  <c r="D109" i="4"/>
  <c r="E109" i="4"/>
  <c r="F109" i="4"/>
  <c r="G109" i="4"/>
  <c r="H109" i="4"/>
  <c r="I109" i="4"/>
  <c r="J109" i="4"/>
  <c r="K109" i="4"/>
  <c r="D110" i="4"/>
  <c r="E110" i="4"/>
  <c r="F110" i="4"/>
  <c r="G110" i="4"/>
  <c r="H110" i="4"/>
  <c r="I110" i="4"/>
  <c r="J110" i="4"/>
  <c r="K110" i="4"/>
  <c r="D111" i="4"/>
  <c r="E111" i="4"/>
  <c r="F111" i="4"/>
  <c r="G111" i="4"/>
  <c r="H111" i="4"/>
  <c r="I111" i="4"/>
  <c r="J111" i="4"/>
  <c r="K111" i="4"/>
  <c r="D74" i="4"/>
  <c r="E74" i="4"/>
  <c r="F74" i="4"/>
  <c r="G74" i="4"/>
  <c r="H74" i="4"/>
  <c r="I74" i="4"/>
  <c r="J74" i="4"/>
  <c r="K74" i="4"/>
  <c r="D75" i="4"/>
  <c r="E75" i="4"/>
  <c r="F75" i="4"/>
  <c r="G75" i="4"/>
  <c r="H75" i="4"/>
  <c r="I75" i="4"/>
  <c r="J75" i="4"/>
  <c r="K75" i="4"/>
  <c r="D76" i="4"/>
  <c r="E76" i="4"/>
  <c r="F76" i="4"/>
  <c r="G76" i="4"/>
  <c r="H76" i="4"/>
  <c r="I76" i="4"/>
  <c r="J76" i="4"/>
  <c r="K76" i="4"/>
  <c r="D77" i="4"/>
  <c r="E77" i="4"/>
  <c r="F77" i="4"/>
  <c r="G77" i="4"/>
  <c r="H77" i="4"/>
  <c r="I77" i="4"/>
  <c r="J77" i="4"/>
  <c r="K77" i="4"/>
  <c r="D78" i="4"/>
  <c r="E78" i="4"/>
  <c r="F78" i="4"/>
  <c r="G78" i="4"/>
  <c r="H78" i="4"/>
  <c r="I78" i="4"/>
  <c r="J78" i="4"/>
  <c r="K78" i="4"/>
  <c r="AN64" i="1" l="1"/>
  <c r="AK64" i="1"/>
  <c r="AF64" i="1"/>
  <c r="S107" i="1"/>
  <c r="U107" i="1" s="1"/>
  <c r="Q107" i="1"/>
  <c r="P107" i="1" s="1"/>
  <c r="S98" i="1"/>
  <c r="U98" i="1" s="1"/>
  <c r="Q98" i="1"/>
  <c r="P98" i="1" s="1"/>
  <c r="S81" i="1"/>
  <c r="Q81" i="1"/>
  <c r="S72" i="1"/>
  <c r="Q72" i="1"/>
  <c r="Q63" i="1"/>
  <c r="E101" i="1"/>
  <c r="J102" i="1"/>
  <c r="E102" i="1"/>
  <c r="E100" i="1"/>
  <c r="E99" i="1"/>
  <c r="F96" i="1"/>
  <c r="V63" i="1"/>
  <c r="K77" i="1"/>
  <c r="J77" i="1"/>
  <c r="U109" i="1"/>
  <c r="P109" i="1"/>
  <c r="U108" i="1"/>
  <c r="P108" i="1"/>
  <c r="K103" i="1"/>
  <c r="J103" i="1"/>
  <c r="F103" i="1"/>
  <c r="E103" i="1"/>
  <c r="U100" i="1"/>
  <c r="P100" i="1"/>
  <c r="U99" i="1"/>
  <c r="P99" i="1"/>
  <c r="K98" i="1"/>
  <c r="J98" i="1"/>
  <c r="F98" i="1"/>
  <c r="E98" i="1"/>
  <c r="K97" i="1"/>
  <c r="J97" i="1"/>
  <c r="F97" i="1"/>
  <c r="E97" i="1"/>
  <c r="X91" i="1"/>
  <c r="U91" i="1"/>
  <c r="P91" i="1"/>
  <c r="X90" i="1"/>
  <c r="U90" i="1"/>
  <c r="P90" i="1"/>
  <c r="V89" i="1"/>
  <c r="X89" i="1" s="1"/>
  <c r="S89" i="1"/>
  <c r="U89" i="1" s="1"/>
  <c r="Q89" i="1"/>
  <c r="P89" i="1" s="1"/>
  <c r="K96" i="1"/>
  <c r="E96" i="1"/>
  <c r="U122" i="1"/>
  <c r="P122" i="1"/>
  <c r="J145" i="1"/>
  <c r="J143" i="1"/>
  <c r="E145" i="1"/>
  <c r="S150" i="1"/>
  <c r="Q150" i="1"/>
  <c r="S141" i="1"/>
  <c r="Q141" i="1"/>
  <c r="BA193" i="1"/>
  <c r="AV193" i="1"/>
  <c r="AK240" i="1"/>
  <c r="AK239" i="1"/>
  <c r="AF240" i="1"/>
  <c r="AF239" i="1"/>
  <c r="AK231" i="1"/>
  <c r="AF231" i="1"/>
  <c r="AK230" i="1"/>
  <c r="AF230" i="1"/>
  <c r="K232" i="1"/>
  <c r="J96" i="1" l="1"/>
  <c r="BA294" i="1"/>
  <c r="BA293" i="1"/>
  <c r="AV294" i="1"/>
  <c r="AV293" i="1"/>
  <c r="BA283" i="1"/>
  <c r="AV283" i="1"/>
  <c r="BA282" i="1"/>
  <c r="AV282" i="1"/>
  <c r="BD272" i="1"/>
  <c r="BA272" i="1"/>
  <c r="AV272" i="1"/>
  <c r="BA271" i="1"/>
  <c r="AV271" i="1"/>
  <c r="AK284" i="1"/>
  <c r="AF284" i="1"/>
  <c r="AK275" i="1"/>
  <c r="AF275" i="1"/>
  <c r="S283" i="1"/>
  <c r="Q283" i="1"/>
  <c r="S274" i="1"/>
  <c r="Q274" i="1"/>
  <c r="F263" i="1"/>
  <c r="G263" i="1"/>
  <c r="AK338" i="1"/>
  <c r="AK337" i="1"/>
  <c r="AF338" i="1"/>
  <c r="AF337" i="1"/>
  <c r="AK329" i="1"/>
  <c r="AF329" i="1"/>
  <c r="AK328" i="1"/>
  <c r="AF328" i="1"/>
  <c r="E332" i="1"/>
  <c r="E330" i="1"/>
  <c r="F330" i="1"/>
  <c r="E331" i="1"/>
  <c r="F331" i="1"/>
  <c r="Q488" i="1"/>
  <c r="P488" i="1" s="1"/>
  <c r="S488" i="1"/>
  <c r="U488" i="1" s="1"/>
  <c r="AF488" i="1"/>
  <c r="AK488" i="1"/>
  <c r="P489" i="1"/>
  <c r="U489" i="1"/>
  <c r="AF489" i="1"/>
  <c r="AK489" i="1"/>
  <c r="P490" i="1"/>
  <c r="U490" i="1"/>
  <c r="AF490" i="1"/>
  <c r="AK490" i="1"/>
  <c r="U466" i="1"/>
  <c r="P466" i="1"/>
  <c r="U465" i="1"/>
  <c r="P465" i="1"/>
  <c r="S464" i="1"/>
  <c r="U464" i="1" s="1"/>
  <c r="Q464" i="1"/>
  <c r="P464" i="1" s="1"/>
  <c r="U463" i="1"/>
  <c r="P463" i="1"/>
  <c r="U462" i="1"/>
  <c r="P462" i="1"/>
  <c r="S461" i="1"/>
  <c r="U461" i="1" s="1"/>
  <c r="Q461" i="1"/>
  <c r="P461" i="1" s="1"/>
  <c r="S460" i="1"/>
  <c r="U460" i="1" s="1"/>
  <c r="Q460" i="1"/>
  <c r="P460" i="1" s="1"/>
  <c r="S459" i="1"/>
  <c r="U459" i="1" s="1"/>
  <c r="Q459" i="1"/>
  <c r="P459" i="1" s="1"/>
  <c r="U454" i="1"/>
  <c r="P454" i="1"/>
  <c r="U453" i="1"/>
  <c r="P453" i="1"/>
  <c r="S452" i="1"/>
  <c r="U452" i="1" s="1"/>
  <c r="Q452" i="1"/>
  <c r="P452" i="1" s="1"/>
  <c r="U451" i="1"/>
  <c r="P451" i="1"/>
  <c r="U450" i="1"/>
  <c r="P450" i="1"/>
  <c r="S449" i="1"/>
  <c r="U449" i="1" s="1"/>
  <c r="Q449" i="1"/>
  <c r="P449" i="1" s="1"/>
  <c r="S448" i="1"/>
  <c r="U448" i="1" s="1"/>
  <c r="Q448" i="1"/>
  <c r="P448" i="1" s="1"/>
  <c r="S447" i="1"/>
  <c r="U447" i="1" s="1"/>
  <c r="Q447" i="1"/>
  <c r="P447" i="1" s="1"/>
  <c r="W440" i="1"/>
  <c r="V440" i="1" s="1"/>
  <c r="W437" i="1"/>
  <c r="V437" i="1" s="1"/>
  <c r="W436" i="1"/>
  <c r="V436" i="1" s="1"/>
  <c r="W435" i="1"/>
  <c r="S436" i="1"/>
  <c r="S435" i="1"/>
  <c r="Y440" i="1"/>
  <c r="AA440" i="1" s="1"/>
  <c r="Y437" i="1"/>
  <c r="AA437" i="1" s="1"/>
  <c r="Y436" i="1"/>
  <c r="AA436" i="1" s="1"/>
  <c r="Y435" i="1"/>
  <c r="S440" i="1"/>
  <c r="U440" i="1" s="1"/>
  <c r="S437" i="1"/>
  <c r="U437" i="1" s="1"/>
  <c r="Q436" i="1"/>
  <c r="Q435" i="1"/>
  <c r="Q440" i="1"/>
  <c r="P440" i="1" s="1"/>
  <c r="Q437" i="1"/>
  <c r="P437" i="1" s="1"/>
  <c r="AA442" i="1"/>
  <c r="V442" i="1"/>
  <c r="U442" i="1"/>
  <c r="P442" i="1"/>
  <c r="AA441" i="1"/>
  <c r="V441" i="1"/>
  <c r="U441" i="1"/>
  <c r="P441" i="1"/>
  <c r="AA439" i="1"/>
  <c r="V439" i="1"/>
  <c r="U439" i="1"/>
  <c r="P439" i="1"/>
  <c r="AA438" i="1"/>
  <c r="V438" i="1"/>
  <c r="U438" i="1"/>
  <c r="P438" i="1"/>
  <c r="E442" i="1"/>
  <c r="F442" i="1"/>
  <c r="J442" i="1"/>
  <c r="BA839" i="1"/>
  <c r="AV839" i="1"/>
  <c r="BA831" i="1"/>
  <c r="AV831" i="1"/>
  <c r="K19" i="2"/>
  <c r="J19" i="2"/>
  <c r="F19" i="2"/>
  <c r="E19" i="2"/>
  <c r="K18" i="2"/>
  <c r="J18" i="2"/>
  <c r="F18" i="2"/>
  <c r="E18" i="2"/>
  <c r="K17" i="2"/>
  <c r="J17" i="2"/>
  <c r="F17" i="2"/>
  <c r="E17" i="2"/>
  <c r="K16" i="2"/>
  <c r="J16" i="2"/>
  <c r="F16" i="2"/>
  <c r="E16" i="2"/>
  <c r="K15" i="2"/>
  <c r="J15" i="2"/>
  <c r="F15" i="2"/>
  <c r="E15" i="2"/>
  <c r="K14" i="2"/>
  <c r="J14" i="2"/>
  <c r="F14" i="2"/>
  <c r="E14" i="2"/>
  <c r="K13" i="2"/>
  <c r="J13" i="2"/>
  <c r="F13" i="2"/>
  <c r="E13" i="2"/>
  <c r="G3" i="2"/>
  <c r="K12" i="2" s="1"/>
  <c r="F3" i="2"/>
  <c r="F12" i="2" s="1"/>
  <c r="E3" i="2"/>
  <c r="J12" i="2" s="1"/>
  <c r="U809" i="1"/>
  <c r="U808" i="1"/>
  <c r="S807" i="1"/>
  <c r="U807" i="1" s="1"/>
  <c r="P809" i="1"/>
  <c r="P808" i="1"/>
  <c r="Q807" i="1"/>
  <c r="P807" i="1" s="1"/>
  <c r="U800" i="1"/>
  <c r="P800" i="1"/>
  <c r="U799" i="1"/>
  <c r="P799" i="1"/>
  <c r="S798" i="1"/>
  <c r="U798" i="1" s="1"/>
  <c r="Q798" i="1"/>
  <c r="P798" i="1" s="1"/>
  <c r="AK777" i="1"/>
  <c r="AF777" i="1"/>
  <c r="AK768" i="1"/>
  <c r="AF768" i="1"/>
  <c r="J771" i="1"/>
  <c r="J770" i="1"/>
  <c r="J769" i="1"/>
  <c r="J768" i="1"/>
  <c r="E771" i="1"/>
  <c r="E769" i="1"/>
  <c r="E770" i="1"/>
  <c r="Q776" i="1"/>
  <c r="S767" i="1"/>
  <c r="Q767" i="1"/>
  <c r="Q758" i="1"/>
  <c r="AK729" i="1"/>
  <c r="AK742" i="1"/>
  <c r="AF729" i="1"/>
  <c r="AF742" i="1"/>
  <c r="S741" i="1"/>
  <c r="Q741" i="1"/>
  <c r="S728" i="1"/>
  <c r="Q728" i="1"/>
  <c r="E12" i="2" l="1"/>
  <c r="S434" i="1"/>
  <c r="S446" i="1"/>
  <c r="U446" i="1" s="1"/>
  <c r="Q434" i="1"/>
  <c r="Y434" i="1"/>
  <c r="AA434" i="1" s="1"/>
  <c r="Q446" i="1"/>
  <c r="P446" i="1" s="1"/>
  <c r="Q458" i="1"/>
  <c r="P458" i="1" s="1"/>
  <c r="W434" i="1"/>
  <c r="V434" i="1" s="1"/>
  <c r="S458" i="1"/>
  <c r="U458" i="1" s="1"/>
  <c r="AA435" i="1"/>
  <c r="V435" i="1"/>
  <c r="P649" i="1" l="1"/>
  <c r="P650" i="1"/>
  <c r="AK640" i="1"/>
  <c r="AI633" i="1"/>
  <c r="AO615" i="1"/>
  <c r="AQ615" i="1" s="1"/>
  <c r="AL615" i="1"/>
  <c r="AF640" i="1"/>
  <c r="U641" i="1"/>
  <c r="U640" i="1"/>
  <c r="S639" i="1"/>
  <c r="U639" i="1" s="1"/>
  <c r="U634" i="1"/>
  <c r="U633" i="1"/>
  <c r="S632" i="1"/>
  <c r="U632" i="1" s="1"/>
  <c r="P641" i="1"/>
  <c r="P640" i="1"/>
  <c r="Q639" i="1"/>
  <c r="P639" i="1" s="1"/>
  <c r="P634" i="1"/>
  <c r="P633" i="1"/>
  <c r="Q632" i="1"/>
  <c r="P632" i="1" s="1"/>
  <c r="U625" i="1"/>
  <c r="P625" i="1"/>
  <c r="U624" i="1"/>
  <c r="P624" i="1"/>
  <c r="S623" i="1"/>
  <c r="U623" i="1" s="1"/>
  <c r="Q623" i="1"/>
  <c r="P623" i="1" s="1"/>
  <c r="Q614" i="1"/>
  <c r="P614" i="1" s="1"/>
  <c r="Y614" i="1"/>
  <c r="AA614" i="1" s="1"/>
  <c r="AA615" i="1"/>
  <c r="AA616" i="1"/>
  <c r="AK590" i="1"/>
  <c r="AF590" i="1"/>
  <c r="AK581" i="1"/>
  <c r="AF581" i="1"/>
  <c r="AN572" i="1"/>
  <c r="AK572" i="1"/>
  <c r="AF572" i="1"/>
  <c r="AK589" i="1"/>
  <c r="AF589" i="1"/>
  <c r="AK580" i="1"/>
  <c r="AF580" i="1"/>
  <c r="J582" i="1"/>
  <c r="K582" i="1"/>
  <c r="J583" i="1"/>
  <c r="K583" i="1"/>
  <c r="J581" i="1"/>
  <c r="K581" i="1"/>
  <c r="BA546" i="1"/>
  <c r="AV546" i="1"/>
  <c r="U549" i="1"/>
  <c r="P549" i="1"/>
  <c r="U548" i="1"/>
  <c r="P548" i="1"/>
  <c r="U547" i="1"/>
  <c r="P547" i="1"/>
  <c r="E522" i="1" l="1"/>
  <c r="F522" i="1"/>
  <c r="K527" i="1"/>
  <c r="K526" i="1"/>
  <c r="K525" i="1"/>
  <c r="J524" i="1"/>
  <c r="P532" i="1"/>
  <c r="P523" i="1"/>
  <c r="U505" i="1"/>
  <c r="P505" i="1"/>
  <c r="U504" i="1"/>
  <c r="P504" i="1"/>
  <c r="C8" i="4"/>
  <c r="D8" i="4"/>
  <c r="E8" i="4"/>
  <c r="F8" i="4"/>
  <c r="G8" i="4"/>
  <c r="H8" i="4"/>
  <c r="I8" i="4"/>
  <c r="J8" i="4"/>
  <c r="K8" i="4"/>
  <c r="D73" i="4"/>
  <c r="E73" i="4"/>
  <c r="F73" i="4"/>
  <c r="G73" i="4"/>
  <c r="H73" i="4"/>
  <c r="I73" i="4"/>
  <c r="J73" i="4"/>
  <c r="K73" i="4"/>
  <c r="D116" i="4"/>
  <c r="E116" i="4"/>
  <c r="F116" i="4"/>
  <c r="G116" i="4"/>
  <c r="H116" i="4"/>
  <c r="I116" i="4"/>
  <c r="J116" i="4"/>
  <c r="K116" i="4"/>
  <c r="D117" i="4"/>
  <c r="E117" i="4"/>
  <c r="F117" i="4"/>
  <c r="G117" i="4"/>
  <c r="H117" i="4"/>
  <c r="I117" i="4"/>
  <c r="J117" i="4"/>
  <c r="K117" i="4"/>
  <c r="D118" i="4"/>
  <c r="E118" i="4"/>
  <c r="F118" i="4"/>
  <c r="G118" i="4"/>
  <c r="H118" i="4"/>
  <c r="I118" i="4"/>
  <c r="J118" i="4"/>
  <c r="K118" i="4"/>
  <c r="AK10" i="1"/>
  <c r="AF10" i="1"/>
  <c r="AK9" i="1"/>
  <c r="AF9" i="1"/>
  <c r="AK8" i="1"/>
  <c r="AF8" i="1"/>
  <c r="AK7" i="1"/>
  <c r="AF7" i="1"/>
  <c r="AK6" i="1"/>
  <c r="AF6" i="1"/>
  <c r="U11" i="1"/>
  <c r="P11" i="1"/>
  <c r="U10" i="1"/>
  <c r="P10" i="1"/>
  <c r="U9" i="1"/>
  <c r="P9" i="1"/>
  <c r="U8" i="1"/>
  <c r="P8" i="1"/>
  <c r="U7" i="1"/>
  <c r="P7" i="1"/>
  <c r="S6" i="1"/>
  <c r="U6" i="1" s="1"/>
  <c r="Q6" i="1"/>
  <c r="P6" i="1" s="1"/>
  <c r="F33" i="2"/>
  <c r="F32" i="2"/>
  <c r="F31" i="2"/>
  <c r="F30" i="2"/>
  <c r="F29" i="2"/>
  <c r="S847" i="1"/>
  <c r="U847" i="1" s="1"/>
  <c r="Q847" i="1"/>
  <c r="P847" i="1" s="1"/>
  <c r="S860" i="1"/>
  <c r="Q860" i="1"/>
  <c r="E833" i="1" l="1"/>
  <c r="F833" i="1"/>
  <c r="U476" i="1"/>
  <c r="P476" i="1"/>
  <c r="S424" i="1"/>
  <c r="Q424" i="1"/>
  <c r="S415" i="1"/>
  <c r="Q415" i="1"/>
  <c r="V406" i="1"/>
  <c r="S406" i="1"/>
  <c r="Q406" i="1"/>
  <c r="BA369" i="1"/>
  <c r="BA360" i="1"/>
  <c r="AV369" i="1"/>
  <c r="AV360" i="1"/>
  <c r="BD351" i="1"/>
  <c r="BA351" i="1"/>
  <c r="AV351" i="1"/>
  <c r="AF372" i="1"/>
  <c r="AF371" i="1"/>
  <c r="AF370" i="1"/>
  <c r="S367" i="1"/>
  <c r="Q367" i="1"/>
  <c r="V349" i="1"/>
  <c r="S349" i="1"/>
  <c r="Q349" i="1"/>
  <c r="S358" i="1"/>
  <c r="Q358" i="1"/>
  <c r="S305" i="1"/>
  <c r="Q305" i="1"/>
  <c r="S50" i="1"/>
  <c r="Q50" i="1"/>
  <c r="S41" i="1"/>
  <c r="Q41" i="1"/>
  <c r="U33" i="1"/>
  <c r="U34" i="1"/>
  <c r="V32" i="1"/>
  <c r="Q32" i="1"/>
  <c r="J44" i="1" l="1"/>
  <c r="J43" i="1"/>
  <c r="J41" i="1"/>
  <c r="K41" i="1"/>
  <c r="J42" i="1"/>
  <c r="K42" i="1"/>
  <c r="J45" i="1"/>
  <c r="K45" i="1"/>
  <c r="J46" i="1"/>
  <c r="K46" i="1"/>
  <c r="K40" i="1"/>
  <c r="J40" i="1"/>
  <c r="F46" i="1"/>
  <c r="F40" i="1"/>
  <c r="F41" i="1"/>
  <c r="F30" i="1"/>
  <c r="F39" i="1" s="1"/>
  <c r="G30" i="1"/>
  <c r="K39" i="1" s="1"/>
  <c r="E41" i="1"/>
  <c r="E42" i="1"/>
  <c r="E45" i="1"/>
  <c r="E46" i="1"/>
  <c r="E40" i="1"/>
  <c r="S19" i="1"/>
  <c r="U19" i="1" s="1"/>
  <c r="Q19" i="1"/>
  <c r="P19" i="1" s="1"/>
  <c r="F887" i="1"/>
  <c r="E887" i="1"/>
  <c r="F886" i="1"/>
  <c r="E886" i="1"/>
  <c r="F885" i="1"/>
  <c r="E885" i="1"/>
  <c r="E884" i="1"/>
  <c r="E883" i="1"/>
  <c r="K882" i="1"/>
  <c r="J882" i="1"/>
  <c r="F882" i="1"/>
  <c r="E882" i="1"/>
  <c r="K881" i="1"/>
  <c r="J881" i="1"/>
  <c r="F881" i="1"/>
  <c r="E881" i="1"/>
  <c r="G871" i="1"/>
  <c r="K880" i="1" s="1"/>
  <c r="F871" i="1"/>
  <c r="F880" i="1" s="1"/>
  <c r="E871" i="1"/>
  <c r="J880" i="1" s="1"/>
  <c r="U862" i="1"/>
  <c r="P862" i="1"/>
  <c r="U861" i="1"/>
  <c r="P861" i="1"/>
  <c r="AK860" i="1"/>
  <c r="AF860" i="1"/>
  <c r="U860" i="1"/>
  <c r="P860" i="1"/>
  <c r="F852" i="1"/>
  <c r="F851" i="1"/>
  <c r="F850" i="1"/>
  <c r="F849" i="1"/>
  <c r="F848" i="1"/>
  <c r="AK838" i="1"/>
  <c r="AF838" i="1"/>
  <c r="AK837" i="1"/>
  <c r="AF837" i="1"/>
  <c r="K833" i="1"/>
  <c r="J833" i="1"/>
  <c r="AK830" i="1"/>
  <c r="AF830" i="1"/>
  <c r="AK829" i="1"/>
  <c r="AF829" i="1"/>
  <c r="K828" i="1"/>
  <c r="J828" i="1"/>
  <c r="F828" i="1"/>
  <c r="E828" i="1"/>
  <c r="K827" i="1"/>
  <c r="J827" i="1"/>
  <c r="F827" i="1"/>
  <c r="E827" i="1"/>
  <c r="BD822" i="1"/>
  <c r="BA822" i="1"/>
  <c r="AV822" i="1"/>
  <c r="AN821" i="1"/>
  <c r="AK821" i="1"/>
  <c r="AF821" i="1"/>
  <c r="AN820" i="1"/>
  <c r="AK820" i="1"/>
  <c r="AF820" i="1"/>
  <c r="G817" i="1"/>
  <c r="K826" i="1" s="1"/>
  <c r="F817" i="1"/>
  <c r="F826" i="1" s="1"/>
  <c r="E817" i="1"/>
  <c r="J826" i="1" s="1"/>
  <c r="AK808" i="1"/>
  <c r="AF808" i="1"/>
  <c r="K803" i="1"/>
  <c r="J803" i="1"/>
  <c r="F803" i="1"/>
  <c r="E803" i="1"/>
  <c r="K802" i="1"/>
  <c r="J802" i="1"/>
  <c r="F802" i="1"/>
  <c r="E802" i="1"/>
  <c r="K801" i="1"/>
  <c r="J801" i="1"/>
  <c r="F801" i="1"/>
  <c r="E801" i="1"/>
  <c r="K800" i="1"/>
  <c r="J800" i="1"/>
  <c r="F800" i="1"/>
  <c r="E800" i="1"/>
  <c r="AK799" i="1"/>
  <c r="AF799" i="1"/>
  <c r="K799" i="1"/>
  <c r="J799" i="1"/>
  <c r="F799" i="1"/>
  <c r="E799" i="1"/>
  <c r="K798" i="1"/>
  <c r="J798" i="1"/>
  <c r="F798" i="1"/>
  <c r="E798" i="1"/>
  <c r="K797" i="1"/>
  <c r="J797" i="1"/>
  <c r="F797" i="1"/>
  <c r="E797" i="1"/>
  <c r="X791" i="1"/>
  <c r="U791" i="1"/>
  <c r="P791" i="1"/>
  <c r="AN790" i="1"/>
  <c r="AK790" i="1"/>
  <c r="AF790" i="1"/>
  <c r="X790" i="1"/>
  <c r="U790" i="1"/>
  <c r="P790" i="1"/>
  <c r="V789" i="1"/>
  <c r="X789" i="1" s="1"/>
  <c r="S789" i="1"/>
  <c r="U789" i="1" s="1"/>
  <c r="Q789" i="1"/>
  <c r="P789" i="1" s="1"/>
  <c r="G787" i="1"/>
  <c r="K796" i="1" s="1"/>
  <c r="F787" i="1"/>
  <c r="F796" i="1" s="1"/>
  <c r="E787" i="1"/>
  <c r="J796" i="1" s="1"/>
  <c r="U778" i="1"/>
  <c r="P778" i="1"/>
  <c r="U777" i="1"/>
  <c r="P777" i="1"/>
  <c r="U776" i="1"/>
  <c r="P776" i="1"/>
  <c r="K772" i="1"/>
  <c r="J772" i="1"/>
  <c r="F772" i="1"/>
  <c r="E772" i="1"/>
  <c r="U769" i="1"/>
  <c r="P769" i="1"/>
  <c r="U768" i="1"/>
  <c r="P768" i="1"/>
  <c r="E768" i="1"/>
  <c r="U767" i="1"/>
  <c r="P767" i="1"/>
  <c r="K767" i="1"/>
  <c r="J767" i="1"/>
  <c r="F767" i="1"/>
  <c r="E767" i="1"/>
  <c r="K766" i="1"/>
  <c r="J766" i="1"/>
  <c r="F766" i="1"/>
  <c r="E766" i="1"/>
  <c r="X760" i="1"/>
  <c r="U760" i="1"/>
  <c r="P760" i="1"/>
  <c r="AN759" i="1"/>
  <c r="AK759" i="1"/>
  <c r="AF759" i="1"/>
  <c r="X759" i="1"/>
  <c r="U759" i="1"/>
  <c r="P759" i="1"/>
  <c r="X758" i="1"/>
  <c r="S758" i="1"/>
  <c r="U758" i="1" s="1"/>
  <c r="P758" i="1"/>
  <c r="G756" i="1"/>
  <c r="K765" i="1" s="1"/>
  <c r="F765" i="1"/>
  <c r="E756" i="1"/>
  <c r="J765" i="1" s="1"/>
  <c r="U743" i="1"/>
  <c r="P743" i="1"/>
  <c r="U742" i="1"/>
  <c r="P742" i="1"/>
  <c r="U741" i="1"/>
  <c r="P741" i="1"/>
  <c r="K733" i="1"/>
  <c r="J733" i="1"/>
  <c r="F733" i="1"/>
  <c r="E733" i="1"/>
  <c r="E732" i="1"/>
  <c r="E731" i="1"/>
  <c r="U730" i="1"/>
  <c r="P730" i="1"/>
  <c r="U729" i="1"/>
  <c r="P729" i="1"/>
  <c r="U728" i="1"/>
  <c r="P728" i="1"/>
  <c r="K728" i="1"/>
  <c r="J728" i="1"/>
  <c r="F728" i="1"/>
  <c r="E728" i="1"/>
  <c r="K727" i="1"/>
  <c r="J727" i="1"/>
  <c r="F727" i="1"/>
  <c r="E727" i="1"/>
  <c r="X717" i="1"/>
  <c r="U717" i="1"/>
  <c r="P717" i="1"/>
  <c r="AN716" i="1"/>
  <c r="AK716" i="1"/>
  <c r="AF716" i="1"/>
  <c r="X716" i="1"/>
  <c r="U716" i="1"/>
  <c r="P716" i="1"/>
  <c r="V715" i="1"/>
  <c r="X715" i="1" s="1"/>
  <c r="S715" i="1"/>
  <c r="U715" i="1" s="1"/>
  <c r="Q715" i="1"/>
  <c r="P715" i="1" s="1"/>
  <c r="G713" i="1"/>
  <c r="K726" i="1" s="1"/>
  <c r="F713" i="1"/>
  <c r="F726" i="1" s="1"/>
  <c r="E713" i="1"/>
  <c r="J726" i="1" s="1"/>
  <c r="F707" i="1"/>
  <c r="F706" i="1"/>
  <c r="F705" i="1"/>
  <c r="U704" i="1"/>
  <c r="P704" i="1"/>
  <c r="F704" i="1"/>
  <c r="F703" i="1"/>
  <c r="S702" i="1"/>
  <c r="U702" i="1" s="1"/>
  <c r="Q702" i="1"/>
  <c r="P702" i="1" s="1"/>
  <c r="U690" i="1"/>
  <c r="P690" i="1"/>
  <c r="AK689" i="1"/>
  <c r="AF689" i="1"/>
  <c r="U689" i="1"/>
  <c r="P689" i="1"/>
  <c r="S688" i="1"/>
  <c r="U688" i="1" s="1"/>
  <c r="Q688" i="1"/>
  <c r="P688" i="1" s="1"/>
  <c r="U663" i="1"/>
  <c r="P663" i="1"/>
  <c r="U651" i="1"/>
  <c r="P651" i="1"/>
  <c r="U650" i="1"/>
  <c r="S649" i="1"/>
  <c r="U649" i="1" s="1"/>
  <c r="AK633" i="1"/>
  <c r="AF633" i="1"/>
  <c r="AK624" i="1"/>
  <c r="AF624" i="1"/>
  <c r="F624" i="1"/>
  <c r="G623" i="1"/>
  <c r="F623" i="1"/>
  <c r="C623" i="1"/>
  <c r="B623" i="1"/>
  <c r="G622" i="1"/>
  <c r="F622" i="1"/>
  <c r="C622" i="1"/>
  <c r="B622" i="1"/>
  <c r="X616" i="1"/>
  <c r="U616" i="1"/>
  <c r="P616" i="1"/>
  <c r="AN615" i="1"/>
  <c r="AK615" i="1"/>
  <c r="AF615" i="1"/>
  <c r="X615" i="1"/>
  <c r="U615" i="1"/>
  <c r="P615" i="1"/>
  <c r="V614" i="1"/>
  <c r="X614" i="1" s="1"/>
  <c r="S614" i="1"/>
  <c r="U614" i="1" s="1"/>
  <c r="G612" i="1"/>
  <c r="G621" i="1" s="1"/>
  <c r="F612" i="1"/>
  <c r="C621" i="1" s="1"/>
  <c r="E612" i="1"/>
  <c r="B621" i="1" s="1"/>
  <c r="AK602" i="1"/>
  <c r="AF602" i="1"/>
  <c r="U601" i="1"/>
  <c r="P601" i="1"/>
  <c r="E584" i="1"/>
  <c r="F583" i="1"/>
  <c r="E583" i="1"/>
  <c r="F582" i="1"/>
  <c r="E582" i="1"/>
  <c r="K580" i="1"/>
  <c r="J580" i="1"/>
  <c r="K579" i="1"/>
  <c r="J579" i="1"/>
  <c r="F579" i="1"/>
  <c r="E579" i="1"/>
  <c r="K578" i="1"/>
  <c r="J578" i="1"/>
  <c r="F578" i="1"/>
  <c r="E578" i="1"/>
  <c r="AN571" i="1"/>
  <c r="AK571" i="1"/>
  <c r="AF571" i="1"/>
  <c r="G568" i="1"/>
  <c r="K577" i="1" s="1"/>
  <c r="F568" i="1"/>
  <c r="F577" i="1" s="1"/>
  <c r="E568" i="1"/>
  <c r="J577" i="1" s="1"/>
  <c r="U559" i="1"/>
  <c r="P559" i="1"/>
  <c r="AK558" i="1"/>
  <c r="AF558" i="1"/>
  <c r="U558" i="1"/>
  <c r="P558" i="1"/>
  <c r="U557" i="1"/>
  <c r="P557" i="1"/>
  <c r="U546" i="1"/>
  <c r="P546" i="1"/>
  <c r="U545" i="1"/>
  <c r="P545" i="1"/>
  <c r="AK545" i="1"/>
  <c r="AF545" i="1"/>
  <c r="U544" i="1"/>
  <c r="P544" i="1"/>
  <c r="AK533" i="1"/>
  <c r="AF533" i="1"/>
  <c r="E528" i="1"/>
  <c r="F527" i="1"/>
  <c r="F526" i="1"/>
  <c r="F525" i="1"/>
  <c r="AK524" i="1"/>
  <c r="AF524" i="1"/>
  <c r="E524" i="1"/>
  <c r="K523" i="1"/>
  <c r="J523" i="1"/>
  <c r="F523" i="1"/>
  <c r="E523" i="1"/>
  <c r="K522" i="1"/>
  <c r="J522" i="1"/>
  <c r="AN515" i="1"/>
  <c r="AK515" i="1"/>
  <c r="AF515" i="1"/>
  <c r="P514" i="1"/>
  <c r="G512" i="1"/>
  <c r="K521" i="1" s="1"/>
  <c r="F512" i="1"/>
  <c r="F521" i="1" s="1"/>
  <c r="E512" i="1"/>
  <c r="J521" i="1" s="1"/>
  <c r="F505" i="1"/>
  <c r="AK504" i="1"/>
  <c r="AF504" i="1"/>
  <c r="F504" i="1"/>
  <c r="AK503" i="1"/>
  <c r="AF503" i="1"/>
  <c r="U503" i="1"/>
  <c r="P503" i="1"/>
  <c r="F503" i="1"/>
  <c r="AK502" i="1"/>
  <c r="AF502" i="1"/>
  <c r="U502" i="1"/>
  <c r="P502" i="1"/>
  <c r="U501" i="1"/>
  <c r="P501" i="1"/>
  <c r="BS478" i="1"/>
  <c r="BN478" i="1"/>
  <c r="U475" i="1"/>
  <c r="P475" i="1"/>
  <c r="U436" i="1"/>
  <c r="P436" i="1"/>
  <c r="U435" i="1"/>
  <c r="P435" i="1"/>
  <c r="U434" i="1"/>
  <c r="P434" i="1"/>
  <c r="U426" i="1"/>
  <c r="P426" i="1"/>
  <c r="U425" i="1"/>
  <c r="P425" i="1"/>
  <c r="U424" i="1"/>
  <c r="P424" i="1"/>
  <c r="K420" i="1"/>
  <c r="J420" i="1"/>
  <c r="F420" i="1"/>
  <c r="E420" i="1"/>
  <c r="K419" i="1"/>
  <c r="J419" i="1"/>
  <c r="F419" i="1"/>
  <c r="E419" i="1"/>
  <c r="K418" i="1"/>
  <c r="J418" i="1"/>
  <c r="F418" i="1"/>
  <c r="E418" i="1"/>
  <c r="U417" i="1"/>
  <c r="P417" i="1"/>
  <c r="K417" i="1"/>
  <c r="J417" i="1"/>
  <c r="F417" i="1"/>
  <c r="E417" i="1"/>
  <c r="U416" i="1"/>
  <c r="P416" i="1"/>
  <c r="K416" i="1"/>
  <c r="J416" i="1"/>
  <c r="F416" i="1"/>
  <c r="E416" i="1"/>
  <c r="U415" i="1"/>
  <c r="P415" i="1"/>
  <c r="K415" i="1"/>
  <c r="J415" i="1"/>
  <c r="F415" i="1"/>
  <c r="E415" i="1"/>
  <c r="K414" i="1"/>
  <c r="J414" i="1"/>
  <c r="F414" i="1"/>
  <c r="E414" i="1"/>
  <c r="X408" i="1"/>
  <c r="U408" i="1"/>
  <c r="P408" i="1"/>
  <c r="X407" i="1"/>
  <c r="U407" i="1"/>
  <c r="P407" i="1"/>
  <c r="X406" i="1"/>
  <c r="U406" i="1"/>
  <c r="P406" i="1"/>
  <c r="G404" i="1"/>
  <c r="K413" i="1" s="1"/>
  <c r="F404" i="1"/>
  <c r="F413" i="1" s="1"/>
  <c r="E404" i="1"/>
  <c r="J413" i="1" s="1"/>
  <c r="BA397" i="1"/>
  <c r="AV397" i="1"/>
  <c r="AK394" i="1"/>
  <c r="AF394" i="1"/>
  <c r="U394" i="1"/>
  <c r="P394" i="1"/>
  <c r="U380" i="1"/>
  <c r="P380" i="1"/>
  <c r="U369" i="1"/>
  <c r="P369" i="1"/>
  <c r="U368" i="1"/>
  <c r="P368" i="1"/>
  <c r="U367" i="1"/>
  <c r="P367" i="1"/>
  <c r="U360" i="1"/>
  <c r="P360" i="1"/>
  <c r="U359" i="1"/>
  <c r="P359" i="1"/>
  <c r="U358" i="1"/>
  <c r="P358" i="1"/>
  <c r="K358" i="1"/>
  <c r="J358" i="1"/>
  <c r="F358" i="1"/>
  <c r="E358" i="1"/>
  <c r="K357" i="1"/>
  <c r="J357" i="1"/>
  <c r="F357" i="1"/>
  <c r="E357" i="1"/>
  <c r="X351" i="1"/>
  <c r="U351" i="1"/>
  <c r="P351" i="1"/>
  <c r="X350" i="1"/>
  <c r="U350" i="1"/>
  <c r="P350" i="1"/>
  <c r="X349" i="1"/>
  <c r="U349" i="1"/>
  <c r="P349" i="1"/>
  <c r="G347" i="1"/>
  <c r="K356" i="1" s="1"/>
  <c r="F347" i="1"/>
  <c r="F356" i="1" s="1"/>
  <c r="E347" i="1"/>
  <c r="E356" i="1" s="1"/>
  <c r="F332" i="1"/>
  <c r="F329" i="1"/>
  <c r="E329" i="1"/>
  <c r="K327" i="1"/>
  <c r="J327" i="1"/>
  <c r="F327" i="1"/>
  <c r="E327" i="1"/>
  <c r="K326" i="1"/>
  <c r="J326" i="1"/>
  <c r="F326" i="1"/>
  <c r="E326" i="1"/>
  <c r="AN320" i="1"/>
  <c r="AK320" i="1"/>
  <c r="AF320" i="1"/>
  <c r="AN319" i="1"/>
  <c r="AK319" i="1"/>
  <c r="AF319" i="1"/>
  <c r="G316" i="1"/>
  <c r="K325" i="1" s="1"/>
  <c r="F316" i="1"/>
  <c r="F325" i="1" s="1"/>
  <c r="E316" i="1"/>
  <c r="J325" i="1" s="1"/>
  <c r="U307" i="1"/>
  <c r="P307" i="1"/>
  <c r="U306" i="1"/>
  <c r="P306" i="1"/>
  <c r="AK305" i="1"/>
  <c r="AF305" i="1"/>
  <c r="U305" i="1"/>
  <c r="P305" i="1"/>
  <c r="U285" i="1"/>
  <c r="P285" i="1"/>
  <c r="U284" i="1"/>
  <c r="P284" i="1"/>
  <c r="U283" i="1"/>
  <c r="P283" i="1"/>
  <c r="K279" i="1"/>
  <c r="J279" i="1"/>
  <c r="F279" i="1"/>
  <c r="E279" i="1"/>
  <c r="E278" i="1"/>
  <c r="U276" i="1"/>
  <c r="P276" i="1"/>
  <c r="U275" i="1"/>
  <c r="P275" i="1"/>
  <c r="U274" i="1"/>
  <c r="P274" i="1"/>
  <c r="K274" i="1"/>
  <c r="J274" i="1"/>
  <c r="F274" i="1"/>
  <c r="E274" i="1"/>
  <c r="K273" i="1"/>
  <c r="J273" i="1"/>
  <c r="F273" i="1"/>
  <c r="E273" i="1"/>
  <c r="BD271" i="1"/>
  <c r="X267" i="1"/>
  <c r="U267" i="1"/>
  <c r="P267" i="1"/>
  <c r="AN266" i="1"/>
  <c r="AK266" i="1"/>
  <c r="AF266" i="1"/>
  <c r="X266" i="1"/>
  <c r="U266" i="1"/>
  <c r="P266" i="1"/>
  <c r="V265" i="1"/>
  <c r="X265" i="1" s="1"/>
  <c r="S265" i="1"/>
  <c r="U265" i="1" s="1"/>
  <c r="Q265" i="1"/>
  <c r="P265" i="1" s="1"/>
  <c r="K272" i="1"/>
  <c r="F272" i="1"/>
  <c r="E263" i="1"/>
  <c r="J272" i="1" s="1"/>
  <c r="AK252" i="1"/>
  <c r="AF252" i="1"/>
  <c r="U251" i="1"/>
  <c r="P251" i="1"/>
  <c r="K234" i="1"/>
  <c r="J234" i="1"/>
  <c r="F234" i="1"/>
  <c r="E234" i="1"/>
  <c r="J233" i="1"/>
  <c r="F233" i="1"/>
  <c r="F232" i="1"/>
  <c r="K231" i="1"/>
  <c r="J231" i="1"/>
  <c r="E231" i="1"/>
  <c r="K230" i="1"/>
  <c r="J230" i="1"/>
  <c r="F230" i="1"/>
  <c r="E230" i="1"/>
  <c r="K229" i="1"/>
  <c r="J229" i="1"/>
  <c r="F229" i="1"/>
  <c r="E229" i="1"/>
  <c r="K228" i="1"/>
  <c r="J228" i="1"/>
  <c r="F228" i="1"/>
  <c r="E228" i="1"/>
  <c r="AN222" i="1"/>
  <c r="AK222" i="1"/>
  <c r="AF222" i="1"/>
  <c r="AN221" i="1"/>
  <c r="AK221" i="1"/>
  <c r="AF221" i="1"/>
  <c r="G218" i="1"/>
  <c r="K227" i="1" s="1"/>
  <c r="F218" i="1"/>
  <c r="F227" i="1" s="1"/>
  <c r="E218" i="1"/>
  <c r="J227" i="1" s="1"/>
  <c r="BA180" i="1"/>
  <c r="AV180" i="1"/>
  <c r="AK166" i="1"/>
  <c r="AF166" i="1"/>
  <c r="U152" i="1"/>
  <c r="P152" i="1"/>
  <c r="U151" i="1"/>
  <c r="P151" i="1"/>
  <c r="U150" i="1"/>
  <c r="P150" i="1"/>
  <c r="K146" i="1"/>
  <c r="J146" i="1"/>
  <c r="F146" i="1"/>
  <c r="E146" i="1"/>
  <c r="K144" i="1"/>
  <c r="J144" i="1"/>
  <c r="F144" i="1"/>
  <c r="E144" i="1"/>
  <c r="U143" i="1"/>
  <c r="P143" i="1"/>
  <c r="E143" i="1"/>
  <c r="U142" i="1"/>
  <c r="P142" i="1"/>
  <c r="K142" i="1"/>
  <c r="J142" i="1"/>
  <c r="F142" i="1"/>
  <c r="E142" i="1"/>
  <c r="U141" i="1"/>
  <c r="P141" i="1"/>
  <c r="K141" i="1"/>
  <c r="J141" i="1"/>
  <c r="F141" i="1"/>
  <c r="E141" i="1"/>
  <c r="K140" i="1"/>
  <c r="J140" i="1"/>
  <c r="F140" i="1"/>
  <c r="E140" i="1"/>
  <c r="X134" i="1"/>
  <c r="U134" i="1"/>
  <c r="P134" i="1"/>
  <c r="X133" i="1"/>
  <c r="U133" i="1"/>
  <c r="P133" i="1"/>
  <c r="V132" i="1"/>
  <c r="X132" i="1" s="1"/>
  <c r="S132" i="1"/>
  <c r="U132" i="1" s="1"/>
  <c r="Q132" i="1"/>
  <c r="P132" i="1" s="1"/>
  <c r="G130" i="1"/>
  <c r="K139" i="1" s="1"/>
  <c r="F130" i="1"/>
  <c r="F139" i="1" s="1"/>
  <c r="E130" i="1"/>
  <c r="J139" i="1" s="1"/>
  <c r="U120" i="1"/>
  <c r="P120" i="1"/>
  <c r="U119" i="1"/>
  <c r="P119" i="1"/>
  <c r="S118" i="1"/>
  <c r="U118" i="1" s="1"/>
  <c r="Q118" i="1"/>
  <c r="P118" i="1" s="1"/>
  <c r="U83" i="1"/>
  <c r="P83" i="1"/>
  <c r="U82" i="1"/>
  <c r="P82" i="1"/>
  <c r="U81" i="1"/>
  <c r="P81" i="1"/>
  <c r="E76" i="1"/>
  <c r="U74" i="1"/>
  <c r="P74" i="1"/>
  <c r="U73" i="1"/>
  <c r="P73" i="1"/>
  <c r="E73" i="1"/>
  <c r="U72" i="1"/>
  <c r="P72" i="1"/>
  <c r="K72" i="1"/>
  <c r="J72" i="1"/>
  <c r="F72" i="1"/>
  <c r="E72" i="1"/>
  <c r="K71" i="1"/>
  <c r="J71" i="1"/>
  <c r="F71" i="1"/>
  <c r="E71" i="1"/>
  <c r="X65" i="1"/>
  <c r="U65" i="1"/>
  <c r="P65" i="1"/>
  <c r="X64" i="1"/>
  <c r="U64" i="1"/>
  <c r="P64" i="1"/>
  <c r="X63" i="1"/>
  <c r="S63" i="1"/>
  <c r="U63" i="1" s="1"/>
  <c r="P63" i="1"/>
  <c r="G61" i="1"/>
  <c r="K70" i="1" s="1"/>
  <c r="F61" i="1"/>
  <c r="F70" i="1" s="1"/>
  <c r="E61" i="1"/>
  <c r="J70" i="1" s="1"/>
  <c r="BA55" i="1"/>
  <c r="AV55" i="1"/>
  <c r="BS54" i="1"/>
  <c r="BN54" i="1"/>
  <c r="AK52" i="1"/>
  <c r="AF52" i="1"/>
  <c r="U52" i="1"/>
  <c r="P52" i="1"/>
  <c r="AK51" i="1"/>
  <c r="AF51" i="1"/>
  <c r="U51" i="1"/>
  <c r="P51" i="1"/>
  <c r="U50" i="1"/>
  <c r="P50" i="1"/>
  <c r="BA46" i="1"/>
  <c r="AV46" i="1"/>
  <c r="BS45" i="1"/>
  <c r="BN45" i="1"/>
  <c r="F45" i="1"/>
  <c r="AK43" i="1"/>
  <c r="AF43" i="1"/>
  <c r="U43" i="1"/>
  <c r="P43" i="1"/>
  <c r="AK42" i="1"/>
  <c r="AF42" i="1"/>
  <c r="U42" i="1"/>
  <c r="P42" i="1"/>
  <c r="U41" i="1"/>
  <c r="P41" i="1"/>
  <c r="BD37" i="1"/>
  <c r="BA37" i="1"/>
  <c r="AV37" i="1"/>
  <c r="BV36" i="1"/>
  <c r="BS36" i="1"/>
  <c r="BN36" i="1"/>
  <c r="AN34" i="1"/>
  <c r="AK34" i="1"/>
  <c r="AF34" i="1"/>
  <c r="X34" i="1"/>
  <c r="P34" i="1"/>
  <c r="AN33" i="1"/>
  <c r="AK33" i="1"/>
  <c r="AF33" i="1"/>
  <c r="X33" i="1"/>
  <c r="P33" i="1"/>
  <c r="S32" i="1"/>
  <c r="P32" i="1"/>
  <c r="E30" i="1"/>
  <c r="E39" i="1" s="1"/>
  <c r="AK23" i="1"/>
  <c r="AF23" i="1"/>
  <c r="AK22" i="1"/>
  <c r="AF22" i="1"/>
  <c r="U21" i="1"/>
  <c r="P21" i="1"/>
  <c r="AK20" i="1"/>
  <c r="AF20" i="1"/>
  <c r="U20" i="1"/>
  <c r="P20" i="1"/>
  <c r="AK19" i="1"/>
  <c r="AF19" i="1"/>
  <c r="X32" i="1" l="1"/>
  <c r="U32" i="1"/>
  <c r="J39" i="1"/>
  <c r="E139" i="1"/>
  <c r="F621" i="1"/>
  <c r="E413" i="1"/>
  <c r="J356" i="1"/>
  <c r="E325" i="1"/>
  <c r="E726" i="1"/>
  <c r="E765" i="1"/>
  <c r="E880" i="1"/>
  <c r="E70" i="1"/>
  <c r="E577" i="1"/>
  <c r="E796" i="1"/>
  <c r="E227" i="1"/>
  <c r="E272" i="1"/>
  <c r="E826" i="1"/>
  <c r="E521" i="1"/>
</calcChain>
</file>

<file path=xl/sharedStrings.xml><?xml version="1.0" encoding="utf-8"?>
<sst xmlns="http://schemas.openxmlformats.org/spreadsheetml/2006/main" count="7543" uniqueCount="1306">
  <si>
    <t>연번</t>
    <phoneticPr fontId="3" type="noConversion"/>
  </si>
  <si>
    <t>제1저자(출판연도)</t>
    <phoneticPr fontId="3" type="noConversion"/>
  </si>
  <si>
    <t>Aarts (2023)</t>
  </si>
  <si>
    <t>Pandolfo (2023)</t>
  </si>
  <si>
    <t>Chan (2022a)</t>
  </si>
  <si>
    <t>Chung (2022)</t>
  </si>
  <si>
    <t>Koebe (2022)</t>
  </si>
  <si>
    <t>Rusinek (2022)</t>
  </si>
  <si>
    <t>Ryoo (2022)</t>
  </si>
  <si>
    <t>Acosta Ruiz (2021)</t>
  </si>
  <si>
    <t>Bianchi (2021)</t>
  </si>
  <si>
    <t>Gumus (2021)</t>
  </si>
  <si>
    <t>Rembeyo (2020)</t>
  </si>
  <si>
    <t>Acosta Ruiz (2019)</t>
  </si>
  <si>
    <t>Andrews (2019)</t>
  </si>
  <si>
    <t>Zhou (2019)</t>
  </si>
  <si>
    <t>Abboud (2018)</t>
  </si>
  <si>
    <t>Park (2018)</t>
  </si>
  <si>
    <t>Zhou (2018)</t>
  </si>
  <si>
    <t>Liu (2017)</t>
  </si>
  <si>
    <t>Chen (2016)</t>
  </si>
  <si>
    <t>Pantelidou (2016)</t>
  </si>
  <si>
    <t>Camacho (2015)</t>
  </si>
  <si>
    <t>Cooper (2015)</t>
  </si>
  <si>
    <t>Kim (2015)</t>
  </si>
  <si>
    <t>Miller (2015)</t>
  </si>
  <si>
    <t>Thompson (2015)</t>
  </si>
  <si>
    <t>Atwell (2013)</t>
  </si>
  <si>
    <t>Castle (2013)</t>
  </si>
  <si>
    <t>Atwell (2012)</t>
  </si>
  <si>
    <t>Sung (2012)</t>
  </si>
  <si>
    <t>Wehrenberg-Klee (2012)</t>
  </si>
  <si>
    <t>Altunrende (2011)</t>
  </si>
  <si>
    <t>Pirasteh (2011)</t>
  </si>
  <si>
    <t>Takaki (2010)</t>
  </si>
  <si>
    <t>Turna (2009)</t>
  </si>
  <si>
    <t>Bandi (2008)</t>
  </si>
  <si>
    <t>Lucas (2008)</t>
  </si>
  <si>
    <t>Onishi (2007)</t>
  </si>
  <si>
    <t>Hegarty (2006)</t>
  </si>
  <si>
    <t>Lotan (2005)</t>
    <phoneticPr fontId="3" type="noConversion"/>
  </si>
  <si>
    <t>중재군</t>
    <phoneticPr fontId="3" type="noConversion"/>
  </si>
  <si>
    <t>비교군1</t>
    <phoneticPr fontId="3" type="noConversion"/>
  </si>
  <si>
    <t>비교군2</t>
    <phoneticPr fontId="3" type="noConversion"/>
  </si>
  <si>
    <t>적응증</t>
    <phoneticPr fontId="3" type="noConversion"/>
  </si>
  <si>
    <t>비교기술1</t>
    <phoneticPr fontId="3" type="noConversion"/>
  </si>
  <si>
    <t>중재기술</t>
    <phoneticPr fontId="3" type="noConversion"/>
  </si>
  <si>
    <t>비교기술2</t>
    <phoneticPr fontId="3" type="noConversion"/>
  </si>
  <si>
    <t xml:space="preserve"> </t>
    <phoneticPr fontId="3" type="noConversion"/>
  </si>
  <si>
    <t>안전성: 합병증 및 이상반응</t>
    <phoneticPr fontId="3" type="noConversion"/>
  </si>
  <si>
    <t>효과성: 종양학적 지표</t>
    <phoneticPr fontId="3" type="noConversion"/>
  </si>
  <si>
    <t>구분</t>
    <phoneticPr fontId="3" type="noConversion"/>
  </si>
  <si>
    <t>대상수tumors)</t>
    <phoneticPr fontId="3" type="noConversion"/>
  </si>
  <si>
    <t>종양크기(cm)</t>
    <phoneticPr fontId="3" type="noConversion"/>
  </si>
  <si>
    <t>연령</t>
    <phoneticPr fontId="3" type="noConversion"/>
  </si>
  <si>
    <t>기저질환</t>
    <phoneticPr fontId="3" type="noConversion"/>
  </si>
  <si>
    <t>신장관련상태</t>
    <phoneticPr fontId="3" type="noConversion"/>
  </si>
  <si>
    <t>기타상태</t>
    <phoneticPr fontId="3" type="noConversion"/>
  </si>
  <si>
    <t>Ref_ID</t>
    <phoneticPr fontId="3" type="noConversion"/>
  </si>
  <si>
    <t>기준시점</t>
    <phoneticPr fontId="3" type="noConversion"/>
  </si>
  <si>
    <t>p값</t>
    <phoneticPr fontId="3" type="noConversion"/>
  </si>
  <si>
    <t>event</t>
    <phoneticPr fontId="3" type="noConversion"/>
  </si>
  <si>
    <t>total</t>
    <phoneticPr fontId="3" type="noConversion"/>
  </si>
  <si>
    <t xml:space="preserve">event </t>
    <phoneticPr fontId="3" type="noConversion"/>
  </si>
  <si>
    <t>전체</t>
    <phoneticPr fontId="3" type="noConversion"/>
  </si>
  <si>
    <t>I) 42.1개월
C1) 37개월
C2) 48.9개월</t>
    <phoneticPr fontId="3" type="noConversion"/>
  </si>
  <si>
    <t>NS</t>
    <phoneticPr fontId="3" type="noConversion"/>
  </si>
  <si>
    <t>major</t>
    <phoneticPr fontId="3" type="noConversion"/>
  </si>
  <si>
    <t>minor</t>
    <phoneticPr fontId="3" type="noConversion"/>
  </si>
  <si>
    <t>f/u</t>
    <phoneticPr fontId="3" type="noConversion"/>
  </si>
  <si>
    <t>0.22</t>
    <phoneticPr fontId="3" type="noConversion"/>
  </si>
  <si>
    <t>0.55</t>
    <phoneticPr fontId="3" type="noConversion"/>
  </si>
  <si>
    <t>0.36</t>
    <phoneticPr fontId="3" type="noConversion"/>
  </si>
  <si>
    <t>0.81</t>
    <phoneticPr fontId="3" type="noConversion"/>
  </si>
  <si>
    <t>0.47</t>
    <phoneticPr fontId="3" type="noConversion"/>
  </si>
  <si>
    <t>0.57</t>
    <phoneticPr fontId="3" type="noConversion"/>
  </si>
  <si>
    <t>재발률</t>
    <phoneticPr fontId="3" type="noConversion"/>
  </si>
  <si>
    <t>전이율</t>
    <phoneticPr fontId="3" type="noConversion"/>
  </si>
  <si>
    <t>잔존율</t>
    <phoneticPr fontId="3" type="noConversion"/>
  </si>
  <si>
    <t>생존율</t>
    <phoneticPr fontId="3" type="noConversion"/>
  </si>
  <si>
    <t>mean</t>
    <phoneticPr fontId="3" type="noConversion"/>
  </si>
  <si>
    <t>SD</t>
    <phoneticPr fontId="3" type="noConversion"/>
  </si>
  <si>
    <t>eGFR (ml/min)</t>
    <phoneticPr fontId="3" type="noConversion"/>
  </si>
  <si>
    <t>pre</t>
    <phoneticPr fontId="3" type="noConversion"/>
  </si>
  <si>
    <t>52.8</t>
    <phoneticPr fontId="3" type="noConversion"/>
  </si>
  <si>
    <t>17.0</t>
    <phoneticPr fontId="3" type="noConversion"/>
  </si>
  <si>
    <t>54</t>
    <phoneticPr fontId="3" type="noConversion"/>
  </si>
  <si>
    <t>63.9</t>
    <phoneticPr fontId="3" type="noConversion"/>
  </si>
  <si>
    <t>24.6</t>
    <phoneticPr fontId="3" type="noConversion"/>
  </si>
  <si>
    <t>50</t>
    <phoneticPr fontId="3" type="noConversion"/>
  </si>
  <si>
    <t>58.8</t>
    <phoneticPr fontId="3" type="noConversion"/>
  </si>
  <si>
    <t>21.4</t>
    <phoneticPr fontId="3" type="noConversion"/>
  </si>
  <si>
    <t>65</t>
    <phoneticPr fontId="3" type="noConversion"/>
  </si>
  <si>
    <t>1년후</t>
    <phoneticPr fontId="3" type="noConversion"/>
  </si>
  <si>
    <t>51.1</t>
    <phoneticPr fontId="3" type="noConversion"/>
  </si>
  <si>
    <t>20.1</t>
    <phoneticPr fontId="3" type="noConversion"/>
  </si>
  <si>
    <t>56.1</t>
    <phoneticPr fontId="3" type="noConversion"/>
  </si>
  <si>
    <t>19.1</t>
    <phoneticPr fontId="3" type="noConversion"/>
  </si>
  <si>
    <t>50.4</t>
    <phoneticPr fontId="3" type="noConversion"/>
  </si>
  <si>
    <t>20.7</t>
    <phoneticPr fontId="3" type="noConversion"/>
  </si>
  <si>
    <t>42.6</t>
    <phoneticPr fontId="3" type="noConversion"/>
  </si>
  <si>
    <t>19.4</t>
    <phoneticPr fontId="3" type="noConversion"/>
  </si>
  <si>
    <t>51.2</t>
    <phoneticPr fontId="3" type="noConversion"/>
  </si>
  <si>
    <t>18.7</t>
    <phoneticPr fontId="3" type="noConversion"/>
  </si>
  <si>
    <t>48.0</t>
    <phoneticPr fontId="3" type="noConversion"/>
  </si>
  <si>
    <t>22.5</t>
    <phoneticPr fontId="3" type="noConversion"/>
  </si>
  <si>
    <t>13.2</t>
    <phoneticPr fontId="3" type="noConversion"/>
  </si>
  <si>
    <t>23.1</t>
    <phoneticPr fontId="3" type="noConversion"/>
  </si>
  <si>
    <t>9.6</t>
    <phoneticPr fontId="3" type="noConversion"/>
  </si>
  <si>
    <t>14.2</t>
    <phoneticPr fontId="3" type="noConversion"/>
  </si>
  <si>
    <t>14.4</t>
    <phoneticPr fontId="3" type="noConversion"/>
  </si>
  <si>
    <t>26</t>
    <phoneticPr fontId="3" type="noConversion"/>
  </si>
  <si>
    <t>CKD 악화 진행률</t>
    <phoneticPr fontId="3" type="noConversion"/>
  </si>
  <si>
    <t>효과성: 신기능 변화</t>
    <phoneticPr fontId="3" type="noConversion"/>
  </si>
  <si>
    <t>소요시간(분)</t>
    <phoneticPr fontId="3" type="noConversion"/>
  </si>
  <si>
    <t>74</t>
    <phoneticPr fontId="3" type="noConversion"/>
  </si>
  <si>
    <t>6.1</t>
    <phoneticPr fontId="3" type="noConversion"/>
  </si>
  <si>
    <t>200</t>
    <phoneticPr fontId="3" type="noConversion"/>
  </si>
  <si>
    <t>92</t>
    <phoneticPr fontId="3" type="noConversion"/>
  </si>
  <si>
    <t>90</t>
    <phoneticPr fontId="3" type="noConversion"/>
  </si>
  <si>
    <t>77</t>
    <phoneticPr fontId="3" type="noConversion"/>
  </si>
  <si>
    <t>재원기간(일)</t>
    <phoneticPr fontId="3" type="noConversion"/>
  </si>
  <si>
    <t>2.8</t>
    <phoneticPr fontId="3" type="noConversion"/>
  </si>
  <si>
    <t>3</t>
    <phoneticPr fontId="3" type="noConversion"/>
  </si>
  <si>
    <t>4.7</t>
    <phoneticPr fontId="3" type="noConversion"/>
  </si>
  <si>
    <t>2</t>
    <phoneticPr fontId="3" type="noConversion"/>
  </si>
  <si>
    <t>2.7</t>
    <phoneticPr fontId="3" type="noConversion"/>
  </si>
  <si>
    <t>3.4</t>
    <phoneticPr fontId="3" type="noConversion"/>
  </si>
  <si>
    <t>재입원율</t>
    <phoneticPr fontId="3" type="noConversion"/>
  </si>
  <si>
    <t>NR</t>
    <phoneticPr fontId="3" type="noConversion"/>
  </si>
  <si>
    <t>혈액소실량(ml)</t>
    <phoneticPr fontId="3" type="noConversion"/>
  </si>
  <si>
    <t>비고</t>
    <phoneticPr fontId="3" type="noConversion"/>
  </si>
  <si>
    <t>효과성: 이차지표</t>
    <phoneticPr fontId="3" type="noConversion"/>
  </si>
  <si>
    <t>T1a RCC (4cm 미만)</t>
    <phoneticPr fontId="3" type="noConversion"/>
  </si>
  <si>
    <t>p-MWA</t>
    <phoneticPr fontId="3" type="noConversion"/>
  </si>
  <si>
    <t>T1 RCC</t>
    <phoneticPr fontId="3" type="noConversion"/>
  </si>
  <si>
    <t>ASA 점수</t>
    <phoneticPr fontId="3" type="noConversion"/>
  </si>
  <si>
    <t>&gt;</t>
    <phoneticPr fontId="3" type="noConversion"/>
  </si>
  <si>
    <t>RENAL 점수</t>
    <phoneticPr fontId="3" type="noConversion"/>
  </si>
  <si>
    <t>ㅡ</t>
    <phoneticPr fontId="3" type="noConversion"/>
  </si>
  <si>
    <t>I) 4.2년
C) 1.62년</t>
    <phoneticPr fontId="3" type="noConversion"/>
  </si>
  <si>
    <t>0.52</t>
    <phoneticPr fontId="3" type="noConversion"/>
  </si>
  <si>
    <t>0.28</t>
    <phoneticPr fontId="3" type="noConversion"/>
  </si>
  <si>
    <t>0.85</t>
    <phoneticPr fontId="3" type="noConversion"/>
  </si>
  <si>
    <t>(1) 신장기능부전 → NR</t>
    <phoneticPr fontId="3" type="noConversion"/>
  </si>
  <si>
    <t>통증, 혈종, 혈뇨, 기흉 등</t>
    <phoneticPr fontId="3" type="noConversion"/>
  </si>
  <si>
    <t>3개월 후</t>
    <phoneticPr fontId="3" type="noConversion"/>
  </si>
  <si>
    <t>0.83</t>
    <phoneticPr fontId="3" type="noConversion"/>
  </si>
  <si>
    <t>0.08</t>
    <phoneticPr fontId="3" type="noConversion"/>
  </si>
  <si>
    <t>median</t>
    <phoneticPr fontId="3" type="noConversion"/>
  </si>
  <si>
    <t>Q1-Q3</t>
    <phoneticPr fontId="3" type="noConversion"/>
  </si>
  <si>
    <t>-3</t>
    <phoneticPr fontId="3" type="noConversion"/>
  </si>
  <si>
    <t>-11-0</t>
    <phoneticPr fontId="3" type="noConversion"/>
  </si>
  <si>
    <t>-5</t>
    <phoneticPr fontId="3" type="noConversion"/>
  </si>
  <si>
    <t>-9-0</t>
    <phoneticPr fontId="3" type="noConversion"/>
  </si>
  <si>
    <t>다루지 않음</t>
    <phoneticPr fontId="3" type="noConversion"/>
  </si>
  <si>
    <t>cT1 reanl mass, 단일 신장</t>
  </si>
  <si>
    <t>p-RFA</t>
    <phoneticPr fontId="3" type="noConversion"/>
  </si>
  <si>
    <t>p-CRA</t>
    <phoneticPr fontId="3" type="noConversion"/>
  </si>
  <si>
    <t>RA-PN</t>
    <phoneticPr fontId="3" type="noConversion"/>
  </si>
  <si>
    <t>PTA &gt; PN (PTA간 NS)</t>
    <phoneticPr fontId="3" type="noConversion"/>
  </si>
  <si>
    <t>PTA &lt; PN (PTA간 NS)</t>
    <phoneticPr fontId="3" type="noConversion"/>
  </si>
  <si>
    <t>0.65</t>
    <phoneticPr fontId="3" type="noConversion"/>
  </si>
  <si>
    <t>0.46</t>
    <phoneticPr fontId="3" type="noConversion"/>
  </si>
  <si>
    <t>0.71</t>
    <phoneticPr fontId="3" type="noConversion"/>
  </si>
  <si>
    <t>0.92</t>
    <phoneticPr fontId="3" type="noConversion"/>
  </si>
  <si>
    <t>0.008</t>
    <phoneticPr fontId="3" type="noConversion"/>
  </si>
  <si>
    <t>0.19</t>
    <phoneticPr fontId="3" type="noConversion"/>
  </si>
  <si>
    <t>0.02</t>
    <phoneticPr fontId="3" type="noConversion"/>
  </si>
  <si>
    <t>0.33</t>
    <phoneticPr fontId="3" type="noConversion"/>
  </si>
  <si>
    <t>0.09</t>
    <phoneticPr fontId="3" type="noConversion"/>
  </si>
  <si>
    <t>0.16</t>
    <phoneticPr fontId="3" type="noConversion"/>
  </si>
  <si>
    <t>0.79</t>
    <phoneticPr fontId="3" type="noConversion"/>
  </si>
  <si>
    <t>&lt;0.00001</t>
    <phoneticPr fontId="3" type="noConversion"/>
  </si>
  <si>
    <t>0.0001</t>
    <phoneticPr fontId="3" type="noConversion"/>
  </si>
  <si>
    <t>0.10</t>
    <phoneticPr fontId="3" type="noConversion"/>
  </si>
  <si>
    <t>0.86</t>
    <phoneticPr fontId="3" type="noConversion"/>
  </si>
  <si>
    <t>0.24</t>
    <phoneticPr fontId="3" type="noConversion"/>
  </si>
  <si>
    <t>매칭</t>
    <phoneticPr fontId="3" type="noConversion"/>
  </si>
  <si>
    <t>회귀분석</t>
    <phoneticPr fontId="3" type="noConversion"/>
  </si>
  <si>
    <t>ㅡ</t>
  </si>
  <si>
    <t>T1 renal tumor</t>
    <phoneticPr fontId="3" type="noConversion"/>
  </si>
  <si>
    <t>L-PN</t>
    <phoneticPr fontId="3" type="noConversion"/>
  </si>
  <si>
    <t>p-RFA</t>
  </si>
  <si>
    <t>L-PN</t>
  </si>
  <si>
    <t>NS</t>
  </si>
  <si>
    <t>동반상병</t>
    <phoneticPr fontId="3" type="noConversion"/>
  </si>
  <si>
    <t>I) 20.5개월
C) 27.5개월</t>
    <phoneticPr fontId="3" type="noConversion"/>
  </si>
  <si>
    <t>&lt;0.0001</t>
    <phoneticPr fontId="3" type="noConversion"/>
  </si>
  <si>
    <t>Major</t>
    <phoneticPr fontId="3" type="noConversion"/>
  </si>
  <si>
    <t>Minor</t>
    <phoneticPr fontId="3" type="noConversion"/>
  </si>
  <si>
    <t>0.44</t>
    <phoneticPr fontId="3" type="noConversion"/>
  </si>
  <si>
    <t>137</t>
    <phoneticPr fontId="3" type="noConversion"/>
  </si>
  <si>
    <t>(62-393)</t>
    <phoneticPr fontId="3" type="noConversion"/>
  </si>
  <si>
    <t>84</t>
    <phoneticPr fontId="3" type="noConversion"/>
  </si>
  <si>
    <t>215</t>
    <phoneticPr fontId="3" type="noConversion"/>
  </si>
  <si>
    <t>(115-448)</t>
    <phoneticPr fontId="3" type="noConversion"/>
  </si>
  <si>
    <t>&lt;0.001</t>
    <phoneticPr fontId="3" type="noConversion"/>
  </si>
  <si>
    <t>2.0</t>
    <phoneticPr fontId="3" type="noConversion"/>
  </si>
  <si>
    <t>(1-9)</t>
    <phoneticPr fontId="3" type="noConversion"/>
  </si>
  <si>
    <t>5.0</t>
    <phoneticPr fontId="3" type="noConversion"/>
  </si>
  <si>
    <t>(2-23)</t>
    <phoneticPr fontId="3" type="noConversion"/>
  </si>
  <si>
    <t>T1a RCC</t>
    <phoneticPr fontId="3" type="noConversion"/>
  </si>
  <si>
    <t>24개월</t>
    <phoneticPr fontId="3" type="noConversion"/>
  </si>
  <si>
    <t>1개월</t>
    <phoneticPr fontId="3" type="noConversion"/>
  </si>
  <si>
    <t>0.13</t>
    <phoneticPr fontId="3" type="noConversion"/>
  </si>
  <si>
    <t>NR</t>
  </si>
  <si>
    <t>0.56</t>
    <phoneticPr fontId="3" type="noConversion"/>
  </si>
  <si>
    <t>0.40</t>
    <phoneticPr fontId="3" type="noConversion"/>
  </si>
  <si>
    <t>0.98</t>
    <phoneticPr fontId="3" type="noConversion"/>
  </si>
  <si>
    <t>무질병생존율</t>
    <phoneticPr fontId="3" type="noConversion"/>
  </si>
  <si>
    <t>2년</t>
    <phoneticPr fontId="3" type="noConversion"/>
  </si>
  <si>
    <t>0.95</t>
    <phoneticPr fontId="3" type="noConversion"/>
  </si>
  <si>
    <t>무진행생존율</t>
    <phoneticPr fontId="3" type="noConversion"/>
  </si>
  <si>
    <t>암특이생존율</t>
    <phoneticPr fontId="3" type="noConversion"/>
  </si>
  <si>
    <t>1</t>
    <phoneticPr fontId="3" type="noConversion"/>
  </si>
  <si>
    <t>1.0</t>
    <phoneticPr fontId="3" type="noConversion"/>
  </si>
  <si>
    <t>95% CI</t>
    <phoneticPr fontId="3" type="noConversion"/>
  </si>
  <si>
    <t>2년 후</t>
    <phoneticPr fontId="3" type="noConversion"/>
  </si>
  <si>
    <t>-0.58</t>
    <phoneticPr fontId="3" type="noConversion"/>
  </si>
  <si>
    <t>-1.1 to -0.09</t>
    <phoneticPr fontId="3" type="noConversion"/>
  </si>
  <si>
    <t>244</t>
    <phoneticPr fontId="3" type="noConversion"/>
  </si>
  <si>
    <t>-1.15</t>
    <phoneticPr fontId="3" type="noConversion"/>
  </si>
  <si>
    <t>-2.6 to -0.61</t>
    <phoneticPr fontId="3" type="noConversion"/>
  </si>
  <si>
    <t>-2.0</t>
    <phoneticPr fontId="3" type="noConversion"/>
  </si>
  <si>
    <t>-3.2 to -0.84</t>
    <phoneticPr fontId="3" type="noConversion"/>
  </si>
  <si>
    <t>27</t>
    <phoneticPr fontId="3" type="noConversion"/>
  </si>
  <si>
    <t>T1 RCC (7cm 미만)</t>
    <phoneticPr fontId="3" type="noConversion"/>
  </si>
  <si>
    <t>7cm 미만</t>
    <phoneticPr fontId="3" type="noConversion"/>
  </si>
  <si>
    <t>I) 41개월
C) 12개월</t>
    <phoneticPr fontId="3" type="noConversion"/>
  </si>
  <si>
    <t>(2) 신주위 출혈, (3) 피막하 혈종
(1) 요로종, (1) 농양, (1) 대장신장루, (1) 가성동맥류</t>
    <phoneticPr fontId="3" type="noConversion"/>
  </si>
  <si>
    <t>0.45</t>
    <phoneticPr fontId="3" type="noConversion"/>
  </si>
  <si>
    <t>3년</t>
    <phoneticPr fontId="3" type="noConversion"/>
  </si>
  <si>
    <t>군간 유의한 차이가 없다고만 언급됨</t>
    <phoneticPr fontId="3" type="noConversion"/>
  </si>
  <si>
    <t>f/u(년)</t>
    <phoneticPr fontId="3" type="noConversion"/>
  </si>
  <si>
    <t>f/u(개월)</t>
  </si>
  <si>
    <t>f/u(개월)</t>
    <phoneticPr fontId="3" type="noConversion"/>
  </si>
  <si>
    <t>I) 21개월
C) 24.6개월</t>
    <phoneticPr fontId="3" type="noConversion"/>
  </si>
  <si>
    <t>요관골반 접합부 협착, 아나필락시스 쇼크, 폐색전증</t>
    <phoneticPr fontId="3" type="noConversion"/>
  </si>
  <si>
    <t>소변누출, 수혈, 수신증</t>
    <phoneticPr fontId="3" type="noConversion"/>
  </si>
  <si>
    <t>1.00</t>
    <phoneticPr fontId="3" type="noConversion"/>
  </si>
  <si>
    <t>무재발생존율</t>
    <phoneticPr fontId="3" type="noConversion"/>
  </si>
  <si>
    <t>0.029</t>
    <phoneticPr fontId="3" type="noConversion"/>
  </si>
  <si>
    <t xml:space="preserve">eGFR </t>
    <phoneticPr fontId="3" type="noConversion"/>
  </si>
  <si>
    <t>전</t>
    <phoneticPr fontId="3" type="noConversion"/>
  </si>
  <si>
    <t>eGFR 보존율(%)</t>
    <phoneticPr fontId="3" type="noConversion"/>
  </si>
  <si>
    <t>92.1</t>
    <phoneticPr fontId="3" type="noConversion"/>
  </si>
  <si>
    <t>25.6</t>
    <phoneticPr fontId="3" type="noConversion"/>
  </si>
  <si>
    <t>63</t>
    <phoneticPr fontId="3" type="noConversion"/>
  </si>
  <si>
    <t>85.1</t>
    <phoneticPr fontId="3" type="noConversion"/>
  </si>
  <si>
    <t>18.4</t>
    <phoneticPr fontId="3" type="noConversion"/>
  </si>
  <si>
    <t>0.085</t>
    <phoneticPr fontId="3" type="noConversion"/>
  </si>
  <si>
    <t>80.2</t>
    <phoneticPr fontId="3" type="noConversion"/>
  </si>
  <si>
    <t>23.8</t>
    <phoneticPr fontId="3" type="noConversion"/>
  </si>
  <si>
    <t>77.5</t>
    <phoneticPr fontId="3" type="noConversion"/>
  </si>
  <si>
    <t>0.484</t>
    <phoneticPr fontId="3" type="noConversion"/>
  </si>
  <si>
    <t>86.8</t>
    <phoneticPr fontId="3" type="noConversion"/>
  </si>
  <si>
    <t>16.1</t>
    <phoneticPr fontId="3" type="noConversion"/>
  </si>
  <si>
    <t>91.7</t>
    <phoneticPr fontId="3" type="noConversion"/>
  </si>
  <si>
    <t>15.2</t>
    <phoneticPr fontId="3" type="noConversion"/>
  </si>
  <si>
    <t>0.088</t>
    <phoneticPr fontId="3" type="noConversion"/>
  </si>
  <si>
    <t>82.4</t>
    <phoneticPr fontId="3" type="noConversion"/>
  </si>
  <si>
    <t>29.4</t>
    <phoneticPr fontId="3" type="noConversion"/>
  </si>
  <si>
    <t>226.7</t>
    <phoneticPr fontId="3" type="noConversion"/>
  </si>
  <si>
    <t>74.2</t>
    <phoneticPr fontId="3" type="noConversion"/>
  </si>
  <si>
    <t>1.1</t>
    <phoneticPr fontId="3" type="noConversion"/>
  </si>
  <si>
    <t>0.4</t>
    <phoneticPr fontId="3" type="noConversion"/>
  </si>
  <si>
    <t>6.9</t>
    <phoneticPr fontId="3" type="noConversion"/>
  </si>
  <si>
    <t>1.6</t>
    <phoneticPr fontId="3" type="noConversion"/>
  </si>
  <si>
    <t>T1C RCC</t>
    <phoneticPr fontId="3" type="noConversion"/>
  </si>
  <si>
    <t>0.42</t>
    <phoneticPr fontId="3" type="noConversion"/>
  </si>
  <si>
    <t>0.51</t>
    <phoneticPr fontId="3" type="noConversion"/>
  </si>
  <si>
    <t>0.18</t>
    <phoneticPr fontId="3" type="noConversion"/>
  </si>
  <si>
    <t>0.41</t>
    <phoneticPr fontId="3" type="noConversion"/>
  </si>
  <si>
    <t>1개월 후</t>
    <phoneticPr fontId="3" type="noConversion"/>
  </si>
  <si>
    <t>-0.74</t>
    <phoneticPr fontId="3" type="noConversion"/>
  </si>
  <si>
    <t>-14.0 to 13.0</t>
    <phoneticPr fontId="3" type="noConversion"/>
  </si>
  <si>
    <t>347</t>
    <phoneticPr fontId="3" type="noConversion"/>
  </si>
  <si>
    <t>-0.42 to -1.08</t>
    <phoneticPr fontId="3" type="noConversion"/>
  </si>
  <si>
    <t>-1.26</t>
    <phoneticPr fontId="3" type="noConversion"/>
  </si>
  <si>
    <t>-16.0 to 14.0</t>
    <phoneticPr fontId="3" type="noConversion"/>
  </si>
  <si>
    <t>46</t>
    <phoneticPr fontId="3" type="noConversion"/>
  </si>
  <si>
    <t>-0.02-2.50</t>
    <phoneticPr fontId="3" type="noConversion"/>
  </si>
  <si>
    <t>-2.11</t>
    <phoneticPr fontId="3" type="noConversion"/>
  </si>
  <si>
    <t>-10.0 to 1.0</t>
    <phoneticPr fontId="3" type="noConversion"/>
  </si>
  <si>
    <t>44</t>
    <phoneticPr fontId="3" type="noConversion"/>
  </si>
  <si>
    <t>-1.06 to -3.16</t>
    <phoneticPr fontId="3" type="noConversion"/>
  </si>
  <si>
    <t>-3.01 to 4.00</t>
    <phoneticPr fontId="3" type="noConversion"/>
  </si>
  <si>
    <t>0.03-0.15</t>
    <phoneticPr fontId="3" type="noConversion"/>
  </si>
  <si>
    <t>0.07</t>
    <phoneticPr fontId="3" type="noConversion"/>
  </si>
  <si>
    <t>-0.57 to 0.86</t>
    <phoneticPr fontId="3" type="noConversion"/>
  </si>
  <si>
    <t>0.006-0.13</t>
    <phoneticPr fontId="3" type="noConversion"/>
  </si>
  <si>
    <t>0.70</t>
    <phoneticPr fontId="3" type="noConversion"/>
  </si>
  <si>
    <t>-0.42 to 0.44</t>
    <phoneticPr fontId="3" type="noConversion"/>
  </si>
  <si>
    <t>0.01-0.13</t>
    <phoneticPr fontId="3" type="noConversion"/>
  </si>
  <si>
    <t>△BUN</t>
    <phoneticPr fontId="3" type="noConversion"/>
  </si>
  <si>
    <t>0.91</t>
    <phoneticPr fontId="3" type="noConversion"/>
  </si>
  <si>
    <t>-6.0 to 16.0</t>
    <phoneticPr fontId="3" type="noConversion"/>
  </si>
  <si>
    <t>0.17-1.66</t>
    <phoneticPr fontId="3" type="noConversion"/>
  </si>
  <si>
    <t>-0.26</t>
    <phoneticPr fontId="3" type="noConversion"/>
  </si>
  <si>
    <t>-8.0 to 12.0</t>
    <phoneticPr fontId="3" type="noConversion"/>
  </si>
  <si>
    <t>-2.04 to 1.15</t>
    <phoneticPr fontId="3" type="noConversion"/>
  </si>
  <si>
    <t>-6.3 to 19.0</t>
    <phoneticPr fontId="3" type="noConversion"/>
  </si>
  <si>
    <t>-1.62 to 2.17</t>
    <phoneticPr fontId="3" type="noConversion"/>
  </si>
  <si>
    <t>IQR</t>
    <phoneticPr fontId="3" type="noConversion"/>
  </si>
  <si>
    <t>range</t>
    <phoneticPr fontId="3" type="noConversion"/>
  </si>
  <si>
    <t>35</t>
    <phoneticPr fontId="3" type="noConversion"/>
  </si>
  <si>
    <t>(12-96)</t>
    <phoneticPr fontId="3" type="noConversion"/>
  </si>
  <si>
    <t>31</t>
    <phoneticPr fontId="3" type="noConversion"/>
  </si>
  <si>
    <t>(28-90)</t>
    <phoneticPr fontId="3" type="noConversion"/>
  </si>
  <si>
    <t>7</t>
    <phoneticPr fontId="3" type="noConversion"/>
  </si>
  <si>
    <t>(3-15)</t>
    <phoneticPr fontId="3" type="noConversion"/>
  </si>
  <si>
    <t>renal tumor</t>
    <phoneticPr fontId="3" type="noConversion"/>
  </si>
  <si>
    <t>수술이후</t>
    <phoneticPr fontId="3" type="noConversion"/>
  </si>
  <si>
    <t>상세내용</t>
    <phoneticPr fontId="3" type="noConversion"/>
  </si>
  <si>
    <t>출혈</t>
    <phoneticPr fontId="3" type="noConversion"/>
  </si>
  <si>
    <t>출혈, 기흉, 신경병증, 호흡억제, 폐색전증 및 심부정맥혈전증 등</t>
    <phoneticPr fontId="3" type="noConversion"/>
  </si>
  <si>
    <t>전체생존율</t>
    <phoneticPr fontId="3" type="noConversion"/>
  </si>
  <si>
    <t>5년</t>
    <phoneticPr fontId="3" type="noConversion"/>
  </si>
  <si>
    <t>(7-1049)</t>
    <phoneticPr fontId="3" type="noConversion"/>
  </si>
  <si>
    <t>9</t>
    <phoneticPr fontId="3" type="noConversion"/>
  </si>
  <si>
    <t>60</t>
    <phoneticPr fontId="3" type="noConversion"/>
  </si>
  <si>
    <t>(9-216)</t>
    <phoneticPr fontId="3" type="noConversion"/>
  </si>
  <si>
    <t>12</t>
    <phoneticPr fontId="3" type="noConversion"/>
  </si>
  <si>
    <t>0.26</t>
    <phoneticPr fontId="3" type="noConversion"/>
  </si>
  <si>
    <t>70</t>
    <phoneticPr fontId="3" type="noConversion"/>
  </si>
  <si>
    <t>104</t>
    <phoneticPr fontId="3" type="noConversion"/>
  </si>
  <si>
    <t>30일 이내</t>
    <phoneticPr fontId="3" type="noConversion"/>
  </si>
  <si>
    <t>1.2% (2/166)</t>
    <phoneticPr fontId="3" type="noConversion"/>
  </si>
  <si>
    <t>(1) 감염성 혈종, (1) 폐색전증+심부정맥혈전증</t>
    <phoneticPr fontId="3" type="noConversion"/>
  </si>
  <si>
    <t>직후</t>
    <phoneticPr fontId="3" type="noConversion"/>
  </si>
  <si>
    <t>4 cm 미만의 일측성 신종양</t>
    <phoneticPr fontId="3" type="noConversion"/>
  </si>
  <si>
    <t>PN</t>
    <phoneticPr fontId="3" type="noConversion"/>
  </si>
  <si>
    <t>RN</t>
    <phoneticPr fontId="3" type="noConversion"/>
  </si>
  <si>
    <t>O-PN</t>
  </si>
  <si>
    <t>RFA&gt;PN</t>
  </si>
  <si>
    <t>RFA&gt;PN</t>
    <phoneticPr fontId="3" type="noConversion"/>
  </si>
  <si>
    <t>0.5</t>
  </si>
  <si>
    <t>0.63</t>
  </si>
  <si>
    <t>16</t>
  </si>
  <si>
    <t>1.86</t>
  </si>
  <si>
    <t>0.77</t>
  </si>
  <si>
    <t>14</t>
  </si>
  <si>
    <t>4.94</t>
  </si>
  <si>
    <t>1.12</t>
  </si>
  <si>
    <t>&lt;0.00001</t>
  </si>
  <si>
    <t>L-CRA</t>
    <phoneticPr fontId="3" type="noConversion"/>
  </si>
  <si>
    <t>4.8년</t>
    <phoneticPr fontId="3" type="noConversion"/>
  </si>
  <si>
    <t>(2) LPN, (1) reCRA</t>
    <phoneticPr fontId="3" type="noConversion"/>
  </si>
  <si>
    <t>1년</t>
    <phoneticPr fontId="3" type="noConversion"/>
  </si>
  <si>
    <t>비교군</t>
    <phoneticPr fontId="3" type="noConversion"/>
  </si>
  <si>
    <t>I) 1년
C) 3년</t>
    <phoneticPr fontId="3" type="noConversion"/>
  </si>
  <si>
    <t>(2) reRFA, (1) 계속 안정적으로 유지
3명 이외 환자들은 잔존 또는 재발로 재치료 받음</t>
    <phoneticPr fontId="3" type="noConversion"/>
  </si>
  <si>
    <t>잔존율
(중재군 일부 재발률 포함)</t>
    <phoneticPr fontId="3" type="noConversion"/>
  </si>
  <si>
    <t>I) 2년
C) 5년</t>
    <phoneticPr fontId="3" type="noConversion"/>
  </si>
  <si>
    <t>전후 유의한 차이 없음</t>
    <phoneticPr fontId="3" type="noConversion"/>
  </si>
  <si>
    <t>82</t>
    <phoneticPr fontId="3" type="noConversion"/>
  </si>
  <si>
    <t>164</t>
    <phoneticPr fontId="3" type="noConversion"/>
  </si>
  <si>
    <t>절제</t>
    <phoneticPr fontId="3" type="noConversion"/>
  </si>
  <si>
    <t>30.5</t>
    <phoneticPr fontId="3" type="noConversion"/>
  </si>
  <si>
    <t>(6-110)</t>
    <phoneticPr fontId="3" type="noConversion"/>
  </si>
  <si>
    <t>(1.0-5.0)</t>
    <phoneticPr fontId="3" type="noConversion"/>
  </si>
  <si>
    <t>17.5</t>
    <phoneticPr fontId="3" type="noConversion"/>
  </si>
  <si>
    <t>&lt;0.05</t>
    <phoneticPr fontId="3" type="noConversion"/>
  </si>
  <si>
    <t>전신 마취와 복강경 검사에 추가 시간이 필요했기 때문에 전체 절차 시간은 CRA가 더 길게 소요됨</t>
    <phoneticPr fontId="3" type="noConversion"/>
  </si>
  <si>
    <t>small RCC</t>
    <phoneticPr fontId="3" type="noConversion"/>
  </si>
  <si>
    <t>L-RN</t>
    <phoneticPr fontId="3" type="noConversion"/>
  </si>
  <si>
    <t>층화</t>
    <phoneticPr fontId="3" type="noConversion"/>
  </si>
  <si>
    <t>60개월</t>
    <phoneticPr fontId="3" type="noConversion"/>
  </si>
  <si>
    <t>효과성: 환자만족도(삶의 질)</t>
    <phoneticPr fontId="3" type="noConversion"/>
  </si>
  <si>
    <t>국가 표준치와 비교시, 두 치료군 사이의 SF-36을 평가상 PF, RP, VT 및 MH의 기준선은 RFA군에서 유의하게 낮음(각각 P=0.008, P=0.035, P=0.003, P=0.009).
중재군이 비교군보다 고령이고, RFA의 적응증 상 수술 고위험군으로서의 특징이 반영되었을 것임</t>
    <phoneticPr fontId="3" type="noConversion"/>
  </si>
  <si>
    <t>중재군: 1주시점에 감소 보이지 않음. 이후 SF-36 지속 상승(특히 RP, MH 및 VT)되었으나, 유의미한 차이는 관찰되지 않음
비교군: 1주시점에 PF, RP, RE 점수는 기준선 대비 유의하게 낮음(P = 0.006, P = 0.028, P = 0.036). 4-12주에 향상 관찰됨
추적 관찰 기간 동안 두 그룹 간에 SF-36 범주에 유의한 차이 없음</t>
    <phoneticPr fontId="3" type="noConversion"/>
  </si>
  <si>
    <t>환자만족도 별도 추출(Next sheet)</t>
    <phoneticPr fontId="3" type="noConversion"/>
  </si>
  <si>
    <t>RCC</t>
    <phoneticPr fontId="3" type="noConversion"/>
  </si>
  <si>
    <t>경제성분석 별도(Next Sheet)</t>
    <phoneticPr fontId="3" type="noConversion"/>
  </si>
  <si>
    <t>Liu (2016)</t>
  </si>
  <si>
    <t>Liu (2016)</t>
    <phoneticPr fontId="3" type="noConversion"/>
  </si>
  <si>
    <t>초기 RCC (4cm 미만)</t>
    <phoneticPr fontId="3" type="noConversion"/>
  </si>
  <si>
    <t>후복막경 RN</t>
    <phoneticPr fontId="3" type="noConversion"/>
  </si>
  <si>
    <t>RCT</t>
    <phoneticPr fontId="3" type="noConversion"/>
  </si>
  <si>
    <t>0.035</t>
    <phoneticPr fontId="3" type="noConversion"/>
  </si>
  <si>
    <t>급성신부전</t>
    <phoneticPr fontId="3" type="noConversion"/>
  </si>
  <si>
    <t>감염</t>
    <phoneticPr fontId="3" type="noConversion"/>
  </si>
  <si>
    <t>지연출혈</t>
    <phoneticPr fontId="3" type="noConversion"/>
  </si>
  <si>
    <t>복수</t>
    <phoneticPr fontId="3" type="noConversion"/>
  </si>
  <si>
    <t>복부유착</t>
    <phoneticPr fontId="3" type="noConversion"/>
  </si>
  <si>
    <t>완전관해</t>
    <phoneticPr fontId="3" type="noConversion"/>
  </si>
  <si>
    <t>부분관해</t>
    <phoneticPr fontId="3" type="noConversion"/>
  </si>
  <si>
    <t>stable disease</t>
    <phoneticPr fontId="3" type="noConversion"/>
  </si>
  <si>
    <t>progressive disease</t>
    <phoneticPr fontId="3" type="noConversion"/>
  </si>
  <si>
    <t>무종양생존기간</t>
    <phoneticPr fontId="3" type="noConversion"/>
  </si>
  <si>
    <t>45.7개월</t>
    <phoneticPr fontId="3" type="noConversion"/>
  </si>
  <si>
    <t>43.6개월</t>
    <phoneticPr fontId="3" type="noConversion"/>
  </si>
  <si>
    <t>0.125</t>
    <phoneticPr fontId="3" type="noConversion"/>
  </si>
  <si>
    <t>51.8</t>
    <phoneticPr fontId="3" type="noConversion"/>
  </si>
  <si>
    <t>9.7</t>
    <phoneticPr fontId="3" type="noConversion"/>
  </si>
  <si>
    <t>41</t>
    <phoneticPr fontId="3" type="noConversion"/>
  </si>
  <si>
    <t>101.3</t>
    <phoneticPr fontId="3" type="noConversion"/>
  </si>
  <si>
    <t>14.7</t>
    <phoneticPr fontId="3" type="noConversion"/>
  </si>
  <si>
    <t>12.8</t>
    <phoneticPr fontId="3" type="noConversion"/>
  </si>
  <si>
    <t>117.5</t>
    <phoneticPr fontId="3" type="noConversion"/>
  </si>
  <si>
    <t>36.8</t>
    <phoneticPr fontId="3" type="noConversion"/>
  </si>
  <si>
    <t>1.2</t>
    <phoneticPr fontId="3" type="noConversion"/>
  </si>
  <si>
    <t>107</t>
    <phoneticPr fontId="3" type="noConversion"/>
  </si>
  <si>
    <t>3.3</t>
    <phoneticPr fontId="3" type="noConversion"/>
  </si>
  <si>
    <t>0.036</t>
    <phoneticPr fontId="3" type="noConversion"/>
  </si>
  <si>
    <t>Kim</t>
    <phoneticPr fontId="3" type="noConversion"/>
  </si>
  <si>
    <t>&lt;</t>
    <phoneticPr fontId="3" type="noConversion"/>
  </si>
  <si>
    <t>I</t>
    <phoneticPr fontId="3" type="noConversion"/>
  </si>
  <si>
    <t>High Risk of bias</t>
  </si>
  <si>
    <t>Unclear Risk of bias</t>
  </si>
  <si>
    <t>Low Risk of bias</t>
  </si>
  <si>
    <t>대상군 
비교가능성</t>
    <phoneticPr fontId="3" type="noConversion"/>
  </si>
  <si>
    <t>대상군선정</t>
    <phoneticPr fontId="3" type="noConversion"/>
  </si>
  <si>
    <t>교란변수</t>
    <phoneticPr fontId="3" type="noConversion"/>
  </si>
  <si>
    <t>노출측정</t>
    <phoneticPr fontId="3" type="noConversion"/>
  </si>
  <si>
    <t>평가자의 
눈가림</t>
    <phoneticPr fontId="3" type="noConversion"/>
  </si>
  <si>
    <t>결과평가</t>
    <phoneticPr fontId="3" type="noConversion"/>
  </si>
  <si>
    <t>불완전한 
결과자료</t>
    <phoneticPr fontId="3" type="noConversion"/>
  </si>
  <si>
    <t>선택적 
결과보고</t>
    <phoneticPr fontId="3" type="noConversion"/>
  </si>
  <si>
    <t>High Risk of bias</t>
    <phoneticPr fontId="3" type="noConversion"/>
  </si>
  <si>
    <t>Unclear Risk of bias</t>
    <phoneticPr fontId="3" type="noConversion"/>
  </si>
  <si>
    <t>Low Risk of bias</t>
    <phoneticPr fontId="3" type="noConversion"/>
  </si>
  <si>
    <t>u</t>
    <phoneticPr fontId="3" type="noConversion"/>
  </si>
  <si>
    <t>s</t>
    <phoneticPr fontId="3" type="noConversion"/>
  </si>
  <si>
    <t>q</t>
    <phoneticPr fontId="3" type="noConversion"/>
  </si>
  <si>
    <t>o</t>
    <phoneticPr fontId="3" type="noConversion"/>
  </si>
  <si>
    <t>M</t>
    <phoneticPr fontId="3" type="noConversion"/>
  </si>
  <si>
    <t>K</t>
    <phoneticPr fontId="3" type="noConversion"/>
  </si>
  <si>
    <t>G</t>
    <phoneticPr fontId="3" type="noConversion"/>
  </si>
  <si>
    <t>설정된 결과 모두 제시</t>
    <phoneticPr fontId="3" type="noConversion"/>
  </si>
  <si>
    <t>L</t>
    <phoneticPr fontId="3" type="noConversion"/>
  </si>
  <si>
    <t>탈락 없음</t>
    <phoneticPr fontId="3" type="noConversion"/>
  </si>
  <si>
    <t>객관적 결과지표로 구성</t>
    <phoneticPr fontId="3" type="noConversion"/>
  </si>
  <si>
    <t>눈가림 언급 없음
(동일 시술자)</t>
    <phoneticPr fontId="3" type="noConversion"/>
  </si>
  <si>
    <t>U</t>
    <phoneticPr fontId="3" type="noConversion"/>
  </si>
  <si>
    <t>중재 및 비교 시술방법 구체적 설명 제시됨</t>
    <phoneticPr fontId="3" type="noConversion"/>
  </si>
  <si>
    <t>교란변수에 대한 고려 및 이에 대한 처리 없음</t>
    <phoneticPr fontId="3" type="noConversion"/>
  </si>
  <si>
    <t>배제기준 명확</t>
    <phoneticPr fontId="3" type="noConversion"/>
  </si>
  <si>
    <t>중재군이 유의하게 더 고령이고, 종양직경이 유의하게 더 작음</t>
    <phoneticPr fontId="3" type="noConversion"/>
  </si>
  <si>
    <t>H</t>
    <phoneticPr fontId="3" type="noConversion"/>
  </si>
  <si>
    <t>f/u 기간 차이 및 종양학적 결과에서 일부 데이터 결여</t>
    <phoneticPr fontId="3" type="noConversion"/>
  </si>
  <si>
    <t>탈락 및 결측 관련 언급이 없으나, 결과 n수에 반영된 것으로 보임</t>
    <phoneticPr fontId="3" type="noConversion"/>
  </si>
  <si>
    <t>눈가림 언급 없음</t>
    <phoneticPr fontId="3" type="noConversion"/>
  </si>
  <si>
    <t>선택기준 명확</t>
    <phoneticPr fontId="3" type="noConversion"/>
  </si>
  <si>
    <t>군간 인구학적 특성은 유사</t>
    <phoneticPr fontId="3" type="noConversion"/>
  </si>
  <si>
    <t>주관적 환자보고 지표이지만, SF-36으로 국제적 공인된 도구 이용함</t>
    <phoneticPr fontId="3" type="noConversion"/>
  </si>
  <si>
    <t>환자보고데이터에 의하며 평가자는 통계적 분석만 수행</t>
    <phoneticPr fontId="3" type="noConversion"/>
  </si>
  <si>
    <t>RFA 선택기준 제시</t>
    <phoneticPr fontId="3" type="noConversion"/>
  </si>
  <si>
    <t>중재군이 유의하게 더 고령이고, 수술 고위험군으로 구성됨</t>
    <phoneticPr fontId="3" type="noConversion"/>
  </si>
  <si>
    <t>선택배제 기준 명확</t>
    <phoneticPr fontId="3" type="noConversion"/>
  </si>
  <si>
    <t>중재군이 유의하게 더 고령이고, 종양직경이 유의하게 더 작음.
그러나 비수술적 치료의 적응증으로 고려되었을 가능성 있음</t>
    <phoneticPr fontId="3" type="noConversion"/>
  </si>
  <si>
    <t>중재군에서만 3명 탈락(사유기재됨)</t>
  </si>
  <si>
    <t>선택배제기준 제시 없음</t>
    <phoneticPr fontId="3" type="noConversion"/>
  </si>
  <si>
    <t>대상자 주요 기저특성에 대한 p값 제시 없음
대상자 수 차이 및 f/u 기간 차이 있음</t>
    <phoneticPr fontId="3" type="noConversion"/>
  </si>
  <si>
    <t>회귀분석 수행</t>
    <phoneticPr fontId="3" type="noConversion"/>
  </si>
  <si>
    <t>중재군의 ASA 중증도가 비교군보다 높으나, 비수술적 치료의 적응증으로 고려되었을 가능성 있음
f/u 기간 유의한 차이 있음</t>
    <phoneticPr fontId="3" type="noConversion"/>
  </si>
  <si>
    <t>중재군에서만 2명 탈락(사유기재됨)</t>
  </si>
  <si>
    <t>중재군에서만 1명 탈락(사유기재됨)</t>
    <phoneticPr fontId="3" type="noConversion"/>
  </si>
  <si>
    <t>환자 및 의사의 선호도에 따라 배정</t>
    <phoneticPr fontId="3" type="noConversion"/>
  </si>
  <si>
    <t>군간 인구학적, 종양학적 특성 유의한 차이 없음
추적관찰 기간도 유사함</t>
    <phoneticPr fontId="3" type="noConversion"/>
  </si>
  <si>
    <t>의사의 선호도 및 가용장비에 따라 선택</t>
    <phoneticPr fontId="3" type="noConversion"/>
  </si>
  <si>
    <t>대상군 특성 모두 유사</t>
    <phoneticPr fontId="3" type="noConversion"/>
  </si>
  <si>
    <t>매칭수행</t>
    <phoneticPr fontId="3" type="noConversion"/>
  </si>
  <si>
    <t>다학제적 컨퍼런스를 통해 결정됨</t>
    <phoneticPr fontId="3" type="noConversion"/>
  </si>
  <si>
    <t>대상자 및 종양특성 등 유사</t>
    <phoneticPr fontId="3" type="noConversion"/>
  </si>
  <si>
    <t>중재군의 1명 사망으로 인한 탈락 언급, 그 외 탈락 및 결측 관련 언급이 없으나, 결과 n수에 반영된 것으로 보임</t>
    <phoneticPr fontId="3" type="noConversion"/>
  </si>
  <si>
    <t>연령, 종양크기, 추적관찰기간 등의 유의한 차이</t>
    <phoneticPr fontId="3" type="noConversion"/>
  </si>
  <si>
    <t>대상자 인구학적 특성은 차이가 없으나, 신기능 관련 및 추적관찰기간 차이가 있음</t>
    <phoneticPr fontId="3" type="noConversion"/>
  </si>
  <si>
    <t>매칭 수행
f/u 기간 차이에 대한 민감도분석 수행
회귀분석 수행</t>
    <phoneticPr fontId="3" type="noConversion"/>
  </si>
  <si>
    <t>선택기준이 명확히 제시되었으나, 다학제적 팀 논의를 거쳐 PA를 수행하되, RFA와 MWA 수행내용에 대해서는 의사 및 전문가의 선호도에 따름</t>
    <phoneticPr fontId="3" type="noConversion"/>
  </si>
  <si>
    <t>평가</t>
    <phoneticPr fontId="3" type="noConversion"/>
  </si>
  <si>
    <t>선택적 결과보고</t>
    <phoneticPr fontId="3" type="noConversion"/>
  </si>
  <si>
    <t>불완전한 결과자료</t>
    <phoneticPr fontId="3" type="noConversion"/>
  </si>
  <si>
    <t>평가자의 눈가림</t>
    <phoneticPr fontId="3" type="noConversion"/>
  </si>
  <si>
    <t>대상군 선정</t>
    <phoneticPr fontId="3" type="noConversion"/>
  </si>
  <si>
    <t>대상군 비교가능성</t>
    <phoneticPr fontId="3" type="noConversion"/>
  </si>
  <si>
    <t>Ref_ID</t>
  </si>
  <si>
    <t>◆ 방법(프로토콜)에서 제시한 결과변수에 대하여 결과에 모두 보고하였는지 확인 (미리 정해진 일차결과 중 하나라도 보고되지 않은 경우 ‘높음’으로 판단)</t>
    <phoneticPr fontId="3" type="noConversion"/>
  </si>
  <si>
    <t>◆ 전후 연구의 경우 loss가 10% 이상인 경우 ‘높음’ ??
◆ 비교연구인 경우 군 간 loss 비율의 차이에 따라 판단</t>
    <phoneticPr fontId="3" type="noConversion"/>
  </si>
  <si>
    <t xml:space="preserve">◆ 매뉴얼의 기준을 그대로 따르기로 함
◆ 신뢰도 및 타당도가 입증된 도구를 사용한 경우(예, VAS 등) ‘낮음’으로 판단 가능 </t>
    <phoneticPr fontId="3" type="noConversion"/>
  </si>
  <si>
    <t>◆ 매뉴얼의 기준을 그대로 따르기로 함
◆ (연구자와 결과 평가자의 독립성이 보장되는지, 평가자가 결과 평가에 영향을 미치지 않도록 설계 되었는지에 대한 판단)
◆ 평가자의 눈가람에 대한 언급이 없을 경우 ‘불확실’로 판단 (2014년 보고서 기준)</t>
    <phoneticPr fontId="3" type="noConversion"/>
  </si>
  <si>
    <t xml:space="preserve">◆ 매뉴얼의 가이드라인을 그대로 따르기로 함
◆ 신뢰할 수 있는 검사법 이용 (예, discography 사용해서 SIDT 수행한 경우 ‘낮음’으로 판단) </t>
    <phoneticPr fontId="3" type="noConversion"/>
  </si>
  <si>
    <t>◆ 교란변수에 대하여 매칭, 층화 등을 하여 연구 디자인 때 군 간 비교가능성을 확보한 연구는 낮음으로 판단 가능
◆ 연구 디자인 때 군 간 비교가능성 확보하지 못한 경우는 회귀분석 등 통계적 보정을 수행하여 분석한 경우 낮음으로 판단</t>
    <phoneticPr fontId="3" type="noConversion"/>
  </si>
  <si>
    <t>◆ 연구 참여자 선택, 배제 기준이 문헌에 정확히 기술되었고 이를 모든 참가자에 동일하게 적용하면 낮음으로 판단 
◆ Inclusion criteria, selection criteria, exclusion 등의 용어를 직접사용하지 않더라도 참여자 선택, 배제 기준이 기술되어 있는지를 확인할 것
◆ Random sampling을 했다는 단순 기술만으로는 동 항목에 대한 비뚤림위험 판단근거가 충분히 제시되었다고 보기 어려움</t>
    <phoneticPr fontId="3" type="noConversion"/>
  </si>
  <si>
    <t>◆ 비교연구인 경우 중재군과 대조군의 주요기저특성에 차이가 없음이 확인 되는 경우에만 낮음으로 판단 (테이블 1의 p 값, 문헌의 기술 확인 등)
◆ 중재 전후의 연구 집단이 완전히 동일한 경우 이외에도 before/after의 데이터를 모집한 대상자(코호트)가 동일하다면 이를 시점에 따라 전후연구, 또는 시계열연구로 판단함. 단일군 연구 중 전후 값을 비교하였으면 비교연구인 전후연구로 본다. 전/후의 집단이 동일 집단이라고 가정할 수 있다면 ‘낮음’으로 판단할 수 있음</t>
    <phoneticPr fontId="3" type="noConversion"/>
  </si>
  <si>
    <t>by ROBANS 2.0</t>
    <phoneticPr fontId="3" type="noConversion"/>
  </si>
  <si>
    <t>그 외 비뚤림: 재정지원 및 COI</t>
    <phoneticPr fontId="3" type="noConversion"/>
  </si>
  <si>
    <t>그 외 비뚤림: 병합중재</t>
    <phoneticPr fontId="3" type="noConversion"/>
  </si>
  <si>
    <t>선택적 보고</t>
    <phoneticPr fontId="3" type="noConversion"/>
  </si>
  <si>
    <t>불충분한 결과자료</t>
    <phoneticPr fontId="3" type="noConversion"/>
  </si>
  <si>
    <t>결과평가에 대한 눈가림</t>
    <phoneticPr fontId="3" type="noConversion"/>
  </si>
  <si>
    <t>연구 참여자, 연구자에 대한 눈가림</t>
    <phoneticPr fontId="3" type="noConversion"/>
  </si>
  <si>
    <t>배정순서은폐</t>
    <phoneticPr fontId="3" type="noConversion"/>
  </si>
  <si>
    <t>무작위 배정순서 생성</t>
  </si>
  <si>
    <t>COI 및 funding 언급없음</t>
    <phoneticPr fontId="3" type="noConversion"/>
  </si>
  <si>
    <t>중재/비교 이외에 모든 처치 및 관리는 동일</t>
    <phoneticPr fontId="3" type="noConversion"/>
  </si>
  <si>
    <t>안전성, 효과성 모두 보고함</t>
    <phoneticPr fontId="3" type="noConversion"/>
  </si>
  <si>
    <t>후속자료가 불완전한 경우는 배제했다고 배제기준에 밝힘</t>
    <phoneticPr fontId="3" type="noConversion"/>
  </si>
  <si>
    <t>눈가림에 대한 설명없음</t>
    <phoneticPr fontId="3" type="noConversion"/>
  </si>
  <si>
    <t>배정순서 은폐에 대한 설명없음</t>
    <phoneticPr fontId="3" type="noConversion"/>
  </si>
  <si>
    <t>무작위배정방법에 대한 설명없음</t>
    <phoneticPr fontId="3" type="noConversion"/>
  </si>
  <si>
    <t>Other bias : Funding
(그 외 비뚤림)</t>
    <phoneticPr fontId="3" type="noConversion"/>
  </si>
  <si>
    <t>Other bias :Cointervention
(그 외 비뚤림)</t>
    <phoneticPr fontId="3" type="noConversion"/>
  </si>
  <si>
    <t>Free of selectivereporting
(선택적 보고)</t>
    <phoneticPr fontId="3" type="noConversion"/>
  </si>
  <si>
    <t>Incomplete outcomedata addressed
(불충분한 결과자료)</t>
    <phoneticPr fontId="3" type="noConversion"/>
  </si>
  <si>
    <t>Blinding of outcomeassessment
(결과평가에 대한 눈가림)</t>
    <phoneticPr fontId="3" type="noConversion"/>
  </si>
  <si>
    <t>Blinding of participantsand personnel
(연구 참여자, 연구자에 대한 눈가림)</t>
    <phoneticPr fontId="3" type="noConversion"/>
  </si>
  <si>
    <t>Allocation concealment
(배정순서 은폐)</t>
    <phoneticPr fontId="3" type="noConversion"/>
  </si>
  <si>
    <t>Adequate sequencegeneration
(무작위 배정순서 생성)</t>
    <phoneticPr fontId="3" type="noConversion"/>
  </si>
  <si>
    <t xml:space="preserve">민간 연구비 지원 </t>
    <phoneticPr fontId="3" type="noConversion"/>
  </si>
  <si>
    <t>병행치료 수행 여부를 명확히 기록하고 이 병행 치료가 outcome에 영향을 미치는 경우 이를 위한 보정 or standardized를 위한 노력을 하거나, 영향을 미칠만한 병행치료를 수행하지 않았음이 명확히 기술된 경우 'Low'로 평가</t>
    <phoneticPr fontId="3" type="noConversion"/>
  </si>
  <si>
    <t xml:space="preserve">선택적 보고의 경우 안전성과 효과성 결과를 모두 보고한 경우에 'Low'로 평가, 둘 중 하나만 보고한 경우에는 'unclear'로 평가?? =&gt; 안전성 및 효과성 결과를 둘다 보고하였는지, 둘중 하나만 보고하였는지 기록해 둘 것 </t>
    <phoneticPr fontId="3" type="noConversion"/>
  </si>
  <si>
    <t>다음 중 한 가지 이상에 해당되는 경우
- 낮음: 
· 결측치가 없는 경우
· 결측치가 결과에 영향을 미치지 않는 경우(생존분석에서는 결측이 절단값으로 다루어짐)
· 결측치가 중재군 간에 유사하게 발생하고 결측치가 발생한 원인도 유사함
· 이분형 변수의 경우 결측치 분율이 관찰발생위험을 비추어볼 때 중재효과 추정에 임상적으로 유의한 차이를 낼 것으로 보이지 않는 경우
· 연속형 변수의 경우 결측값들로부터 예견되는 중재효과의 크기가 관찰된 효과의 크기 추정에 임상적으로 유의한 영향을 미칠 것으로 보이지 않는 경우
· 적절한 통계적 방법을 사용하여 결측치를 대체한 경우
- 높음: 
· 상당수의 결측치가 존재하고 결측치의 원인이 실제 결과에 영향을 미칠 수 있는 경우 - 중재군 간의 불균형한 결측치 수 차이 자체 또는 결측이 생긴 이유가 결과에 비뚤임을 초래할 수 있는 경우
· 이분형 변수의 경우 결측치 분율이 결과변수의 관찰발생위험에 비추어 상당 수여서 중재효과 추정에 임상적으로 유의한 차이를 낼 것으로 보이지 않는 경우
· 연속형 변수의 경우, 결측 결과로부터 예견되는 군간 중재효과 차이가 (평균의 차이 혹은 표준화 평균의 차이)가 효과크기 추정결과에 임상적으로 유의한 비뚤임을 초래 하기에 충분한 경우
· 무작위 배정된 중재를 받지 않은 사람이 상당수 임에도 중재 받은 대로만 분석을 수행하여(per-procotol analysis) 결과자료를 제시한 경우
· 부적절한 방법으로 결측치를 대체한 경우
- 불확실: 
· 배제/탈락에 대한 보고가 불충분한 경우(예, 무작위수 언급 없음, 결측 이유에 대한 언급 없음)
· 연구에서 해당 결과를 다루지 않은 경우</t>
    <phoneticPr fontId="3" type="noConversion"/>
  </si>
  <si>
    <t>다음 중 한 가지 이상에 해당되는 경우
-낮음: 
· 결과평가에 대한 눈가림을 채택하여 수행하였고 결과평가자에 대한 눈가림이 깨지지 않았을 것으로 확신되는 경우
· 눈가림이 시행되지 않았으나, 눈가림이 결과평가에 영향을 미치지 않을 것으로 판단 되는 경우
-높음: 
· 눈가림이 결과평가에 영향을 미칠 수 있는 경우임에도 눈가림을 시행하지 않은 경우
· 결과평가자에 대한 눈가림이 시도되었으나 눈가림이 유지되지 않았을 것으로 판단 되고, 눈가림이 결과평가에 영향을 미칠 것으로 판단되는 경우
-불확실: 
· 눈가림에 대한 비뚤임 위험이 ‘낮음’, ‘높음’ 중 어디에 해당하는지 불확실한 경우
· 연구에서 해당 결과를 다루지 않은 경우</t>
    <phoneticPr fontId="3" type="noConversion"/>
  </si>
  <si>
    <t>다음 중 한 가지 이상에 해당되는 경우
-낮음: 
· 눈가림이 시행되지 않았거나 불완전하나, 눈가림이 (중재)결과에 영향을 미치지 않을 것으로 판단되는 경우
· 눈가림을 채택하여 수행하였고 연구 참여자와 연구자에 대한 눈가림이 깨지지 않았을 것으로 확신되는 경우
-높음: 
· 연구 참여자와 연구자에 대한 눈가림이 시도되었으나 눈가림이 유지되지 않았을 것으로 판단되고, 눈가림이 결과평가에 영향을 미칠 것으로 판단되는 경우
· 눈가림이 (중재)결과에 영향을 미칠 수 있는 경우임에도 눈가림을 시행하지 않았 거나, 눈가림을 시도하였으나 방법이 부적절한 경우
-불확실: 
· 눈가림에 대한 비뚤임 위험이 ‘낮음’, ‘높음’ 중 어디에 해당하는지 불확실한 경우
· 연구에서 해당 결과를 다루지 않은 경우</t>
    <phoneticPr fontId="3" type="noConversion"/>
  </si>
  <si>
    <t>ㅡ낮음: 적절한 방법에 의해 배정순서가 은폐됨으로써 연구자가 배정내용을 알 수 없는 경우
ㅡ높음: 배정순서가 은폐될 수 있는 방법을 사용하지 않았거나 부적절한 방법의 사용에 의해 배정순서가 은폐되지 않은 경우
ㅡ불확실: 배정순서 은폐 방법에 대한 비뚤임 위험이 ‘낮음’, ‘높음’ 중 어디에 해당하는지 불확실한 경우</t>
    <phoneticPr fontId="3" type="noConversion"/>
  </si>
  <si>
    <t>문헌에 정확한 clue(ex. ‘무작위 배정순서 생성’의 경우에 ‘randomization’과 관련한 단어는 있지만 무작위 배정이 어떤 방법으로 이루어졌는지에 관한 기술이 없어 이 과정에서 bias가 생길 위험이 있었는지 판단할 수 없는 경우)가 제시되어 있지 않은 경우는 'unclear'로 평가</t>
    <phoneticPr fontId="3" type="noConversion"/>
  </si>
  <si>
    <t>0.259</t>
    <phoneticPr fontId="3" type="noConversion"/>
  </si>
  <si>
    <t>농양</t>
    <phoneticPr fontId="3" type="noConversion"/>
  </si>
  <si>
    <t>혈종</t>
    <phoneticPr fontId="3" type="noConversion"/>
  </si>
  <si>
    <t>소변종</t>
    <phoneticPr fontId="3" type="noConversion"/>
  </si>
  <si>
    <t>장천공</t>
    <phoneticPr fontId="3" type="noConversion"/>
  </si>
  <si>
    <t>0.351</t>
    <phoneticPr fontId="3" type="noConversion"/>
  </si>
  <si>
    <t>0.317</t>
    <phoneticPr fontId="3" type="noConversion"/>
  </si>
  <si>
    <t>0.235</t>
    <phoneticPr fontId="3" type="noConversion"/>
  </si>
  <si>
    <t>0.308</t>
    <phoneticPr fontId="3" type="noConversion"/>
  </si>
  <si>
    <t>초기(1년이내)</t>
    <phoneticPr fontId="3" type="noConversion"/>
  </si>
  <si>
    <t>후기(1년 이상)</t>
    <phoneticPr fontId="3" type="noConversion"/>
  </si>
  <si>
    <t>0.199</t>
    <phoneticPr fontId="3" type="noConversion"/>
  </si>
  <si>
    <t>0.536</t>
    <phoneticPr fontId="3" type="noConversion"/>
  </si>
  <si>
    <t>0.070</t>
    <phoneticPr fontId="3" type="noConversion"/>
  </si>
  <si>
    <t>중재군의 RENAL 중증도가 비교군보다 높음</t>
    <phoneticPr fontId="3" type="noConversion"/>
  </si>
  <si>
    <t>48개월</t>
    <phoneticPr fontId="3" type="noConversion"/>
  </si>
  <si>
    <t>(1) 4년 후 반대쪽 신장에 발생, RFA 수행
(1) 1년 후 예후가 좋지 않은 종양 발생</t>
    <phoneticPr fontId="3" type="noConversion"/>
  </si>
  <si>
    <t>(1) 1년 후 발생</t>
    <phoneticPr fontId="3" type="noConversion"/>
  </si>
  <si>
    <t>Creatinine</t>
    <phoneticPr fontId="3" type="noConversion"/>
  </si>
  <si>
    <t>GFR</t>
    <phoneticPr fontId="3" type="noConversion"/>
  </si>
  <si>
    <t>post(NR)</t>
    <phoneticPr fontId="3" type="noConversion"/>
  </si>
  <si>
    <t>1.14</t>
    <phoneticPr fontId="3" type="noConversion"/>
  </si>
  <si>
    <t>1.37</t>
    <phoneticPr fontId="3" type="noConversion"/>
  </si>
  <si>
    <t>1.29</t>
    <phoneticPr fontId="3" type="noConversion"/>
  </si>
  <si>
    <t>52.44</t>
    <phoneticPr fontId="3" type="noConversion"/>
  </si>
  <si>
    <t>12.41</t>
    <phoneticPr fontId="3" type="noConversion"/>
  </si>
  <si>
    <t>50.78</t>
    <phoneticPr fontId="3" type="noConversion"/>
  </si>
  <si>
    <t>17.13</t>
    <phoneticPr fontId="3" type="noConversion"/>
  </si>
  <si>
    <t>1.66</t>
    <phoneticPr fontId="3" type="noConversion"/>
  </si>
  <si>
    <t>7.58</t>
    <phoneticPr fontId="3" type="noConversion"/>
  </si>
  <si>
    <t>10.36</t>
    <phoneticPr fontId="3" type="noConversion"/>
  </si>
  <si>
    <t>28.37</t>
    <phoneticPr fontId="3" type="noConversion"/>
  </si>
  <si>
    <t>0.99</t>
    <phoneticPr fontId="3" type="noConversion"/>
  </si>
  <si>
    <t>56.67</t>
    <phoneticPr fontId="3" type="noConversion"/>
  </si>
  <si>
    <t>7.73</t>
    <phoneticPr fontId="3" type="noConversion"/>
  </si>
  <si>
    <t>55.33</t>
    <phoneticPr fontId="3" type="noConversion"/>
  </si>
  <si>
    <t>10.30</t>
    <phoneticPr fontId="3" type="noConversion"/>
  </si>
  <si>
    <t>1.33</t>
    <phoneticPr fontId="3" type="noConversion"/>
  </si>
  <si>
    <t>2.69</t>
    <phoneticPr fontId="3" type="noConversion"/>
  </si>
  <si>
    <t>1.10</t>
    <phoneticPr fontId="3" type="noConversion"/>
  </si>
  <si>
    <t>0.89</t>
    <phoneticPr fontId="3" type="noConversion"/>
  </si>
  <si>
    <t>1.63</t>
    <phoneticPr fontId="3" type="noConversion"/>
  </si>
  <si>
    <t>1.73</t>
    <phoneticPr fontId="3" type="noConversion"/>
  </si>
  <si>
    <t>53.58</t>
    <phoneticPr fontId="3" type="noConversion"/>
  </si>
  <si>
    <t>13.17</t>
    <phoneticPr fontId="3" type="noConversion"/>
  </si>
  <si>
    <t>53.45</t>
    <phoneticPr fontId="3" type="noConversion"/>
  </si>
  <si>
    <t>11.21</t>
    <phoneticPr fontId="3" type="noConversion"/>
  </si>
  <si>
    <t>11.62</t>
    <phoneticPr fontId="3" type="noConversion"/>
  </si>
  <si>
    <t>0.9857</t>
    <phoneticPr fontId="3" type="noConversion"/>
  </si>
  <si>
    <t>0.0684</t>
    <phoneticPr fontId="3" type="noConversion"/>
  </si>
  <si>
    <t>0.7401</t>
    <phoneticPr fontId="3" type="noConversion"/>
  </si>
  <si>
    <t>0.7319</t>
    <phoneticPr fontId="3" type="noConversion"/>
  </si>
  <si>
    <t>0.8959</t>
    <phoneticPr fontId="3" type="noConversion"/>
  </si>
  <si>
    <t>혈액소실량 대체</t>
    <phoneticPr fontId="3" type="noConversion"/>
  </si>
  <si>
    <t>2.30</t>
    <phoneticPr fontId="3" type="noConversion"/>
  </si>
  <si>
    <t>2.51</t>
    <phoneticPr fontId="3" type="noConversion"/>
  </si>
  <si>
    <t>1.23</t>
    <phoneticPr fontId="3" type="noConversion"/>
  </si>
  <si>
    <t>1.89</t>
    <phoneticPr fontId="3" type="noConversion"/>
  </si>
  <si>
    <t>1.62</t>
    <phoneticPr fontId="3" type="noConversion"/>
  </si>
  <si>
    <t>1.30</t>
    <phoneticPr fontId="3" type="noConversion"/>
  </si>
  <si>
    <t>5.57</t>
    <phoneticPr fontId="3" type="noConversion"/>
  </si>
  <si>
    <t>3.02</t>
    <phoneticPr fontId="3" type="noConversion"/>
  </si>
  <si>
    <t>13.66</t>
    <phoneticPr fontId="3" type="noConversion"/>
  </si>
  <si>
    <t>5.22</t>
    <phoneticPr fontId="3" type="noConversion"/>
  </si>
  <si>
    <t>4.90</t>
    <phoneticPr fontId="3" type="noConversion"/>
  </si>
  <si>
    <t>0.0353</t>
    <phoneticPr fontId="3" type="noConversion"/>
  </si>
  <si>
    <t>0.3341</t>
    <phoneticPr fontId="3" type="noConversion"/>
  </si>
  <si>
    <t>중재군과 비교군의 종양직경이 유의하게 차이 있음</t>
    <phoneticPr fontId="3" type="noConversion"/>
  </si>
  <si>
    <t>신우/농우신염</t>
    <phoneticPr fontId="3" type="noConversion"/>
  </si>
  <si>
    <t>수신증</t>
    <phoneticPr fontId="3" type="noConversion"/>
  </si>
  <si>
    <t>상처</t>
    <phoneticPr fontId="3" type="noConversion"/>
  </si>
  <si>
    <t>소변누출</t>
    <phoneticPr fontId="3" type="noConversion"/>
  </si>
  <si>
    <t>0.434</t>
    <phoneticPr fontId="3" type="noConversion"/>
  </si>
  <si>
    <t>14.6개월</t>
    <phoneticPr fontId="3" type="noConversion"/>
  </si>
  <si>
    <t>0.669</t>
    <phoneticPr fontId="3" type="noConversion"/>
  </si>
  <si>
    <t>0.7</t>
    <phoneticPr fontId="3" type="noConversion"/>
  </si>
  <si>
    <t>6.2</t>
    <phoneticPr fontId="3" type="noConversion"/>
  </si>
  <si>
    <t>2.4</t>
    <phoneticPr fontId="3" type="noConversion"/>
  </si>
  <si>
    <t>0.049</t>
    <phoneticPr fontId="3" type="noConversion"/>
  </si>
  <si>
    <t>CKD 발생률</t>
    <phoneticPr fontId="3" type="noConversion"/>
  </si>
  <si>
    <t>3.0</t>
    <phoneticPr fontId="3" type="noConversion"/>
  </si>
  <si>
    <t>2.2</t>
    <phoneticPr fontId="3" type="noConversion"/>
  </si>
  <si>
    <t>1.5</t>
    <phoneticPr fontId="3" type="noConversion"/>
  </si>
  <si>
    <t>중재군과 비교군의 기저질환에 유의한 차이 있음</t>
    <phoneticPr fontId="3" type="noConversion"/>
  </si>
  <si>
    <t>일부 지표에서 특정 군 측정하지 않음</t>
    <phoneticPr fontId="3" type="noConversion"/>
  </si>
  <si>
    <t>T1a renal masses</t>
    <phoneticPr fontId="3" type="noConversion"/>
  </si>
  <si>
    <t>△Cr</t>
    <phoneticPr fontId="3" type="noConversion"/>
  </si>
  <si>
    <t>15</t>
    <phoneticPr fontId="3" type="noConversion"/>
  </si>
  <si>
    <t>0.1</t>
    <phoneticPr fontId="3" type="noConversion"/>
  </si>
  <si>
    <t>0.2</t>
    <phoneticPr fontId="3" type="noConversion"/>
  </si>
  <si>
    <t>1.3</t>
    <phoneticPr fontId="3" type="noConversion"/>
  </si>
  <si>
    <t>0.3</t>
    <phoneticPr fontId="3" type="noConversion"/>
  </si>
  <si>
    <t>0.5</t>
    <phoneticPr fontId="3" type="noConversion"/>
  </si>
  <si>
    <t>58</t>
    <phoneticPr fontId="3" type="noConversion"/>
  </si>
  <si>
    <t>군간 생존율 제시없이 전체값만 제시되어 결과분리되지 않음</t>
    <phoneticPr fontId="3" type="noConversion"/>
  </si>
  <si>
    <t>T1a renal mass</t>
    <phoneticPr fontId="3" type="noConversion"/>
  </si>
  <si>
    <t>PTA &gt;PN</t>
    <phoneticPr fontId="3" type="noConversion"/>
  </si>
  <si>
    <t>0.49</t>
    <phoneticPr fontId="3" type="noConversion"/>
  </si>
  <si>
    <t>98% (95% CI 95-100)</t>
    <phoneticPr fontId="3" type="noConversion"/>
  </si>
  <si>
    <t>무전이생존율</t>
    <phoneticPr fontId="3" type="noConversion"/>
  </si>
  <si>
    <t>0.31</t>
    <phoneticPr fontId="3" type="noConversion"/>
  </si>
  <si>
    <t>98% (95% CI 97-99)</t>
    <phoneticPr fontId="3" type="noConversion"/>
  </si>
  <si>
    <t>93% (95% CI 87-100)</t>
    <phoneticPr fontId="3" type="noConversion"/>
  </si>
  <si>
    <t>100% (95% CI 100-100)</t>
    <phoneticPr fontId="3" type="noConversion"/>
  </si>
  <si>
    <t>99% (95% CI 98-100)</t>
    <phoneticPr fontId="3" type="noConversion"/>
  </si>
  <si>
    <t>82% (95% CI 76-89)</t>
    <phoneticPr fontId="3" type="noConversion"/>
  </si>
  <si>
    <t>88% (95% CI 82-94)</t>
    <phoneticPr fontId="3" type="noConversion"/>
  </si>
  <si>
    <t>95% (95% CI 4-97)</t>
    <phoneticPr fontId="3" type="noConversion"/>
  </si>
  <si>
    <t>(2) 혈뇨, (각1례) 출혈, 폐색전, 폐부종, 요로성패혈증, 농양, 전신염증반응, 기흉</t>
    <phoneticPr fontId="3" type="noConversion"/>
  </si>
  <si>
    <t>(3) 요관골반 협착, (각1례) 절제 부위 농양, 동정맥루, 소변누출, 혈종, 신경손상, 고혈압, 심방세동</t>
    <phoneticPr fontId="3" type="noConversion"/>
  </si>
  <si>
    <t>0.48</t>
    <phoneticPr fontId="3" type="noConversion"/>
  </si>
  <si>
    <t>97.2% (95% CI 94.4-100)</t>
    <phoneticPr fontId="3" type="noConversion"/>
  </si>
  <si>
    <t>93.2% (95% CI 88.3-98.5)</t>
    <phoneticPr fontId="3" type="noConversion"/>
  </si>
  <si>
    <t>93.2% (95% CI 95.9-100)</t>
    <phoneticPr fontId="3" type="noConversion"/>
  </si>
  <si>
    <t>98.3% (95% CI 91.4-100)</t>
    <phoneticPr fontId="3" type="noConversion"/>
  </si>
  <si>
    <t>95.6% (95% CI 91.4-100)</t>
    <phoneticPr fontId="3" type="noConversion"/>
  </si>
  <si>
    <t>종양크기, 기저 신장상태에 유의한 차이가 있음</t>
    <phoneticPr fontId="3" type="noConversion"/>
  </si>
  <si>
    <t>cT1 renal mass</t>
    <phoneticPr fontId="3" type="noConversion"/>
  </si>
  <si>
    <t>L-RFA</t>
    <phoneticPr fontId="3" type="noConversion"/>
  </si>
  <si>
    <t>RLPN</t>
    <phoneticPr fontId="3" type="noConversion"/>
  </si>
  <si>
    <t>OPN</t>
  </si>
  <si>
    <t>OPN</t>
    <phoneticPr fontId="3" type="noConversion"/>
  </si>
  <si>
    <t>RFA &gt; PN</t>
  </si>
  <si>
    <t>RFA &gt; PN</t>
    <phoneticPr fontId="3" type="noConversion"/>
  </si>
  <si>
    <t>최소 6개월 이상</t>
    <phoneticPr fontId="3" type="noConversion"/>
  </si>
  <si>
    <t>비교군3</t>
    <phoneticPr fontId="3" type="noConversion"/>
  </si>
  <si>
    <t>0.497</t>
    <phoneticPr fontId="3" type="noConversion"/>
  </si>
  <si>
    <t>0.514</t>
    <phoneticPr fontId="3" type="noConversion"/>
  </si>
  <si>
    <t>NA</t>
    <phoneticPr fontId="3" type="noConversion"/>
  </si>
  <si>
    <t>0</t>
    <phoneticPr fontId="3" type="noConversion"/>
  </si>
  <si>
    <t>0-1</t>
    <phoneticPr fontId="3" type="noConversion"/>
  </si>
  <si>
    <t>29</t>
    <phoneticPr fontId="3" type="noConversion"/>
  </si>
  <si>
    <t>1-2</t>
    <phoneticPr fontId="3" type="noConversion"/>
  </si>
  <si>
    <t>3-4</t>
    <phoneticPr fontId="3" type="noConversion"/>
  </si>
  <si>
    <t>48</t>
    <phoneticPr fontId="3" type="noConversion"/>
  </si>
  <si>
    <t>4</t>
    <phoneticPr fontId="3" type="noConversion"/>
  </si>
  <si>
    <t>3-5</t>
    <phoneticPr fontId="3" type="noConversion"/>
  </si>
  <si>
    <t>52</t>
    <phoneticPr fontId="3" type="noConversion"/>
  </si>
  <si>
    <t>연령 및 종양크기에 유의한 차이가 있음</t>
    <phoneticPr fontId="3" type="noConversion"/>
  </si>
  <si>
    <t>신뢰할 수 있는 시술방법 이용됨</t>
    <phoneticPr fontId="3" type="noConversion"/>
  </si>
  <si>
    <t>(1) 출혈
(3) 일시적 심방세동, 고혈압, 상심실성 빈맥 등의 증상발현
(10) 신경손상(감각 및 운동 결손 등)
(1) 기흉
(1) 마취 관련 신경 마비</t>
    <phoneticPr fontId="3" type="noConversion"/>
  </si>
  <si>
    <t>(2) 출혈, 혈관손상, 빈혈 등
(5) 요로상피협착
(1) 농양
(1) 소변누출</t>
    <phoneticPr fontId="3" type="noConversion"/>
  </si>
  <si>
    <t>(5) 혈뇨, 
(4) 심근경색, 심방세동, 고혈압 및 고칼륨혈증 등의 일시적 증상,
(3) 폐색전증,(2) 신경손상, (2) 각막 찰과상
(1) 감염, (1) 피부동결, (1) 뇌혈관 사건, (1) 표재성 정맥혈전증</t>
    <phoneticPr fontId="3" type="noConversion"/>
  </si>
  <si>
    <t>(10) 출혈/혈관손상/빈혈, (3) 혈뇨, (1) 기흉, (1) 파종, (1) 감염</t>
    <phoneticPr fontId="3" type="noConversion"/>
  </si>
  <si>
    <t>254</t>
    <phoneticPr fontId="3" type="noConversion"/>
  </si>
  <si>
    <t>1.4</t>
    <phoneticPr fontId="3" type="noConversion"/>
  </si>
  <si>
    <t>311</t>
    <phoneticPr fontId="3" type="noConversion"/>
  </si>
  <si>
    <t>군간 종양크기 유의하게 다름</t>
    <phoneticPr fontId="3" type="noConversion"/>
  </si>
  <si>
    <t>renal mass</t>
    <phoneticPr fontId="3" type="noConversion"/>
  </si>
  <si>
    <t>I) 36.6C) 37.4</t>
    <phoneticPr fontId="3" type="noConversion"/>
  </si>
  <si>
    <t>동정맥루 발생으로 동맥색전술 수행</t>
    <phoneticPr fontId="3" type="noConversion"/>
  </si>
  <si>
    <t>0.266</t>
    <phoneticPr fontId="3" type="noConversion"/>
  </si>
  <si>
    <t>40</t>
    <phoneticPr fontId="3" type="noConversion"/>
  </si>
  <si>
    <t>110</t>
    <phoneticPr fontId="3" type="noConversion"/>
  </si>
  <si>
    <t>2.3</t>
    <phoneticPr fontId="3" type="noConversion"/>
  </si>
  <si>
    <t>8.6</t>
    <phoneticPr fontId="3" type="noConversion"/>
  </si>
  <si>
    <t>3.7</t>
    <phoneticPr fontId="3" type="noConversion"/>
  </si>
  <si>
    <t>11.6</t>
    <phoneticPr fontId="3" type="noConversion"/>
  </si>
  <si>
    <t>7.4</t>
    <phoneticPr fontId="3" type="noConversion"/>
  </si>
  <si>
    <t>10.9</t>
    <phoneticPr fontId="3" type="noConversion"/>
  </si>
  <si>
    <t>8.4</t>
    <phoneticPr fontId="3" type="noConversion"/>
  </si>
  <si>
    <t>12.7</t>
    <phoneticPr fontId="3" type="noConversion"/>
  </si>
  <si>
    <t>0.013</t>
    <phoneticPr fontId="3" type="noConversion"/>
  </si>
  <si>
    <t>0.034</t>
    <phoneticPr fontId="3" type="noConversion"/>
  </si>
  <si>
    <t>7.0</t>
    <phoneticPr fontId="3" type="noConversion"/>
  </si>
  <si>
    <t>연령, 기저질환에서 유의한 차이 있음</t>
    <phoneticPr fontId="3" type="noConversion"/>
  </si>
  <si>
    <t>GFR
(mL/min/1.73m2)</t>
    <phoneticPr fontId="3" type="noConversion"/>
  </si>
  <si>
    <t>22</t>
    <phoneticPr fontId="3" type="noConversion"/>
  </si>
  <si>
    <t>20</t>
    <phoneticPr fontId="3" type="noConversion"/>
  </si>
  <si>
    <t>18</t>
    <phoneticPr fontId="3" type="noConversion"/>
  </si>
  <si>
    <t>38.7</t>
    <phoneticPr fontId="3" type="noConversion"/>
  </si>
  <si>
    <t>38.2</t>
    <phoneticPr fontId="3" type="noConversion"/>
  </si>
  <si>
    <t>0.58</t>
    <phoneticPr fontId="3" type="noConversion"/>
  </si>
  <si>
    <t>0.75</t>
    <phoneticPr fontId="3" type="noConversion"/>
  </si>
  <si>
    <t>41.1</t>
    <phoneticPr fontId="3" type="noConversion"/>
  </si>
  <si>
    <t>41.4</t>
    <phoneticPr fontId="3" type="noConversion"/>
  </si>
  <si>
    <t>40.4</t>
    <phoneticPr fontId="3" type="noConversion"/>
  </si>
  <si>
    <t>42.1</t>
    <phoneticPr fontId="3" type="noConversion"/>
  </si>
  <si>
    <t>37.8</t>
    <phoneticPr fontId="3" type="noConversion"/>
  </si>
  <si>
    <t>대상자 군간 비교없이 하나로 제시되어 있음</t>
    <phoneticPr fontId="3" type="noConversion"/>
  </si>
  <si>
    <t>일부지표에서 군간 구분된 결과구분없이 통합된 결과값 제시</t>
    <phoneticPr fontId="3" type="noConversion"/>
  </si>
  <si>
    <t>단일신장의 신종양</t>
    <phoneticPr fontId="3" type="noConversion"/>
  </si>
  <si>
    <t>(1) 시술부위 농양 경피배액 및 항생제 치료</t>
    <phoneticPr fontId="3" type="noConversion"/>
  </si>
  <si>
    <t>(2) 신주위 혈종→추가 중재 불필요</t>
    <phoneticPr fontId="3" type="noConversion"/>
  </si>
  <si>
    <t>I) 38.8개월
C) 15.1개월</t>
    <phoneticPr fontId="3" type="noConversion"/>
  </si>
  <si>
    <t>0.6098</t>
    <phoneticPr fontId="3" type="noConversion"/>
  </si>
  <si>
    <t>혈청 creatinine(mg/dL)</t>
    <phoneticPr fontId="3" type="noConversion"/>
  </si>
  <si>
    <t>eGFR
(mL/min/1.73m2)</t>
    <phoneticPr fontId="3" type="noConversion"/>
  </si>
  <si>
    <t>I) 27.6개월
C) 17개월</t>
    <phoneticPr fontId="3" type="noConversion"/>
  </si>
  <si>
    <t>1.35</t>
    <phoneticPr fontId="3" type="noConversion"/>
  </si>
  <si>
    <t>0.34</t>
    <phoneticPr fontId="3" type="noConversion"/>
  </si>
  <si>
    <t>1.44</t>
    <phoneticPr fontId="3" type="noConversion"/>
  </si>
  <si>
    <t>1.85</t>
    <phoneticPr fontId="3" type="noConversion"/>
  </si>
  <si>
    <t>16.6</t>
    <phoneticPr fontId="3" type="noConversion"/>
  </si>
  <si>
    <t>47</t>
    <phoneticPr fontId="3" type="noConversion"/>
  </si>
  <si>
    <t>20.4</t>
    <phoneticPr fontId="3" type="noConversion"/>
  </si>
  <si>
    <t>57.3</t>
    <phoneticPr fontId="3" type="noConversion"/>
  </si>
  <si>
    <t>54.2</t>
    <phoneticPr fontId="3" type="noConversion"/>
  </si>
  <si>
    <t>18.6</t>
    <phoneticPr fontId="3" type="noConversion"/>
  </si>
  <si>
    <t>군간 인구학적, 종양학적 특성 유의한 차이 없음</t>
    <phoneticPr fontId="3" type="noConversion"/>
  </si>
  <si>
    <t>SRM</t>
    <phoneticPr fontId="3" type="noConversion"/>
  </si>
  <si>
    <t>12개월</t>
    <phoneticPr fontId="3" type="noConversion"/>
  </si>
  <si>
    <t>(1) 신주위 출혈</t>
    <phoneticPr fontId="3" type="noConversion"/>
  </si>
  <si>
    <t>(1) 열적 피부손상</t>
    <phoneticPr fontId="3" type="noConversion"/>
  </si>
  <si>
    <t>0.6044</t>
    <phoneticPr fontId="3" type="noConversion"/>
  </si>
  <si>
    <t>T1a RCC</t>
    <phoneticPr fontId="3" type="noConversion"/>
  </si>
  <si>
    <t>RN</t>
    <phoneticPr fontId="3" type="noConversion"/>
  </si>
  <si>
    <t>PN</t>
  </si>
  <si>
    <t>PN</t>
    <phoneticPr fontId="3" type="noConversion"/>
  </si>
  <si>
    <t>p-RFA&gt;PN
p-RFA&lt;RN</t>
    <phoneticPr fontId="3" type="noConversion"/>
  </si>
  <si>
    <t>NS</t>
    <phoneticPr fontId="3" type="noConversion"/>
  </si>
  <si>
    <t>ㅡ</t>
    <phoneticPr fontId="3" type="noConversion"/>
  </si>
  <si>
    <t>&gt;</t>
  </si>
  <si>
    <t>&gt;</t>
    <phoneticPr fontId="3" type="noConversion"/>
  </si>
  <si>
    <t>p-RFA&gt;RN, p-RFA=PN</t>
    <phoneticPr fontId="3" type="noConversion"/>
  </si>
  <si>
    <t>0.05</t>
    <phoneticPr fontId="3" type="noConversion"/>
  </si>
  <si>
    <t>0.25</t>
    <phoneticPr fontId="3" type="noConversion"/>
  </si>
  <si>
    <t>(3) 혈종, 출혈, (1) 감염</t>
    <phoneticPr fontId="3" type="noConversion"/>
  </si>
  <si>
    <t>(3) 혈종, 출혈</t>
    <phoneticPr fontId="3" type="noConversion"/>
  </si>
  <si>
    <t>(1) 기흉</t>
    <phoneticPr fontId="3" type="noConversion"/>
  </si>
  <si>
    <t>I) 34개월
C1) 40.9개월
C2) 26개월</t>
    <phoneticPr fontId="3" type="noConversion"/>
  </si>
  <si>
    <t>3년</t>
    <phoneticPr fontId="3" type="noConversion"/>
  </si>
  <si>
    <t>5년</t>
    <phoneticPr fontId="3" type="noConversion"/>
  </si>
  <si>
    <t>암특이생존율</t>
    <phoneticPr fontId="3" type="noConversion"/>
  </si>
  <si>
    <t>무질병생존율</t>
    <phoneticPr fontId="3" type="noConversion"/>
  </si>
  <si>
    <t>95% CI</t>
    <phoneticPr fontId="3" type="noConversion"/>
  </si>
  <si>
    <t>86.4-99.7</t>
    <phoneticPr fontId="3" type="noConversion"/>
  </si>
  <si>
    <t>60.6-89.7</t>
    <phoneticPr fontId="3" type="noConversion"/>
  </si>
  <si>
    <t>58.1-85.9</t>
    <phoneticPr fontId="3" type="noConversion"/>
  </si>
  <si>
    <t>78.8-98.4</t>
    <phoneticPr fontId="3" type="noConversion"/>
  </si>
  <si>
    <t>12.7-96.</t>
    <phoneticPr fontId="3" type="noConversion"/>
  </si>
  <si>
    <t>1주후</t>
    <phoneticPr fontId="3" type="noConversion"/>
  </si>
  <si>
    <t>46</t>
    <phoneticPr fontId="3" type="noConversion"/>
  </si>
  <si>
    <t>47</t>
    <phoneticPr fontId="3" type="noConversion"/>
  </si>
  <si>
    <t>10</t>
    <phoneticPr fontId="3" type="noConversion"/>
  </si>
  <si>
    <t>0</t>
    <phoneticPr fontId="3" type="noConversion"/>
  </si>
  <si>
    <t>0-7.4</t>
    <phoneticPr fontId="3" type="noConversion"/>
  </si>
  <si>
    <t>0-8.8</t>
    <phoneticPr fontId="3" type="noConversion"/>
  </si>
  <si>
    <t>3.2</t>
    <phoneticPr fontId="3" type="noConversion"/>
  </si>
  <si>
    <t>-3.6-8.2</t>
    <phoneticPr fontId="3" type="noConversion"/>
  </si>
  <si>
    <t>7.9</t>
    <phoneticPr fontId="3" type="noConversion"/>
  </si>
  <si>
    <t>-8.4-14.8</t>
    <phoneticPr fontId="3" type="noConversion"/>
  </si>
  <si>
    <t>24.5</t>
    <phoneticPr fontId="3" type="noConversion"/>
  </si>
  <si>
    <t>18.7-31.3</t>
    <phoneticPr fontId="3" type="noConversion"/>
  </si>
  <si>
    <t>38.3</t>
    <phoneticPr fontId="3" type="noConversion"/>
  </si>
  <si>
    <t>33.2-43.9</t>
    <phoneticPr fontId="3" type="noConversion"/>
  </si>
  <si>
    <t>17.5</t>
    <phoneticPr fontId="3" type="noConversion"/>
  </si>
  <si>
    <t>8.8-25.2</t>
    <phoneticPr fontId="3" type="noConversion"/>
  </si>
  <si>
    <t>29.0</t>
    <phoneticPr fontId="3" type="noConversion"/>
  </si>
  <si>
    <t>15.4-36.3</t>
    <phoneticPr fontId="3" type="noConversion"/>
  </si>
  <si>
    <t>1.2</t>
    <phoneticPr fontId="3" type="noConversion"/>
  </si>
  <si>
    <t>0-8.4</t>
    <phoneticPr fontId="3" type="noConversion"/>
  </si>
  <si>
    <t>2.3</t>
    <phoneticPr fontId="3" type="noConversion"/>
  </si>
  <si>
    <t>0-13.6</t>
    <phoneticPr fontId="3" type="noConversion"/>
  </si>
  <si>
    <t>7.0</t>
    <phoneticPr fontId="3" type="noConversion"/>
  </si>
  <si>
    <t>-7.8-11.5</t>
    <phoneticPr fontId="3" type="noConversion"/>
  </si>
  <si>
    <t>11.5</t>
    <phoneticPr fontId="3" type="noConversion"/>
  </si>
  <si>
    <t>-11.8-14.7</t>
    <phoneticPr fontId="3" type="noConversion"/>
  </si>
  <si>
    <t>0.76</t>
    <phoneticPr fontId="3" type="noConversion"/>
  </si>
  <si>
    <t>0.73</t>
    <phoneticPr fontId="3" type="noConversion"/>
  </si>
  <si>
    <t>연령, 신장학적 특성, 종양특성이 유의하게 다름</t>
    <phoneticPr fontId="3" type="noConversion"/>
  </si>
  <si>
    <t>p-CRA</t>
  </si>
  <si>
    <t>p-CRA</t>
    <phoneticPr fontId="3" type="noConversion"/>
  </si>
  <si>
    <t>LPN</t>
    <phoneticPr fontId="3" type="noConversion"/>
  </si>
  <si>
    <t>단일 신장의 종양</t>
    <phoneticPr fontId="3" type="noConversion"/>
  </si>
  <si>
    <t>LPN &lt;PTA</t>
    <phoneticPr fontId="3" type="noConversion"/>
  </si>
  <si>
    <t>urologic</t>
    <phoneticPr fontId="3" type="noConversion"/>
  </si>
  <si>
    <t>non-urologic</t>
    <phoneticPr fontId="3" type="noConversion"/>
  </si>
  <si>
    <t>36</t>
    <phoneticPr fontId="3" type="noConversion"/>
  </si>
  <si>
    <t>1.8</t>
    <phoneticPr fontId="3" type="noConversion"/>
  </si>
  <si>
    <t>2.6</t>
    <phoneticPr fontId="3" type="noConversion"/>
  </si>
  <si>
    <t>혈청 크레아티닌 상승</t>
    <phoneticPr fontId="3" type="noConversion"/>
  </si>
  <si>
    <t>0.0283</t>
    <phoneticPr fontId="3" type="noConversion"/>
  </si>
  <si>
    <t>17</t>
    <phoneticPr fontId="3" type="noConversion"/>
  </si>
  <si>
    <t>0.0025</t>
    <phoneticPr fontId="3" type="noConversion"/>
  </si>
  <si>
    <t>I)14.0개월
C1) 24개월
C2) 42.5개월</t>
    <phoneticPr fontId="3" type="noConversion"/>
  </si>
  <si>
    <t>73.5-94.4</t>
    <phoneticPr fontId="3" type="noConversion"/>
  </si>
  <si>
    <t>82.4-98.6%</t>
    <phoneticPr fontId="3" type="noConversion"/>
  </si>
  <si>
    <t>82.2-94.8</t>
    <phoneticPr fontId="3" type="noConversion"/>
  </si>
  <si>
    <t>22.3-44.0</t>
    <phoneticPr fontId="3" type="noConversion"/>
  </si>
  <si>
    <t>61.0-78.3%</t>
    <phoneticPr fontId="3" type="noConversion"/>
  </si>
  <si>
    <t>0.7846</t>
    <phoneticPr fontId="3" type="noConversion"/>
  </si>
  <si>
    <t>0.2538</t>
    <phoneticPr fontId="3" type="noConversion"/>
  </si>
  <si>
    <t>0.0009</t>
    <phoneticPr fontId="3" type="noConversion"/>
  </si>
  <si>
    <t>전후</t>
    <phoneticPr fontId="3" type="noConversion"/>
  </si>
  <si>
    <t>종양크기 유의한 차이 있음</t>
    <phoneticPr fontId="3" type="noConversion"/>
  </si>
  <si>
    <t>SRM</t>
    <phoneticPr fontId="3" type="noConversion"/>
  </si>
  <si>
    <t>L-CRA</t>
  </si>
  <si>
    <t>L-CRA</t>
    <phoneticPr fontId="3" type="noConversion"/>
  </si>
  <si>
    <t>회귀분석</t>
    <phoneticPr fontId="3" type="noConversion"/>
  </si>
  <si>
    <t>탈락 및 결측치 없음</t>
    <phoneticPr fontId="3" type="noConversion"/>
  </si>
  <si>
    <t>종양직경이 유의하게 다름</t>
    <phoneticPr fontId="3" type="noConversion"/>
  </si>
  <si>
    <t>수술중</t>
    <phoneticPr fontId="3" type="noConversion"/>
  </si>
  <si>
    <t>수술후</t>
    <phoneticPr fontId="3" type="noConversion"/>
  </si>
  <si>
    <t>(1) 소변누출, (1) 혈종</t>
    <phoneticPr fontId="3" type="noConversion"/>
  </si>
  <si>
    <t>(2) 경미한 신경손상</t>
    <phoneticPr fontId="3" type="noConversion"/>
  </si>
  <si>
    <t>(1) 혈종</t>
    <phoneticPr fontId="3" type="noConversion"/>
  </si>
  <si>
    <t>I) 15개월
C1) 12개월
C2) 22개월</t>
    <phoneticPr fontId="3" type="noConversion"/>
  </si>
  <si>
    <t>수술 중</t>
    <phoneticPr fontId="3" type="noConversion"/>
  </si>
  <si>
    <t>다루지 않음</t>
    <phoneticPr fontId="3" type="noConversion"/>
  </si>
  <si>
    <t>마취시간</t>
    <phoneticPr fontId="3" type="noConversion"/>
  </si>
  <si>
    <t>158</t>
    <phoneticPr fontId="3" type="noConversion"/>
  </si>
  <si>
    <t>148</t>
    <phoneticPr fontId="3" type="noConversion"/>
  </si>
  <si>
    <t>247</t>
    <phoneticPr fontId="3" type="noConversion"/>
  </si>
  <si>
    <t>혈액소실량)</t>
    <phoneticPr fontId="3" type="noConversion"/>
  </si>
  <si>
    <t>64</t>
    <phoneticPr fontId="3" type="noConversion"/>
  </si>
  <si>
    <t>혈종 1</t>
    <phoneticPr fontId="3" type="noConversion"/>
  </si>
  <si>
    <t>2.5</t>
    <phoneticPr fontId="3" type="noConversion"/>
  </si>
  <si>
    <t>혈종1</t>
    <phoneticPr fontId="3" type="noConversion"/>
  </si>
  <si>
    <t>환자만족도(5점 척도)</t>
    <phoneticPr fontId="3" type="noConversion"/>
  </si>
  <si>
    <t>복귀소요일수(격렬한 활동)</t>
    <phoneticPr fontId="3" type="noConversion"/>
  </si>
  <si>
    <t>복귀소요일수(완전회복)</t>
    <phoneticPr fontId="3" type="noConversion"/>
  </si>
  <si>
    <t>복귀소요일수(업무)</t>
    <phoneticPr fontId="3" type="noConversion"/>
  </si>
  <si>
    <t>복귀소요일수(비격렬한 활동)</t>
    <phoneticPr fontId="3" type="noConversion"/>
  </si>
  <si>
    <t>타인에 수술권유의사</t>
    <phoneticPr fontId="3" type="noConversion"/>
  </si>
  <si>
    <t>p값</t>
    <phoneticPr fontId="3" type="noConversion"/>
  </si>
  <si>
    <t>&lt;0.05</t>
    <phoneticPr fontId="3" type="noConversion"/>
  </si>
  <si>
    <t>I) 15개월
C1) 12개월</t>
    <phoneticPr fontId="3" type="noConversion"/>
  </si>
  <si>
    <t>I) 15개월
C2) 22개월</t>
    <phoneticPr fontId="3" type="noConversion"/>
  </si>
  <si>
    <t>RFA=RN&gt;PN</t>
    <phoneticPr fontId="3" type="noConversion"/>
  </si>
  <si>
    <t>85</t>
    <phoneticPr fontId="3" type="noConversion"/>
  </si>
  <si>
    <t>86</t>
    <phoneticPr fontId="3" type="noConversion"/>
  </si>
  <si>
    <t>71</t>
    <phoneticPr fontId="3" type="noConversion"/>
  </si>
  <si>
    <t>pre 60이하</t>
    <phoneticPr fontId="3" type="noConversion"/>
  </si>
  <si>
    <t xml:space="preserve"> pre 45이하</t>
    <phoneticPr fontId="3" type="noConversion"/>
  </si>
  <si>
    <t>-1.7</t>
    <phoneticPr fontId="3" type="noConversion"/>
  </si>
  <si>
    <t>13.7</t>
    <phoneticPr fontId="3" type="noConversion"/>
  </si>
  <si>
    <t>-5.2</t>
    <phoneticPr fontId="3" type="noConversion"/>
  </si>
  <si>
    <t>-8.9</t>
    <phoneticPr fontId="3" type="noConversion"/>
  </si>
  <si>
    <t>17.3</t>
    <phoneticPr fontId="3" type="noConversion"/>
  </si>
  <si>
    <t>0.460</t>
    <phoneticPr fontId="3" type="noConversion"/>
  </si>
  <si>
    <t>3.1</t>
    <phoneticPr fontId="3" type="noConversion"/>
  </si>
  <si>
    <t>71.3</t>
    <phoneticPr fontId="3" type="noConversion"/>
  </si>
  <si>
    <t>-5.3</t>
    <phoneticPr fontId="3" type="noConversion"/>
  </si>
  <si>
    <t>7.2</t>
    <phoneticPr fontId="3" type="noConversion"/>
  </si>
  <si>
    <t>-10</t>
    <phoneticPr fontId="3" type="noConversion"/>
  </si>
  <si>
    <t>10.0</t>
    <phoneticPr fontId="3" type="noConversion"/>
  </si>
  <si>
    <t>0.338</t>
    <phoneticPr fontId="3" type="noConversion"/>
  </si>
  <si>
    <t>I) 40개월
C1) 44개월
C2) 26개월</t>
    <phoneticPr fontId="3" type="noConversion"/>
  </si>
  <si>
    <t>RCC</t>
    <phoneticPr fontId="3" type="noConversion"/>
  </si>
  <si>
    <t>ccRCC</t>
    <phoneticPr fontId="3" type="noConversion"/>
  </si>
  <si>
    <t>nccRCC</t>
    <phoneticPr fontId="3" type="noConversion"/>
  </si>
  <si>
    <t>중재군1</t>
    <phoneticPr fontId="3" type="noConversion"/>
  </si>
  <si>
    <t>중재군2</t>
    <phoneticPr fontId="3" type="noConversion"/>
  </si>
  <si>
    <t>4cm 이상</t>
    <phoneticPr fontId="3" type="noConversion"/>
  </si>
  <si>
    <t>4cm 미만</t>
    <phoneticPr fontId="3" type="noConversion"/>
  </si>
  <si>
    <t>0.577</t>
    <phoneticPr fontId="3" type="noConversion"/>
  </si>
  <si>
    <t>0.433</t>
    <phoneticPr fontId="3" type="noConversion"/>
  </si>
  <si>
    <t>0.791</t>
    <phoneticPr fontId="3" type="noConversion"/>
  </si>
  <si>
    <t>0.262</t>
    <phoneticPr fontId="3" type="noConversion"/>
  </si>
  <si>
    <t>0.782</t>
    <phoneticPr fontId="3" type="noConversion"/>
  </si>
  <si>
    <t>0.480</t>
    <phoneticPr fontId="3" type="noConversion"/>
  </si>
  <si>
    <t>f/u</t>
    <phoneticPr fontId="3" type="noConversion"/>
  </si>
  <si>
    <t>I) 77개월
C) 80개월</t>
    <phoneticPr fontId="3" type="noConversion"/>
  </si>
  <si>
    <t>I) 77.5개월
C) 76개월</t>
    <phoneticPr fontId="3" type="noConversion"/>
  </si>
  <si>
    <t>10년</t>
    <phoneticPr fontId="3" type="noConversion"/>
  </si>
  <si>
    <t>10년</t>
    <phoneticPr fontId="3" type="noConversion"/>
  </si>
  <si>
    <t>0.948</t>
    <phoneticPr fontId="3" type="noConversion"/>
  </si>
  <si>
    <t>0.079</t>
    <phoneticPr fontId="3" type="noConversion"/>
  </si>
  <si>
    <t>0.468</t>
    <phoneticPr fontId="3" type="noConversion"/>
  </si>
  <si>
    <t>1.000</t>
    <phoneticPr fontId="3" type="noConversion"/>
  </si>
  <si>
    <t>0.463</t>
    <phoneticPr fontId="3" type="noConversion"/>
  </si>
  <si>
    <t>GFR-MDRD (ml/min/1.73m2)</t>
    <phoneticPr fontId="3" type="noConversion"/>
  </si>
  <si>
    <t>49-134</t>
    <phoneticPr fontId="3" type="noConversion"/>
  </si>
  <si>
    <t>93</t>
    <phoneticPr fontId="3" type="noConversion"/>
  </si>
  <si>
    <t>79</t>
    <phoneticPr fontId="3" type="noConversion"/>
  </si>
  <si>
    <t>40-129</t>
    <phoneticPr fontId="3" type="noConversion"/>
  </si>
  <si>
    <t>84.5</t>
    <phoneticPr fontId="3" type="noConversion"/>
  </si>
  <si>
    <t>49-140</t>
    <phoneticPr fontId="3" type="noConversion"/>
  </si>
  <si>
    <t>120</t>
    <phoneticPr fontId="3" type="noConversion"/>
  </si>
  <si>
    <t>78.5</t>
    <phoneticPr fontId="3" type="noConversion"/>
  </si>
  <si>
    <t>0.870</t>
    <phoneticPr fontId="3" type="noConversion"/>
  </si>
  <si>
    <t>46-136</t>
    <phoneticPr fontId="3" type="noConversion"/>
  </si>
  <si>
    <t>76</t>
    <phoneticPr fontId="3" type="noConversion"/>
  </si>
  <si>
    <t>41-142</t>
    <phoneticPr fontId="3" type="noConversion"/>
  </si>
  <si>
    <t>52-132</t>
    <phoneticPr fontId="3" type="noConversion"/>
  </si>
  <si>
    <t>73</t>
    <phoneticPr fontId="3" type="noConversion"/>
  </si>
  <si>
    <t>45-122</t>
    <phoneticPr fontId="3" type="noConversion"/>
  </si>
  <si>
    <t>0.966</t>
    <phoneticPr fontId="3" type="noConversion"/>
  </si>
  <si>
    <t>0.596</t>
    <phoneticPr fontId="3" type="noConversion"/>
  </si>
  <si>
    <t>0.905</t>
    <phoneticPr fontId="3" type="noConversion"/>
  </si>
  <si>
    <t>0.562</t>
    <phoneticPr fontId="3" type="noConversion"/>
  </si>
  <si>
    <t>0.627</t>
    <phoneticPr fontId="3" type="noConversion"/>
  </si>
  <si>
    <t>기저질환의 유의한 차이 있음</t>
    <phoneticPr fontId="3" type="noConversion"/>
  </si>
  <si>
    <t>T1 RCC</t>
    <phoneticPr fontId="3" type="noConversion"/>
  </si>
  <si>
    <t>RA-PN</t>
  </si>
  <si>
    <t>RA-PN</t>
    <phoneticPr fontId="3" type="noConversion"/>
  </si>
  <si>
    <t>연령, 신장상태, 종양크기가 유의하게 다름</t>
    <phoneticPr fontId="3" type="noConversion"/>
  </si>
  <si>
    <t>RFA군의 eGRF가 낮고, 단일신장 비중 높음</t>
    <phoneticPr fontId="3" type="noConversion"/>
  </si>
  <si>
    <t>I) 47.5개월
C1) 18.5개월</t>
    <phoneticPr fontId="3" type="noConversion"/>
  </si>
  <si>
    <t>0.15</t>
    <phoneticPr fontId="3" type="noConversion"/>
  </si>
  <si>
    <t>-6.3</t>
    <phoneticPr fontId="3" type="noConversion"/>
  </si>
  <si>
    <t>15.8</t>
    <phoneticPr fontId="3" type="noConversion"/>
  </si>
  <si>
    <t>-0.8</t>
    <phoneticPr fontId="3" type="noConversion"/>
  </si>
  <si>
    <t>-16.1</t>
    <phoneticPr fontId="3" type="noConversion"/>
  </si>
  <si>
    <t>19.5</t>
    <phoneticPr fontId="3" type="noConversion"/>
  </si>
  <si>
    <t>-8.3</t>
    <phoneticPr fontId="3" type="noConversion"/>
  </si>
  <si>
    <t>18.8</t>
    <phoneticPr fontId="3" type="noConversion"/>
  </si>
  <si>
    <t>△Hb(g/dL)</t>
    <phoneticPr fontId="3" type="noConversion"/>
  </si>
  <si>
    <t>-0.3</t>
    <phoneticPr fontId="3" type="noConversion"/>
  </si>
  <si>
    <t>-1.8</t>
    <phoneticPr fontId="3" type="noConversion"/>
  </si>
  <si>
    <t>(1-1)</t>
    <phoneticPr fontId="3" type="noConversion"/>
  </si>
  <si>
    <t>(2-3)</t>
    <phoneticPr fontId="3" type="noConversion"/>
  </si>
  <si>
    <t>PTA&gt;PN</t>
    <phoneticPr fontId="3" type="noConversion"/>
  </si>
  <si>
    <t>9.4년</t>
  </si>
  <si>
    <t>9.4년</t>
    <phoneticPr fontId="3" type="noConversion"/>
  </si>
  <si>
    <t>6.3년</t>
    <phoneticPr fontId="3" type="noConversion"/>
  </si>
  <si>
    <t>7.5년</t>
  </si>
  <si>
    <t>7.5년</t>
    <phoneticPr fontId="3" type="noConversion"/>
  </si>
  <si>
    <t>96.7-98.6</t>
    <phoneticPr fontId="3" type="noConversion"/>
  </si>
  <si>
    <t>92.3-99.6</t>
    <phoneticPr fontId="3" type="noConversion"/>
  </si>
  <si>
    <t>88.3-100</t>
    <phoneticPr fontId="3" type="noConversion"/>
  </si>
  <si>
    <t>100-100</t>
    <phoneticPr fontId="3" type="noConversion"/>
  </si>
  <si>
    <t>97.0-99.0</t>
    <phoneticPr fontId="3" type="noConversion"/>
  </si>
  <si>
    <t>89.7-100</t>
    <phoneticPr fontId="3" type="noConversion"/>
  </si>
  <si>
    <t>98.7-99.9</t>
    <phoneticPr fontId="3" type="noConversion"/>
  </si>
  <si>
    <t>cT1a 신장종괴</t>
    <phoneticPr fontId="3" type="noConversion"/>
  </si>
  <si>
    <t>cT1b 신종양(4cm 이상)</t>
    <phoneticPr fontId="3" type="noConversion"/>
  </si>
  <si>
    <t>CRA, RFA, PN 순으로 기저질환 동반 높음</t>
    <phoneticPr fontId="3" type="noConversion"/>
  </si>
  <si>
    <t>11</t>
  </si>
  <si>
    <t>11</t>
    <phoneticPr fontId="3" type="noConversion"/>
  </si>
  <si>
    <t>55</t>
    <phoneticPr fontId="3" type="noConversion"/>
  </si>
  <si>
    <t>0.192</t>
    <phoneticPr fontId="3" type="noConversion"/>
  </si>
  <si>
    <t>5</t>
    <phoneticPr fontId="3" type="noConversion"/>
  </si>
  <si>
    <t>I) 51.3개월
C1) 19.9개월
C2) 23.7개월</t>
    <phoneticPr fontId="3" type="noConversion"/>
  </si>
  <si>
    <t>I) 51.3개월
C1) 19.9개월</t>
    <phoneticPr fontId="3" type="noConversion"/>
  </si>
  <si>
    <t>I) 51.3개월
C2) 23.7개월</t>
    <phoneticPr fontId="3" type="noConversion"/>
  </si>
  <si>
    <t>0.001</t>
    <phoneticPr fontId="3" type="noConversion"/>
  </si>
  <si>
    <t>CRA, RFA, PN 순으로 RENAL 점수높음
eGFR은 RFA ,CRA, PN 순으로 poor</t>
    <phoneticPr fontId="3" type="noConversion"/>
  </si>
  <si>
    <t>12개월후</t>
    <phoneticPr fontId="3" type="noConversion"/>
  </si>
  <si>
    <t>101</t>
    <phoneticPr fontId="3" type="noConversion"/>
  </si>
  <si>
    <t>89.0-101</t>
    <phoneticPr fontId="3" type="noConversion"/>
  </si>
  <si>
    <t>97.5-160</t>
    <phoneticPr fontId="3" type="noConversion"/>
  </si>
  <si>
    <t>85.0</t>
    <phoneticPr fontId="3" type="noConversion"/>
  </si>
  <si>
    <t>74.0-111</t>
    <phoneticPr fontId="3" type="noConversion"/>
  </si>
  <si>
    <t>96.0</t>
    <phoneticPr fontId="3" type="noConversion"/>
  </si>
  <si>
    <t>79.2-124</t>
    <phoneticPr fontId="3" type="noConversion"/>
  </si>
  <si>
    <t>83.5</t>
    <phoneticPr fontId="3" type="noConversion"/>
  </si>
  <si>
    <t>64.8-99.0</t>
    <phoneticPr fontId="3" type="noConversion"/>
  </si>
  <si>
    <t>88.5</t>
    <phoneticPr fontId="3" type="noConversion"/>
  </si>
  <si>
    <t>78.0-97.5</t>
    <phoneticPr fontId="3" type="noConversion"/>
  </si>
  <si>
    <t>0.058</t>
    <phoneticPr fontId="3" type="noConversion"/>
  </si>
  <si>
    <t>0.014</t>
    <phoneticPr fontId="3" type="noConversion"/>
  </si>
  <si>
    <t>sCr(㎛ol/L)</t>
  </si>
  <si>
    <t>eGFR (ml/min/1.73m2)</t>
  </si>
  <si>
    <t>61.0</t>
    <phoneticPr fontId="3" type="noConversion"/>
  </si>
  <si>
    <t>41.0-69.0</t>
    <phoneticPr fontId="3" type="noConversion"/>
  </si>
  <si>
    <t>73.0</t>
    <phoneticPr fontId="3" type="noConversion"/>
  </si>
  <si>
    <t>55.5-88.5</t>
    <phoneticPr fontId="3" type="noConversion"/>
  </si>
  <si>
    <t>71.2-95.8</t>
    <phoneticPr fontId="3" type="noConversion"/>
  </si>
  <si>
    <t>-6.7</t>
    <phoneticPr fontId="3" type="noConversion"/>
  </si>
  <si>
    <t>-6.4</t>
    <phoneticPr fontId="3" type="noConversion"/>
  </si>
  <si>
    <t>eGFR 보존율</t>
    <phoneticPr fontId="3" type="noConversion"/>
  </si>
  <si>
    <t>97.8%</t>
    <phoneticPr fontId="3" type="noConversion"/>
  </si>
  <si>
    <t>78.9-100</t>
    <phoneticPr fontId="3" type="noConversion"/>
  </si>
  <si>
    <t>91.3%</t>
    <phoneticPr fontId="3" type="noConversion"/>
  </si>
  <si>
    <t>80.8-99.7</t>
    <phoneticPr fontId="3" type="noConversion"/>
  </si>
  <si>
    <t>94.7%</t>
    <phoneticPr fontId="3" type="noConversion"/>
  </si>
  <si>
    <t>87.4-100</t>
    <phoneticPr fontId="3" type="noConversion"/>
  </si>
  <si>
    <t>0.664</t>
    <phoneticPr fontId="3" type="noConversion"/>
  </si>
  <si>
    <t>0.72</t>
    <phoneticPr fontId="3" type="noConversion"/>
  </si>
  <si>
    <t>CKD 발생율(eGFR 60 미만)</t>
    <phoneticPr fontId="3" type="noConversion"/>
  </si>
  <si>
    <t>6</t>
    <phoneticPr fontId="3" type="noConversion"/>
  </si>
  <si>
    <t>0.004</t>
    <phoneticPr fontId="3" type="noConversion"/>
  </si>
  <si>
    <t>0.265</t>
    <phoneticPr fontId="3" type="noConversion"/>
  </si>
  <si>
    <t>CKD 단계 감소율</t>
    <phoneticPr fontId="3" type="noConversion"/>
  </si>
  <si>
    <t>2.17</t>
    <phoneticPr fontId="3" type="noConversion"/>
  </si>
  <si>
    <t>-0.76-21.1</t>
    <phoneticPr fontId="3" type="noConversion"/>
  </si>
  <si>
    <t>8.65</t>
    <phoneticPr fontId="3" type="noConversion"/>
  </si>
  <si>
    <t>0.00-91.0</t>
    <phoneticPr fontId="3" type="noConversion"/>
  </si>
  <si>
    <t>5.32</t>
    <phoneticPr fontId="3" type="noConversion"/>
  </si>
  <si>
    <t>-0.29-12.6</t>
    <phoneticPr fontId="3" type="noConversion"/>
  </si>
  <si>
    <t>0.705</t>
    <phoneticPr fontId="3" type="noConversion"/>
  </si>
  <si>
    <t>연령, 기저상태, 신장상태 등이 군간 차이 있음. f/u 기간 차이 있음</t>
    <phoneticPr fontId="3" type="noConversion"/>
  </si>
  <si>
    <t>H</t>
  </si>
  <si>
    <t>대상자 주요 기저특성에 대한 p값 제시 없음
대상자 수 차이 및 f/u 기간 차이 있음</t>
  </si>
  <si>
    <t>U</t>
  </si>
  <si>
    <t>선택배제기준 제시 없음</t>
  </si>
  <si>
    <t>교란변수에 대한 고려 및 이에 대한 처리 없음</t>
  </si>
  <si>
    <t>L</t>
  </si>
  <si>
    <t>중재 및 비교 시술방법 구체적 설명 제시됨</t>
  </si>
  <si>
    <t>눈가림 언급 없음
(동일 시술자)</t>
  </si>
  <si>
    <t>객관적 결과지표로 구성</t>
  </si>
  <si>
    <t>중재군에서만 1명 탈락(사유기재됨)</t>
  </si>
  <si>
    <t>설정된 결과 모두 제시</t>
  </si>
  <si>
    <t>(시술 5일 후) 급성신부전 및 혈청크레아티닌 상승→신장학적 치료 후 1개월째 회복</t>
    <phoneticPr fontId="3" type="noConversion"/>
  </si>
  <si>
    <t>(시술 1일 후) 국소 통증, 절제부위 소량의 출혈→별도 중재없이 자연 치유</t>
    <phoneticPr fontId="3" type="noConversion"/>
  </si>
  <si>
    <t>I) 49.6개월
C) 167개월</t>
    <phoneticPr fontId="3" type="noConversion"/>
  </si>
  <si>
    <t>→전체 재발 10명에 RFA (4), CRA(3), 표적치료(2), 능동감시(1) 수행</t>
    <phoneticPr fontId="3" type="noConversion"/>
  </si>
  <si>
    <t>31.9</t>
    <phoneticPr fontId="3" type="noConversion"/>
  </si>
  <si>
    <t>6.3</t>
    <phoneticPr fontId="3" type="noConversion"/>
  </si>
  <si>
    <t>23</t>
    <phoneticPr fontId="3" type="noConversion"/>
  </si>
  <si>
    <t>28.4</t>
    <phoneticPr fontId="3" type="noConversion"/>
  </si>
  <si>
    <t>5.3</t>
    <phoneticPr fontId="3" type="noConversion"/>
  </si>
  <si>
    <t>13</t>
    <phoneticPr fontId="3" type="noConversion"/>
  </si>
  <si>
    <t>절제시간</t>
    <phoneticPr fontId="3" type="noConversion"/>
  </si>
  <si>
    <t>질병특이생존율</t>
    <phoneticPr fontId="3" type="noConversion"/>
  </si>
  <si>
    <t>RFA 중 1례는 복강경하</t>
    <phoneticPr fontId="3" type="noConversion"/>
  </si>
  <si>
    <t>eGFR</t>
  </si>
  <si>
    <t>RFA가 가장 poor</t>
    <phoneticPr fontId="3" type="noConversion"/>
  </si>
  <si>
    <t>RFA, CRA, PN 순으로 poor</t>
    <phoneticPr fontId="3" type="noConversion"/>
  </si>
  <si>
    <t>68</t>
    <phoneticPr fontId="3" type="noConversion"/>
  </si>
  <si>
    <t>83</t>
    <phoneticPr fontId="3" type="noConversion"/>
  </si>
  <si>
    <t>665</t>
    <phoneticPr fontId="3" type="noConversion"/>
  </si>
  <si>
    <t>eGFR (ml/s)</t>
    <phoneticPr fontId="3" type="noConversion"/>
  </si>
  <si>
    <t>61</t>
    <phoneticPr fontId="3" type="noConversion"/>
  </si>
  <si>
    <t>51-80</t>
    <phoneticPr fontId="3" type="noConversion"/>
  </si>
  <si>
    <t>54-86</t>
    <phoneticPr fontId="3" type="noConversion"/>
  </si>
  <si>
    <t>66-107</t>
    <phoneticPr fontId="3" type="noConversion"/>
  </si>
  <si>
    <t>eGFR 변화(ml/s)</t>
    <phoneticPr fontId="3" type="noConversion"/>
  </si>
  <si>
    <t>61개월후</t>
    <phoneticPr fontId="3" type="noConversion"/>
  </si>
  <si>
    <t>-6-+1</t>
    <phoneticPr fontId="3" type="noConversion"/>
  </si>
  <si>
    <t>-0.1</t>
    <phoneticPr fontId="3" type="noConversion"/>
  </si>
  <si>
    <t>-6.7-+4.7</t>
    <phoneticPr fontId="3" type="noConversion"/>
  </si>
  <si>
    <t>-9</t>
    <phoneticPr fontId="3" type="noConversion"/>
  </si>
  <si>
    <t>-19-0</t>
    <phoneticPr fontId="3" type="noConversion"/>
  </si>
  <si>
    <t>I) 48개월
C1) 63개월
C2) 61개월</t>
    <phoneticPr fontId="3" type="noConversion"/>
  </si>
  <si>
    <t>(국소) 재발률</t>
    <phoneticPr fontId="3" type="noConversion"/>
  </si>
  <si>
    <t>systemic recur</t>
    <phoneticPr fontId="3" type="noConversion"/>
  </si>
  <si>
    <t>PAUDA risk</t>
    <phoneticPr fontId="3" type="noConversion"/>
  </si>
  <si>
    <t>PN이 유의하게 높음</t>
    <phoneticPr fontId="3" type="noConversion"/>
  </si>
  <si>
    <t>5년</t>
  </si>
  <si>
    <t>중재군이 유의하게 더 고령임</t>
    <phoneticPr fontId="3" type="noConversion"/>
  </si>
  <si>
    <t>LPN</t>
  </si>
  <si>
    <t>sCR</t>
    <phoneticPr fontId="3" type="noConversion"/>
  </si>
  <si>
    <t>38개월후</t>
    <phoneticPr fontId="3" type="noConversion"/>
  </si>
  <si>
    <t>eGFR(mL/min/1.73m2)</t>
    <phoneticPr fontId="3" type="noConversion"/>
  </si>
  <si>
    <t>SRF 환측신장</t>
    <phoneticPr fontId="3" type="noConversion"/>
  </si>
  <si>
    <t>SRF 변화</t>
    <phoneticPr fontId="3" type="noConversion"/>
  </si>
  <si>
    <t>80.5</t>
    <phoneticPr fontId="3" type="noConversion"/>
  </si>
  <si>
    <t>75.2-85.8</t>
    <phoneticPr fontId="3" type="noConversion"/>
  </si>
  <si>
    <t>84.7</t>
    <phoneticPr fontId="3" type="noConversion"/>
  </si>
  <si>
    <t>+4.2</t>
    <phoneticPr fontId="3" type="noConversion"/>
  </si>
  <si>
    <t>0.006</t>
    <phoneticPr fontId="3" type="noConversion"/>
  </si>
  <si>
    <t>79.5-89.9</t>
    <phoneticPr fontId="3" type="noConversion"/>
  </si>
  <si>
    <t>1.3-7.1</t>
    <phoneticPr fontId="3" type="noConversion"/>
  </si>
  <si>
    <t>78.8</t>
    <phoneticPr fontId="3" type="noConversion"/>
  </si>
  <si>
    <t>82.8</t>
    <phoneticPr fontId="3" type="noConversion"/>
  </si>
  <si>
    <t>+4.6</t>
    <phoneticPr fontId="3" type="noConversion"/>
  </si>
  <si>
    <t>0.015</t>
    <phoneticPr fontId="3" type="noConversion"/>
  </si>
  <si>
    <t>72.5-85.1</t>
    <phoneticPr fontId="3" type="noConversion"/>
  </si>
  <si>
    <t>74.7-90.8</t>
    <phoneticPr fontId="3" type="noConversion"/>
  </si>
  <si>
    <t>0.9-8.2</t>
    <phoneticPr fontId="3" type="noConversion"/>
  </si>
  <si>
    <t>0.69</t>
    <phoneticPr fontId="3" type="noConversion"/>
  </si>
  <si>
    <t>0.68</t>
    <phoneticPr fontId="3" type="noConversion"/>
  </si>
  <si>
    <t>0.87</t>
    <phoneticPr fontId="3" type="noConversion"/>
  </si>
  <si>
    <t>71.1</t>
    <phoneticPr fontId="3" type="noConversion"/>
  </si>
  <si>
    <t>68.3</t>
    <phoneticPr fontId="3" type="noConversion"/>
  </si>
  <si>
    <t>-2.8</t>
    <phoneticPr fontId="3" type="noConversion"/>
  </si>
  <si>
    <t>67.6-74.7</t>
    <phoneticPr fontId="3" type="noConversion"/>
  </si>
  <si>
    <t>64.6-72.0</t>
    <phoneticPr fontId="3" type="noConversion"/>
  </si>
  <si>
    <t>-4.8--0.8</t>
    <phoneticPr fontId="3" type="noConversion"/>
  </si>
  <si>
    <t>78.1</t>
    <phoneticPr fontId="3" type="noConversion"/>
  </si>
  <si>
    <t>75.3</t>
    <phoneticPr fontId="3" type="noConversion"/>
  </si>
  <si>
    <t>-3.3</t>
    <phoneticPr fontId="3" type="noConversion"/>
  </si>
  <si>
    <t>0.022</t>
    <phoneticPr fontId="3" type="noConversion"/>
  </si>
  <si>
    <t>72.1-84.1</t>
    <phoneticPr fontId="3" type="noConversion"/>
  </si>
  <si>
    <t>68.6-81.9</t>
    <phoneticPr fontId="3" type="noConversion"/>
  </si>
  <si>
    <t>-6.1--0.5</t>
    <phoneticPr fontId="3" type="noConversion"/>
  </si>
  <si>
    <t>0.051</t>
    <phoneticPr fontId="3" type="noConversion"/>
  </si>
  <si>
    <t>50.8</t>
    <phoneticPr fontId="3" type="noConversion"/>
  </si>
  <si>
    <t>49.4-52.1</t>
    <phoneticPr fontId="3" type="noConversion"/>
  </si>
  <si>
    <t>47.3</t>
    <phoneticPr fontId="3" type="noConversion"/>
  </si>
  <si>
    <t>-3.5</t>
    <phoneticPr fontId="3" type="noConversion"/>
  </si>
  <si>
    <t>45.8-48.8</t>
    <phoneticPr fontId="3" type="noConversion"/>
  </si>
  <si>
    <t>-4.3--2.7</t>
    <phoneticPr fontId="3" type="noConversion"/>
  </si>
  <si>
    <t>49.0</t>
    <phoneticPr fontId="3" type="noConversion"/>
  </si>
  <si>
    <t>47.7-50.3</t>
    <phoneticPr fontId="3" type="noConversion"/>
  </si>
  <si>
    <t>43.3</t>
    <phoneticPr fontId="3" type="noConversion"/>
  </si>
  <si>
    <t>40.9-45.7</t>
    <phoneticPr fontId="3" type="noConversion"/>
  </si>
  <si>
    <t>-5.7</t>
    <phoneticPr fontId="3" type="noConversion"/>
  </si>
  <si>
    <t>-7.7--3.8</t>
    <phoneticPr fontId="3" type="noConversion"/>
  </si>
  <si>
    <t>SRF: CT영상으로 계산하는 분할신기능</t>
    <phoneticPr fontId="3" type="noConversion"/>
  </si>
  <si>
    <t>매칭결과에 의한 결과제시</t>
    <phoneticPr fontId="3" type="noConversion"/>
  </si>
  <si>
    <t>CKD 2단계</t>
    <phoneticPr fontId="3" type="noConversion"/>
  </si>
  <si>
    <t>CKD 3단계 이상</t>
    <phoneticPr fontId="3" type="noConversion"/>
  </si>
  <si>
    <t>일부 그룹 매칭보정값 제시안함</t>
    <phoneticPr fontId="3" type="noConversion"/>
  </si>
  <si>
    <t>RFA군이 더 poor</t>
    <phoneticPr fontId="3" type="noConversion"/>
  </si>
  <si>
    <t>eGFR (ml/min/1.73m2)</t>
    <phoneticPr fontId="3" type="noConversion"/>
  </si>
  <si>
    <t>135</t>
    <phoneticPr fontId="3" type="noConversion"/>
  </si>
  <si>
    <t>1060</t>
    <phoneticPr fontId="3" type="noConversion"/>
  </si>
  <si>
    <t>53</t>
    <phoneticPr fontId="3" type="noConversion"/>
  </si>
  <si>
    <t>78.6</t>
    <phoneticPr fontId="3" type="noConversion"/>
  </si>
  <si>
    <t>7.6</t>
    <phoneticPr fontId="3" type="noConversion"/>
  </si>
  <si>
    <t>32.9</t>
    <phoneticPr fontId="3" type="noConversion"/>
  </si>
  <si>
    <t>-4.3</t>
    <phoneticPr fontId="3" type="noConversion"/>
  </si>
  <si>
    <t>75.9</t>
    <phoneticPr fontId="3" type="noConversion"/>
  </si>
  <si>
    <t>49.6</t>
    <phoneticPr fontId="3" type="noConversion"/>
  </si>
  <si>
    <t>34.8</t>
    <phoneticPr fontId="3" type="noConversion"/>
  </si>
  <si>
    <t>-5.5</t>
    <phoneticPr fontId="3" type="noConversion"/>
  </si>
  <si>
    <t>15.7</t>
    <phoneticPr fontId="3" type="noConversion"/>
  </si>
  <si>
    <t>0.002</t>
    <phoneticPr fontId="3" type="noConversion"/>
  </si>
  <si>
    <t>0.458</t>
    <phoneticPr fontId="3" type="noConversion"/>
  </si>
  <si>
    <t>0.019</t>
    <phoneticPr fontId="3" type="noConversion"/>
  </si>
  <si>
    <t>33.2</t>
    <phoneticPr fontId="3" type="noConversion"/>
  </si>
  <si>
    <t>-5.4</t>
    <phoneticPr fontId="3" type="noConversion"/>
  </si>
  <si>
    <t>17.2</t>
    <phoneticPr fontId="3" type="noConversion"/>
  </si>
  <si>
    <t>3년후</t>
    <phoneticPr fontId="3" type="noConversion"/>
  </si>
  <si>
    <t>2년후</t>
    <phoneticPr fontId="3" type="noConversion"/>
  </si>
  <si>
    <t>-12.2</t>
    <phoneticPr fontId="3" type="noConversion"/>
  </si>
  <si>
    <t>23.4</t>
    <phoneticPr fontId="3" type="noConversion"/>
  </si>
  <si>
    <t>25.0</t>
    <phoneticPr fontId="3" type="noConversion"/>
  </si>
  <si>
    <t>24.9</t>
    <phoneticPr fontId="3" type="noConversion"/>
  </si>
  <si>
    <t>-16.8</t>
    <phoneticPr fontId="3" type="noConversion"/>
  </si>
  <si>
    <t>27.6</t>
    <phoneticPr fontId="3" type="noConversion"/>
  </si>
  <si>
    <t>32.5</t>
    <phoneticPr fontId="3" type="noConversion"/>
  </si>
  <si>
    <t>-22.0</t>
    <phoneticPr fontId="3" type="noConversion"/>
  </si>
  <si>
    <t>51.3</t>
    <phoneticPr fontId="3" type="noConversion"/>
  </si>
  <si>
    <t>9.3</t>
    <phoneticPr fontId="3" type="noConversion"/>
  </si>
  <si>
    <t>40.2</t>
    <phoneticPr fontId="3" type="noConversion"/>
  </si>
  <si>
    <t>-8.0</t>
    <phoneticPr fontId="3" type="noConversion"/>
  </si>
  <si>
    <t>48.5</t>
    <phoneticPr fontId="3" type="noConversion"/>
  </si>
  <si>
    <t>-7.3</t>
    <phoneticPr fontId="3" type="noConversion"/>
  </si>
  <si>
    <t>23.6</t>
    <phoneticPr fontId="3" type="noConversion"/>
  </si>
  <si>
    <t>22.6</t>
    <phoneticPr fontId="3" type="noConversion"/>
  </si>
  <si>
    <t>24.3</t>
    <phoneticPr fontId="3" type="noConversion"/>
  </si>
  <si>
    <t>16.8</t>
    <phoneticPr fontId="3" type="noConversion"/>
  </si>
  <si>
    <t>27.9</t>
    <phoneticPr fontId="3" type="noConversion"/>
  </si>
  <si>
    <t>cT1 renal carcinoma</t>
    <phoneticPr fontId="3" type="noConversion"/>
  </si>
  <si>
    <t>NSS</t>
    <phoneticPr fontId="3" type="noConversion"/>
  </si>
  <si>
    <t>종양성 질환에 의한 사망은 아님</t>
    <phoneticPr fontId="3" type="noConversion"/>
  </si>
  <si>
    <t>3.00</t>
    <phoneticPr fontId="3" type="noConversion"/>
  </si>
  <si>
    <t>2.30-3.00</t>
    <phoneticPr fontId="3" type="noConversion"/>
  </si>
  <si>
    <t>56</t>
    <phoneticPr fontId="3" type="noConversion"/>
  </si>
  <si>
    <t>8.1</t>
    <phoneticPr fontId="3" type="noConversion"/>
  </si>
  <si>
    <t>1.24-8.00</t>
    <phoneticPr fontId="3" type="noConversion"/>
  </si>
  <si>
    <t>대상자 주요 기저특성 유의한 차이 있음</t>
    <phoneticPr fontId="3" type="noConversion"/>
  </si>
  <si>
    <t>일부지표 결과분리 안됨</t>
    <phoneticPr fontId="3" type="noConversion"/>
  </si>
  <si>
    <t>RENAL</t>
    <phoneticPr fontId="3" type="noConversion"/>
  </si>
  <si>
    <t>30일</t>
    <phoneticPr fontId="3" type="noConversion"/>
  </si>
  <si>
    <t>무증상 후복막 혈종(n=9), 요폐(n=8), 요로 감염(n=7) 및 혈뇨(n=4) 등으로 가장 빈번함</t>
    <phoneticPr fontId="3" type="noConversion"/>
  </si>
  <si>
    <t>cT1 RCC</t>
    <phoneticPr fontId="3" type="noConversion"/>
  </si>
  <si>
    <t>전체 탈락율 제시되어 있으나 군간 탈락율 정도는 제시되지 않음</t>
    <phoneticPr fontId="3" type="noConversion"/>
  </si>
  <si>
    <t>Chung (2022)</t>
    <phoneticPr fontId="3" type="noConversion"/>
  </si>
  <si>
    <t>(2) 신장내 혈종</t>
    <phoneticPr fontId="3" type="noConversion"/>
  </si>
  <si>
    <t>(3) 신장내 혈종, (1) 신경색, (2) 폐삼출액</t>
    <phoneticPr fontId="3" type="noConversion"/>
  </si>
  <si>
    <t>39</t>
    <phoneticPr fontId="3" type="noConversion"/>
  </si>
  <si>
    <t xml:space="preserve">sCr </t>
    <phoneticPr fontId="3" type="noConversion"/>
  </si>
  <si>
    <t>48tlrksdlso qusghkfid</t>
    <phoneticPr fontId="3" type="noConversion"/>
  </si>
  <si>
    <t>급성신손상</t>
    <phoneticPr fontId="3" type="noConversion"/>
  </si>
  <si>
    <t>1.24</t>
    <phoneticPr fontId="3" type="noConversion"/>
  </si>
  <si>
    <t>0.43</t>
    <phoneticPr fontId="3" type="noConversion"/>
  </si>
  <si>
    <t>0.021</t>
    <phoneticPr fontId="3" type="noConversion"/>
  </si>
  <si>
    <t>0.215</t>
    <phoneticPr fontId="3" type="noConversion"/>
  </si>
  <si>
    <t>1.02</t>
    <phoneticPr fontId="3" type="noConversion"/>
  </si>
  <si>
    <t>0.23</t>
    <phoneticPr fontId="3" type="noConversion"/>
  </si>
  <si>
    <t>0.21</t>
    <phoneticPr fontId="3" type="noConversion"/>
  </si>
  <si>
    <t>1.38</t>
    <phoneticPr fontId="3" type="noConversion"/>
  </si>
  <si>
    <t>0.38</t>
    <phoneticPr fontId="3" type="noConversion"/>
  </si>
  <si>
    <t>0.686</t>
    <phoneticPr fontId="3" type="noConversion"/>
  </si>
  <si>
    <t>0.735</t>
    <phoneticPr fontId="3" type="noConversion"/>
  </si>
  <si>
    <t>-0.393</t>
    <phoneticPr fontId="3" type="noConversion"/>
  </si>
  <si>
    <t>-1.294</t>
    <phoneticPr fontId="3" type="noConversion"/>
  </si>
  <si>
    <t>0.220</t>
    <phoneticPr fontId="3" type="noConversion"/>
  </si>
  <si>
    <t>9.77</t>
    <phoneticPr fontId="3" type="noConversion"/>
  </si>
  <si>
    <t>T1b</t>
    <phoneticPr fontId="3" type="noConversion"/>
  </si>
  <si>
    <t>S</t>
  </si>
  <si>
    <t>S</t>
    <phoneticPr fontId="3" type="noConversion"/>
  </si>
  <si>
    <t>87</t>
    <phoneticPr fontId="3" type="noConversion"/>
  </si>
  <si>
    <t>72</t>
    <phoneticPr fontId="3" type="noConversion"/>
  </si>
  <si>
    <t>무재발생존율0</t>
    <phoneticPr fontId="3" type="noConversion"/>
  </si>
  <si>
    <t>10년</t>
  </si>
  <si>
    <t>80.7-95.2</t>
  </si>
  <si>
    <t>56.4-85.2</t>
  </si>
  <si>
    <t>89.7-99.8</t>
  </si>
  <si>
    <t>66.7-98.5</t>
  </si>
  <si>
    <t>85.0-96.8</t>
  </si>
  <si>
    <t>79.9-94.1</t>
  </si>
  <si>
    <t>91.8-99.8</t>
  </si>
  <si>
    <t>87.3-98.6</t>
  </si>
  <si>
    <t>80.0-96.4</t>
  </si>
  <si>
    <t>90.0-99.3</t>
  </si>
  <si>
    <t>82.3-95.6</t>
  </si>
  <si>
    <t>77.0-93.4</t>
  </si>
  <si>
    <t>91.9-99.8</t>
  </si>
  <si>
    <t>90.8-99.8</t>
  </si>
  <si>
    <t>78.4-98.0</t>
  </si>
  <si>
    <t>78.6-98.0</t>
  </si>
  <si>
    <t>%</t>
    <phoneticPr fontId="3" type="noConversion"/>
  </si>
  <si>
    <t>&lt;T1a&gt;</t>
    <phoneticPr fontId="3" type="noConversion"/>
  </si>
  <si>
    <t>&lt;T1b&gt;</t>
    <phoneticPr fontId="3" type="noConversion"/>
  </si>
  <si>
    <t>30.8-81.8</t>
    <phoneticPr fontId="3" type="noConversion"/>
  </si>
  <si>
    <t>23.4-75.5</t>
    <phoneticPr fontId="3" type="noConversion"/>
  </si>
  <si>
    <t>51.6-83.7</t>
    <phoneticPr fontId="3" type="noConversion"/>
  </si>
  <si>
    <t>24.5-61.9</t>
    <phoneticPr fontId="3" type="noConversion"/>
  </si>
  <si>
    <t>47.3-92.5</t>
    <phoneticPr fontId="3" type="noConversion"/>
  </si>
  <si>
    <t>34.5-81.1</t>
    <phoneticPr fontId="3" type="noConversion"/>
  </si>
  <si>
    <t>77.2-99.5</t>
    <phoneticPr fontId="3" type="noConversion"/>
  </si>
  <si>
    <t>56.6-98.9</t>
    <phoneticPr fontId="3" type="noConversion"/>
  </si>
  <si>
    <t>ㅡ</t>
    <phoneticPr fontId="3" type="noConversion"/>
  </si>
  <si>
    <t>38.7-98.1</t>
    <phoneticPr fontId="3" type="noConversion"/>
  </si>
  <si>
    <t>73.9-98.1</t>
    <phoneticPr fontId="3" type="noConversion"/>
  </si>
  <si>
    <t>61.7-95.6</t>
    <phoneticPr fontId="3" type="noConversion"/>
  </si>
  <si>
    <t>39.8-91.1</t>
    <phoneticPr fontId="3" type="noConversion"/>
  </si>
  <si>
    <t>78.6-99.5</t>
    <phoneticPr fontId="3" type="noConversion"/>
  </si>
  <si>
    <t>△eGFR (ml/min)</t>
    <phoneticPr fontId="3" type="noConversion"/>
  </si>
  <si>
    <t>89.0</t>
    <phoneticPr fontId="3" type="noConversion"/>
  </si>
  <si>
    <t>71.2-101.9</t>
    <phoneticPr fontId="3" type="noConversion"/>
  </si>
  <si>
    <t>88.5</t>
    <phoneticPr fontId="3" type="noConversion"/>
  </si>
  <si>
    <t>70.6-100.82</t>
    <phoneticPr fontId="3" type="noConversion"/>
  </si>
  <si>
    <t>-2.42</t>
    <phoneticPr fontId="3" type="noConversion"/>
  </si>
  <si>
    <t>-9.1-3.8</t>
    <phoneticPr fontId="3" type="noConversion"/>
  </si>
  <si>
    <t>-3.44</t>
    <phoneticPr fontId="3" type="noConversion"/>
  </si>
  <si>
    <t>-10.0-4.6</t>
    <phoneticPr fontId="3" type="noConversion"/>
  </si>
  <si>
    <t>77.88</t>
    <phoneticPr fontId="3" type="noConversion"/>
  </si>
  <si>
    <t>60.9-87.8</t>
    <phoneticPr fontId="3" type="noConversion"/>
  </si>
  <si>
    <t>68.9</t>
    <phoneticPr fontId="3" type="noConversion"/>
  </si>
  <si>
    <t>-1.39</t>
    <phoneticPr fontId="3" type="noConversion"/>
  </si>
  <si>
    <t>-2.19</t>
    <phoneticPr fontId="3" type="noConversion"/>
  </si>
  <si>
    <t>52.9-85.7</t>
    <phoneticPr fontId="3" type="noConversion"/>
  </si>
  <si>
    <t>-7.51-1.28</t>
    <phoneticPr fontId="3" type="noConversion"/>
  </si>
  <si>
    <t>-11-2.5</t>
    <phoneticPr fontId="3" type="noConversion"/>
  </si>
  <si>
    <t>91.3</t>
    <phoneticPr fontId="3" type="noConversion"/>
  </si>
  <si>
    <t>75.3-101.9</t>
    <phoneticPr fontId="3" type="noConversion"/>
  </si>
  <si>
    <t>75.2</t>
    <phoneticPr fontId="3" type="noConversion"/>
  </si>
  <si>
    <t>-7.40</t>
    <phoneticPr fontId="3" type="noConversion"/>
  </si>
  <si>
    <t>-9.35</t>
    <phoneticPr fontId="3" type="noConversion"/>
  </si>
  <si>
    <t>60.4-92.0</t>
    <phoneticPr fontId="3" type="noConversion"/>
  </si>
  <si>
    <t>-22.5 to -3.00</t>
    <phoneticPr fontId="3" type="noConversion"/>
  </si>
  <si>
    <t>-18.1to-2.8</t>
    <phoneticPr fontId="3" type="noConversion"/>
  </si>
  <si>
    <t>&lt;0.001</t>
    <phoneticPr fontId="3" type="noConversion"/>
  </si>
  <si>
    <t>37.3</t>
    <phoneticPr fontId="3" type="noConversion"/>
  </si>
  <si>
    <t>30.5-43.4</t>
    <phoneticPr fontId="3" type="noConversion"/>
  </si>
  <si>
    <t>40.0</t>
    <phoneticPr fontId="3" type="noConversion"/>
  </si>
  <si>
    <t>-1.52</t>
    <phoneticPr fontId="3" type="noConversion"/>
  </si>
  <si>
    <t>-1.70</t>
    <phoneticPr fontId="3" type="noConversion"/>
  </si>
  <si>
    <t>27.8-49.9</t>
    <phoneticPr fontId="3" type="noConversion"/>
  </si>
  <si>
    <t>-2.7-2.2</t>
    <phoneticPr fontId="3" type="noConversion"/>
  </si>
  <si>
    <t>-9.4-5.9</t>
    <phoneticPr fontId="3" type="noConversion"/>
  </si>
  <si>
    <t>57.6</t>
    <phoneticPr fontId="3" type="noConversion"/>
  </si>
  <si>
    <t>56.4</t>
    <phoneticPr fontId="3" type="noConversion"/>
  </si>
  <si>
    <t>-2.11</t>
    <phoneticPr fontId="3" type="noConversion"/>
  </si>
  <si>
    <t>-5.05</t>
    <phoneticPr fontId="3" type="noConversion"/>
  </si>
  <si>
    <t>42.8-79.2</t>
    <phoneticPr fontId="3" type="noConversion"/>
  </si>
  <si>
    <t>34.1-77.8</t>
    <phoneticPr fontId="3" type="noConversion"/>
  </si>
  <si>
    <t>-7.6-1.1</t>
    <phoneticPr fontId="3" type="noConversion"/>
  </si>
  <si>
    <t>-15.6-1.4</t>
    <phoneticPr fontId="3" type="noConversion"/>
  </si>
  <si>
    <t>84.8</t>
    <phoneticPr fontId="3" type="noConversion"/>
  </si>
  <si>
    <t>61.5</t>
    <phoneticPr fontId="3" type="noConversion"/>
  </si>
  <si>
    <t>-13.3</t>
    <phoneticPr fontId="3" type="noConversion"/>
  </si>
  <si>
    <t>-24.6</t>
    <phoneticPr fontId="3" type="noConversion"/>
  </si>
  <si>
    <t>73.3-97.1</t>
    <phoneticPr fontId="3" type="noConversion"/>
  </si>
  <si>
    <t>44.2-80.0</t>
    <phoneticPr fontId="3" type="noConversion"/>
  </si>
  <si>
    <t>-39.9 to -1.1</t>
    <phoneticPr fontId="3" type="noConversion"/>
  </si>
  <si>
    <t>-41.9 to -11.3</t>
    <phoneticPr fontId="3" type="noConversion"/>
  </si>
  <si>
    <t>0.078</t>
    <phoneticPr fontId="3" type="noConversion"/>
  </si>
  <si>
    <t>0.023</t>
    <phoneticPr fontId="3" type="noConversion"/>
  </si>
  <si>
    <t>0.047</t>
    <phoneticPr fontId="3" type="noConversion"/>
  </si>
  <si>
    <t>13</t>
    <phoneticPr fontId="3" type="noConversion"/>
  </si>
  <si>
    <t>31</t>
    <phoneticPr fontId="3" type="noConversion"/>
  </si>
  <si>
    <t>14</t>
    <phoneticPr fontId="3" type="noConversion"/>
  </si>
  <si>
    <t>다루지 않음</t>
    <phoneticPr fontId="3" type="noConversion"/>
  </si>
  <si>
    <t>Chan (2022)</t>
    <phoneticPr fontId="3" type="noConversion"/>
  </si>
  <si>
    <t>3cm 이하 신종괴</t>
    <phoneticPr fontId="3" type="noConversion"/>
  </si>
  <si>
    <r>
      <rPr>
        <sz val="9"/>
        <color theme="1"/>
        <rFont val="맑은 고딕"/>
        <family val="3"/>
        <charset val="129"/>
      </rPr>
      <t>△</t>
    </r>
    <r>
      <rPr>
        <sz val="9"/>
        <color theme="1"/>
        <rFont val="맑은 고딕"/>
        <family val="3"/>
        <charset val="129"/>
        <scheme val="minor"/>
      </rPr>
      <t xml:space="preserve">eGFR </t>
    </r>
    <phoneticPr fontId="3" type="noConversion"/>
  </si>
  <si>
    <r>
      <t xml:space="preserve">(17) 재시술 </t>
    </r>
    <r>
      <rPr>
        <sz val="9"/>
        <color theme="1"/>
        <rFont val="맑은 고딕"/>
        <family val="3"/>
        <charset val="129"/>
      </rPr>
      <t>→ 14례 성공, 3례는 3차 시술(이중 1명은 추가수술 진행)</t>
    </r>
    <r>
      <rPr>
        <sz val="9"/>
        <color theme="1"/>
        <rFont val="맑은 고딕"/>
        <family val="3"/>
        <charset val="129"/>
        <scheme val="minor"/>
      </rPr>
      <t>, 
(5) 수술, (3) 능동감시, (1) 체부정위적방사선치료</t>
    </r>
    <phoneticPr fontId="3" type="noConversion"/>
  </si>
  <si>
    <r>
      <t xml:space="preserve">(1) 신장기능부전 </t>
    </r>
    <r>
      <rPr>
        <sz val="9"/>
        <color theme="1"/>
        <rFont val="맑은 고딕"/>
        <family val="3"/>
        <charset val="129"/>
      </rPr>
      <t xml:space="preserve">→ NR
</t>
    </r>
    <r>
      <rPr>
        <sz val="9"/>
        <color theme="1"/>
        <rFont val="맑은 고딕"/>
        <family val="3"/>
        <charset val="129"/>
        <scheme val="minor"/>
      </rPr>
      <t xml:space="preserve">(1) 누공 발생으로 농양 및 패혈증 </t>
    </r>
    <r>
      <rPr>
        <sz val="9"/>
        <color theme="1"/>
        <rFont val="맑은 고딕"/>
        <family val="3"/>
        <charset val="129"/>
      </rPr>
      <t xml:space="preserve">→ </t>
    </r>
    <r>
      <rPr>
        <sz val="9"/>
        <color theme="1"/>
        <rFont val="맑은 고딕"/>
        <family val="3"/>
        <charset val="129"/>
        <scheme val="minor"/>
      </rPr>
      <t>ICU care
(1) 협착</t>
    </r>
    <r>
      <rPr>
        <sz val="9"/>
        <color theme="1"/>
        <rFont val="맑은 고딕"/>
        <family val="3"/>
        <charset val="129"/>
      </rPr>
      <t xml:space="preserve">→ </t>
    </r>
    <r>
      <rPr>
        <sz val="9"/>
        <color theme="1"/>
        <rFont val="맑은 고딕"/>
        <family val="3"/>
        <charset val="129"/>
        <scheme val="minor"/>
      </rPr>
      <t>double J 삽입</t>
    </r>
    <phoneticPr fontId="3" type="noConversion"/>
  </si>
  <si>
    <r>
      <rPr>
        <sz val="9"/>
        <color theme="1"/>
        <rFont val="맑은 고딕"/>
        <family val="3"/>
        <charset val="129"/>
      </rPr>
      <t>%△</t>
    </r>
    <r>
      <rPr>
        <sz val="9"/>
        <color theme="1"/>
        <rFont val="맑은 고딕"/>
        <family val="3"/>
        <charset val="129"/>
        <scheme val="minor"/>
      </rPr>
      <t xml:space="preserve">eGFR </t>
    </r>
    <phoneticPr fontId="3" type="noConversion"/>
  </si>
  <si>
    <r>
      <rPr>
        <sz val="9"/>
        <color theme="1"/>
        <rFont val="맑은 고딕"/>
        <family val="3"/>
        <charset val="129"/>
      </rPr>
      <t>△</t>
    </r>
    <r>
      <rPr>
        <sz val="9"/>
        <color theme="1"/>
        <rFont val="맑은 고딕"/>
        <family val="3"/>
        <charset val="129"/>
        <scheme val="minor"/>
      </rPr>
      <t>Hb</t>
    </r>
    <phoneticPr fontId="3" type="noConversion"/>
  </si>
  <si>
    <r>
      <rPr>
        <sz val="9"/>
        <color theme="1"/>
        <rFont val="맑은 고딕"/>
        <family val="3"/>
        <charset val="129"/>
      </rPr>
      <t>△</t>
    </r>
    <r>
      <rPr>
        <sz val="9"/>
        <color theme="1"/>
        <rFont val="맑은 고딕"/>
        <family val="3"/>
        <charset val="129"/>
        <scheme val="minor"/>
      </rPr>
      <t>sCR</t>
    </r>
    <phoneticPr fontId="3" type="noConversion"/>
  </si>
  <si>
    <r>
      <rPr>
        <sz val="9"/>
        <color theme="1"/>
        <rFont val="맑은 고딕"/>
        <family val="3"/>
        <charset val="129"/>
      </rPr>
      <t>△</t>
    </r>
    <r>
      <rPr>
        <sz val="9"/>
        <color theme="1"/>
        <rFont val="맑은 고딕"/>
        <family val="3"/>
        <charset val="129"/>
        <scheme val="minor"/>
      </rPr>
      <t>eGFR (ml/min/1.73m2)</t>
    </r>
    <phoneticPr fontId="3" type="noConversion"/>
  </si>
  <si>
    <r>
      <rPr>
        <sz val="9"/>
        <color theme="1"/>
        <rFont val="맑은 고딕"/>
        <family val="3"/>
        <charset val="129"/>
      </rPr>
      <t>%△</t>
    </r>
    <r>
      <rPr>
        <sz val="9"/>
        <color theme="1"/>
        <rFont val="맑은 고딕"/>
        <family val="3"/>
        <charset val="129"/>
        <scheme val="minor"/>
      </rPr>
      <t>eGFR</t>
    </r>
    <phoneticPr fontId="3" type="noConversion"/>
  </si>
  <si>
    <r>
      <t>(1) 1년째 열확산으로 인한 의도치 않은 신우절제, 골반요관 접합부 폐쇄로 발전하여 소별누출 및 요로패혈증 발생</t>
    </r>
    <r>
      <rPr>
        <sz val="9"/>
        <color theme="1"/>
        <rFont val="맑은 고딕"/>
        <family val="3"/>
        <charset val="129"/>
      </rPr>
      <t>→콩팥창냄술(nephrostomy) 필요</t>
    </r>
    <phoneticPr fontId="3" type="noConversion"/>
  </si>
  <si>
    <r>
      <t>(각 1례씩) 비뇨증, 복부 농양으로 배액관 삽입, 출혈로 혈관조영술 시행, 흉막삼출 및 무기폐로 배액관 삽입, 신장출혈로 코일링, 농양으로 배액관 삽입 및 항생제 투여
동맥출혈로 개복술, 탈장으로 인한 소장폐색 및 패혈증</t>
    </r>
    <r>
      <rPr>
        <sz val="9"/>
        <color theme="1"/>
        <rFont val="맑은 고딕"/>
        <family val="3"/>
        <charset val="129"/>
      </rPr>
      <t>→수술시행, 장탈출로 인한 소장폐쇄, 복막염, 복부 출혈→개복술 및 색전술로 관리</t>
    </r>
    <phoneticPr fontId="3" type="noConversion"/>
  </si>
  <si>
    <r>
      <t>(3) 시술직후 기흉, (3) 2주째 일시적인 천자부위 마비</t>
    </r>
    <r>
      <rPr>
        <sz val="9"/>
        <color theme="1"/>
        <rFont val="맑은 고딕"/>
        <family val="3"/>
        <charset val="129"/>
      </rPr>
      <t>→1~2개월 후 자연회복, (2) 2일째 발열, 복부통증→항생제치료</t>
    </r>
    <phoneticPr fontId="3" type="noConversion"/>
  </si>
  <si>
    <r>
      <t>(3) 2주째 상처감염, (1) 2개월 탈장,
(4) 2~15일째 감염</t>
    </r>
    <r>
      <rPr>
        <sz val="9"/>
        <color theme="1"/>
        <rFont val="맑은 고딕"/>
        <family val="3"/>
        <charset val="129"/>
      </rPr>
      <t>→항생제 치료, (1) 출혈로 인한 빈혈→철분제 투여, (1) 2일째 폐렴→항생제 치료, (2) 1일째 복강내 출혈→수혈</t>
    </r>
    <phoneticPr fontId="3" type="noConversion"/>
  </si>
  <si>
    <r>
      <rPr>
        <sz val="9"/>
        <color theme="1"/>
        <rFont val="맑은 고딕"/>
        <family val="3"/>
        <charset val="129"/>
      </rPr>
      <t>△</t>
    </r>
    <r>
      <rPr>
        <sz val="9"/>
        <color theme="1"/>
        <rFont val="맑은 고딕"/>
        <family val="3"/>
        <charset val="129"/>
        <scheme val="minor"/>
      </rPr>
      <t>Creatinine</t>
    </r>
    <phoneticPr fontId="3" type="noConversion"/>
  </si>
  <si>
    <r>
      <rPr>
        <sz val="9"/>
        <color theme="1"/>
        <rFont val="맑은 고딕"/>
        <family val="3"/>
        <charset val="129"/>
      </rPr>
      <t>△</t>
    </r>
    <r>
      <rPr>
        <sz val="9"/>
        <color theme="1"/>
        <rFont val="맑은 고딕"/>
        <family val="3"/>
        <charset val="129"/>
        <scheme val="minor"/>
      </rPr>
      <t>sCr(</t>
    </r>
    <r>
      <rPr>
        <sz val="9"/>
        <color theme="1"/>
        <rFont val="맑은 고딕"/>
        <family val="3"/>
        <charset val="129"/>
      </rPr>
      <t>㎛ol/L)</t>
    </r>
    <phoneticPr fontId="3" type="noConversion"/>
  </si>
  <si>
    <r>
      <rPr>
        <sz val="9"/>
        <color theme="1"/>
        <rFont val="맑은 고딕"/>
        <family val="3"/>
        <charset val="129"/>
      </rPr>
      <t>△</t>
    </r>
    <r>
      <rPr>
        <sz val="9"/>
        <color theme="1"/>
        <rFont val="맑은 고딕"/>
        <family val="3"/>
        <charset val="129"/>
        <scheme val="minor"/>
      </rPr>
      <t xml:space="preserve"> Hct</t>
    </r>
    <phoneticPr fontId="3" type="noConversion"/>
  </si>
  <si>
    <r>
      <rPr>
        <sz val="9"/>
        <color theme="1"/>
        <rFont val="맑은 고딕"/>
        <family val="3"/>
        <charset val="129"/>
      </rPr>
      <t>△</t>
    </r>
    <r>
      <rPr>
        <sz val="9"/>
        <color theme="1"/>
        <rFont val="맑은 고딕"/>
        <family val="3"/>
        <charset val="129"/>
        <scheme val="minor"/>
      </rPr>
      <t xml:space="preserve">GFR </t>
    </r>
    <phoneticPr fontId="3" type="noConversion"/>
  </si>
  <si>
    <r>
      <t>(3) 후복막 출혈</t>
    </r>
    <r>
      <rPr>
        <sz val="9"/>
        <color theme="1"/>
        <rFont val="맑은 고딕"/>
        <family val="3"/>
        <charset val="129"/>
      </rPr>
      <t>→신장 혈관 조영술과 색전술 필요</t>
    </r>
    <r>
      <rPr>
        <sz val="9"/>
        <color theme="1"/>
        <rFont val="맑은 고딕"/>
        <family val="3"/>
        <charset val="129"/>
        <scheme val="minor"/>
      </rPr>
      <t xml:space="preserve">
(1) 복부 내 농양, (1)기흉→배액관 삽입 및 관리</t>
    </r>
    <phoneticPr fontId="3" type="noConversion"/>
  </si>
  <si>
    <r>
      <rPr>
        <sz val="9"/>
        <color theme="1"/>
        <rFont val="맑은 고딕"/>
        <family val="3"/>
        <charset val="129"/>
      </rPr>
      <t>% △</t>
    </r>
    <r>
      <rPr>
        <sz val="9"/>
        <color theme="1"/>
        <rFont val="맑은 고딕"/>
        <family val="3"/>
        <charset val="129"/>
        <scheme val="minor"/>
      </rPr>
      <t xml:space="preserve">eGFR </t>
    </r>
    <phoneticPr fontId="3" type="noConversion"/>
  </si>
  <si>
    <r>
      <t>(4) 혈종</t>
    </r>
    <r>
      <rPr>
        <sz val="9"/>
        <color theme="1"/>
        <rFont val="맑은 고딕"/>
        <family val="3"/>
        <charset val="129"/>
      </rPr>
      <t>→</t>
    </r>
    <r>
      <rPr>
        <sz val="9"/>
        <color theme="1"/>
        <rFont val="맑은 고딕"/>
        <family val="3"/>
        <charset val="129"/>
        <scheme val="minor"/>
      </rPr>
      <t>관찰</t>
    </r>
    <phoneticPr fontId="3" type="noConversion"/>
  </si>
  <si>
    <r>
      <rPr>
        <sz val="9"/>
        <color theme="1"/>
        <rFont val="맑은 고딕"/>
        <family val="3"/>
        <charset val="129"/>
      </rPr>
      <t>△</t>
    </r>
    <r>
      <rPr>
        <sz val="9"/>
        <color theme="1"/>
        <rFont val="맑은 고딕"/>
        <family val="3"/>
        <charset val="129"/>
        <scheme val="minor"/>
      </rPr>
      <t>GFR (감소) (ml/min/1.73m2)</t>
    </r>
    <phoneticPr fontId="3" type="noConversion"/>
  </si>
  <si>
    <r>
      <t>%</t>
    </r>
    <r>
      <rPr>
        <sz val="9"/>
        <color theme="1"/>
        <rFont val="맑은 고딕"/>
        <family val="3"/>
        <charset val="129"/>
      </rPr>
      <t>△</t>
    </r>
    <r>
      <rPr>
        <sz val="9"/>
        <color theme="1"/>
        <rFont val="맑은 고딕"/>
        <family val="3"/>
        <charset val="129"/>
        <scheme val="minor"/>
      </rPr>
      <t>GFR (감소)</t>
    </r>
    <phoneticPr fontId="3" type="noConversion"/>
  </si>
  <si>
    <r>
      <t>%</t>
    </r>
    <r>
      <rPr>
        <sz val="9"/>
        <color theme="1"/>
        <rFont val="맑은 고딕"/>
        <family val="3"/>
        <charset val="129"/>
      </rPr>
      <t>△</t>
    </r>
    <r>
      <rPr>
        <sz val="9"/>
        <color theme="1"/>
        <rFont val="맑은 고딕"/>
        <family val="3"/>
        <charset val="129"/>
        <scheme val="minor"/>
      </rPr>
      <t xml:space="preserve">GFR </t>
    </r>
    <phoneticPr fontId="3" type="noConversion"/>
  </si>
  <si>
    <r>
      <t>(1) 출혈</t>
    </r>
    <r>
      <rPr>
        <sz val="9"/>
        <color theme="1"/>
        <rFont val="맑은 고딕"/>
        <family val="3"/>
        <charset val="129"/>
      </rPr>
      <t>→지혈제 사용 및 관찰
(1) 장 손상→복강경 수술 시행</t>
    </r>
    <phoneticPr fontId="3" type="noConversion"/>
  </si>
  <si>
    <r>
      <t>(1) 후복막 혈종</t>
    </r>
    <r>
      <rPr>
        <sz val="9"/>
        <color theme="1"/>
        <rFont val="맑은 고딕"/>
        <family val="3"/>
        <charset val="129"/>
      </rPr>
      <t>→수혈, (2) 경미한 신경손상</t>
    </r>
    <phoneticPr fontId="3" type="noConversion"/>
  </si>
  <si>
    <r>
      <t>(1) 심방세동, (1) 마약 과다복용</t>
    </r>
    <r>
      <rPr>
        <sz val="9"/>
        <color theme="1"/>
        <rFont val="맑은 고딕"/>
        <family val="3"/>
        <charset val="129"/>
      </rPr>
      <t>→장기 입원치료, (!) 호흡부전, (1) 증상이 있는 신주위 혈종, (1) 증ㅅ아이 있는 혈종→외부기관에서 신절제술 수행</t>
    </r>
    <phoneticPr fontId="3" type="noConversion"/>
  </si>
  <si>
    <r>
      <rPr>
        <sz val="9"/>
        <color theme="1"/>
        <rFont val="맑은 고딕"/>
        <family val="3"/>
        <charset val="129"/>
      </rPr>
      <t>△creatinene(mg/dL)</t>
    </r>
    <r>
      <rPr>
        <sz val="9"/>
        <color theme="1"/>
        <rFont val="맑은 고딕"/>
        <family val="3"/>
        <charset val="129"/>
        <scheme val="minor"/>
      </rPr>
      <t xml:space="preserve"> </t>
    </r>
    <phoneticPr fontId="3" type="noConversion"/>
  </si>
  <si>
    <r>
      <t xml:space="preserve">(1) 심근경색, (1) 협심증 </t>
    </r>
    <r>
      <rPr>
        <sz val="9"/>
        <color theme="1"/>
        <rFont val="맑은 고딕"/>
        <family val="3"/>
        <charset val="129"/>
      </rPr>
      <t>→ 의학적 치료
(1) 혈흉 → 수술적 배액</t>
    </r>
    <phoneticPr fontId="3" type="noConversion"/>
  </si>
  <si>
    <r>
      <t xml:space="preserve">(3) 신장내 혈종 </t>
    </r>
    <r>
      <rPr>
        <sz val="9"/>
        <color theme="1"/>
        <rFont val="맑은 고딕"/>
        <family val="3"/>
        <charset val="129"/>
      </rPr>
      <t>→ 치료불필요
(2) 후복막 혈종  → 1건에만 수혈 필요
(2) 신장내 농양  → 1건에만 경피적 배액 필요
(1) 상부극 수신배증  → 스텐트 삽입</t>
    </r>
    <phoneticPr fontId="3" type="noConversion"/>
  </si>
  <si>
    <r>
      <t xml:space="preserve">(1) 소변누출, (1) 단일신장 폐색 </t>
    </r>
    <r>
      <rPr>
        <sz val="9"/>
        <color theme="1"/>
        <rFont val="맑은 고딕"/>
        <family val="3"/>
        <charset val="129"/>
      </rPr>
      <t>→ 요로 스텐트 삽입
(1) 기흉 → 흉관 배액 
(1) 신장내 삼출 → 경피적 배액
(4) 수혈 진행</t>
    </r>
    <phoneticPr fontId="3" type="noConversion"/>
  </si>
  <si>
    <t>NS</t>
    <phoneticPr fontId="3" type="noConversion"/>
  </si>
  <si>
    <t>I older</t>
    <phoneticPr fontId="3" type="noConversion"/>
  </si>
  <si>
    <t>I poor</t>
    <phoneticPr fontId="3" type="noConversion"/>
  </si>
  <si>
    <t>I, C1 poor</t>
    <phoneticPr fontId="3" type="noConversion"/>
  </si>
  <si>
    <t>무작위 배정순서 생성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</si>
</sst>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0_);[Red]\(0\)"/>
  </numFmts>
  <fonts count="3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color rgb="FFC00000"/>
      <name val="맑은 고딕"/>
      <family val="2"/>
      <charset val="129"/>
      <scheme val="minor"/>
    </font>
    <font>
      <b/>
      <sz val="10"/>
      <color rgb="FFC00000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rgb="FF00B0F0"/>
      <name val="맑은 고딕"/>
      <family val="3"/>
      <charset val="129"/>
      <scheme val="minor"/>
    </font>
    <font>
      <b/>
      <sz val="9"/>
      <color rgb="FF00B0F0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00B0F0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9"/>
      <color rgb="FFFF0000"/>
      <name val="맑은 고딕"/>
      <family val="3"/>
      <charset val="129"/>
      <scheme val="minor"/>
    </font>
    <font>
      <b/>
      <i/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9" fillId="16" borderId="4" xfId="0" applyFont="1" applyFill="1" applyBorder="1" applyAlignment="1">
      <alignment horizontal="center" vertical="center" shrinkToFit="1"/>
    </xf>
    <xf numFmtId="0" fontId="6" fillId="19" borderId="4" xfId="0" applyFont="1" applyFill="1" applyBorder="1" applyAlignment="1">
      <alignment horizontal="center" vertical="center" shrinkToFit="1"/>
    </xf>
    <xf numFmtId="0" fontId="8" fillId="19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4" xfId="0" applyBorder="1">
      <alignment vertical="center"/>
    </xf>
    <xf numFmtId="0" fontId="11" fillId="0" borderId="4" xfId="0" applyFont="1" applyBorder="1" applyAlignment="1">
      <alignment horizontal="center" vertical="center"/>
    </xf>
    <xf numFmtId="0" fontId="5" fillId="21" borderId="4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2" borderId="14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vertical="center" wrapText="1" shrinkToFit="1"/>
    </xf>
    <xf numFmtId="0" fontId="7" fillId="18" borderId="4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vertical="center" shrinkToFit="1"/>
    </xf>
    <xf numFmtId="0" fontId="7" fillId="17" borderId="4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vertical="center" wrapText="1" shrinkToFit="1"/>
    </xf>
    <xf numFmtId="0" fontId="5" fillId="0" borderId="16" xfId="0" applyFont="1" applyBorder="1" applyAlignment="1">
      <alignment vertical="center" shrinkToFit="1"/>
    </xf>
    <xf numFmtId="0" fontId="6" fillId="21" borderId="4" xfId="0" applyFont="1" applyFill="1" applyBorder="1" applyAlignment="1">
      <alignment horizontal="center" vertical="center" wrapText="1" shrinkToFit="1"/>
    </xf>
    <xf numFmtId="0" fontId="6" fillId="21" borderId="4" xfId="0" applyFont="1" applyFill="1" applyBorder="1" applyAlignment="1">
      <alignment horizontal="center" vertical="center" shrinkToFit="1"/>
    </xf>
    <xf numFmtId="0" fontId="11" fillId="21" borderId="5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21" borderId="4" xfId="0" applyFont="1" applyFill="1" applyBorder="1" applyAlignment="1">
      <alignment horizontal="center" vertical="center" wrapText="1" shrinkToFit="1"/>
    </xf>
    <xf numFmtId="176" fontId="5" fillId="0" borderId="4" xfId="1" applyNumberFormat="1" applyFont="1" applyBorder="1" applyAlignment="1">
      <alignment horizontal="center" vertical="center"/>
    </xf>
    <xf numFmtId="0" fontId="7" fillId="22" borderId="7" xfId="0" applyFont="1" applyFill="1" applyBorder="1" applyAlignment="1">
      <alignment horizontal="center" vertical="center" shrinkToFit="1"/>
    </xf>
    <xf numFmtId="0" fontId="7" fillId="17" borderId="7" xfId="0" applyFont="1" applyFill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1" fillId="21" borderId="4" xfId="0" applyFont="1" applyFill="1" applyBorder="1" applyAlignment="1">
      <alignment horizontal="center" vertical="center"/>
    </xf>
    <xf numFmtId="0" fontId="7" fillId="18" borderId="4" xfId="0" applyFont="1" applyFill="1" applyBorder="1" applyAlignment="1">
      <alignment horizontal="center" vertical="center"/>
    </xf>
    <xf numFmtId="0" fontId="7" fillId="2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7" fillId="21" borderId="5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shrinkToFit="1"/>
    </xf>
    <xf numFmtId="0" fontId="7" fillId="18" borderId="4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vertical="center" wrapText="1" shrinkToFit="1"/>
    </xf>
    <xf numFmtId="0" fontId="5" fillId="0" borderId="15" xfId="0" applyFont="1" applyBorder="1" applyAlignment="1">
      <alignment vertical="center" shrinkToFit="1"/>
    </xf>
    <xf numFmtId="0" fontId="7" fillId="22" borderId="14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7" fillId="17" borderId="4" xfId="0" applyFont="1" applyFill="1" applyBorder="1" applyAlignment="1">
      <alignment horizontal="center" vertical="center" shrinkToFit="1"/>
    </xf>
    <xf numFmtId="0" fontId="7" fillId="18" borderId="4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vertical="center" wrapText="1" shrinkToFit="1"/>
    </xf>
    <xf numFmtId="0" fontId="5" fillId="0" borderId="15" xfId="0" applyFont="1" applyBorder="1" applyAlignment="1">
      <alignment vertical="center" shrinkToFit="1"/>
    </xf>
    <xf numFmtId="0" fontId="7" fillId="22" borderId="14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9" fontId="0" fillId="0" borderId="4" xfId="1" applyFont="1" applyBorder="1">
      <alignment vertical="center"/>
    </xf>
    <xf numFmtId="0" fontId="19" fillId="2" borderId="2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horizontal="center" vertical="center" shrinkToFit="1"/>
    </xf>
    <xf numFmtId="0" fontId="13" fillId="6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9" fillId="6" borderId="4" xfId="0" applyFont="1" applyFill="1" applyBorder="1" applyAlignment="1">
      <alignment horizontal="center" vertical="center" shrinkToFit="1"/>
    </xf>
    <xf numFmtId="0" fontId="19" fillId="6" borderId="5" xfId="0" applyFont="1" applyFill="1" applyBorder="1" applyAlignment="1">
      <alignment horizontal="center" vertical="center" shrinkToFit="1"/>
    </xf>
    <xf numFmtId="0" fontId="19" fillId="6" borderId="0" xfId="0" applyFont="1" applyFill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19" fillId="19" borderId="4" xfId="0" applyFont="1" applyFill="1" applyBorder="1" applyAlignment="1">
      <alignment horizontal="center" vertical="center" shrinkToFit="1"/>
    </xf>
    <xf numFmtId="0" fontId="21" fillId="16" borderId="4" xfId="0" applyFont="1" applyFill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176" fontId="23" fillId="4" borderId="4" xfId="1" applyNumberFormat="1" applyFont="1" applyFill="1" applyBorder="1" applyAlignment="1">
      <alignment horizontal="center" vertical="center" shrinkToFit="1"/>
    </xf>
    <xf numFmtId="176" fontId="23" fillId="8" borderId="4" xfId="1" applyNumberFormat="1" applyFont="1" applyFill="1" applyBorder="1" applyAlignment="1">
      <alignment horizontal="center" vertical="center" shrinkToFit="1"/>
    </xf>
    <xf numFmtId="49" fontId="22" fillId="0" borderId="4" xfId="0" applyNumberFormat="1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176" fontId="24" fillId="13" borderId="4" xfId="1" applyNumberFormat="1" applyFont="1" applyFill="1" applyBorder="1" applyAlignment="1">
      <alignment horizontal="center" vertical="center" shrinkToFit="1"/>
    </xf>
    <xf numFmtId="0" fontId="24" fillId="11" borderId="4" xfId="0" applyFont="1" applyFill="1" applyBorder="1" applyAlignment="1">
      <alignment horizontal="center" vertical="center" shrinkToFit="1"/>
    </xf>
    <xf numFmtId="176" fontId="24" fillId="5" borderId="4" xfId="1" applyNumberFormat="1" applyFont="1" applyFill="1" applyBorder="1" applyAlignment="1">
      <alignment horizontal="center" vertical="center" shrinkToFit="1"/>
    </xf>
    <xf numFmtId="49" fontId="24" fillId="0" borderId="4" xfId="0" applyNumberFormat="1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49" fontId="22" fillId="5" borderId="4" xfId="0" applyNumberFormat="1" applyFont="1" applyFill="1" applyBorder="1" applyAlignment="1">
      <alignment horizontal="center" vertical="center" shrinkToFit="1"/>
    </xf>
    <xf numFmtId="49" fontId="22" fillId="11" borderId="4" xfId="0" applyNumberFormat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176" fontId="13" fillId="5" borderId="4" xfId="1" applyNumberFormat="1" applyFont="1" applyFill="1" applyBorder="1" applyAlignment="1">
      <alignment horizontal="center" vertical="center" shrinkToFit="1"/>
    </xf>
    <xf numFmtId="176" fontId="13" fillId="11" borderId="4" xfId="1" applyNumberFormat="1" applyFont="1" applyFill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4" xfId="0" applyFont="1" applyBorder="1" applyAlignment="1">
      <alignment vertical="center" shrinkToFit="1"/>
    </xf>
    <xf numFmtId="176" fontId="13" fillId="13" borderId="4" xfId="1" applyNumberFormat="1" applyFont="1" applyFill="1" applyBorder="1" applyAlignment="1">
      <alignment horizontal="center" vertical="center" shrinkToFit="1"/>
    </xf>
    <xf numFmtId="0" fontId="13" fillId="11" borderId="4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49" fontId="13" fillId="0" borderId="0" xfId="0" applyNumberFormat="1" applyFont="1" applyAlignment="1">
      <alignment horizontal="center" vertical="center" shrinkToFit="1"/>
    </xf>
    <xf numFmtId="0" fontId="13" fillId="16" borderId="0" xfId="0" applyFont="1" applyFill="1" applyAlignment="1">
      <alignment horizontal="center" vertical="center" shrinkToFit="1"/>
    </xf>
    <xf numFmtId="176" fontId="19" fillId="4" borderId="4" xfId="1" applyNumberFormat="1" applyFont="1" applyFill="1" applyBorder="1" applyAlignment="1">
      <alignment horizontal="center" vertical="center" shrinkToFit="1"/>
    </xf>
    <xf numFmtId="176" fontId="19" fillId="8" borderId="4" xfId="1" applyNumberFormat="1" applyFont="1" applyFill="1" applyBorder="1" applyAlignment="1">
      <alignment horizontal="center" vertical="center" shrinkToFit="1"/>
    </xf>
    <xf numFmtId="176" fontId="19" fillId="13" borderId="4" xfId="1" applyNumberFormat="1" applyFont="1" applyFill="1" applyBorder="1" applyAlignment="1">
      <alignment horizontal="center" vertical="center" shrinkToFit="1"/>
    </xf>
    <xf numFmtId="176" fontId="19" fillId="11" borderId="4" xfId="1" applyNumberFormat="1" applyFont="1" applyFill="1" applyBorder="1" applyAlignment="1">
      <alignment horizontal="center" vertical="center" shrinkToFit="1"/>
    </xf>
    <xf numFmtId="49" fontId="13" fillId="5" borderId="4" xfId="0" applyNumberFormat="1" applyFont="1" applyFill="1" applyBorder="1" applyAlignment="1">
      <alignment horizontal="center" vertical="center" shrinkToFit="1"/>
    </xf>
    <xf numFmtId="49" fontId="13" fillId="11" borderId="4" xfId="0" applyNumberFormat="1" applyFont="1" applyFill="1" applyBorder="1" applyAlignment="1">
      <alignment horizontal="center" vertical="center" shrinkToFit="1"/>
    </xf>
    <xf numFmtId="176" fontId="19" fillId="5" borderId="4" xfId="1" applyNumberFormat="1" applyFont="1" applyFill="1" applyBorder="1" applyAlignment="1">
      <alignment horizontal="center" vertical="center" shrinkToFit="1"/>
    </xf>
    <xf numFmtId="176" fontId="19" fillId="7" borderId="4" xfId="1" applyNumberFormat="1" applyFont="1" applyFill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176" fontId="19" fillId="10" borderId="4" xfId="1" applyNumberFormat="1" applyFont="1" applyFill="1" applyBorder="1" applyAlignment="1">
      <alignment horizontal="center" vertical="center" shrinkToFit="1"/>
    </xf>
    <xf numFmtId="176" fontId="19" fillId="12" borderId="5" xfId="1" applyNumberFormat="1" applyFont="1" applyFill="1" applyBorder="1" applyAlignment="1">
      <alignment horizontal="center" vertical="center" shrinkToFit="1"/>
    </xf>
    <xf numFmtId="49" fontId="13" fillId="13" borderId="4" xfId="0" applyNumberFormat="1" applyFont="1" applyFill="1" applyBorder="1" applyAlignment="1">
      <alignment horizontal="center" vertical="center" shrinkToFit="1"/>
    </xf>
    <xf numFmtId="49" fontId="13" fillId="14" borderId="4" xfId="0" applyNumberFormat="1" applyFont="1" applyFill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176" fontId="19" fillId="9" borderId="4" xfId="1" applyNumberFormat="1" applyFont="1" applyFill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176" fontId="19" fillId="14" borderId="4" xfId="1" applyNumberFormat="1" applyFont="1" applyFill="1" applyBorder="1" applyAlignment="1">
      <alignment horizontal="center" vertical="center" shrinkToFit="1"/>
    </xf>
    <xf numFmtId="49" fontId="13" fillId="17" borderId="4" xfId="0" applyNumberFormat="1" applyFont="1" applyFill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shrinkToFit="1"/>
    </xf>
    <xf numFmtId="49" fontId="22" fillId="14" borderId="4" xfId="0" applyNumberFormat="1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49" fontId="22" fillId="13" borderId="4" xfId="0" applyNumberFormat="1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176" fontId="19" fillId="12" borderId="4" xfId="1" applyNumberFormat="1" applyFont="1" applyFill="1" applyBorder="1" applyAlignment="1">
      <alignment horizontal="center" vertical="center" shrinkToFit="1"/>
    </xf>
    <xf numFmtId="9" fontId="19" fillId="14" borderId="4" xfId="1" applyFont="1" applyFill="1" applyBorder="1" applyAlignment="1">
      <alignment horizontal="center" vertical="center" shrinkToFit="1"/>
    </xf>
    <xf numFmtId="0" fontId="13" fillId="15" borderId="0" xfId="0" applyFont="1" applyFill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49" fontId="13" fillId="13" borderId="29" xfId="0" applyNumberFormat="1" applyFont="1" applyFill="1" applyBorder="1" applyAlignment="1">
      <alignment horizontal="center" vertical="center" shrinkToFit="1"/>
    </xf>
    <xf numFmtId="49" fontId="13" fillId="0" borderId="29" xfId="0" applyNumberFormat="1" applyFont="1" applyBorder="1" applyAlignment="1">
      <alignment horizontal="center" vertical="center" shrinkToFit="1"/>
    </xf>
    <xf numFmtId="49" fontId="13" fillId="11" borderId="29" xfId="0" applyNumberFormat="1" applyFont="1" applyFill="1" applyBorder="1" applyAlignment="1">
      <alignment horizontal="center" vertical="center" shrinkToFit="1"/>
    </xf>
    <xf numFmtId="49" fontId="13" fillId="14" borderId="29" xfId="0" applyNumberFormat="1" applyFont="1" applyFill="1" applyBorder="1" applyAlignment="1">
      <alignment horizontal="center" vertical="center" shrinkToFit="1"/>
    </xf>
    <xf numFmtId="49" fontId="13" fillId="0" borderId="30" xfId="0" applyNumberFormat="1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49" fontId="13" fillId="13" borderId="1" xfId="0" applyNumberFormat="1" applyFont="1" applyFill="1" applyBorder="1" applyAlignment="1">
      <alignment horizontal="center" vertical="center" shrinkToFit="1"/>
    </xf>
    <xf numFmtId="49" fontId="13" fillId="11" borderId="1" xfId="0" applyNumberFormat="1" applyFont="1" applyFill="1" applyBorder="1" applyAlignment="1">
      <alignment horizontal="center" vertical="center" shrinkToFit="1"/>
    </xf>
    <xf numFmtId="49" fontId="13" fillId="14" borderId="1" xfId="0" applyNumberFormat="1" applyFont="1" applyFill="1" applyBorder="1" applyAlignment="1">
      <alignment horizontal="center" vertical="center" shrinkToFit="1"/>
    </xf>
    <xf numFmtId="49" fontId="13" fillId="0" borderId="17" xfId="0" applyNumberFormat="1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49" fontId="13" fillId="0" borderId="15" xfId="0" applyNumberFormat="1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49" fontId="13" fillId="13" borderId="32" xfId="0" applyNumberFormat="1" applyFont="1" applyFill="1" applyBorder="1" applyAlignment="1">
      <alignment horizontal="center" vertical="center" shrinkToFit="1"/>
    </xf>
    <xf numFmtId="49" fontId="13" fillId="0" borderId="32" xfId="0" applyNumberFormat="1" applyFont="1" applyBorder="1" applyAlignment="1">
      <alignment horizontal="center" vertical="center" shrinkToFit="1"/>
    </xf>
    <xf numFmtId="49" fontId="13" fillId="11" borderId="32" xfId="0" applyNumberFormat="1" applyFont="1" applyFill="1" applyBorder="1" applyAlignment="1">
      <alignment horizontal="center" vertical="center" shrinkToFit="1"/>
    </xf>
    <xf numFmtId="49" fontId="13" fillId="14" borderId="32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Border="1" applyAlignment="1">
      <alignment horizontal="center" vertical="center" shrinkToFit="1"/>
    </xf>
    <xf numFmtId="176" fontId="19" fillId="13" borderId="29" xfId="1" applyNumberFormat="1" applyFont="1" applyFill="1" applyBorder="1" applyAlignment="1">
      <alignment horizontal="center" vertical="center" shrinkToFit="1"/>
    </xf>
    <xf numFmtId="176" fontId="19" fillId="11" borderId="29" xfId="1" applyNumberFormat="1" applyFont="1" applyFill="1" applyBorder="1" applyAlignment="1">
      <alignment horizontal="center" vertical="center" shrinkToFit="1"/>
    </xf>
    <xf numFmtId="176" fontId="19" fillId="14" borderId="29" xfId="1" applyNumberFormat="1" applyFont="1" applyFill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176" fontId="19" fillId="13" borderId="32" xfId="1" applyNumberFormat="1" applyFont="1" applyFill="1" applyBorder="1" applyAlignment="1">
      <alignment horizontal="center" vertical="center" shrinkToFit="1"/>
    </xf>
    <xf numFmtId="176" fontId="19" fillId="11" borderId="32" xfId="1" applyNumberFormat="1" applyFont="1" applyFill="1" applyBorder="1" applyAlignment="1">
      <alignment horizontal="center" vertical="center" shrinkToFit="1"/>
    </xf>
    <xf numFmtId="176" fontId="19" fillId="14" borderId="32" xfId="1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176" fontId="19" fillId="13" borderId="0" xfId="1" applyNumberFormat="1" applyFont="1" applyFill="1" applyBorder="1" applyAlignment="1">
      <alignment horizontal="center" vertical="center" shrinkToFit="1"/>
    </xf>
    <xf numFmtId="176" fontId="19" fillId="12" borderId="0" xfId="1" applyNumberFormat="1" applyFont="1" applyFill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horizontal="center" vertical="center" shrinkToFit="1"/>
    </xf>
    <xf numFmtId="0" fontId="22" fillId="0" borderId="4" xfId="0" applyFont="1" applyBorder="1" applyAlignment="1">
      <alignment vertical="center" shrinkToFit="1"/>
    </xf>
    <xf numFmtId="176" fontId="23" fillId="5" borderId="4" xfId="1" applyNumberFormat="1" applyFont="1" applyFill="1" applyBorder="1" applyAlignment="1">
      <alignment horizontal="center" vertical="center" shrinkToFit="1"/>
    </xf>
    <xf numFmtId="176" fontId="23" fillId="7" borderId="4" xfId="1" applyNumberFormat="1" applyFont="1" applyFill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vertical="center" shrinkToFit="1"/>
    </xf>
    <xf numFmtId="0" fontId="27" fillId="0" borderId="0" xfId="0" applyFont="1" applyAlignment="1">
      <alignment horizontal="center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0" xfId="0" applyFont="1" applyAlignment="1">
      <alignment vertical="center" shrinkToFit="1"/>
    </xf>
    <xf numFmtId="176" fontId="13" fillId="14" borderId="4" xfId="1" applyNumberFormat="1" applyFont="1" applyFill="1" applyBorder="1" applyAlignment="1">
      <alignment horizontal="center" vertical="center" shrinkToFit="1"/>
    </xf>
    <xf numFmtId="0" fontId="29" fillId="19" borderId="4" xfId="0" applyFont="1" applyFill="1" applyBorder="1" applyAlignment="1">
      <alignment horizontal="center" vertical="center" shrinkToFit="1"/>
    </xf>
    <xf numFmtId="176" fontId="23" fillId="13" borderId="4" xfId="1" applyNumberFormat="1" applyFont="1" applyFill="1" applyBorder="1" applyAlignment="1">
      <alignment horizontal="center" vertical="center" shrinkToFit="1"/>
    </xf>
    <xf numFmtId="176" fontId="23" fillId="11" borderId="4" xfId="1" applyNumberFormat="1" applyFont="1" applyFill="1" applyBorder="1" applyAlignment="1">
      <alignment horizontal="center" vertical="center" shrinkToFit="1"/>
    </xf>
    <xf numFmtId="49" fontId="13" fillId="0" borderId="0" xfId="0" applyNumberFormat="1" applyFont="1" applyAlignment="1">
      <alignment vertical="center" shrinkToFit="1"/>
    </xf>
    <xf numFmtId="49" fontId="13" fillId="9" borderId="4" xfId="0" applyNumberFormat="1" applyFont="1" applyFill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176" fontId="19" fillId="4" borderId="26" xfId="1" applyNumberFormat="1" applyFont="1" applyFill="1" applyBorder="1" applyAlignment="1">
      <alignment horizontal="center" vertical="center" shrinkToFit="1"/>
    </xf>
    <xf numFmtId="176" fontId="19" fillId="8" borderId="26" xfId="1" applyNumberFormat="1" applyFont="1" applyFill="1" applyBorder="1" applyAlignment="1">
      <alignment horizontal="center" vertical="center" shrinkToFit="1"/>
    </xf>
    <xf numFmtId="176" fontId="19" fillId="24" borderId="26" xfId="1" applyNumberFormat="1" applyFont="1" applyFill="1" applyBorder="1" applyAlignment="1">
      <alignment horizontal="center" vertical="center" shrinkToFit="1"/>
    </xf>
    <xf numFmtId="176" fontId="19" fillId="10" borderId="26" xfId="1" applyNumberFormat="1" applyFont="1" applyFill="1" applyBorder="1" applyAlignment="1">
      <alignment horizontal="center" vertical="center" shrinkToFit="1"/>
    </xf>
    <xf numFmtId="49" fontId="19" fillId="0" borderId="27" xfId="0" applyNumberFormat="1" applyFont="1" applyBorder="1" applyAlignment="1">
      <alignment horizontal="center" vertical="center" shrinkToFit="1"/>
    </xf>
    <xf numFmtId="176" fontId="19" fillId="25" borderId="5" xfId="1" applyNumberFormat="1" applyFont="1" applyFill="1" applyBorder="1" applyAlignment="1">
      <alignment horizontal="center" vertical="center" shrinkToFit="1"/>
    </xf>
    <xf numFmtId="49" fontId="13" fillId="25" borderId="4" xfId="0" applyNumberFormat="1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176" fontId="19" fillId="5" borderId="2" xfId="1" applyNumberFormat="1" applyFont="1" applyFill="1" applyBorder="1" applyAlignment="1">
      <alignment horizontal="center" vertical="center" shrinkToFit="1"/>
    </xf>
    <xf numFmtId="176" fontId="19" fillId="7" borderId="2" xfId="1" applyNumberFormat="1" applyFont="1" applyFill="1" applyBorder="1" applyAlignment="1">
      <alignment horizontal="center" vertical="center" shrinkToFit="1"/>
    </xf>
    <xf numFmtId="176" fontId="19" fillId="23" borderId="2" xfId="1" applyNumberFormat="1" applyFont="1" applyFill="1" applyBorder="1" applyAlignment="1">
      <alignment horizontal="center" vertical="center" shrinkToFit="1"/>
    </xf>
    <xf numFmtId="176" fontId="19" fillId="9" borderId="2" xfId="1" applyNumberFormat="1" applyFont="1" applyFill="1" applyBorder="1" applyAlignment="1">
      <alignment horizontal="center" vertical="center" shrinkToFit="1"/>
    </xf>
    <xf numFmtId="49" fontId="19" fillId="0" borderId="2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176" fontId="19" fillId="23" borderId="4" xfId="1" applyNumberFormat="1" applyFont="1" applyFill="1" applyBorder="1" applyAlignment="1">
      <alignment horizontal="center" vertical="center" shrinkToFit="1"/>
    </xf>
    <xf numFmtId="49" fontId="19" fillId="0" borderId="4" xfId="0" applyNumberFormat="1" applyFont="1" applyBorder="1" applyAlignment="1">
      <alignment horizontal="center" vertical="center" shrinkToFit="1"/>
    </xf>
    <xf numFmtId="176" fontId="19" fillId="24" borderId="4" xfId="1" applyNumberFormat="1" applyFont="1" applyFill="1" applyBorder="1" applyAlignment="1">
      <alignment horizontal="center" vertical="center" shrinkToFit="1"/>
    </xf>
    <xf numFmtId="176" fontId="19" fillId="25" borderId="4" xfId="1" applyNumberFormat="1" applyFont="1" applyFill="1" applyBorder="1" applyAlignment="1">
      <alignment horizontal="center" vertical="center" shrinkToFit="1"/>
    </xf>
    <xf numFmtId="0" fontId="13" fillId="16" borderId="4" xfId="0" applyFont="1" applyFill="1" applyBorder="1" applyAlignment="1">
      <alignment horizontal="center" vertical="center" shrinkToFit="1"/>
    </xf>
    <xf numFmtId="49" fontId="26" fillId="0" borderId="12" xfId="0" applyNumberFormat="1" applyFont="1" applyBorder="1" applyAlignment="1">
      <alignment horizontal="center" vertical="center" shrinkToFit="1"/>
    </xf>
    <xf numFmtId="0" fontId="13" fillId="17" borderId="4" xfId="0" applyFont="1" applyFill="1" applyBorder="1" applyAlignment="1">
      <alignment horizontal="center" vertical="center" shrinkToFit="1"/>
    </xf>
    <xf numFmtId="49" fontId="20" fillId="17" borderId="4" xfId="0" applyNumberFormat="1" applyFont="1" applyFill="1" applyBorder="1" applyAlignment="1">
      <alignment horizontal="center" vertical="center" shrinkToFit="1"/>
    </xf>
    <xf numFmtId="49" fontId="20" fillId="0" borderId="4" xfId="0" applyNumberFormat="1" applyFont="1" applyBorder="1" applyAlignment="1">
      <alignment horizontal="center" vertical="center" shrinkToFit="1"/>
    </xf>
    <xf numFmtId="0" fontId="13" fillId="22" borderId="4" xfId="0" applyFont="1" applyFill="1" applyBorder="1" applyAlignment="1">
      <alignment horizontal="center" vertical="center" shrinkToFit="1"/>
    </xf>
    <xf numFmtId="176" fontId="19" fillId="24" borderId="5" xfId="1" applyNumberFormat="1" applyFont="1" applyFill="1" applyBorder="1" applyAlignment="1">
      <alignment horizontal="center" vertical="center" shrinkToFit="1"/>
    </xf>
    <xf numFmtId="49" fontId="13" fillId="23" borderId="4" xfId="0" applyNumberFormat="1" applyFont="1" applyFill="1" applyBorder="1" applyAlignment="1">
      <alignment horizontal="center" vertical="center" shrinkToFit="1"/>
    </xf>
    <xf numFmtId="0" fontId="13" fillId="17" borderId="0" xfId="0" applyFont="1" applyFill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176" fontId="19" fillId="0" borderId="4" xfId="1" applyNumberFormat="1" applyFont="1" applyFill="1" applyBorder="1" applyAlignment="1">
      <alignment horizontal="center" vertical="center" shrinkToFit="1"/>
    </xf>
    <xf numFmtId="176" fontId="19" fillId="13" borderId="4" xfId="1" applyNumberFormat="1" applyFont="1" applyFill="1" applyBorder="1" applyAlignment="1">
      <alignment vertical="center" shrinkToFit="1"/>
    </xf>
    <xf numFmtId="176" fontId="19" fillId="11" borderId="4" xfId="1" applyNumberFormat="1" applyFont="1" applyFill="1" applyBorder="1" applyAlignment="1">
      <alignment vertical="center" shrinkToFit="1"/>
    </xf>
    <xf numFmtId="176" fontId="19" fillId="12" borderId="4" xfId="1" applyNumberFormat="1" applyFont="1" applyFill="1" applyBorder="1" applyAlignment="1">
      <alignment vertical="center" shrinkToFit="1"/>
    </xf>
    <xf numFmtId="49" fontId="13" fillId="13" borderId="5" xfId="0" applyNumberFormat="1" applyFont="1" applyFill="1" applyBorder="1" applyAlignment="1">
      <alignment horizontal="center" vertical="center" shrinkToFit="1"/>
    </xf>
    <xf numFmtId="49" fontId="13" fillId="13" borderId="7" xfId="0" applyNumberFormat="1" applyFont="1" applyFill="1" applyBorder="1" applyAlignment="1">
      <alignment horizontal="center" vertical="center" shrinkToFit="1"/>
    </xf>
    <xf numFmtId="49" fontId="13" fillId="11" borderId="5" xfId="0" applyNumberFormat="1" applyFont="1" applyFill="1" applyBorder="1" applyAlignment="1">
      <alignment horizontal="center" vertical="center" shrinkToFit="1"/>
    </xf>
    <xf numFmtId="49" fontId="13" fillId="11" borderId="7" xfId="0" applyNumberFormat="1" applyFont="1" applyFill="1" applyBorder="1" applyAlignment="1">
      <alignment horizontal="center" vertical="center" shrinkToFit="1"/>
    </xf>
    <xf numFmtId="176" fontId="13" fillId="20" borderId="4" xfId="1" applyNumberFormat="1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49" fontId="13" fillId="14" borderId="0" xfId="0" applyNumberFormat="1" applyFont="1" applyFill="1" applyBorder="1" applyAlignment="1">
      <alignment horizontal="center" vertical="center" shrinkToFit="1"/>
    </xf>
    <xf numFmtId="49" fontId="13" fillId="17" borderId="0" xfId="0" applyNumberFormat="1" applyFont="1" applyFill="1" applyBorder="1" applyAlignment="1">
      <alignment horizontal="center" vertical="center" shrinkToFit="1"/>
    </xf>
    <xf numFmtId="49" fontId="13" fillId="5" borderId="0" xfId="0" applyNumberFormat="1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/>
    </xf>
    <xf numFmtId="176" fontId="19" fillId="11" borderId="5" xfId="1" applyNumberFormat="1" applyFont="1" applyFill="1" applyBorder="1" applyAlignment="1">
      <alignment horizontal="center" vertical="center" shrinkToFit="1"/>
    </xf>
    <xf numFmtId="176" fontId="19" fillId="11" borderId="6" xfId="1" applyNumberFormat="1" applyFont="1" applyFill="1" applyBorder="1" applyAlignment="1">
      <alignment horizontal="center" vertical="center" shrinkToFit="1"/>
    </xf>
    <xf numFmtId="176" fontId="19" fillId="11" borderId="7" xfId="1" applyNumberFormat="1" applyFont="1" applyFill="1" applyBorder="1" applyAlignment="1">
      <alignment horizontal="center" vertical="center" shrinkToFit="1"/>
    </xf>
    <xf numFmtId="176" fontId="19" fillId="13" borderId="5" xfId="1" applyNumberFormat="1" applyFont="1" applyFill="1" applyBorder="1" applyAlignment="1">
      <alignment horizontal="center" vertical="center" shrinkToFit="1"/>
    </xf>
    <xf numFmtId="176" fontId="19" fillId="13" borderId="6" xfId="1" applyNumberFormat="1" applyFont="1" applyFill="1" applyBorder="1" applyAlignment="1">
      <alignment horizontal="center" vertical="center" shrinkToFit="1"/>
    </xf>
    <xf numFmtId="176" fontId="19" fillId="13" borderId="7" xfId="1" applyNumberFormat="1" applyFont="1" applyFill="1" applyBorder="1" applyAlignment="1">
      <alignment horizontal="center" vertical="center" shrinkToFit="1"/>
    </xf>
    <xf numFmtId="176" fontId="19" fillId="12" borderId="5" xfId="1" applyNumberFormat="1" applyFont="1" applyFill="1" applyBorder="1" applyAlignment="1">
      <alignment horizontal="center" vertical="center" shrinkToFit="1"/>
    </xf>
    <xf numFmtId="176" fontId="19" fillId="12" borderId="6" xfId="1" applyNumberFormat="1" applyFont="1" applyFill="1" applyBorder="1" applyAlignment="1">
      <alignment horizontal="center" vertical="center" shrinkToFit="1"/>
    </xf>
    <xf numFmtId="176" fontId="19" fillId="12" borderId="7" xfId="1" applyNumberFormat="1" applyFont="1" applyFill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13" borderId="5" xfId="1" applyNumberFormat="1" applyFont="1" applyFill="1" applyBorder="1" applyAlignment="1">
      <alignment horizontal="center" vertical="center" shrinkToFit="1"/>
    </xf>
    <xf numFmtId="0" fontId="13" fillId="13" borderId="7" xfId="1" applyNumberFormat="1" applyFont="1" applyFill="1" applyBorder="1" applyAlignment="1">
      <alignment horizontal="center" vertical="center" shrinkToFit="1"/>
    </xf>
    <xf numFmtId="0" fontId="13" fillId="11" borderId="5" xfId="1" applyNumberFormat="1" applyFont="1" applyFill="1" applyBorder="1" applyAlignment="1">
      <alignment horizontal="center" vertical="center" shrinkToFit="1"/>
    </xf>
    <xf numFmtId="0" fontId="13" fillId="11" borderId="7" xfId="1" applyNumberFormat="1" applyFont="1" applyFill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 shrinkToFit="1"/>
    </xf>
    <xf numFmtId="0" fontId="13" fillId="0" borderId="22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176" fontId="13" fillId="5" borderId="5" xfId="1" applyNumberFormat="1" applyFont="1" applyFill="1" applyBorder="1" applyAlignment="1">
      <alignment horizontal="center" vertical="center" shrinkToFit="1"/>
    </xf>
    <xf numFmtId="176" fontId="13" fillId="5" borderId="6" xfId="1" applyNumberFormat="1" applyFont="1" applyFill="1" applyBorder="1" applyAlignment="1">
      <alignment horizontal="center" vertical="center" shrinkToFit="1"/>
    </xf>
    <xf numFmtId="176" fontId="13" fillId="5" borderId="7" xfId="1" applyNumberFormat="1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19" fillId="6" borderId="4" xfId="0" applyFont="1" applyFill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center" vertical="center" shrinkToFit="1"/>
    </xf>
    <xf numFmtId="49" fontId="13" fillId="0" borderId="6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176" fontId="13" fillId="0" borderId="5" xfId="1" applyNumberFormat="1" applyFont="1" applyFill="1" applyBorder="1" applyAlignment="1">
      <alignment horizontal="center" vertical="center" shrinkToFit="1"/>
    </xf>
    <xf numFmtId="176" fontId="13" fillId="0" borderId="6" xfId="1" applyNumberFormat="1" applyFont="1" applyFill="1" applyBorder="1" applyAlignment="1">
      <alignment horizontal="center" vertical="center" shrinkToFit="1"/>
    </xf>
    <xf numFmtId="176" fontId="13" fillId="0" borderId="7" xfId="1" applyNumberFormat="1" applyFont="1" applyFill="1" applyBorder="1" applyAlignment="1">
      <alignment horizontal="center" vertical="center" shrinkToFit="1"/>
    </xf>
    <xf numFmtId="176" fontId="19" fillId="25" borderId="5" xfId="1" applyNumberFormat="1" applyFont="1" applyFill="1" applyBorder="1" applyAlignment="1">
      <alignment horizontal="center" vertical="center" shrinkToFit="1"/>
    </xf>
    <xf numFmtId="176" fontId="19" fillId="25" borderId="6" xfId="1" applyNumberFormat="1" applyFont="1" applyFill="1" applyBorder="1" applyAlignment="1">
      <alignment horizontal="center" vertical="center" shrinkToFit="1"/>
    </xf>
    <xf numFmtId="176" fontId="19" fillId="25" borderId="7" xfId="1" applyNumberFormat="1" applyFont="1" applyFill="1" applyBorder="1" applyAlignment="1">
      <alignment horizontal="center" vertical="center" shrinkToFit="1"/>
    </xf>
    <xf numFmtId="176" fontId="19" fillId="0" borderId="5" xfId="1" applyNumberFormat="1" applyFont="1" applyFill="1" applyBorder="1" applyAlignment="1">
      <alignment horizontal="center" vertical="center" shrinkToFit="1"/>
    </xf>
    <xf numFmtId="176" fontId="19" fillId="0" borderId="7" xfId="1" applyNumberFormat="1" applyFont="1" applyFill="1" applyBorder="1" applyAlignment="1">
      <alignment horizontal="center" vertical="center" shrinkToFit="1"/>
    </xf>
    <xf numFmtId="49" fontId="19" fillId="0" borderId="5" xfId="1" applyNumberFormat="1" applyFont="1" applyFill="1" applyBorder="1" applyAlignment="1">
      <alignment horizontal="center" vertical="center" shrinkToFit="1"/>
    </xf>
    <xf numFmtId="49" fontId="19" fillId="0" borderId="7" xfId="1" applyNumberFormat="1" applyFont="1" applyFill="1" applyBorder="1" applyAlignment="1">
      <alignment horizontal="center" vertical="center" shrinkToFit="1"/>
    </xf>
    <xf numFmtId="177" fontId="19" fillId="0" borderId="5" xfId="1" applyNumberFormat="1" applyFont="1" applyFill="1" applyBorder="1" applyAlignment="1">
      <alignment horizontal="center" vertical="center" shrinkToFit="1"/>
    </xf>
    <xf numFmtId="177" fontId="19" fillId="0" borderId="7" xfId="1" applyNumberFormat="1" applyFont="1" applyFill="1" applyBorder="1" applyAlignment="1">
      <alignment horizontal="center" vertical="center" shrinkToFit="1"/>
    </xf>
    <xf numFmtId="49" fontId="13" fillId="0" borderId="5" xfId="1" applyNumberFormat="1" applyFont="1" applyFill="1" applyBorder="1" applyAlignment="1">
      <alignment horizontal="center" vertical="center" shrinkToFit="1"/>
    </xf>
    <xf numFmtId="49" fontId="13" fillId="0" borderId="7" xfId="1" applyNumberFormat="1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center" vertical="center" shrinkToFit="1"/>
    </xf>
    <xf numFmtId="49" fontId="13" fillId="0" borderId="13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 shrinkToFi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백분율" xfId="1" builtinId="5"/>
    <cellStyle name="쉼표 [0] 2" xfId="2"/>
    <cellStyle name="표준" xfId="0" builtinId="0"/>
  </cellStyles>
  <dxfs count="1">
    <dxf>
      <fill>
        <patternFill>
          <bgColor rgb="FF33CC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비뚤림위험평가!$C$23</c:f>
              <c:strCache>
                <c:ptCount val="1"/>
                <c:pt idx="0">
                  <c:v>Low Risk of bias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비뚤림위험평가!$D$22:$K$22</c:f>
              <c:strCache>
                <c:ptCount val="8"/>
                <c:pt idx="0">
                  <c:v>그 외 비뚤림: 재정지원 및 COI</c:v>
                </c:pt>
                <c:pt idx="1">
                  <c:v>그 외 비뚤림: 병합중재</c:v>
                </c:pt>
                <c:pt idx="2">
                  <c:v>선택적 보고</c:v>
                </c:pt>
                <c:pt idx="3">
                  <c:v>불충분한 결과자료</c:v>
                </c:pt>
                <c:pt idx="4">
                  <c:v>결과평가에 대한 눈가림</c:v>
                </c:pt>
                <c:pt idx="5">
                  <c:v>연구 참여자, 연구자에 대한 눈가림</c:v>
                </c:pt>
                <c:pt idx="6">
                  <c:v>배정순서은폐</c:v>
                </c:pt>
                <c:pt idx="7">
                  <c:v>무작위 배정순서 생성</c:v>
                </c:pt>
              </c:strCache>
            </c:strRef>
          </c:cat>
          <c:val>
            <c:numRef>
              <c:f>비뚤림위험평가!$D$23:$K$23</c:f>
              <c:numCache>
                <c:formatCode>0%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9-4782-A7E6-8A3DC9039FE7}"/>
            </c:ext>
          </c:extLst>
        </c:ser>
        <c:ser>
          <c:idx val="1"/>
          <c:order val="1"/>
          <c:tx>
            <c:strRef>
              <c:f>비뚤림위험평가!$C$24</c:f>
              <c:strCache>
                <c:ptCount val="1"/>
                <c:pt idx="0">
                  <c:v>Unclear Risk of bias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비뚤림위험평가!$D$22:$K$22</c:f>
              <c:strCache>
                <c:ptCount val="8"/>
                <c:pt idx="0">
                  <c:v>그 외 비뚤림: 재정지원 및 COI</c:v>
                </c:pt>
                <c:pt idx="1">
                  <c:v>그 외 비뚤림: 병합중재</c:v>
                </c:pt>
                <c:pt idx="2">
                  <c:v>선택적 보고</c:v>
                </c:pt>
                <c:pt idx="3">
                  <c:v>불충분한 결과자료</c:v>
                </c:pt>
                <c:pt idx="4">
                  <c:v>결과평가에 대한 눈가림</c:v>
                </c:pt>
                <c:pt idx="5">
                  <c:v>연구 참여자, 연구자에 대한 눈가림</c:v>
                </c:pt>
                <c:pt idx="6">
                  <c:v>배정순서은폐</c:v>
                </c:pt>
                <c:pt idx="7">
                  <c:v>무작위 배정순서 생성</c:v>
                </c:pt>
              </c:strCache>
            </c:strRef>
          </c:cat>
          <c:val>
            <c:numRef>
              <c:f>비뚤림위험평가!$D$24:$K$24</c:f>
              <c:numCache>
                <c:formatCode>0%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9-4782-A7E6-8A3DC9039FE7}"/>
            </c:ext>
          </c:extLst>
        </c:ser>
        <c:ser>
          <c:idx val="2"/>
          <c:order val="2"/>
          <c:tx>
            <c:strRef>
              <c:f>비뚤림위험평가!$C$25</c:f>
              <c:strCache>
                <c:ptCount val="1"/>
                <c:pt idx="0">
                  <c:v>High Risk of bias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비뚤림위험평가!$D$22:$K$22</c:f>
              <c:strCache>
                <c:ptCount val="8"/>
                <c:pt idx="0">
                  <c:v>그 외 비뚤림: 재정지원 및 COI</c:v>
                </c:pt>
                <c:pt idx="1">
                  <c:v>그 외 비뚤림: 병합중재</c:v>
                </c:pt>
                <c:pt idx="2">
                  <c:v>선택적 보고</c:v>
                </c:pt>
                <c:pt idx="3">
                  <c:v>불충분한 결과자료</c:v>
                </c:pt>
                <c:pt idx="4">
                  <c:v>결과평가에 대한 눈가림</c:v>
                </c:pt>
                <c:pt idx="5">
                  <c:v>연구 참여자, 연구자에 대한 눈가림</c:v>
                </c:pt>
                <c:pt idx="6">
                  <c:v>배정순서은폐</c:v>
                </c:pt>
                <c:pt idx="7">
                  <c:v>무작위 배정순서 생성</c:v>
                </c:pt>
              </c:strCache>
            </c:strRef>
          </c:cat>
          <c:val>
            <c:numRef>
              <c:f>비뚤림위험평가!$D$25:$K$25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9-4782-A7E6-8A3DC9039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2211240"/>
        <c:axId val="402206976"/>
      </c:barChart>
      <c:catAx>
        <c:axId val="402211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02206976"/>
        <c:crosses val="autoZero"/>
        <c:auto val="1"/>
        <c:lblAlgn val="ctr"/>
        <c:lblOffset val="100"/>
        <c:noMultiLvlLbl val="0"/>
      </c:catAx>
      <c:valAx>
        <c:axId val="40220697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0221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39095437104783"/>
          <c:y val="3.7177857325914082E-2"/>
          <c:w val="0.56367925029876242"/>
          <c:h val="0.8071030731477669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비뚤림위험평가!$C$126</c:f>
              <c:strCache>
                <c:ptCount val="1"/>
                <c:pt idx="0">
                  <c:v>Low Risk of bias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비뚤림위험평가!$D$125:$K$125</c:f>
              <c:strCache>
                <c:ptCount val="8"/>
                <c:pt idx="0">
                  <c:v>선택적 
결과보고</c:v>
                </c:pt>
                <c:pt idx="1">
                  <c:v>불완전한 
결과자료</c:v>
                </c:pt>
                <c:pt idx="2">
                  <c:v>결과평가</c:v>
                </c:pt>
                <c:pt idx="3">
                  <c:v>평가자의 
눈가림</c:v>
                </c:pt>
                <c:pt idx="4">
                  <c:v>노출측정</c:v>
                </c:pt>
                <c:pt idx="5">
                  <c:v>교란변수</c:v>
                </c:pt>
                <c:pt idx="6">
                  <c:v>대상군선정</c:v>
                </c:pt>
                <c:pt idx="7">
                  <c:v>대상군 
비교가능성</c:v>
                </c:pt>
              </c:strCache>
            </c:strRef>
          </c:cat>
          <c:val>
            <c:numRef>
              <c:f>비뚤림위험평가!$D$126:$K$126</c:f>
              <c:numCache>
                <c:formatCode>0.0%</c:formatCode>
                <c:ptCount val="8"/>
                <c:pt idx="0">
                  <c:v>0.76923076923076927</c:v>
                </c:pt>
                <c:pt idx="1">
                  <c:v>0.97435897435897434</c:v>
                </c:pt>
                <c:pt idx="2">
                  <c:v>1</c:v>
                </c:pt>
                <c:pt idx="3">
                  <c:v>2.564102564102564E-2</c:v>
                </c:pt>
                <c:pt idx="4">
                  <c:v>1</c:v>
                </c:pt>
                <c:pt idx="5">
                  <c:v>0.61538461538461542</c:v>
                </c:pt>
                <c:pt idx="6">
                  <c:v>0.51282051282051277</c:v>
                </c:pt>
                <c:pt idx="7">
                  <c:v>0.23076923076923078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C-47D4-9189-428B126AD61A}"/>
            </c:ext>
          </c:extLst>
        </c:ser>
        <c:ser>
          <c:idx val="1"/>
          <c:order val="1"/>
          <c:tx>
            <c:strRef>
              <c:f>비뚤림위험평가!$C$127</c:f>
              <c:strCache>
                <c:ptCount val="1"/>
                <c:pt idx="0">
                  <c:v>Unclear Risk of bias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비뚤림위험평가!$D$125:$K$125</c:f>
              <c:strCache>
                <c:ptCount val="8"/>
                <c:pt idx="0">
                  <c:v>선택적 
결과보고</c:v>
                </c:pt>
                <c:pt idx="1">
                  <c:v>불완전한 
결과자료</c:v>
                </c:pt>
                <c:pt idx="2">
                  <c:v>결과평가</c:v>
                </c:pt>
                <c:pt idx="3">
                  <c:v>평가자의 
눈가림</c:v>
                </c:pt>
                <c:pt idx="4">
                  <c:v>노출측정</c:v>
                </c:pt>
                <c:pt idx="5">
                  <c:v>교란변수</c:v>
                </c:pt>
                <c:pt idx="6">
                  <c:v>대상군선정</c:v>
                </c:pt>
                <c:pt idx="7">
                  <c:v>대상군 
비교가능성</c:v>
                </c:pt>
              </c:strCache>
            </c:strRef>
          </c:cat>
          <c:val>
            <c:numRef>
              <c:f>비뚤림위험평가!$D$127:$K$127</c:f>
              <c:numCache>
                <c:formatCode>0.0%</c:formatCode>
                <c:ptCount val="8"/>
                <c:pt idx="0">
                  <c:v>0</c:v>
                </c:pt>
                <c:pt idx="1">
                  <c:v>2.564102564102564E-2</c:v>
                </c:pt>
                <c:pt idx="2">
                  <c:v>0</c:v>
                </c:pt>
                <c:pt idx="3">
                  <c:v>0.97435897435897434</c:v>
                </c:pt>
                <c:pt idx="4">
                  <c:v>0</c:v>
                </c:pt>
                <c:pt idx="5">
                  <c:v>0.38461538461538464</c:v>
                </c:pt>
                <c:pt idx="6">
                  <c:v>0.38461538461538464</c:v>
                </c:pt>
                <c:pt idx="7">
                  <c:v>5.128205128205128E-2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C-47D4-9189-428B126AD61A}"/>
            </c:ext>
          </c:extLst>
        </c:ser>
        <c:ser>
          <c:idx val="2"/>
          <c:order val="2"/>
          <c:tx>
            <c:strRef>
              <c:f>비뚤림위험평가!$C$128</c:f>
              <c:strCache>
                <c:ptCount val="1"/>
                <c:pt idx="0">
                  <c:v>High Risk of bias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비뚤림위험평가!$D$125:$K$125</c:f>
              <c:strCache>
                <c:ptCount val="8"/>
                <c:pt idx="0">
                  <c:v>선택적 
결과보고</c:v>
                </c:pt>
                <c:pt idx="1">
                  <c:v>불완전한 
결과자료</c:v>
                </c:pt>
                <c:pt idx="2">
                  <c:v>결과평가</c:v>
                </c:pt>
                <c:pt idx="3">
                  <c:v>평가자의 
눈가림</c:v>
                </c:pt>
                <c:pt idx="4">
                  <c:v>노출측정</c:v>
                </c:pt>
                <c:pt idx="5">
                  <c:v>교란변수</c:v>
                </c:pt>
                <c:pt idx="6">
                  <c:v>대상군선정</c:v>
                </c:pt>
                <c:pt idx="7">
                  <c:v>대상군 
비교가능성</c:v>
                </c:pt>
              </c:strCache>
            </c:strRef>
          </c:cat>
          <c:val>
            <c:numRef>
              <c:f>비뚤림위험평가!$D$128:$K$128</c:f>
              <c:numCache>
                <c:formatCode>0.0%</c:formatCode>
                <c:ptCount val="8"/>
                <c:pt idx="0">
                  <c:v>0.23076923076923078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0.10256410256410256</c:v>
                </c:pt>
                <c:pt idx="7">
                  <c:v>0.71794871794871795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C-47D4-9189-428B126AD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555008"/>
        <c:axId val="446558288"/>
      </c:barChart>
      <c:catAx>
        <c:axId val="446555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46558288"/>
        <c:crosses val="autoZero"/>
        <c:auto val="0"/>
        <c:lblAlgn val="ctr"/>
        <c:lblOffset val="100"/>
        <c:noMultiLvlLbl val="0"/>
      </c:catAx>
      <c:valAx>
        <c:axId val="4465582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4655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16570264688931"/>
          <c:y val="0.92403450680636323"/>
          <c:w val="0.27087645366585261"/>
          <c:h val="5.4243058835320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274320</xdr:colOff>
      <xdr:row>23</xdr:row>
      <xdr:rowOff>60960</xdr:rowOff>
    </xdr:from>
    <xdr:to>
      <xdr:col>12</xdr:col>
      <xdr:colOff>620289</xdr:colOff>
      <xdr:row>32</xdr:row>
      <xdr:rowOff>150162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E585B648-E278-481D-8210-413071C06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502920"/>
          <a:ext cx="3028209" cy="2078022"/>
        </a:xfrm>
        <a:prstGeom prst="rect">
          <a:avLst/>
        </a:prstGeom>
      </xdr:spPr>
    </xdr:pic>
    <xdr:clientData/>
  </xdr:twoCellAnchor>
  <xdr:twoCellAnchor editAs="oneCell">
    <xdr:from>
      <xdr:col>13</xdr:col>
      <xdr:colOff>518160</xdr:colOff>
      <xdr:row>22</xdr:row>
      <xdr:rowOff>205740</xdr:rowOff>
    </xdr:from>
    <xdr:to>
      <xdr:col>20</xdr:col>
      <xdr:colOff>502920</xdr:colOff>
      <xdr:row>44</xdr:row>
      <xdr:rowOff>537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AA0E55E8-8D4D-BF47-FEEF-8AFF59121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5440" y="426720"/>
          <a:ext cx="4678680" cy="5698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509587</xdr:colOff>
      <xdr:row>13</xdr:row>
      <xdr:rowOff>195262</xdr:rowOff>
    </xdr:from>
    <xdr:to>
      <xdr:col>18</xdr:col>
      <xdr:colOff>414337</xdr:colOff>
      <xdr:row>24</xdr:row>
      <xdr:rowOff>214312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142876</xdr:colOff>
      <xdr:row>128</xdr:row>
      <xdr:rowOff>157161</xdr:rowOff>
    </xdr:from>
    <xdr:to>
      <xdr:col>18</xdr:col>
      <xdr:colOff>352425</xdr:colOff>
      <xdr:row>144</xdr:row>
      <xdr:rowOff>209550</xdr:rowOff>
    </xdr:to>
    <xdr:graphicFrame macro="">
      <xdr:nvGraphicFramePr>
        <xdr:cNvPr id="6" name="차트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91"/>
  <sheetViews>
    <sheetView tabSelected="1" view="pageBreakPreview" zoomScale="112" zoomScaleNormal="100" zoomScaleSheetLayoutView="112" workbookViewId="0">
      <pane xSplit="12" topLeftCell="M1" activePane="topRight" state="frozen"/>
      <selection activeCell="A28" sqref="A28"/>
      <selection pane="topRight" activeCell="H25" sqref="H25"/>
    </sheetView>
  </sheetViews>
  <sheetFormatPr defaultColWidth="8.75" defaultRowHeight="12" x14ac:dyDescent="0.3"/>
  <cols>
    <col min="1" max="1" width="6.25" style="54" customWidth="1"/>
    <col min="2" max="2" width="8.75" style="54"/>
    <col min="3" max="3" width="11.75" style="54" customWidth="1"/>
    <col min="4" max="12" width="8.75" style="54"/>
    <col min="13" max="13" width="1.375" style="54" customWidth="1"/>
    <col min="14" max="28" width="8.75" style="54"/>
    <col min="29" max="29" width="1.375" style="54" customWidth="1"/>
    <col min="30" max="44" width="8.75" style="54"/>
    <col min="45" max="45" width="1.375" style="54" customWidth="1"/>
    <col min="46" max="60" width="8.75" style="54"/>
    <col min="61" max="61" width="1.375" style="54" customWidth="1"/>
    <col min="62" max="62" width="57" style="54" customWidth="1"/>
    <col min="63" max="63" width="1.375" style="54" customWidth="1"/>
    <col min="64" max="16384" width="8.75" style="54"/>
  </cols>
  <sheetData>
    <row r="1" spans="1:78" x14ac:dyDescent="0.3">
      <c r="A1" s="50" t="s">
        <v>0</v>
      </c>
      <c r="B1" s="50" t="s">
        <v>58</v>
      </c>
      <c r="C1" s="51" t="s">
        <v>1</v>
      </c>
      <c r="D1" s="51" t="s">
        <v>44</v>
      </c>
      <c r="E1" s="51" t="s">
        <v>46</v>
      </c>
      <c r="F1" s="51" t="s">
        <v>45</v>
      </c>
      <c r="G1" s="51" t="s">
        <v>47</v>
      </c>
      <c r="H1" s="52"/>
      <c r="I1" s="53" t="s">
        <v>48</v>
      </c>
      <c r="J1" s="53"/>
      <c r="K1" s="53"/>
      <c r="L1" s="53"/>
      <c r="N1" s="257" t="s">
        <v>49</v>
      </c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55"/>
      <c r="AA1" s="55"/>
      <c r="AB1" s="55"/>
      <c r="AC1" s="56"/>
      <c r="AD1" s="257" t="s">
        <v>50</v>
      </c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55"/>
      <c r="AQ1" s="55"/>
      <c r="AR1" s="55"/>
      <c r="AS1" s="56"/>
      <c r="AT1" s="258" t="s">
        <v>113</v>
      </c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57"/>
      <c r="BI1" s="56"/>
      <c r="BJ1" s="58" t="s">
        <v>369</v>
      </c>
      <c r="BK1" s="56"/>
      <c r="BL1" s="258" t="s">
        <v>132</v>
      </c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59"/>
      <c r="BY1" s="59"/>
      <c r="BZ1" s="59"/>
    </row>
    <row r="2" spans="1:78" x14ac:dyDescent="0.3">
      <c r="A2" s="60">
        <v>1</v>
      </c>
      <c r="B2" s="60">
        <v>45</v>
      </c>
      <c r="C2" s="61" t="s">
        <v>376</v>
      </c>
      <c r="D2" s="56" t="s">
        <v>377</v>
      </c>
      <c r="E2" s="56" t="s">
        <v>157</v>
      </c>
      <c r="F2" s="56" t="s">
        <v>378</v>
      </c>
      <c r="G2" s="56"/>
    </row>
    <row r="3" spans="1:78" x14ac:dyDescent="0.3">
      <c r="C3" s="54" t="s">
        <v>379</v>
      </c>
    </row>
    <row r="4" spans="1:78" x14ac:dyDescent="0.3">
      <c r="D4" s="62" t="s">
        <v>51</v>
      </c>
      <c r="E4" s="56" t="s">
        <v>157</v>
      </c>
      <c r="F4" s="56" t="s">
        <v>378</v>
      </c>
      <c r="G4" s="56" t="s">
        <v>131</v>
      </c>
      <c r="N4" s="218"/>
      <c r="O4" s="218" t="s">
        <v>59</v>
      </c>
      <c r="P4" s="220" t="s">
        <v>41</v>
      </c>
      <c r="Q4" s="221"/>
      <c r="R4" s="222"/>
      <c r="S4" s="220" t="s">
        <v>350</v>
      </c>
      <c r="T4" s="221"/>
      <c r="U4" s="222"/>
      <c r="V4" s="223" t="s">
        <v>60</v>
      </c>
      <c r="AD4" s="218"/>
      <c r="AE4" s="218" t="s">
        <v>59</v>
      </c>
      <c r="AF4" s="220" t="s">
        <v>41</v>
      </c>
      <c r="AG4" s="221"/>
      <c r="AH4" s="222"/>
      <c r="AI4" s="220" t="s">
        <v>350</v>
      </c>
      <c r="AJ4" s="221"/>
      <c r="AK4" s="222"/>
      <c r="AL4" s="223" t="s">
        <v>60</v>
      </c>
      <c r="AT4" s="220" t="s">
        <v>155</v>
      </c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2"/>
      <c r="BJ4" s="56" t="s">
        <v>155</v>
      </c>
      <c r="BL4" s="218"/>
      <c r="BM4" s="218" t="s">
        <v>59</v>
      </c>
      <c r="BN4" s="220" t="s">
        <v>41</v>
      </c>
      <c r="BO4" s="221"/>
      <c r="BP4" s="222"/>
      <c r="BQ4" s="220" t="s">
        <v>350</v>
      </c>
      <c r="BR4" s="221"/>
      <c r="BS4" s="222"/>
      <c r="BT4" s="223" t="s">
        <v>60</v>
      </c>
    </row>
    <row r="5" spans="1:78" x14ac:dyDescent="0.3">
      <c r="D5" s="56" t="s">
        <v>52</v>
      </c>
      <c r="E5" s="56">
        <v>41</v>
      </c>
      <c r="F5" s="56">
        <v>35</v>
      </c>
      <c r="G5" s="56"/>
      <c r="N5" s="219"/>
      <c r="O5" s="219"/>
      <c r="P5" s="56"/>
      <c r="Q5" s="56" t="s">
        <v>61</v>
      </c>
      <c r="R5" s="56" t="s">
        <v>62</v>
      </c>
      <c r="S5" s="56" t="s">
        <v>63</v>
      </c>
      <c r="T5" s="56" t="s">
        <v>62</v>
      </c>
      <c r="U5" s="56"/>
      <c r="V5" s="224"/>
      <c r="AD5" s="219"/>
      <c r="AE5" s="219"/>
      <c r="AF5" s="56"/>
      <c r="AG5" s="56" t="s">
        <v>61</v>
      </c>
      <c r="AH5" s="56" t="s">
        <v>62</v>
      </c>
      <c r="AI5" s="56" t="s">
        <v>63</v>
      </c>
      <c r="AJ5" s="56" t="s">
        <v>62</v>
      </c>
      <c r="AK5" s="56"/>
      <c r="AL5" s="224"/>
      <c r="BL5" s="219"/>
      <c r="BM5" s="219"/>
      <c r="BN5" s="56" t="s">
        <v>80</v>
      </c>
      <c r="BO5" s="63" t="s">
        <v>81</v>
      </c>
      <c r="BP5" s="56" t="s">
        <v>62</v>
      </c>
      <c r="BQ5" s="56" t="s">
        <v>80</v>
      </c>
      <c r="BR5" s="56" t="s">
        <v>81</v>
      </c>
      <c r="BS5" s="56" t="s">
        <v>62</v>
      </c>
      <c r="BT5" s="224"/>
    </row>
    <row r="6" spans="1:78" x14ac:dyDescent="0.3">
      <c r="D6" s="56" t="s">
        <v>53</v>
      </c>
      <c r="E6" s="56">
        <v>2.73</v>
      </c>
      <c r="F6" s="56">
        <v>2.54</v>
      </c>
      <c r="G6" s="56"/>
      <c r="N6" s="64" t="s">
        <v>64</v>
      </c>
      <c r="O6" s="64" t="s">
        <v>313</v>
      </c>
      <c r="P6" s="65">
        <f>Q6/R6</f>
        <v>9.7560975609756101E-2</v>
      </c>
      <c r="Q6" s="64">
        <f>Q7+Q8+Q9+Q10+Q11</f>
        <v>4</v>
      </c>
      <c r="R6" s="64">
        <v>41</v>
      </c>
      <c r="S6" s="64">
        <f>S7+S8+S9+S10+S11</f>
        <v>10</v>
      </c>
      <c r="T6" s="64">
        <v>35</v>
      </c>
      <c r="U6" s="66">
        <f>S6/T6</f>
        <v>0.2857142857142857</v>
      </c>
      <c r="V6" s="67" t="s">
        <v>380</v>
      </c>
      <c r="AD6" s="68" t="s">
        <v>386</v>
      </c>
      <c r="AE6" s="68" t="s">
        <v>347</v>
      </c>
      <c r="AF6" s="69">
        <f t="shared" ref="AF6:AF9" si="0">AG6/AH6</f>
        <v>0.21951219512195122</v>
      </c>
      <c r="AG6" s="68">
        <v>9</v>
      </c>
      <c r="AH6" s="68">
        <v>41</v>
      </c>
      <c r="AI6" s="68">
        <v>14</v>
      </c>
      <c r="AJ6" s="70">
        <v>35</v>
      </c>
      <c r="AK6" s="71">
        <f t="shared" ref="AK6:AK9" si="1">AI6/AJ6</f>
        <v>0.4</v>
      </c>
      <c r="AL6" s="72" t="s">
        <v>147</v>
      </c>
      <c r="BL6" s="64"/>
      <c r="BM6" s="73" t="s">
        <v>114</v>
      </c>
      <c r="BN6" s="74" t="s">
        <v>394</v>
      </c>
      <c r="BO6" s="67" t="s">
        <v>395</v>
      </c>
      <c r="BP6" s="67" t="s">
        <v>396</v>
      </c>
      <c r="BQ6" s="75" t="s">
        <v>397</v>
      </c>
      <c r="BR6" s="67" t="s">
        <v>398</v>
      </c>
      <c r="BS6" s="67" t="s">
        <v>306</v>
      </c>
      <c r="BT6" s="67" t="s">
        <v>197</v>
      </c>
    </row>
    <row r="7" spans="1:78" ht="17.45" customHeight="1" x14ac:dyDescent="0.3">
      <c r="D7" s="56" t="s">
        <v>54</v>
      </c>
      <c r="E7" s="217" t="s">
        <v>66</v>
      </c>
      <c r="F7" s="217"/>
      <c r="G7" s="56"/>
      <c r="N7" s="76" t="s">
        <v>314</v>
      </c>
      <c r="O7" s="56" t="s">
        <v>381</v>
      </c>
      <c r="P7" s="77">
        <f>Q7/R7</f>
        <v>2.4390243902439025E-2</v>
      </c>
      <c r="Q7" s="56">
        <v>1</v>
      </c>
      <c r="R7" s="56">
        <v>41</v>
      </c>
      <c r="S7" s="56">
        <v>3</v>
      </c>
      <c r="T7" s="56">
        <v>35</v>
      </c>
      <c r="U7" s="78">
        <f>S7/T7</f>
        <v>8.5714285714285715E-2</v>
      </c>
      <c r="V7" s="63"/>
      <c r="AD7" s="68" t="s">
        <v>387</v>
      </c>
      <c r="AE7" s="68" t="s">
        <v>347</v>
      </c>
      <c r="AF7" s="69">
        <f t="shared" si="0"/>
        <v>0.51219512195121952</v>
      </c>
      <c r="AG7" s="68">
        <v>21</v>
      </c>
      <c r="AH7" s="68">
        <v>41</v>
      </c>
      <c r="AI7" s="68">
        <v>10</v>
      </c>
      <c r="AJ7" s="70">
        <v>35</v>
      </c>
      <c r="AK7" s="71">
        <f t="shared" si="1"/>
        <v>0.2857142857142857</v>
      </c>
      <c r="AL7" s="72" t="s">
        <v>148</v>
      </c>
      <c r="BL7" s="64"/>
      <c r="BM7" s="73" t="s">
        <v>130</v>
      </c>
      <c r="BN7" s="74" t="s">
        <v>399</v>
      </c>
      <c r="BO7" s="67" t="s">
        <v>124</v>
      </c>
      <c r="BP7" s="67" t="s">
        <v>396</v>
      </c>
      <c r="BQ7" s="75" t="s">
        <v>400</v>
      </c>
      <c r="BR7" s="67" t="s">
        <v>401</v>
      </c>
      <c r="BS7" s="67" t="s">
        <v>306</v>
      </c>
      <c r="BT7" s="67" t="s">
        <v>197</v>
      </c>
    </row>
    <row r="8" spans="1:78" x14ac:dyDescent="0.3">
      <c r="D8" s="56" t="s">
        <v>55</v>
      </c>
      <c r="E8" s="217" t="s">
        <v>139</v>
      </c>
      <c r="F8" s="217"/>
      <c r="G8" s="56" t="s">
        <v>136</v>
      </c>
      <c r="N8" s="79"/>
      <c r="O8" s="56" t="s">
        <v>382</v>
      </c>
      <c r="P8" s="77">
        <f t="shared" ref="P8:P11" si="2">Q8/R8</f>
        <v>0</v>
      </c>
      <c r="Q8" s="56">
        <v>0</v>
      </c>
      <c r="R8" s="56">
        <v>41</v>
      </c>
      <c r="S8" s="56">
        <v>1</v>
      </c>
      <c r="T8" s="56">
        <v>35</v>
      </c>
      <c r="U8" s="78">
        <f t="shared" ref="U8:U11" si="3">S8/T8</f>
        <v>2.8571428571428571E-2</v>
      </c>
      <c r="V8" s="63"/>
      <c r="AD8" s="68" t="s">
        <v>388</v>
      </c>
      <c r="AE8" s="68" t="s">
        <v>347</v>
      </c>
      <c r="AF8" s="69">
        <f t="shared" si="0"/>
        <v>0.14634146341463414</v>
      </c>
      <c r="AG8" s="68">
        <v>6</v>
      </c>
      <c r="AH8" s="68">
        <v>41</v>
      </c>
      <c r="AI8" s="68">
        <v>7</v>
      </c>
      <c r="AJ8" s="70">
        <v>35</v>
      </c>
      <c r="AK8" s="71">
        <f t="shared" si="1"/>
        <v>0.2</v>
      </c>
      <c r="AL8" s="72" t="s">
        <v>147</v>
      </c>
      <c r="BL8" s="64"/>
      <c r="BM8" s="64" t="s">
        <v>121</v>
      </c>
      <c r="BN8" s="74" t="s">
        <v>267</v>
      </c>
      <c r="BO8" s="67" t="s">
        <v>402</v>
      </c>
      <c r="BP8" s="67" t="s">
        <v>396</v>
      </c>
      <c r="BQ8" s="75" t="s">
        <v>403</v>
      </c>
      <c r="BR8" s="67" t="s">
        <v>404</v>
      </c>
      <c r="BS8" s="67" t="s">
        <v>306</v>
      </c>
      <c r="BT8" s="67" t="s">
        <v>405</v>
      </c>
    </row>
    <row r="9" spans="1:78" x14ac:dyDescent="0.3">
      <c r="D9" s="56" t="s">
        <v>56</v>
      </c>
      <c r="E9" s="217" t="s">
        <v>139</v>
      </c>
      <c r="F9" s="217"/>
      <c r="G9" s="56" t="s">
        <v>138</v>
      </c>
      <c r="N9" s="79"/>
      <c r="O9" s="56" t="s">
        <v>383</v>
      </c>
      <c r="P9" s="77">
        <f t="shared" si="2"/>
        <v>2.4390243902439025E-2</v>
      </c>
      <c r="Q9" s="56">
        <v>1</v>
      </c>
      <c r="R9" s="56">
        <v>41</v>
      </c>
      <c r="S9" s="56">
        <v>3</v>
      </c>
      <c r="T9" s="56">
        <v>35</v>
      </c>
      <c r="U9" s="78">
        <f t="shared" si="3"/>
        <v>8.5714285714285715E-2</v>
      </c>
      <c r="V9" s="80"/>
      <c r="AD9" s="56" t="s">
        <v>389</v>
      </c>
      <c r="AE9" s="56" t="s">
        <v>347</v>
      </c>
      <c r="AF9" s="81">
        <f t="shared" si="0"/>
        <v>4.878048780487805E-2</v>
      </c>
      <c r="AG9" s="56">
        <v>2</v>
      </c>
      <c r="AH9" s="56">
        <v>41</v>
      </c>
      <c r="AI9" s="56">
        <v>4</v>
      </c>
      <c r="AJ9" s="82">
        <v>35</v>
      </c>
      <c r="AK9" s="77">
        <f t="shared" si="1"/>
        <v>0.11428571428571428</v>
      </c>
      <c r="AL9" s="63" t="s">
        <v>148</v>
      </c>
    </row>
    <row r="10" spans="1:78" x14ac:dyDescent="0.3">
      <c r="D10" s="56" t="s">
        <v>57</v>
      </c>
      <c r="E10" s="217" t="s">
        <v>139</v>
      </c>
      <c r="F10" s="217"/>
      <c r="G10" s="56"/>
      <c r="N10" s="79"/>
      <c r="O10" s="56" t="s">
        <v>384</v>
      </c>
      <c r="P10" s="77">
        <f t="shared" si="2"/>
        <v>2.4390243902439025E-2</v>
      </c>
      <c r="Q10" s="56">
        <v>1</v>
      </c>
      <c r="R10" s="56">
        <v>41</v>
      </c>
      <c r="S10" s="56">
        <v>1</v>
      </c>
      <c r="T10" s="56">
        <v>35</v>
      </c>
      <c r="U10" s="78">
        <f t="shared" si="3"/>
        <v>2.8571428571428571E-2</v>
      </c>
      <c r="V10" s="80"/>
      <c r="AD10" s="56" t="s">
        <v>79</v>
      </c>
      <c r="AE10" s="56" t="s">
        <v>347</v>
      </c>
      <c r="AF10" s="81">
        <f>AG10/AH10</f>
        <v>0.85365853658536583</v>
      </c>
      <c r="AG10" s="56">
        <v>35</v>
      </c>
      <c r="AH10" s="56">
        <v>41</v>
      </c>
      <c r="AI10" s="56">
        <v>31</v>
      </c>
      <c r="AJ10" s="82">
        <v>35</v>
      </c>
      <c r="AK10" s="77">
        <f>AI10/AJ10</f>
        <v>0.88571428571428568</v>
      </c>
      <c r="AL10" s="63" t="s">
        <v>72</v>
      </c>
    </row>
    <row r="11" spans="1:78" x14ac:dyDescent="0.3">
      <c r="D11" s="56" t="s">
        <v>234</v>
      </c>
      <c r="E11" s="220">
        <v>4.8</v>
      </c>
      <c r="F11" s="222"/>
      <c r="G11" s="56"/>
      <c r="N11" s="83"/>
      <c r="O11" s="56" t="s">
        <v>385</v>
      </c>
      <c r="P11" s="77">
        <f t="shared" si="2"/>
        <v>2.4390243902439025E-2</v>
      </c>
      <c r="Q11" s="56">
        <v>1</v>
      </c>
      <c r="R11" s="56">
        <v>41</v>
      </c>
      <c r="S11" s="56">
        <v>2</v>
      </c>
      <c r="T11" s="56">
        <v>35</v>
      </c>
      <c r="U11" s="78">
        <f t="shared" si="3"/>
        <v>5.7142857142857141E-2</v>
      </c>
      <c r="V11" s="80"/>
      <c r="AD11" s="56" t="s">
        <v>390</v>
      </c>
      <c r="AE11" s="56"/>
      <c r="AF11" s="245" t="s">
        <v>391</v>
      </c>
      <c r="AG11" s="246"/>
      <c r="AH11" s="56">
        <v>41</v>
      </c>
      <c r="AI11" s="247" t="s">
        <v>392</v>
      </c>
      <c r="AJ11" s="248"/>
      <c r="AK11" s="56">
        <v>35</v>
      </c>
      <c r="AL11" s="63" t="s">
        <v>393</v>
      </c>
    </row>
    <row r="12" spans="1:78" x14ac:dyDescent="0.3"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Q12" s="84"/>
      <c r="BR12" s="84"/>
      <c r="BS12" s="84"/>
      <c r="BT12" s="84"/>
      <c r="BU12" s="84"/>
    </row>
    <row r="13" spans="1:78" ht="4.1500000000000004" customHeight="1" x14ac:dyDescent="0.3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J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</row>
    <row r="15" spans="1:78" x14ac:dyDescent="0.3">
      <c r="A15" s="60">
        <v>2</v>
      </c>
      <c r="B15" s="60">
        <v>112</v>
      </c>
      <c r="C15" s="61" t="s">
        <v>2</v>
      </c>
      <c r="D15" s="56" t="s">
        <v>133</v>
      </c>
      <c r="E15" s="56" t="s">
        <v>157</v>
      </c>
      <c r="F15" s="56" t="s">
        <v>134</v>
      </c>
      <c r="G15" s="56"/>
    </row>
    <row r="16" spans="1:78" x14ac:dyDescent="0.3">
      <c r="C16" s="54" t="s">
        <v>178</v>
      </c>
    </row>
    <row r="17" spans="1:78" x14ac:dyDescent="0.3">
      <c r="D17" s="62" t="s">
        <v>51</v>
      </c>
      <c r="E17" s="56" t="s">
        <v>157</v>
      </c>
      <c r="F17" s="56" t="s">
        <v>134</v>
      </c>
      <c r="G17" s="56" t="s">
        <v>131</v>
      </c>
      <c r="N17" s="218"/>
      <c r="O17" s="218" t="s">
        <v>59</v>
      </c>
      <c r="P17" s="220" t="s">
        <v>41</v>
      </c>
      <c r="Q17" s="221"/>
      <c r="R17" s="222"/>
      <c r="S17" s="220" t="s">
        <v>42</v>
      </c>
      <c r="T17" s="221"/>
      <c r="U17" s="222"/>
      <c r="V17" s="223" t="s">
        <v>60</v>
      </c>
      <c r="AD17" s="218"/>
      <c r="AE17" s="218" t="s">
        <v>59</v>
      </c>
      <c r="AF17" s="217" t="s">
        <v>41</v>
      </c>
      <c r="AG17" s="217"/>
      <c r="AH17" s="217"/>
      <c r="AI17" s="217" t="s">
        <v>42</v>
      </c>
      <c r="AJ17" s="217"/>
      <c r="AK17" s="217"/>
      <c r="AL17" s="223" t="s">
        <v>60</v>
      </c>
      <c r="AT17" s="218"/>
      <c r="AU17" s="218" t="s">
        <v>59</v>
      </c>
      <c r="AV17" s="220" t="s">
        <v>41</v>
      </c>
      <c r="AW17" s="221"/>
      <c r="AX17" s="222"/>
      <c r="AY17" s="220" t="s">
        <v>42</v>
      </c>
      <c r="AZ17" s="221"/>
      <c r="BA17" s="222"/>
      <c r="BB17" s="232" t="s">
        <v>60</v>
      </c>
      <c r="BL17" s="220" t="s">
        <v>155</v>
      </c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2"/>
    </row>
    <row r="18" spans="1:78" x14ac:dyDescent="0.3">
      <c r="D18" s="56" t="s">
        <v>52</v>
      </c>
      <c r="E18" s="56">
        <v>87</v>
      </c>
      <c r="F18" s="56">
        <v>101</v>
      </c>
      <c r="G18" s="56"/>
      <c r="N18" s="219"/>
      <c r="O18" s="219"/>
      <c r="P18" s="56"/>
      <c r="Q18" s="56" t="s">
        <v>61</v>
      </c>
      <c r="R18" s="56" t="s">
        <v>62</v>
      </c>
      <c r="S18" s="56" t="s">
        <v>63</v>
      </c>
      <c r="T18" s="56" t="s">
        <v>62</v>
      </c>
      <c r="U18" s="56"/>
      <c r="V18" s="224"/>
      <c r="AD18" s="219"/>
      <c r="AE18" s="219"/>
      <c r="AF18" s="56"/>
      <c r="AG18" s="56" t="s">
        <v>61</v>
      </c>
      <c r="AH18" s="56" t="s">
        <v>62</v>
      </c>
      <c r="AI18" s="56" t="s">
        <v>63</v>
      </c>
      <c r="AJ18" s="56" t="s">
        <v>62</v>
      </c>
      <c r="AK18" s="56"/>
      <c r="AL18" s="224"/>
      <c r="AT18" s="219"/>
      <c r="AU18" s="219"/>
      <c r="AV18" s="56" t="s">
        <v>149</v>
      </c>
      <c r="AW18" s="63" t="s">
        <v>150</v>
      </c>
      <c r="AX18" s="56" t="s">
        <v>62</v>
      </c>
      <c r="AY18" s="56" t="s">
        <v>149</v>
      </c>
      <c r="AZ18" s="56" t="s">
        <v>150</v>
      </c>
      <c r="BA18" s="56" t="s">
        <v>62</v>
      </c>
      <c r="BB18" s="233"/>
    </row>
    <row r="19" spans="1:78" x14ac:dyDescent="0.3">
      <c r="D19" s="56" t="s">
        <v>53</v>
      </c>
      <c r="E19" s="56">
        <v>2.6</v>
      </c>
      <c r="F19" s="56">
        <v>2.6</v>
      </c>
      <c r="G19" s="56"/>
      <c r="N19" s="56" t="s">
        <v>64</v>
      </c>
      <c r="O19" s="56" t="s">
        <v>140</v>
      </c>
      <c r="P19" s="86">
        <f>Q19/R19</f>
        <v>0.17241379310344829</v>
      </c>
      <c r="Q19" s="56">
        <f>Q20+Q21</f>
        <v>15</v>
      </c>
      <c r="R19" s="56">
        <v>87</v>
      </c>
      <c r="S19" s="56">
        <f>S20+S21</f>
        <v>14</v>
      </c>
      <c r="T19" s="56">
        <v>101</v>
      </c>
      <c r="U19" s="87">
        <f>S19/T19</f>
        <v>0.13861386138613863</v>
      </c>
      <c r="V19" s="63" t="s">
        <v>141</v>
      </c>
      <c r="AD19" s="56" t="s">
        <v>78</v>
      </c>
      <c r="AE19" s="56" t="s">
        <v>146</v>
      </c>
      <c r="AF19" s="88">
        <f t="shared" ref="AF19" si="4">AG19/AH19</f>
        <v>8.0459770114942528E-2</v>
      </c>
      <c r="AG19" s="56">
        <v>7</v>
      </c>
      <c r="AH19" s="56">
        <v>87</v>
      </c>
      <c r="AI19" s="56">
        <v>9</v>
      </c>
      <c r="AJ19" s="56">
        <v>101</v>
      </c>
      <c r="AK19" s="89">
        <f t="shared" ref="AK19" si="5">AI19/AJ19</f>
        <v>8.9108910891089105E-2</v>
      </c>
      <c r="AL19" s="63" t="s">
        <v>147</v>
      </c>
      <c r="AT19" s="56" t="s">
        <v>1272</v>
      </c>
      <c r="AU19" s="56" t="s">
        <v>146</v>
      </c>
      <c r="AV19" s="90" t="s">
        <v>151</v>
      </c>
      <c r="AW19" s="63" t="s">
        <v>152</v>
      </c>
      <c r="AX19" s="63">
        <v>87</v>
      </c>
      <c r="AY19" s="91" t="s">
        <v>153</v>
      </c>
      <c r="AZ19" s="63" t="s">
        <v>154</v>
      </c>
      <c r="BA19" s="63">
        <v>101</v>
      </c>
      <c r="BB19" s="63" t="s">
        <v>66</v>
      </c>
    </row>
    <row r="20" spans="1:78" x14ac:dyDescent="0.3">
      <c r="D20" s="56" t="s">
        <v>54</v>
      </c>
      <c r="E20" s="217" t="s">
        <v>66</v>
      </c>
      <c r="F20" s="217"/>
      <c r="G20" s="56"/>
      <c r="N20" s="56" t="s">
        <v>67</v>
      </c>
      <c r="O20" s="56" t="s">
        <v>140</v>
      </c>
      <c r="P20" s="92">
        <f>Q20/R20</f>
        <v>3.4482758620689655E-2</v>
      </c>
      <c r="Q20" s="56">
        <v>3</v>
      </c>
      <c r="R20" s="56">
        <v>87</v>
      </c>
      <c r="S20" s="56">
        <v>1</v>
      </c>
      <c r="T20" s="56">
        <v>101</v>
      </c>
      <c r="U20" s="93">
        <f>S20/T20</f>
        <v>9.9009900990099011E-3</v>
      </c>
      <c r="V20" s="63" t="s">
        <v>142</v>
      </c>
      <c r="AD20" s="56" t="s">
        <v>76</v>
      </c>
      <c r="AE20" s="56" t="s">
        <v>140</v>
      </c>
      <c r="AF20" s="88">
        <f>AG20/AH20</f>
        <v>8.0459770114942528E-2</v>
      </c>
      <c r="AG20" s="56">
        <v>7</v>
      </c>
      <c r="AH20" s="56">
        <v>87</v>
      </c>
      <c r="AI20" s="56">
        <v>2</v>
      </c>
      <c r="AJ20" s="56">
        <v>101</v>
      </c>
      <c r="AK20" s="89">
        <f>AI20/AJ20</f>
        <v>1.9801980198019802E-2</v>
      </c>
      <c r="AL20" s="63" t="s">
        <v>148</v>
      </c>
    </row>
    <row r="21" spans="1:78" x14ac:dyDescent="0.3">
      <c r="D21" s="94" t="s">
        <v>55</v>
      </c>
      <c r="E21" s="253" t="s">
        <v>137</v>
      </c>
      <c r="F21" s="253"/>
      <c r="G21" s="94" t="s">
        <v>136</v>
      </c>
      <c r="N21" s="56" t="s">
        <v>68</v>
      </c>
      <c r="O21" s="56" t="s">
        <v>140</v>
      </c>
      <c r="P21" s="92">
        <f>Q21/R21</f>
        <v>0.13793103448275862</v>
      </c>
      <c r="Q21" s="56">
        <v>12</v>
      </c>
      <c r="R21" s="56">
        <v>87</v>
      </c>
      <c r="S21" s="56">
        <v>13</v>
      </c>
      <c r="T21" s="56">
        <v>101</v>
      </c>
      <c r="U21" s="93">
        <f>S21/T21</f>
        <v>0.12871287128712872</v>
      </c>
      <c r="V21" s="63" t="s">
        <v>143</v>
      </c>
      <c r="AD21" s="56"/>
      <c r="AE21" s="56"/>
      <c r="AF21" s="276" t="s">
        <v>1273</v>
      </c>
      <c r="AG21" s="276"/>
      <c r="AH21" s="276"/>
      <c r="AI21" s="276"/>
      <c r="AJ21" s="276"/>
      <c r="AK21" s="276"/>
      <c r="AL21" s="56"/>
    </row>
    <row r="22" spans="1:78" x14ac:dyDescent="0.3">
      <c r="D22" s="94" t="s">
        <v>56</v>
      </c>
      <c r="E22" s="94">
        <v>7</v>
      </c>
      <c r="F22" s="94">
        <v>6</v>
      </c>
      <c r="G22" s="94" t="s">
        <v>138</v>
      </c>
      <c r="N22" s="56" t="s">
        <v>67</v>
      </c>
      <c r="O22" s="56"/>
      <c r="P22" s="276" t="s">
        <v>1274</v>
      </c>
      <c r="Q22" s="276"/>
      <c r="R22" s="276"/>
      <c r="S22" s="276" t="s">
        <v>144</v>
      </c>
      <c r="T22" s="276"/>
      <c r="U22" s="276"/>
      <c r="V22" s="56"/>
      <c r="AD22" s="56" t="s">
        <v>77</v>
      </c>
      <c r="AE22" s="56" t="s">
        <v>140</v>
      </c>
      <c r="AF22" s="88">
        <f t="shared" ref="AF22" si="6">AG22/AH22</f>
        <v>5.7471264367816091E-2</v>
      </c>
      <c r="AG22" s="56">
        <v>5</v>
      </c>
      <c r="AH22" s="56">
        <v>87</v>
      </c>
      <c r="AI22" s="56">
        <v>3</v>
      </c>
      <c r="AJ22" s="56">
        <v>101</v>
      </c>
      <c r="AK22" s="89">
        <f t="shared" ref="AK22" si="7">AI22/AJ22</f>
        <v>2.9702970297029702E-2</v>
      </c>
      <c r="AL22" s="63" t="s">
        <v>72</v>
      </c>
    </row>
    <row r="23" spans="1:78" x14ac:dyDescent="0.3">
      <c r="D23" s="56" t="s">
        <v>57</v>
      </c>
      <c r="E23" s="56" t="s">
        <v>139</v>
      </c>
      <c r="F23" s="56" t="s">
        <v>139</v>
      </c>
      <c r="G23" s="56"/>
      <c r="N23" s="56" t="s">
        <v>68</v>
      </c>
      <c r="O23" s="56"/>
      <c r="P23" s="276" t="s">
        <v>145</v>
      </c>
      <c r="Q23" s="276"/>
      <c r="R23" s="276"/>
      <c r="S23" s="276"/>
      <c r="T23" s="276"/>
      <c r="U23" s="276"/>
      <c r="V23" s="56"/>
      <c r="AD23" s="56" t="s">
        <v>79</v>
      </c>
      <c r="AE23" s="56" t="s">
        <v>140</v>
      </c>
      <c r="AF23" s="88">
        <f>AG23/AH23</f>
        <v>0.16091954022988506</v>
      </c>
      <c r="AG23" s="56">
        <v>14</v>
      </c>
      <c r="AH23" s="56">
        <v>87</v>
      </c>
      <c r="AI23" s="56">
        <v>11</v>
      </c>
      <c r="AJ23" s="56">
        <v>101</v>
      </c>
      <c r="AK23" s="89">
        <f>AI23/AJ23</f>
        <v>0.10891089108910891</v>
      </c>
      <c r="AL23" s="63">
        <v>0.3</v>
      </c>
    </row>
    <row r="24" spans="1:78" x14ac:dyDescent="0.3">
      <c r="D24" s="94" t="s">
        <v>235</v>
      </c>
      <c r="E24" s="94">
        <v>4.26</v>
      </c>
      <c r="F24" s="94">
        <v>1.62</v>
      </c>
      <c r="G24" s="94"/>
    </row>
    <row r="25" spans="1:78" x14ac:dyDescent="0.3"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</row>
    <row r="26" spans="1:78" ht="4.1500000000000004" customHeight="1" x14ac:dyDescent="0.3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J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</row>
    <row r="28" spans="1:78" x14ac:dyDescent="0.3">
      <c r="A28" s="60">
        <v>3</v>
      </c>
      <c r="B28" s="60">
        <v>1460</v>
      </c>
      <c r="C28" s="61" t="s">
        <v>3</v>
      </c>
      <c r="D28" s="56" t="s">
        <v>156</v>
      </c>
      <c r="E28" s="56" t="s">
        <v>157</v>
      </c>
      <c r="F28" s="56" t="s">
        <v>158</v>
      </c>
      <c r="G28" s="56" t="s">
        <v>159</v>
      </c>
    </row>
    <row r="29" spans="1:78" x14ac:dyDescent="0.3">
      <c r="C29" s="54" t="s">
        <v>179</v>
      </c>
    </row>
    <row r="30" spans="1:78" x14ac:dyDescent="0.3">
      <c r="D30" s="62" t="s">
        <v>51</v>
      </c>
      <c r="E30" s="56" t="str">
        <f>E28</f>
        <v>p-RFA</v>
      </c>
      <c r="F30" s="56" t="str">
        <f t="shared" ref="F30:G30" si="8">F28</f>
        <v>p-CRA</v>
      </c>
      <c r="G30" s="56" t="str">
        <f t="shared" si="8"/>
        <v>RA-PN</v>
      </c>
      <c r="H30" s="56" t="s">
        <v>131</v>
      </c>
      <c r="N30" s="218"/>
      <c r="O30" s="217" t="s">
        <v>59</v>
      </c>
      <c r="P30" s="217" t="s">
        <v>41</v>
      </c>
      <c r="Q30" s="217"/>
      <c r="R30" s="217"/>
      <c r="S30" s="217" t="s">
        <v>42</v>
      </c>
      <c r="T30" s="217"/>
      <c r="U30" s="217"/>
      <c r="V30" s="217" t="s">
        <v>43</v>
      </c>
      <c r="W30" s="217"/>
      <c r="X30" s="217"/>
      <c r="Y30" s="228" t="s">
        <v>60</v>
      </c>
      <c r="Z30" s="84"/>
      <c r="AA30" s="84"/>
      <c r="AB30" s="84"/>
      <c r="AD30" s="218"/>
      <c r="AE30" s="218" t="s">
        <v>59</v>
      </c>
      <c r="AF30" s="217" t="s">
        <v>41</v>
      </c>
      <c r="AG30" s="217"/>
      <c r="AH30" s="217"/>
      <c r="AI30" s="217" t="s">
        <v>42</v>
      </c>
      <c r="AJ30" s="217"/>
      <c r="AK30" s="217"/>
      <c r="AL30" s="217" t="s">
        <v>43</v>
      </c>
      <c r="AM30" s="217"/>
      <c r="AN30" s="217"/>
      <c r="AO30" s="223" t="s">
        <v>60</v>
      </c>
      <c r="AP30" s="84"/>
      <c r="AQ30" s="84"/>
      <c r="AR30" s="84"/>
      <c r="AT30" s="218"/>
      <c r="AU30" s="218" t="s">
        <v>59</v>
      </c>
      <c r="AV30" s="220" t="s">
        <v>41</v>
      </c>
      <c r="AW30" s="221"/>
      <c r="AX30" s="222"/>
      <c r="AY30" s="220" t="s">
        <v>42</v>
      </c>
      <c r="AZ30" s="221"/>
      <c r="BA30" s="222"/>
      <c r="BB30" s="217" t="s">
        <v>43</v>
      </c>
      <c r="BC30" s="217"/>
      <c r="BD30" s="217"/>
      <c r="BE30" s="232" t="s">
        <v>60</v>
      </c>
      <c r="BL30" s="218" t="s">
        <v>131</v>
      </c>
      <c r="BM30" s="218" t="s">
        <v>51</v>
      </c>
      <c r="BN30" s="220" t="s">
        <v>41</v>
      </c>
      <c r="BO30" s="221"/>
      <c r="BP30" s="222"/>
      <c r="BQ30" s="220" t="s">
        <v>42</v>
      </c>
      <c r="BR30" s="221"/>
      <c r="BS30" s="222"/>
      <c r="BT30" s="220" t="s">
        <v>43</v>
      </c>
      <c r="BU30" s="221"/>
      <c r="BV30" s="222"/>
      <c r="BW30" s="223" t="s">
        <v>60</v>
      </c>
      <c r="BX30" s="84"/>
      <c r="BY30" s="84"/>
      <c r="BZ30" s="84"/>
    </row>
    <row r="31" spans="1:78" x14ac:dyDescent="0.3">
      <c r="D31" s="56" t="s">
        <v>52</v>
      </c>
      <c r="E31" s="56">
        <v>54</v>
      </c>
      <c r="F31" s="56">
        <v>65</v>
      </c>
      <c r="G31" s="56">
        <v>50</v>
      </c>
      <c r="H31" s="56"/>
      <c r="N31" s="219"/>
      <c r="O31" s="217"/>
      <c r="P31" s="56"/>
      <c r="Q31" s="56" t="s">
        <v>61</v>
      </c>
      <c r="R31" s="56" t="s">
        <v>62</v>
      </c>
      <c r="S31" s="56" t="s">
        <v>63</v>
      </c>
      <c r="T31" s="56" t="s">
        <v>62</v>
      </c>
      <c r="U31" s="56"/>
      <c r="V31" s="56" t="s">
        <v>63</v>
      </c>
      <c r="W31" s="56" t="s">
        <v>62</v>
      </c>
      <c r="X31" s="56"/>
      <c r="Y31" s="228"/>
      <c r="Z31" s="84"/>
      <c r="AA31" s="84"/>
      <c r="AB31" s="84"/>
      <c r="AD31" s="219"/>
      <c r="AE31" s="219"/>
      <c r="AF31" s="56"/>
      <c r="AG31" s="56" t="s">
        <v>61</v>
      </c>
      <c r="AH31" s="56" t="s">
        <v>62</v>
      </c>
      <c r="AI31" s="56" t="s">
        <v>63</v>
      </c>
      <c r="AJ31" s="56" t="s">
        <v>62</v>
      </c>
      <c r="AK31" s="56"/>
      <c r="AL31" s="56" t="s">
        <v>63</v>
      </c>
      <c r="AM31" s="56" t="s">
        <v>62</v>
      </c>
      <c r="AN31" s="56"/>
      <c r="AO31" s="224"/>
      <c r="AP31" s="84"/>
      <c r="AQ31" s="84"/>
      <c r="AR31" s="84"/>
      <c r="AT31" s="219"/>
      <c r="AU31" s="219"/>
      <c r="AV31" s="56" t="s">
        <v>80</v>
      </c>
      <c r="AW31" s="63" t="s">
        <v>81</v>
      </c>
      <c r="AX31" s="56" t="s">
        <v>62</v>
      </c>
      <c r="AY31" s="56" t="s">
        <v>80</v>
      </c>
      <c r="AZ31" s="63" t="s">
        <v>81</v>
      </c>
      <c r="BA31" s="56" t="s">
        <v>62</v>
      </c>
      <c r="BB31" s="56" t="s">
        <v>80</v>
      </c>
      <c r="BC31" s="63" t="s">
        <v>81</v>
      </c>
      <c r="BD31" s="56" t="s">
        <v>62</v>
      </c>
      <c r="BE31" s="233"/>
      <c r="BL31" s="219"/>
      <c r="BM31" s="219"/>
      <c r="BN31" s="56" t="s">
        <v>80</v>
      </c>
      <c r="BO31" s="63" t="s">
        <v>81</v>
      </c>
      <c r="BP31" s="56" t="s">
        <v>62</v>
      </c>
      <c r="BQ31" s="56" t="s">
        <v>80</v>
      </c>
      <c r="BR31" s="56" t="s">
        <v>81</v>
      </c>
      <c r="BS31" s="56" t="s">
        <v>62</v>
      </c>
      <c r="BT31" s="56" t="s">
        <v>80</v>
      </c>
      <c r="BU31" s="56" t="s">
        <v>81</v>
      </c>
      <c r="BV31" s="56" t="s">
        <v>62</v>
      </c>
      <c r="BW31" s="224"/>
      <c r="BX31" s="84"/>
      <c r="BY31" s="84"/>
      <c r="BZ31" s="84"/>
    </row>
    <row r="32" spans="1:78" x14ac:dyDescent="0.3">
      <c r="D32" s="56" t="s">
        <v>53</v>
      </c>
      <c r="E32" s="56">
        <v>2.6</v>
      </c>
      <c r="F32" s="56">
        <v>2.4</v>
      </c>
      <c r="G32" s="56">
        <v>2.8</v>
      </c>
      <c r="H32" s="56"/>
      <c r="N32" s="56" t="s">
        <v>64</v>
      </c>
      <c r="O32" s="56" t="s">
        <v>65</v>
      </c>
      <c r="P32" s="86">
        <f>Q32/R32</f>
        <v>3.7037037037037035E-2</v>
      </c>
      <c r="Q32" s="56">
        <f>Q33+Q34</f>
        <v>2</v>
      </c>
      <c r="R32" s="56">
        <v>54</v>
      </c>
      <c r="S32" s="56">
        <f>S33+S34</f>
        <v>4</v>
      </c>
      <c r="T32" s="56">
        <v>65</v>
      </c>
      <c r="U32" s="87">
        <f>S32/T32</f>
        <v>6.1538461538461542E-2</v>
      </c>
      <c r="V32" s="56">
        <f>V33+V34</f>
        <v>5</v>
      </c>
      <c r="W32" s="56">
        <v>50</v>
      </c>
      <c r="X32" s="95">
        <f>S32/T32</f>
        <v>6.1538461538461542E-2</v>
      </c>
      <c r="Y32" s="63" t="s">
        <v>66</v>
      </c>
      <c r="Z32" s="84"/>
      <c r="AA32" s="84"/>
      <c r="AB32" s="84"/>
      <c r="AD32" s="56"/>
      <c r="AE32" s="56"/>
      <c r="AF32" s="88"/>
      <c r="AG32" s="56"/>
      <c r="AH32" s="56"/>
      <c r="AI32" s="56"/>
      <c r="AJ32" s="56"/>
      <c r="AK32" s="89"/>
      <c r="AL32" s="56"/>
      <c r="AM32" s="56"/>
      <c r="AN32" s="96"/>
      <c r="AO32" s="63"/>
      <c r="AP32" s="84"/>
      <c r="AQ32" s="84"/>
      <c r="AR32" s="84"/>
      <c r="AT32" s="76" t="s">
        <v>82</v>
      </c>
      <c r="AU32" s="56" t="s">
        <v>83</v>
      </c>
      <c r="AV32" s="97" t="s">
        <v>84</v>
      </c>
      <c r="AW32" s="63" t="s">
        <v>85</v>
      </c>
      <c r="AX32" s="63" t="s">
        <v>86</v>
      </c>
      <c r="AY32" s="91" t="s">
        <v>90</v>
      </c>
      <c r="AZ32" s="63" t="s">
        <v>91</v>
      </c>
      <c r="BA32" s="63" t="s">
        <v>92</v>
      </c>
      <c r="BB32" s="98" t="s">
        <v>87</v>
      </c>
      <c r="BC32" s="63" t="s">
        <v>88</v>
      </c>
      <c r="BD32" s="63" t="s">
        <v>89</v>
      </c>
      <c r="BE32" s="63" t="s">
        <v>66</v>
      </c>
      <c r="BF32" s="84"/>
      <c r="BL32" s="99" t="s">
        <v>62</v>
      </c>
      <c r="BM32" s="56" t="s">
        <v>114</v>
      </c>
      <c r="BN32" s="90" t="s">
        <v>115</v>
      </c>
      <c r="BO32" s="63" t="s">
        <v>116</v>
      </c>
      <c r="BP32" s="63" t="s">
        <v>86</v>
      </c>
      <c r="BQ32" s="91" t="s">
        <v>119</v>
      </c>
      <c r="BR32" s="63" t="s">
        <v>120</v>
      </c>
      <c r="BS32" s="63" t="s">
        <v>92</v>
      </c>
      <c r="BT32" s="98" t="s">
        <v>117</v>
      </c>
      <c r="BU32" s="63" t="s">
        <v>118</v>
      </c>
      <c r="BV32" s="63" t="s">
        <v>89</v>
      </c>
      <c r="BW32" s="63" t="s">
        <v>66</v>
      </c>
      <c r="BX32" s="84"/>
      <c r="BY32" s="84"/>
      <c r="BZ32" s="84"/>
    </row>
    <row r="33" spans="4:78" x14ac:dyDescent="0.3">
      <c r="D33" s="56" t="s">
        <v>54</v>
      </c>
      <c r="E33" s="220" t="s">
        <v>66</v>
      </c>
      <c r="F33" s="221"/>
      <c r="G33" s="222"/>
      <c r="H33" s="56"/>
      <c r="N33" s="56" t="s">
        <v>67</v>
      </c>
      <c r="O33" s="56" t="s">
        <v>65</v>
      </c>
      <c r="P33" s="92">
        <f>Q33/R33</f>
        <v>0</v>
      </c>
      <c r="Q33" s="56">
        <v>0</v>
      </c>
      <c r="R33" s="56">
        <v>54</v>
      </c>
      <c r="S33" s="56">
        <v>1</v>
      </c>
      <c r="T33" s="56">
        <v>65</v>
      </c>
      <c r="U33" s="89">
        <f t="shared" ref="U33:U34" si="9">S33/T33</f>
        <v>1.5384615384615385E-2</v>
      </c>
      <c r="V33" s="56">
        <v>1</v>
      </c>
      <c r="W33" s="56">
        <v>50</v>
      </c>
      <c r="X33" s="100">
        <f>S33/T33</f>
        <v>1.5384615384615385E-2</v>
      </c>
      <c r="Y33" s="63" t="s">
        <v>66</v>
      </c>
      <c r="Z33" s="84"/>
      <c r="AA33" s="84"/>
      <c r="AB33" s="84"/>
      <c r="AD33" s="56" t="s">
        <v>76</v>
      </c>
      <c r="AE33" s="56" t="s">
        <v>65</v>
      </c>
      <c r="AF33" s="88">
        <f>AG33/AH33</f>
        <v>5.5555555555555552E-2</v>
      </c>
      <c r="AG33" s="56">
        <v>3</v>
      </c>
      <c r="AH33" s="56">
        <v>54</v>
      </c>
      <c r="AI33" s="56">
        <v>5</v>
      </c>
      <c r="AJ33" s="56">
        <v>65</v>
      </c>
      <c r="AK33" s="89">
        <f>AI33/AJ33</f>
        <v>7.6923076923076927E-2</v>
      </c>
      <c r="AL33" s="56">
        <v>2</v>
      </c>
      <c r="AM33" s="56">
        <v>50</v>
      </c>
      <c r="AN33" s="96">
        <f>AL33/AM33</f>
        <v>0.04</v>
      </c>
      <c r="AO33" s="63" t="s">
        <v>66</v>
      </c>
      <c r="AP33" s="84"/>
      <c r="AQ33" s="84"/>
      <c r="AR33" s="84"/>
      <c r="AT33" s="76" t="s">
        <v>82</v>
      </c>
      <c r="AU33" s="56" t="s">
        <v>93</v>
      </c>
      <c r="AV33" s="97" t="s">
        <v>94</v>
      </c>
      <c r="AW33" s="63" t="s">
        <v>95</v>
      </c>
      <c r="AX33" s="63" t="s">
        <v>86</v>
      </c>
      <c r="AY33" s="91" t="s">
        <v>98</v>
      </c>
      <c r="AZ33" s="63" t="s">
        <v>99</v>
      </c>
      <c r="BA33" s="63" t="s">
        <v>92</v>
      </c>
      <c r="BB33" s="98" t="s">
        <v>96</v>
      </c>
      <c r="BC33" s="63" t="s">
        <v>97</v>
      </c>
      <c r="BD33" s="63" t="s">
        <v>89</v>
      </c>
      <c r="BE33" s="63" t="s">
        <v>66</v>
      </c>
      <c r="BF33" s="84"/>
      <c r="BL33" s="101"/>
      <c r="BM33" s="101"/>
      <c r="BN33" s="90"/>
      <c r="BO33" s="63"/>
      <c r="BP33" s="63"/>
      <c r="BQ33" s="91"/>
      <c r="BR33" s="63"/>
      <c r="BS33" s="63"/>
      <c r="BT33" s="98"/>
      <c r="BU33" s="63"/>
      <c r="BV33" s="63"/>
      <c r="BW33" s="63"/>
      <c r="BX33" s="84"/>
      <c r="BY33" s="84"/>
      <c r="BZ33" s="84"/>
    </row>
    <row r="34" spans="4:78" x14ac:dyDescent="0.3">
      <c r="D34" s="56" t="s">
        <v>55</v>
      </c>
      <c r="E34" s="225" t="s">
        <v>160</v>
      </c>
      <c r="F34" s="226"/>
      <c r="G34" s="227"/>
      <c r="H34" s="94" t="s">
        <v>136</v>
      </c>
      <c r="N34" s="56" t="s">
        <v>68</v>
      </c>
      <c r="O34" s="56" t="s">
        <v>65</v>
      </c>
      <c r="P34" s="92">
        <f>Q34/R34</f>
        <v>3.7037037037037035E-2</v>
      </c>
      <c r="Q34" s="56">
        <v>2</v>
      </c>
      <c r="R34" s="56">
        <v>54</v>
      </c>
      <c r="S34" s="56">
        <v>3</v>
      </c>
      <c r="T34" s="56">
        <v>65</v>
      </c>
      <c r="U34" s="89">
        <f t="shared" si="9"/>
        <v>4.6153846153846156E-2</v>
      </c>
      <c r="V34" s="56">
        <v>4</v>
      </c>
      <c r="W34" s="56">
        <v>50</v>
      </c>
      <c r="X34" s="100">
        <f>S34/T34</f>
        <v>4.6153846153846156E-2</v>
      </c>
      <c r="Y34" s="63" t="s">
        <v>66</v>
      </c>
      <c r="Z34" s="84"/>
      <c r="AA34" s="84"/>
      <c r="AB34" s="84"/>
      <c r="AD34" s="56" t="s">
        <v>77</v>
      </c>
      <c r="AE34" s="56" t="s">
        <v>65</v>
      </c>
      <c r="AF34" s="88">
        <f t="shared" ref="AF34" si="10">AG34/AH34</f>
        <v>5.5555555555555552E-2</v>
      </c>
      <c r="AG34" s="56">
        <v>3</v>
      </c>
      <c r="AH34" s="56">
        <v>54</v>
      </c>
      <c r="AI34" s="56">
        <v>6</v>
      </c>
      <c r="AJ34" s="56">
        <v>65</v>
      </c>
      <c r="AK34" s="89">
        <f t="shared" ref="AK34" si="11">AI34/AJ34</f>
        <v>9.2307692307692313E-2</v>
      </c>
      <c r="AL34" s="56">
        <v>3</v>
      </c>
      <c r="AM34" s="56">
        <v>50</v>
      </c>
      <c r="AN34" s="96">
        <f t="shared" ref="AN34" si="12">AL34/AM34</f>
        <v>0.06</v>
      </c>
      <c r="AO34" s="63" t="s">
        <v>66</v>
      </c>
      <c r="AP34" s="84"/>
      <c r="AQ34" s="84"/>
      <c r="AR34" s="84"/>
      <c r="AT34" s="76" t="s">
        <v>82</v>
      </c>
      <c r="AU34" s="56" t="s">
        <v>65</v>
      </c>
      <c r="AV34" s="97" t="s">
        <v>100</v>
      </c>
      <c r="AW34" s="63" t="s">
        <v>101</v>
      </c>
      <c r="AX34" s="63" t="s">
        <v>86</v>
      </c>
      <c r="AY34" s="91" t="s">
        <v>104</v>
      </c>
      <c r="AZ34" s="63" t="s">
        <v>105</v>
      </c>
      <c r="BA34" s="63" t="s">
        <v>92</v>
      </c>
      <c r="BB34" s="98" t="s">
        <v>102</v>
      </c>
      <c r="BC34" s="63" t="s">
        <v>103</v>
      </c>
      <c r="BD34" s="63" t="s">
        <v>89</v>
      </c>
      <c r="BE34" s="63" t="s">
        <v>66</v>
      </c>
      <c r="BF34" s="84"/>
      <c r="BL34" s="99"/>
      <c r="BM34" s="56" t="s">
        <v>121</v>
      </c>
      <c r="BN34" s="90" t="s">
        <v>122</v>
      </c>
      <c r="BO34" s="63" t="s">
        <v>123</v>
      </c>
      <c r="BP34" s="63" t="s">
        <v>86</v>
      </c>
      <c r="BQ34" s="91" t="s">
        <v>126</v>
      </c>
      <c r="BR34" s="63" t="s">
        <v>127</v>
      </c>
      <c r="BS34" s="63" t="s">
        <v>92</v>
      </c>
      <c r="BT34" s="98" t="s">
        <v>124</v>
      </c>
      <c r="BU34" s="63" t="s">
        <v>125</v>
      </c>
      <c r="BV34" s="63" t="s">
        <v>89</v>
      </c>
      <c r="BW34" s="63" t="s">
        <v>66</v>
      </c>
      <c r="BX34" s="84"/>
      <c r="BY34" s="84"/>
      <c r="BZ34" s="84"/>
    </row>
    <row r="35" spans="4:78" x14ac:dyDescent="0.3">
      <c r="D35" s="56" t="s">
        <v>56</v>
      </c>
      <c r="E35" s="225" t="s">
        <v>161</v>
      </c>
      <c r="F35" s="226"/>
      <c r="G35" s="227"/>
      <c r="H35" s="94" t="s">
        <v>138</v>
      </c>
      <c r="AD35" s="56"/>
      <c r="AE35" s="56"/>
      <c r="AF35" s="88"/>
      <c r="AG35" s="56"/>
      <c r="AH35" s="56"/>
      <c r="AI35" s="56"/>
      <c r="AJ35" s="56"/>
      <c r="AK35" s="89"/>
      <c r="AL35" s="56"/>
      <c r="AM35" s="56"/>
      <c r="AN35" s="96"/>
      <c r="AO35" s="63"/>
      <c r="AP35" s="84"/>
      <c r="AQ35" s="84"/>
      <c r="AR35" s="84"/>
      <c r="AT35" s="56" t="s">
        <v>1272</v>
      </c>
      <c r="AU35" s="56" t="s">
        <v>65</v>
      </c>
      <c r="AV35" s="97" t="s">
        <v>106</v>
      </c>
      <c r="AW35" s="63" t="s">
        <v>107</v>
      </c>
      <c r="AX35" s="63" t="s">
        <v>86</v>
      </c>
      <c r="AY35" s="91" t="s">
        <v>110</v>
      </c>
      <c r="AZ35" s="63" t="s">
        <v>111</v>
      </c>
      <c r="BA35" s="63" t="s">
        <v>92</v>
      </c>
      <c r="BB35" s="98" t="s">
        <v>108</v>
      </c>
      <c r="BC35" s="63" t="s">
        <v>109</v>
      </c>
      <c r="BD35" s="63" t="s">
        <v>89</v>
      </c>
      <c r="BE35" s="63" t="s">
        <v>66</v>
      </c>
      <c r="BF35" s="84"/>
      <c r="BL35" s="56"/>
      <c r="BM35" s="83"/>
      <c r="BN35" s="56"/>
      <c r="BO35" s="56" t="s">
        <v>61</v>
      </c>
      <c r="BP35" s="56" t="s">
        <v>62</v>
      </c>
      <c r="BQ35" s="56" t="s">
        <v>63</v>
      </c>
      <c r="BR35" s="56" t="s">
        <v>62</v>
      </c>
      <c r="BS35" s="56"/>
      <c r="BT35" s="56" t="s">
        <v>63</v>
      </c>
      <c r="BU35" s="56" t="s">
        <v>62</v>
      </c>
      <c r="BV35" s="56"/>
      <c r="BW35" s="63"/>
      <c r="BX35" s="84"/>
      <c r="BY35" s="84"/>
      <c r="BZ35" s="84"/>
    </row>
    <row r="36" spans="4:78" x14ac:dyDescent="0.3">
      <c r="D36" s="56" t="s">
        <v>57</v>
      </c>
      <c r="E36" s="56" t="s">
        <v>139</v>
      </c>
      <c r="F36" s="56" t="s">
        <v>139</v>
      </c>
      <c r="G36" s="56" t="s">
        <v>139</v>
      </c>
      <c r="H36" s="56"/>
      <c r="AT36" s="102"/>
      <c r="AU36" s="103" t="s">
        <v>59</v>
      </c>
      <c r="AV36" s="56"/>
      <c r="AW36" s="56" t="s">
        <v>61</v>
      </c>
      <c r="AX36" s="56" t="s">
        <v>62</v>
      </c>
      <c r="AY36" s="56" t="s">
        <v>63</v>
      </c>
      <c r="AZ36" s="56" t="s">
        <v>62</v>
      </c>
      <c r="BA36" s="56"/>
      <c r="BB36" s="56" t="s">
        <v>63</v>
      </c>
      <c r="BC36" s="56" t="s">
        <v>62</v>
      </c>
      <c r="BE36" s="104" t="s">
        <v>60</v>
      </c>
      <c r="BF36" s="84"/>
      <c r="BL36" s="56"/>
      <c r="BM36" s="56" t="s">
        <v>128</v>
      </c>
      <c r="BN36" s="92">
        <f>BO36/BP36</f>
        <v>0</v>
      </c>
      <c r="BO36" s="56">
        <v>0</v>
      </c>
      <c r="BP36" s="56">
        <v>54</v>
      </c>
      <c r="BQ36" s="56">
        <v>3</v>
      </c>
      <c r="BR36" s="56">
        <v>65</v>
      </c>
      <c r="BS36" s="89">
        <f>BQ36/BR36</f>
        <v>4.6153846153846156E-2</v>
      </c>
      <c r="BT36" s="56">
        <v>1</v>
      </c>
      <c r="BU36" s="56">
        <v>50</v>
      </c>
      <c r="BV36" s="105">
        <f>BT36/BU36</f>
        <v>0.02</v>
      </c>
      <c r="BW36" s="63" t="s">
        <v>129</v>
      </c>
      <c r="BX36" s="84"/>
      <c r="BY36" s="84"/>
      <c r="BZ36" s="84"/>
    </row>
    <row r="37" spans="4:78" x14ac:dyDescent="0.3">
      <c r="D37" s="56" t="s">
        <v>235</v>
      </c>
      <c r="E37" s="56">
        <v>42.1</v>
      </c>
      <c r="F37" s="83">
        <v>48.9</v>
      </c>
      <c r="G37" s="56">
        <v>37</v>
      </c>
      <c r="H37" s="56"/>
      <c r="AT37" s="56" t="s">
        <v>112</v>
      </c>
      <c r="AU37" s="56" t="s">
        <v>65</v>
      </c>
      <c r="AV37" s="88">
        <f t="shared" ref="AV37" si="13">AW37/AX37</f>
        <v>0.37037037037037035</v>
      </c>
      <c r="AW37" s="56">
        <v>20</v>
      </c>
      <c r="AX37" s="56">
        <v>54</v>
      </c>
      <c r="AY37" s="56">
        <v>18</v>
      </c>
      <c r="AZ37" s="56">
        <v>65</v>
      </c>
      <c r="BA37" s="89">
        <f t="shared" ref="BA37" si="14">AY37/AZ37</f>
        <v>0.27692307692307694</v>
      </c>
      <c r="BB37" s="56">
        <v>13</v>
      </c>
      <c r="BC37" s="56">
        <v>50</v>
      </c>
      <c r="BD37" s="105">
        <f>BB37/BC37</f>
        <v>0.26</v>
      </c>
      <c r="BE37" s="63" t="s">
        <v>66</v>
      </c>
      <c r="BF37" s="84"/>
    </row>
    <row r="39" spans="4:78" x14ac:dyDescent="0.3">
      <c r="D39" s="56" t="s">
        <v>51</v>
      </c>
      <c r="E39" s="56" t="str">
        <f>E30</f>
        <v>p-RFA</v>
      </c>
      <c r="F39" s="56" t="str">
        <f>F30</f>
        <v>p-CRA</v>
      </c>
      <c r="G39" s="56" t="s">
        <v>131</v>
      </c>
      <c r="I39" s="56" t="s">
        <v>51</v>
      </c>
      <c r="J39" s="56" t="str">
        <f>E30</f>
        <v>p-RFA</v>
      </c>
      <c r="K39" s="56" t="str">
        <f>G30</f>
        <v>RA-PN</v>
      </c>
      <c r="L39" s="56" t="s">
        <v>131</v>
      </c>
      <c r="N39" s="218"/>
      <c r="O39" s="218" t="s">
        <v>59</v>
      </c>
      <c r="P39" s="220" t="s">
        <v>41</v>
      </c>
      <c r="Q39" s="221"/>
      <c r="R39" s="222"/>
      <c r="S39" s="220" t="s">
        <v>42</v>
      </c>
      <c r="T39" s="221"/>
      <c r="U39" s="222"/>
      <c r="V39" s="223" t="s">
        <v>60</v>
      </c>
      <c r="AD39" s="218"/>
      <c r="AE39" s="218" t="s">
        <v>59</v>
      </c>
      <c r="AF39" s="217" t="s">
        <v>41</v>
      </c>
      <c r="AG39" s="217"/>
      <c r="AH39" s="217"/>
      <c r="AI39" s="217" t="s">
        <v>42</v>
      </c>
      <c r="AJ39" s="217"/>
      <c r="AK39" s="217"/>
      <c r="AL39" s="223" t="s">
        <v>60</v>
      </c>
      <c r="AT39" s="218"/>
      <c r="AU39" s="218" t="s">
        <v>59</v>
      </c>
      <c r="AV39" s="220" t="s">
        <v>41</v>
      </c>
      <c r="AW39" s="221"/>
      <c r="AX39" s="222"/>
      <c r="AY39" s="220" t="s">
        <v>42</v>
      </c>
      <c r="AZ39" s="221"/>
      <c r="BA39" s="222"/>
      <c r="BB39" s="232" t="s">
        <v>60</v>
      </c>
      <c r="BL39" s="56" t="s">
        <v>131</v>
      </c>
      <c r="BM39" s="56" t="s">
        <v>51</v>
      </c>
      <c r="BN39" s="220" t="s">
        <v>41</v>
      </c>
      <c r="BO39" s="221"/>
      <c r="BP39" s="222"/>
      <c r="BQ39" s="220" t="s">
        <v>42</v>
      </c>
      <c r="BR39" s="221"/>
      <c r="BS39" s="222"/>
      <c r="BT39" s="63" t="s">
        <v>60</v>
      </c>
    </row>
    <row r="40" spans="4:78" x14ac:dyDescent="0.3">
      <c r="D40" s="56" t="s">
        <v>52</v>
      </c>
      <c r="E40" s="56">
        <f>E31</f>
        <v>54</v>
      </c>
      <c r="F40" s="56">
        <f>F31</f>
        <v>65</v>
      </c>
      <c r="G40" s="56"/>
      <c r="I40" s="56" t="s">
        <v>52</v>
      </c>
      <c r="J40" s="56">
        <f>E31</f>
        <v>54</v>
      </c>
      <c r="K40" s="56">
        <f>G31</f>
        <v>50</v>
      </c>
      <c r="L40" s="56"/>
      <c r="N40" s="219"/>
      <c r="O40" s="219"/>
      <c r="P40" s="56"/>
      <c r="Q40" s="56" t="s">
        <v>61</v>
      </c>
      <c r="R40" s="56" t="s">
        <v>62</v>
      </c>
      <c r="S40" s="56" t="s">
        <v>63</v>
      </c>
      <c r="T40" s="56" t="s">
        <v>62</v>
      </c>
      <c r="U40" s="56"/>
      <c r="V40" s="224"/>
      <c r="AD40" s="219"/>
      <c r="AE40" s="219"/>
      <c r="AF40" s="56"/>
      <c r="AG40" s="56" t="s">
        <v>61</v>
      </c>
      <c r="AH40" s="56" t="s">
        <v>62</v>
      </c>
      <c r="AI40" s="56" t="s">
        <v>63</v>
      </c>
      <c r="AJ40" s="56" t="s">
        <v>62</v>
      </c>
      <c r="AK40" s="56"/>
      <c r="AL40" s="224"/>
      <c r="AT40" s="219"/>
      <c r="AU40" s="219"/>
      <c r="AV40" s="56" t="s">
        <v>80</v>
      </c>
      <c r="AW40" s="63" t="s">
        <v>81</v>
      </c>
      <c r="AX40" s="56" t="s">
        <v>62</v>
      </c>
      <c r="AY40" s="56" t="s">
        <v>80</v>
      </c>
      <c r="AZ40" s="63" t="s">
        <v>81</v>
      </c>
      <c r="BA40" s="56" t="s">
        <v>62</v>
      </c>
      <c r="BB40" s="233"/>
      <c r="BL40" s="56"/>
      <c r="BM40" s="56"/>
      <c r="BN40" s="56" t="s">
        <v>80</v>
      </c>
      <c r="BO40" s="63" t="s">
        <v>81</v>
      </c>
      <c r="BP40" s="56" t="s">
        <v>62</v>
      </c>
      <c r="BQ40" s="56" t="s">
        <v>80</v>
      </c>
      <c r="BR40" s="56" t="s">
        <v>81</v>
      </c>
      <c r="BS40" s="56" t="s">
        <v>62</v>
      </c>
      <c r="BT40" s="63"/>
    </row>
    <row r="41" spans="4:78" x14ac:dyDescent="0.3">
      <c r="D41" s="56" t="s">
        <v>53</v>
      </c>
      <c r="E41" s="56">
        <f t="shared" ref="E41:F46" si="15">E32</f>
        <v>2.6</v>
      </c>
      <c r="F41" s="56">
        <f t="shared" si="15"/>
        <v>2.4</v>
      </c>
      <c r="G41" s="56"/>
      <c r="I41" s="56" t="s">
        <v>53</v>
      </c>
      <c r="J41" s="56">
        <f t="shared" ref="J41:J46" si="16">E32</f>
        <v>2.6</v>
      </c>
      <c r="K41" s="56">
        <f t="shared" ref="K41:K46" si="17">G32</f>
        <v>2.8</v>
      </c>
      <c r="L41" s="56"/>
      <c r="N41" s="56" t="s">
        <v>64</v>
      </c>
      <c r="O41" s="56" t="s">
        <v>69</v>
      </c>
      <c r="P41" s="86">
        <f>Q41/R41</f>
        <v>3.7037037037037035E-2</v>
      </c>
      <c r="Q41" s="56">
        <f>Q42+Q43</f>
        <v>2</v>
      </c>
      <c r="R41" s="56">
        <v>54</v>
      </c>
      <c r="S41" s="56">
        <f>S42+S43</f>
        <v>4</v>
      </c>
      <c r="T41" s="56">
        <v>65</v>
      </c>
      <c r="U41" s="87">
        <f>S41/T41</f>
        <v>6.1538461538461542E-2</v>
      </c>
      <c r="V41" s="63" t="s">
        <v>71</v>
      </c>
      <c r="AD41" s="56"/>
      <c r="AE41" s="56"/>
      <c r="AF41" s="88"/>
      <c r="AG41" s="56"/>
      <c r="AH41" s="56"/>
      <c r="AI41" s="56"/>
      <c r="AJ41" s="56"/>
      <c r="AK41" s="89"/>
      <c r="AL41" s="63"/>
      <c r="AT41" s="76" t="s">
        <v>82</v>
      </c>
      <c r="AU41" s="56" t="s">
        <v>83</v>
      </c>
      <c r="AV41" s="97" t="s">
        <v>84</v>
      </c>
      <c r="AW41" s="63" t="s">
        <v>85</v>
      </c>
      <c r="AX41" s="63" t="s">
        <v>86</v>
      </c>
      <c r="AY41" s="91" t="s">
        <v>90</v>
      </c>
      <c r="AZ41" s="63" t="s">
        <v>91</v>
      </c>
      <c r="BA41" s="63" t="s">
        <v>92</v>
      </c>
      <c r="BB41" s="63" t="s">
        <v>170</v>
      </c>
      <c r="BL41" s="99" t="s">
        <v>62</v>
      </c>
      <c r="BM41" s="56" t="s">
        <v>114</v>
      </c>
      <c r="BN41" s="90" t="s">
        <v>115</v>
      </c>
      <c r="BO41" s="63" t="s">
        <v>116</v>
      </c>
      <c r="BP41" s="63" t="s">
        <v>86</v>
      </c>
      <c r="BQ41" s="91" t="s">
        <v>119</v>
      </c>
      <c r="BR41" s="63" t="s">
        <v>120</v>
      </c>
      <c r="BS41" s="63" t="s">
        <v>92</v>
      </c>
      <c r="BT41" s="63" t="s">
        <v>175</v>
      </c>
    </row>
    <row r="42" spans="4:78" x14ac:dyDescent="0.3">
      <c r="D42" s="56" t="s">
        <v>54</v>
      </c>
      <c r="E42" s="220" t="str">
        <f t="shared" si="15"/>
        <v>NS</v>
      </c>
      <c r="F42" s="222"/>
      <c r="G42" s="56"/>
      <c r="I42" s="56" t="s">
        <v>54</v>
      </c>
      <c r="J42" s="56" t="str">
        <f t="shared" si="16"/>
        <v>NS</v>
      </c>
      <c r="K42" s="56">
        <f t="shared" si="17"/>
        <v>0</v>
      </c>
      <c r="L42" s="56"/>
      <c r="N42" s="56" t="s">
        <v>67</v>
      </c>
      <c r="O42" s="56" t="s">
        <v>69</v>
      </c>
      <c r="P42" s="92">
        <f>Q42/R42</f>
        <v>0</v>
      </c>
      <c r="Q42" s="56">
        <v>0</v>
      </c>
      <c r="R42" s="56">
        <v>54</v>
      </c>
      <c r="S42" s="56">
        <v>1</v>
      </c>
      <c r="T42" s="56">
        <v>65</v>
      </c>
      <c r="U42" s="93">
        <f>S42/T42</f>
        <v>1.5384615384615385E-2</v>
      </c>
      <c r="V42" s="63" t="s">
        <v>73</v>
      </c>
      <c r="AD42" s="56" t="s">
        <v>76</v>
      </c>
      <c r="AE42" s="56" t="s">
        <v>65</v>
      </c>
      <c r="AF42" s="88">
        <f>AG42/AH42</f>
        <v>5.5555555555555552E-2</v>
      </c>
      <c r="AG42" s="56">
        <v>3</v>
      </c>
      <c r="AH42" s="56">
        <v>54</v>
      </c>
      <c r="AI42" s="56">
        <v>5</v>
      </c>
      <c r="AJ42" s="56">
        <v>65</v>
      </c>
      <c r="AK42" s="89">
        <f>AI42/AJ42</f>
        <v>7.6923076923076927E-2</v>
      </c>
      <c r="AL42" s="63" t="s">
        <v>162</v>
      </c>
      <c r="AT42" s="76" t="s">
        <v>82</v>
      </c>
      <c r="AU42" s="56" t="s">
        <v>93</v>
      </c>
      <c r="AV42" s="97" t="s">
        <v>94</v>
      </c>
      <c r="AW42" s="63" t="s">
        <v>95</v>
      </c>
      <c r="AX42" s="63" t="s">
        <v>86</v>
      </c>
      <c r="AY42" s="91" t="s">
        <v>98</v>
      </c>
      <c r="AZ42" s="63" t="s">
        <v>99</v>
      </c>
      <c r="BA42" s="63" t="s">
        <v>92</v>
      </c>
      <c r="BB42" s="63" t="s">
        <v>143</v>
      </c>
      <c r="BL42" s="101"/>
      <c r="BM42" s="101"/>
      <c r="BN42" s="90"/>
      <c r="BO42" s="63"/>
      <c r="BP42" s="63"/>
      <c r="BQ42" s="91"/>
      <c r="BR42" s="63"/>
      <c r="BS42" s="63"/>
      <c r="BT42" s="63"/>
    </row>
    <row r="43" spans="4:78" x14ac:dyDescent="0.3">
      <c r="D43" s="56" t="s">
        <v>55</v>
      </c>
      <c r="E43" s="220" t="s">
        <v>66</v>
      </c>
      <c r="F43" s="222"/>
      <c r="G43" s="56" t="s">
        <v>136</v>
      </c>
      <c r="I43" s="56" t="s">
        <v>55</v>
      </c>
      <c r="J43" s="225" t="str">
        <f>E34</f>
        <v>PTA &gt; PN (PTA간 NS)</v>
      </c>
      <c r="K43" s="227"/>
      <c r="L43" s="94" t="s">
        <v>136</v>
      </c>
      <c r="N43" s="56" t="s">
        <v>68</v>
      </c>
      <c r="O43" s="56" t="s">
        <v>69</v>
      </c>
      <c r="P43" s="92">
        <f>Q43/R43</f>
        <v>3.7037037037037035E-2</v>
      </c>
      <c r="Q43" s="56">
        <v>2</v>
      </c>
      <c r="R43" s="56">
        <v>54</v>
      </c>
      <c r="S43" s="56">
        <v>3</v>
      </c>
      <c r="T43" s="56">
        <v>65</v>
      </c>
      <c r="U43" s="93">
        <f>S43/T43</f>
        <v>4.6153846153846156E-2</v>
      </c>
      <c r="V43" s="63" t="s">
        <v>75</v>
      </c>
      <c r="AD43" s="56" t="s">
        <v>77</v>
      </c>
      <c r="AE43" s="56" t="s">
        <v>65</v>
      </c>
      <c r="AF43" s="88">
        <f t="shared" ref="AF43" si="18">AG43/AH43</f>
        <v>5.5555555555555552E-2</v>
      </c>
      <c r="AG43" s="56">
        <v>3</v>
      </c>
      <c r="AH43" s="56">
        <v>54</v>
      </c>
      <c r="AI43" s="56">
        <v>6</v>
      </c>
      <c r="AJ43" s="56">
        <v>65</v>
      </c>
      <c r="AK43" s="89">
        <f t="shared" ref="AK43" si="19">AI43/AJ43</f>
        <v>9.2307692307692313E-2</v>
      </c>
      <c r="AL43" s="63" t="s">
        <v>163</v>
      </c>
      <c r="AT43" s="76" t="s">
        <v>82</v>
      </c>
      <c r="AU43" s="56" t="s">
        <v>65</v>
      </c>
      <c r="AV43" s="97" t="s">
        <v>100</v>
      </c>
      <c r="AW43" s="63" t="s">
        <v>101</v>
      </c>
      <c r="AX43" s="63" t="s">
        <v>86</v>
      </c>
      <c r="AY43" s="91" t="s">
        <v>104</v>
      </c>
      <c r="AZ43" s="63" t="s">
        <v>105</v>
      </c>
      <c r="BA43" s="63" t="s">
        <v>92</v>
      </c>
      <c r="BB43" s="63" t="s">
        <v>171</v>
      </c>
      <c r="BL43" s="99"/>
      <c r="BM43" s="56" t="s">
        <v>121</v>
      </c>
      <c r="BN43" s="90" t="s">
        <v>122</v>
      </c>
      <c r="BO43" s="63" t="s">
        <v>123</v>
      </c>
      <c r="BP43" s="63" t="s">
        <v>86</v>
      </c>
      <c r="BQ43" s="91" t="s">
        <v>126</v>
      </c>
      <c r="BR43" s="63" t="s">
        <v>127</v>
      </c>
      <c r="BS43" s="63" t="s">
        <v>92</v>
      </c>
      <c r="BT43" s="63" t="s">
        <v>176</v>
      </c>
    </row>
    <row r="44" spans="4:78" x14ac:dyDescent="0.3">
      <c r="D44" s="56" t="s">
        <v>56</v>
      </c>
      <c r="E44" s="220" t="s">
        <v>66</v>
      </c>
      <c r="F44" s="222"/>
      <c r="G44" s="56" t="s">
        <v>138</v>
      </c>
      <c r="I44" s="56" t="s">
        <v>56</v>
      </c>
      <c r="J44" s="225" t="str">
        <f>E35</f>
        <v>PTA &lt; PN (PTA간 NS)</v>
      </c>
      <c r="K44" s="227"/>
      <c r="L44" s="94" t="s">
        <v>138</v>
      </c>
      <c r="AD44" s="56"/>
      <c r="AE44" s="56"/>
      <c r="AF44" s="88"/>
      <c r="AG44" s="56"/>
      <c r="AH44" s="56"/>
      <c r="AI44" s="56"/>
      <c r="AJ44" s="56"/>
      <c r="AK44" s="89"/>
      <c r="AL44" s="63"/>
      <c r="AT44" s="56" t="s">
        <v>1272</v>
      </c>
      <c r="AU44" s="56" t="s">
        <v>65</v>
      </c>
      <c r="AV44" s="97" t="s">
        <v>106</v>
      </c>
      <c r="AW44" s="63" t="s">
        <v>107</v>
      </c>
      <c r="AX44" s="63" t="s">
        <v>86</v>
      </c>
      <c r="AY44" s="91" t="s">
        <v>110</v>
      </c>
      <c r="AZ44" s="63" t="s">
        <v>111</v>
      </c>
      <c r="BA44" s="63" t="s">
        <v>92</v>
      </c>
      <c r="BB44" s="63" t="s">
        <v>172</v>
      </c>
      <c r="BL44" s="56"/>
      <c r="BM44" s="83"/>
      <c r="BN44" s="56"/>
      <c r="BO44" s="56" t="s">
        <v>61</v>
      </c>
      <c r="BP44" s="56" t="s">
        <v>62</v>
      </c>
      <c r="BQ44" s="56" t="s">
        <v>63</v>
      </c>
      <c r="BR44" s="56" t="s">
        <v>62</v>
      </c>
      <c r="BS44" s="56"/>
      <c r="BT44" s="63"/>
    </row>
    <row r="45" spans="4:78" x14ac:dyDescent="0.3">
      <c r="D45" s="56" t="s">
        <v>57</v>
      </c>
      <c r="E45" s="56" t="str">
        <f t="shared" si="15"/>
        <v>ㅡ</v>
      </c>
      <c r="F45" s="56" t="str">
        <f t="shared" ref="F45" si="20">F36</f>
        <v>ㅡ</v>
      </c>
      <c r="G45" s="56"/>
      <c r="I45" s="56" t="s">
        <v>57</v>
      </c>
      <c r="J45" s="56" t="str">
        <f t="shared" si="16"/>
        <v>ㅡ</v>
      </c>
      <c r="K45" s="56" t="str">
        <f t="shared" si="17"/>
        <v>ㅡ</v>
      </c>
      <c r="L45" s="56"/>
      <c r="AT45" s="102"/>
      <c r="AU45" s="103" t="s">
        <v>59</v>
      </c>
      <c r="AV45" s="56"/>
      <c r="AW45" s="56" t="s">
        <v>61</v>
      </c>
      <c r="AX45" s="56" t="s">
        <v>62</v>
      </c>
      <c r="AY45" s="56" t="s">
        <v>63</v>
      </c>
      <c r="AZ45" s="56" t="s">
        <v>62</v>
      </c>
      <c r="BA45" s="56"/>
      <c r="BB45" s="104" t="s">
        <v>60</v>
      </c>
      <c r="BL45" s="56"/>
      <c r="BM45" s="56" t="s">
        <v>128</v>
      </c>
      <c r="BN45" s="92">
        <f>BO45/BP45</f>
        <v>0</v>
      </c>
      <c r="BO45" s="56">
        <v>0</v>
      </c>
      <c r="BP45" s="56">
        <v>54</v>
      </c>
      <c r="BQ45" s="56">
        <v>3</v>
      </c>
      <c r="BR45" s="56">
        <v>65</v>
      </c>
      <c r="BS45" s="89">
        <f>BQ45/BR45</f>
        <v>4.6153846153846156E-2</v>
      </c>
      <c r="BT45" s="63" t="s">
        <v>177</v>
      </c>
    </row>
    <row r="46" spans="4:78" x14ac:dyDescent="0.3">
      <c r="D46" s="56" t="s">
        <v>236</v>
      </c>
      <c r="E46" s="56">
        <f t="shared" si="15"/>
        <v>42.1</v>
      </c>
      <c r="F46" s="56">
        <f t="shared" si="15"/>
        <v>48.9</v>
      </c>
      <c r="G46" s="56"/>
      <c r="I46" s="56" t="s">
        <v>235</v>
      </c>
      <c r="J46" s="56">
        <f t="shared" si="16"/>
        <v>42.1</v>
      </c>
      <c r="K46" s="56">
        <f t="shared" si="17"/>
        <v>37</v>
      </c>
      <c r="L46" s="56"/>
      <c r="AT46" s="56" t="s">
        <v>112</v>
      </c>
      <c r="AU46" s="56" t="s">
        <v>65</v>
      </c>
      <c r="AV46" s="88">
        <f t="shared" ref="AV46" si="21">AW46/AX46</f>
        <v>0.37037037037037035</v>
      </c>
      <c r="AW46" s="56">
        <v>20</v>
      </c>
      <c r="AX46" s="56">
        <v>54</v>
      </c>
      <c r="AY46" s="56">
        <v>18</v>
      </c>
      <c r="AZ46" s="56">
        <v>65</v>
      </c>
      <c r="BA46" s="89">
        <f t="shared" ref="BA46" si="22">AY46/AZ46</f>
        <v>0.27692307692307694</v>
      </c>
      <c r="BB46" s="106"/>
    </row>
    <row r="48" spans="4:78" x14ac:dyDescent="0.3">
      <c r="N48" s="218"/>
      <c r="O48" s="218" t="s">
        <v>59</v>
      </c>
      <c r="P48" s="220" t="s">
        <v>41</v>
      </c>
      <c r="Q48" s="221"/>
      <c r="R48" s="222"/>
      <c r="S48" s="220" t="s">
        <v>43</v>
      </c>
      <c r="T48" s="221"/>
      <c r="U48" s="222"/>
      <c r="V48" s="223" t="s">
        <v>60</v>
      </c>
      <c r="AD48" s="218"/>
      <c r="AE48" s="218" t="s">
        <v>59</v>
      </c>
      <c r="AF48" s="220" t="s">
        <v>41</v>
      </c>
      <c r="AG48" s="221"/>
      <c r="AH48" s="222"/>
      <c r="AI48" s="220" t="s">
        <v>43</v>
      </c>
      <c r="AJ48" s="221"/>
      <c r="AK48" s="222"/>
      <c r="AL48" s="104" t="s">
        <v>60</v>
      </c>
      <c r="AT48" s="218"/>
      <c r="AU48" s="218" t="s">
        <v>59</v>
      </c>
      <c r="AV48" s="220" t="s">
        <v>41</v>
      </c>
      <c r="AW48" s="221"/>
      <c r="AX48" s="222"/>
      <c r="AY48" s="220" t="s">
        <v>43</v>
      </c>
      <c r="AZ48" s="221"/>
      <c r="BA48" s="222"/>
      <c r="BB48" s="232" t="s">
        <v>60</v>
      </c>
      <c r="BL48" s="56" t="s">
        <v>131</v>
      </c>
      <c r="BM48" s="56" t="s">
        <v>51</v>
      </c>
      <c r="BN48" s="220" t="s">
        <v>41</v>
      </c>
      <c r="BO48" s="221"/>
      <c r="BP48" s="222"/>
      <c r="BQ48" s="220" t="s">
        <v>43</v>
      </c>
      <c r="BR48" s="221"/>
      <c r="BS48" s="222"/>
      <c r="BT48" s="104" t="s">
        <v>60</v>
      </c>
    </row>
    <row r="49" spans="1:78" x14ac:dyDescent="0.3">
      <c r="N49" s="219"/>
      <c r="O49" s="219"/>
      <c r="P49" s="56"/>
      <c r="Q49" s="56" t="s">
        <v>61</v>
      </c>
      <c r="R49" s="56" t="s">
        <v>62</v>
      </c>
      <c r="S49" s="56" t="s">
        <v>63</v>
      </c>
      <c r="T49" s="56" t="s">
        <v>62</v>
      </c>
      <c r="U49" s="56"/>
      <c r="V49" s="224"/>
      <c r="AD49" s="219"/>
      <c r="AE49" s="219"/>
      <c r="AF49" s="56"/>
      <c r="AG49" s="56" t="s">
        <v>61</v>
      </c>
      <c r="AH49" s="56" t="s">
        <v>62</v>
      </c>
      <c r="AI49" s="56" t="s">
        <v>63</v>
      </c>
      <c r="AJ49" s="56" t="s">
        <v>62</v>
      </c>
      <c r="AK49" s="56"/>
      <c r="AL49" s="107"/>
      <c r="AT49" s="219"/>
      <c r="AU49" s="219"/>
      <c r="AV49" s="56" t="s">
        <v>80</v>
      </c>
      <c r="AW49" s="63" t="s">
        <v>81</v>
      </c>
      <c r="AX49" s="56" t="s">
        <v>62</v>
      </c>
      <c r="AY49" s="56" t="s">
        <v>80</v>
      </c>
      <c r="AZ49" s="63" t="s">
        <v>81</v>
      </c>
      <c r="BA49" s="56" t="s">
        <v>62</v>
      </c>
      <c r="BB49" s="233"/>
      <c r="BL49" s="56"/>
      <c r="BM49" s="56"/>
      <c r="BN49" s="56" t="s">
        <v>80</v>
      </c>
      <c r="BO49" s="63" t="s">
        <v>81</v>
      </c>
      <c r="BP49" s="56" t="s">
        <v>62</v>
      </c>
      <c r="BQ49" s="56" t="s">
        <v>80</v>
      </c>
      <c r="BR49" s="56" t="s">
        <v>81</v>
      </c>
      <c r="BS49" s="56" t="s">
        <v>62</v>
      </c>
      <c r="BT49" s="107"/>
    </row>
    <row r="50" spans="1:78" x14ac:dyDescent="0.3">
      <c r="N50" s="56" t="s">
        <v>64</v>
      </c>
      <c r="O50" s="56" t="s">
        <v>69</v>
      </c>
      <c r="P50" s="86">
        <f>Q50/R50</f>
        <v>3.7037037037037035E-2</v>
      </c>
      <c r="Q50" s="56">
        <f>Q51+Q52</f>
        <v>2</v>
      </c>
      <c r="R50" s="56">
        <v>54</v>
      </c>
      <c r="S50" s="56">
        <f>S51+S52</f>
        <v>5</v>
      </c>
      <c r="T50" s="56">
        <v>50</v>
      </c>
      <c r="U50" s="95">
        <f>S50/T50</f>
        <v>0.1</v>
      </c>
      <c r="V50" s="63" t="s">
        <v>70</v>
      </c>
      <c r="AD50" s="56"/>
      <c r="AE50" s="56"/>
      <c r="AF50" s="88"/>
      <c r="AG50" s="56"/>
      <c r="AH50" s="56"/>
      <c r="AI50" s="56"/>
      <c r="AJ50" s="56"/>
      <c r="AK50" s="96"/>
      <c r="AL50" s="63"/>
      <c r="AT50" s="76" t="s">
        <v>82</v>
      </c>
      <c r="AU50" s="56" t="s">
        <v>83</v>
      </c>
      <c r="AV50" s="97" t="s">
        <v>84</v>
      </c>
      <c r="AW50" s="63" t="s">
        <v>85</v>
      </c>
      <c r="AX50" s="63" t="s">
        <v>86</v>
      </c>
      <c r="AY50" s="98" t="s">
        <v>87</v>
      </c>
      <c r="AZ50" s="63" t="s">
        <v>88</v>
      </c>
      <c r="BA50" s="63" t="s">
        <v>89</v>
      </c>
      <c r="BB50" s="63" t="s">
        <v>166</v>
      </c>
      <c r="BL50" s="73" t="s">
        <v>62</v>
      </c>
      <c r="BM50" s="64" t="s">
        <v>114</v>
      </c>
      <c r="BN50" s="74" t="s">
        <v>115</v>
      </c>
      <c r="BO50" s="67" t="s">
        <v>116</v>
      </c>
      <c r="BP50" s="67" t="s">
        <v>86</v>
      </c>
      <c r="BQ50" s="108" t="s">
        <v>117</v>
      </c>
      <c r="BR50" s="67" t="s">
        <v>118</v>
      </c>
      <c r="BS50" s="67" t="s">
        <v>89</v>
      </c>
      <c r="BT50" s="67" t="s">
        <v>173</v>
      </c>
    </row>
    <row r="51" spans="1:78" x14ac:dyDescent="0.3">
      <c r="N51" s="56" t="s">
        <v>67</v>
      </c>
      <c r="O51" s="56" t="s">
        <v>69</v>
      </c>
      <c r="P51" s="92">
        <f>Q51/R51</f>
        <v>0</v>
      </c>
      <c r="Q51" s="56">
        <v>0</v>
      </c>
      <c r="R51" s="56">
        <v>54</v>
      </c>
      <c r="S51" s="56">
        <v>1</v>
      </c>
      <c r="T51" s="56">
        <v>50</v>
      </c>
      <c r="U51" s="100">
        <f>S51/T51</f>
        <v>0.02</v>
      </c>
      <c r="V51" s="63" t="s">
        <v>72</v>
      </c>
      <c r="AD51" s="56" t="s">
        <v>76</v>
      </c>
      <c r="AE51" s="56" t="s">
        <v>65</v>
      </c>
      <c r="AF51" s="88">
        <f>AG51/AH51</f>
        <v>5.5555555555555552E-2</v>
      </c>
      <c r="AG51" s="56">
        <v>3</v>
      </c>
      <c r="AH51" s="56">
        <v>54</v>
      </c>
      <c r="AI51" s="56">
        <v>2</v>
      </c>
      <c r="AJ51" s="56">
        <v>50</v>
      </c>
      <c r="AK51" s="96">
        <f>AI51/AJ51</f>
        <v>0.04</v>
      </c>
      <c r="AL51" s="63" t="s">
        <v>164</v>
      </c>
      <c r="AT51" s="76" t="s">
        <v>82</v>
      </c>
      <c r="AU51" s="56" t="s">
        <v>93</v>
      </c>
      <c r="AV51" s="97" t="s">
        <v>94</v>
      </c>
      <c r="AW51" s="63" t="s">
        <v>95</v>
      </c>
      <c r="AX51" s="63" t="s">
        <v>86</v>
      </c>
      <c r="AY51" s="98" t="s">
        <v>96</v>
      </c>
      <c r="AZ51" s="63" t="s">
        <v>97</v>
      </c>
      <c r="BA51" s="63" t="s">
        <v>89</v>
      </c>
      <c r="BB51" s="63" t="s">
        <v>167</v>
      </c>
      <c r="BL51" s="101"/>
      <c r="BM51" s="101"/>
      <c r="BN51" s="90"/>
      <c r="BO51" s="63"/>
      <c r="BP51" s="63"/>
      <c r="BQ51" s="98"/>
      <c r="BR51" s="63"/>
      <c r="BS51" s="63"/>
      <c r="BT51" s="63"/>
    </row>
    <row r="52" spans="1:78" x14ac:dyDescent="0.3">
      <c r="N52" s="56" t="s">
        <v>68</v>
      </c>
      <c r="O52" s="56" t="s">
        <v>69</v>
      </c>
      <c r="P52" s="92">
        <f>Q52/R52</f>
        <v>3.7037037037037035E-2</v>
      </c>
      <c r="Q52" s="56">
        <v>2</v>
      </c>
      <c r="R52" s="56">
        <v>54</v>
      </c>
      <c r="S52" s="56">
        <v>4</v>
      </c>
      <c r="T52" s="56">
        <v>50</v>
      </c>
      <c r="U52" s="100">
        <f>S52/T52</f>
        <v>0.08</v>
      </c>
      <c r="V52" s="63" t="s">
        <v>74</v>
      </c>
      <c r="AD52" s="56" t="s">
        <v>77</v>
      </c>
      <c r="AE52" s="56" t="s">
        <v>65</v>
      </c>
      <c r="AF52" s="88">
        <f t="shared" ref="AF52" si="23">AG52/AH52</f>
        <v>5.5555555555555552E-2</v>
      </c>
      <c r="AG52" s="56">
        <v>3</v>
      </c>
      <c r="AH52" s="56">
        <v>54</v>
      </c>
      <c r="AI52" s="56">
        <v>3</v>
      </c>
      <c r="AJ52" s="56">
        <v>50</v>
      </c>
      <c r="AK52" s="96">
        <f t="shared" ref="AK52" si="24">AI52/AJ52</f>
        <v>0.06</v>
      </c>
      <c r="AL52" s="63" t="s">
        <v>165</v>
      </c>
      <c r="AT52" s="109" t="s">
        <v>82</v>
      </c>
      <c r="AU52" s="64" t="s">
        <v>65</v>
      </c>
      <c r="AV52" s="110" t="s">
        <v>100</v>
      </c>
      <c r="AW52" s="67" t="s">
        <v>101</v>
      </c>
      <c r="AX52" s="67" t="s">
        <v>86</v>
      </c>
      <c r="AY52" s="108" t="s">
        <v>102</v>
      </c>
      <c r="AZ52" s="67" t="s">
        <v>103</v>
      </c>
      <c r="BA52" s="67" t="s">
        <v>89</v>
      </c>
      <c r="BB52" s="67" t="s">
        <v>168</v>
      </c>
      <c r="BL52" s="73"/>
      <c r="BM52" s="64" t="s">
        <v>121</v>
      </c>
      <c r="BN52" s="74" t="s">
        <v>122</v>
      </c>
      <c r="BO52" s="67" t="s">
        <v>123</v>
      </c>
      <c r="BP52" s="67" t="s">
        <v>86</v>
      </c>
      <c r="BQ52" s="108" t="s">
        <v>124</v>
      </c>
      <c r="BR52" s="67" t="s">
        <v>125</v>
      </c>
      <c r="BS52" s="67" t="s">
        <v>89</v>
      </c>
      <c r="BT52" s="67" t="s">
        <v>174</v>
      </c>
    </row>
    <row r="53" spans="1:78" x14ac:dyDescent="0.3">
      <c r="AD53" s="56"/>
      <c r="AE53" s="56"/>
      <c r="AF53" s="88"/>
      <c r="AG53" s="56"/>
      <c r="AH53" s="56"/>
      <c r="AI53" s="56"/>
      <c r="AJ53" s="56"/>
      <c r="AK53" s="96"/>
      <c r="AL53" s="63"/>
      <c r="AT53" s="56" t="s">
        <v>1272</v>
      </c>
      <c r="AU53" s="56" t="s">
        <v>65</v>
      </c>
      <c r="AV53" s="97" t="s">
        <v>106</v>
      </c>
      <c r="AW53" s="63" t="s">
        <v>107</v>
      </c>
      <c r="AX53" s="63" t="s">
        <v>86</v>
      </c>
      <c r="AY53" s="98" t="s">
        <v>108</v>
      </c>
      <c r="AZ53" s="63" t="s">
        <v>109</v>
      </c>
      <c r="BA53" s="63" t="s">
        <v>89</v>
      </c>
      <c r="BB53" s="63" t="s">
        <v>169</v>
      </c>
      <c r="BL53" s="56"/>
      <c r="BM53" s="83"/>
      <c r="BN53" s="56"/>
      <c r="BO53" s="56" t="s">
        <v>61</v>
      </c>
      <c r="BP53" s="56" t="s">
        <v>62</v>
      </c>
      <c r="BQ53" s="56" t="s">
        <v>63</v>
      </c>
      <c r="BR53" s="56" t="s">
        <v>62</v>
      </c>
      <c r="BS53" s="56"/>
      <c r="BT53" s="63"/>
    </row>
    <row r="54" spans="1:78" x14ac:dyDescent="0.3">
      <c r="AT54" s="102"/>
      <c r="AU54" s="103" t="s">
        <v>59</v>
      </c>
      <c r="AV54" s="56"/>
      <c r="AW54" s="56" t="s">
        <v>61</v>
      </c>
      <c r="AX54" s="56" t="s">
        <v>62</v>
      </c>
      <c r="AY54" s="56" t="s">
        <v>63</v>
      </c>
      <c r="AZ54" s="56" t="s">
        <v>62</v>
      </c>
      <c r="BB54" s="104" t="s">
        <v>60</v>
      </c>
      <c r="BL54" s="56"/>
      <c r="BM54" s="56" t="s">
        <v>128</v>
      </c>
      <c r="BN54" s="92">
        <f>BO54/BP54</f>
        <v>0</v>
      </c>
      <c r="BO54" s="56">
        <v>0</v>
      </c>
      <c r="BP54" s="56">
        <v>54</v>
      </c>
      <c r="BQ54" s="56">
        <v>1</v>
      </c>
      <c r="BR54" s="56">
        <v>50</v>
      </c>
      <c r="BS54" s="105">
        <f>BQ54/BR54</f>
        <v>0.02</v>
      </c>
      <c r="BT54" s="63" t="s">
        <v>74</v>
      </c>
    </row>
    <row r="55" spans="1:78" x14ac:dyDescent="0.3">
      <c r="AT55" s="56" t="s">
        <v>112</v>
      </c>
      <c r="AU55" s="56" t="s">
        <v>65</v>
      </c>
      <c r="AV55" s="88">
        <f t="shared" ref="AV55" si="25">AW55/AX55</f>
        <v>0.37037037037037035</v>
      </c>
      <c r="AW55" s="56">
        <v>20</v>
      </c>
      <c r="AX55" s="56">
        <v>54</v>
      </c>
      <c r="AY55" s="56">
        <v>13</v>
      </c>
      <c r="AZ55" s="56">
        <v>50</v>
      </c>
      <c r="BA55" s="105">
        <f>AY55/AZ55</f>
        <v>0.26</v>
      </c>
      <c r="BB55" s="106"/>
    </row>
    <row r="56" spans="1:78" x14ac:dyDescent="0.3"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</row>
    <row r="57" spans="1:78" ht="4.1500000000000004" customHeight="1" x14ac:dyDescent="0.3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J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</row>
    <row r="59" spans="1:78" x14ac:dyDescent="0.3">
      <c r="A59" s="60">
        <v>4</v>
      </c>
      <c r="B59" s="56">
        <v>123</v>
      </c>
      <c r="C59" s="61" t="s">
        <v>1270</v>
      </c>
      <c r="D59" s="56" t="s">
        <v>135</v>
      </c>
      <c r="E59" s="56" t="s">
        <v>157</v>
      </c>
      <c r="F59" s="56" t="s">
        <v>158</v>
      </c>
      <c r="G59" s="56" t="s">
        <v>781</v>
      </c>
    </row>
    <row r="60" spans="1:78" x14ac:dyDescent="0.3">
      <c r="C60" s="54" t="s">
        <v>179</v>
      </c>
      <c r="N60" s="111" t="s">
        <v>1197</v>
      </c>
      <c r="O60" s="111"/>
      <c r="AD60" s="111" t="s">
        <v>1197</v>
      </c>
      <c r="AT60" s="111" t="s">
        <v>1197</v>
      </c>
    </row>
    <row r="61" spans="1:78" x14ac:dyDescent="0.3">
      <c r="D61" s="62" t="s">
        <v>51</v>
      </c>
      <c r="E61" s="56" t="str">
        <f>E59</f>
        <v>p-RFA</v>
      </c>
      <c r="F61" s="56" t="str">
        <f>F59</f>
        <v>p-CRA</v>
      </c>
      <c r="G61" s="56" t="str">
        <f>G59</f>
        <v>LPN</v>
      </c>
      <c r="H61" s="56" t="s">
        <v>131</v>
      </c>
      <c r="N61" s="218"/>
      <c r="O61" s="217" t="s">
        <v>59</v>
      </c>
      <c r="P61" s="217" t="s">
        <v>41</v>
      </c>
      <c r="Q61" s="217"/>
      <c r="R61" s="217"/>
      <c r="S61" s="217" t="s">
        <v>42</v>
      </c>
      <c r="T61" s="217"/>
      <c r="U61" s="217"/>
      <c r="V61" s="217" t="s">
        <v>43</v>
      </c>
      <c r="W61" s="217"/>
      <c r="X61" s="217"/>
      <c r="Y61" s="228" t="s">
        <v>60</v>
      </c>
      <c r="Z61" s="84"/>
      <c r="AA61" s="84"/>
      <c r="AB61" s="84"/>
      <c r="AD61" s="217"/>
      <c r="AE61" s="217" t="s">
        <v>59</v>
      </c>
      <c r="AF61" s="217" t="s">
        <v>41</v>
      </c>
      <c r="AG61" s="217"/>
      <c r="AH61" s="217"/>
      <c r="AI61" s="217" t="s">
        <v>42</v>
      </c>
      <c r="AJ61" s="217"/>
      <c r="AK61" s="217"/>
      <c r="AL61" s="217" t="s">
        <v>43</v>
      </c>
      <c r="AM61" s="217"/>
      <c r="AN61" s="217"/>
      <c r="AO61" s="228" t="s">
        <v>60</v>
      </c>
      <c r="AP61" s="84"/>
      <c r="AQ61" s="84"/>
      <c r="AR61" s="84"/>
      <c r="AT61" s="218"/>
      <c r="AU61" s="218" t="s">
        <v>59</v>
      </c>
      <c r="AV61" s="220" t="s">
        <v>41</v>
      </c>
      <c r="AW61" s="221"/>
      <c r="AX61" s="222"/>
      <c r="AY61" s="220" t="s">
        <v>42</v>
      </c>
      <c r="AZ61" s="221"/>
      <c r="BA61" s="222"/>
      <c r="BB61" s="217" t="s">
        <v>43</v>
      </c>
      <c r="BC61" s="217"/>
      <c r="BD61" s="217"/>
      <c r="BE61" s="112" t="s">
        <v>60</v>
      </c>
      <c r="BJ61" s="56" t="s">
        <v>1269</v>
      </c>
      <c r="BL61" s="217" t="s">
        <v>1269</v>
      </c>
      <c r="BM61" s="217"/>
      <c r="BN61" s="217"/>
      <c r="BO61" s="217"/>
      <c r="BP61" s="217"/>
      <c r="BQ61" s="217"/>
      <c r="BR61" s="217"/>
      <c r="BS61" s="217"/>
      <c r="BT61" s="217"/>
      <c r="BU61" s="217"/>
      <c r="BV61" s="217"/>
      <c r="BW61" s="217"/>
      <c r="BX61" s="217"/>
      <c r="BY61" s="217"/>
      <c r="BZ61" s="217"/>
    </row>
    <row r="62" spans="1:78" x14ac:dyDescent="0.3">
      <c r="D62" s="56" t="s">
        <v>52</v>
      </c>
      <c r="E62" s="56">
        <v>87</v>
      </c>
      <c r="F62" s="56">
        <v>72</v>
      </c>
      <c r="G62" s="56">
        <v>79</v>
      </c>
      <c r="H62" s="56"/>
      <c r="N62" s="219"/>
      <c r="O62" s="217"/>
      <c r="P62" s="56"/>
      <c r="Q62" s="56" t="s">
        <v>61</v>
      </c>
      <c r="R62" s="56" t="s">
        <v>62</v>
      </c>
      <c r="S62" s="56" t="s">
        <v>63</v>
      </c>
      <c r="T62" s="56" t="s">
        <v>62</v>
      </c>
      <c r="U62" s="56"/>
      <c r="V62" s="56" t="s">
        <v>63</v>
      </c>
      <c r="W62" s="56" t="s">
        <v>62</v>
      </c>
      <c r="X62" s="56"/>
      <c r="Y62" s="228"/>
      <c r="Z62" s="84"/>
      <c r="AA62" s="84"/>
      <c r="AB62" s="84"/>
      <c r="AD62" s="217"/>
      <c r="AE62" s="217"/>
      <c r="AF62" s="56"/>
      <c r="AG62" s="56" t="s">
        <v>61</v>
      </c>
      <c r="AH62" s="56" t="s">
        <v>62</v>
      </c>
      <c r="AI62" s="56" t="s">
        <v>63</v>
      </c>
      <c r="AJ62" s="56" t="s">
        <v>62</v>
      </c>
      <c r="AK62" s="56"/>
      <c r="AL62" s="56" t="s">
        <v>63</v>
      </c>
      <c r="AM62" s="56" t="s">
        <v>62</v>
      </c>
      <c r="AN62" s="56"/>
      <c r="AO62" s="228"/>
      <c r="AP62" s="84"/>
      <c r="AQ62" s="84"/>
      <c r="AR62" s="84"/>
      <c r="AT62" s="219"/>
      <c r="AU62" s="219"/>
      <c r="AV62" s="56" t="s">
        <v>149</v>
      </c>
      <c r="AW62" s="63" t="s">
        <v>304</v>
      </c>
      <c r="AX62" s="56" t="s">
        <v>62</v>
      </c>
      <c r="AY62" s="56" t="s">
        <v>149</v>
      </c>
      <c r="AZ62" s="63" t="s">
        <v>304</v>
      </c>
      <c r="BA62" s="56" t="s">
        <v>62</v>
      </c>
      <c r="BB62" s="56" t="s">
        <v>149</v>
      </c>
      <c r="BC62" s="63" t="s">
        <v>304</v>
      </c>
      <c r="BD62" s="56" t="s">
        <v>62</v>
      </c>
      <c r="BE62" s="113"/>
      <c r="BX62" s="84"/>
      <c r="BY62" s="84"/>
      <c r="BZ62" s="84"/>
    </row>
    <row r="63" spans="1:78" x14ac:dyDescent="0.3">
      <c r="D63" s="94" t="s">
        <v>53</v>
      </c>
      <c r="E63" s="94">
        <v>2.8</v>
      </c>
      <c r="F63" s="94">
        <v>2.85</v>
      </c>
      <c r="G63" s="94">
        <v>2.5</v>
      </c>
      <c r="H63" s="94"/>
      <c r="N63" s="56" t="s">
        <v>64</v>
      </c>
      <c r="O63" s="56" t="s">
        <v>65</v>
      </c>
      <c r="P63" s="86">
        <f>Q63/R63</f>
        <v>0.18390804597701149</v>
      </c>
      <c r="Q63" s="56">
        <f>Q64+Q65</f>
        <v>16</v>
      </c>
      <c r="R63" s="56">
        <v>87</v>
      </c>
      <c r="S63" s="56">
        <f>S64+S65</f>
        <v>8</v>
      </c>
      <c r="T63" s="56">
        <v>72</v>
      </c>
      <c r="U63" s="87">
        <f>S63/T63</f>
        <v>0.1111111111111111</v>
      </c>
      <c r="V63" s="56">
        <f>V64+V65</f>
        <v>10</v>
      </c>
      <c r="W63" s="56">
        <v>79</v>
      </c>
      <c r="X63" s="95">
        <f>V63/W63</f>
        <v>0.12658227848101267</v>
      </c>
      <c r="Y63" s="63"/>
      <c r="Z63" s="84"/>
      <c r="AA63" s="84"/>
      <c r="AB63" s="84"/>
      <c r="AD63" s="56"/>
      <c r="AE63" s="56"/>
      <c r="AF63" s="88"/>
      <c r="AG63" s="56"/>
      <c r="AH63" s="56"/>
      <c r="AI63" s="56"/>
      <c r="AJ63" s="56"/>
      <c r="AK63" s="89"/>
      <c r="AL63" s="56"/>
      <c r="AM63" s="56"/>
      <c r="AN63" s="114"/>
      <c r="AO63" s="63"/>
      <c r="AP63" s="84"/>
      <c r="AQ63" s="84"/>
      <c r="AR63" s="84"/>
      <c r="AT63" s="76" t="s">
        <v>82</v>
      </c>
      <c r="AU63" s="56" t="s">
        <v>83</v>
      </c>
      <c r="AV63" s="97" t="s">
        <v>1214</v>
      </c>
      <c r="AW63" s="63" t="s">
        <v>1215</v>
      </c>
      <c r="AX63" s="63" t="s">
        <v>1176</v>
      </c>
      <c r="AY63" s="91" t="s">
        <v>1222</v>
      </c>
      <c r="AZ63" s="63" t="s">
        <v>1223</v>
      </c>
      <c r="BA63" s="63" t="s">
        <v>1177</v>
      </c>
      <c r="BB63" s="98" t="s">
        <v>1230</v>
      </c>
      <c r="BC63" s="63" t="s">
        <v>1231</v>
      </c>
      <c r="BD63" s="63" t="s">
        <v>883</v>
      </c>
      <c r="BE63" s="63" t="s">
        <v>1238</v>
      </c>
      <c r="BF63" s="84"/>
      <c r="BX63" s="84"/>
      <c r="BY63" s="84"/>
      <c r="BZ63" s="84"/>
    </row>
    <row r="64" spans="1:78" x14ac:dyDescent="0.3">
      <c r="D64" s="56" t="s">
        <v>54</v>
      </c>
      <c r="E64" s="220" t="s">
        <v>129</v>
      </c>
      <c r="F64" s="221" t="s">
        <v>129</v>
      </c>
      <c r="G64" s="222" t="s">
        <v>129</v>
      </c>
      <c r="H64" s="56"/>
      <c r="N64" s="56" t="s">
        <v>67</v>
      </c>
      <c r="O64" s="56" t="s">
        <v>65</v>
      </c>
      <c r="P64" s="92">
        <f>Q64/R64</f>
        <v>4.5977011494252873E-2</v>
      </c>
      <c r="Q64" s="56">
        <v>4</v>
      </c>
      <c r="R64" s="56">
        <v>87</v>
      </c>
      <c r="S64" s="56">
        <v>1</v>
      </c>
      <c r="T64" s="56">
        <v>72</v>
      </c>
      <c r="U64" s="93">
        <f>S64/T64</f>
        <v>1.3888888888888888E-2</v>
      </c>
      <c r="V64" s="56">
        <v>2</v>
      </c>
      <c r="W64" s="56">
        <v>79</v>
      </c>
      <c r="X64" s="100">
        <f>V64/W64</f>
        <v>2.5316455696202531E-2</v>
      </c>
      <c r="Y64" s="63"/>
      <c r="Z64" s="84"/>
      <c r="AA64" s="84"/>
      <c r="AB64" s="84"/>
      <c r="AD64" s="56" t="s">
        <v>76</v>
      </c>
      <c r="AE64" s="56" t="s">
        <v>873</v>
      </c>
      <c r="AF64" s="88">
        <f>AG64/AH64</f>
        <v>9.2592592592592587E-2</v>
      </c>
      <c r="AG64" s="56">
        <v>5</v>
      </c>
      <c r="AH64" s="56">
        <v>54</v>
      </c>
      <c r="AI64" s="56">
        <v>2</v>
      </c>
      <c r="AJ64" s="56">
        <v>65</v>
      </c>
      <c r="AK64" s="89">
        <f>AI64/AJ64</f>
        <v>3.0769230769230771E-2</v>
      </c>
      <c r="AL64" s="56">
        <v>3</v>
      </c>
      <c r="AM64" s="56">
        <v>50</v>
      </c>
      <c r="AN64" s="114">
        <f>AL64/AM64</f>
        <v>0.06</v>
      </c>
      <c r="AO64" s="63" t="s">
        <v>129</v>
      </c>
      <c r="AP64" s="84"/>
      <c r="AQ64" s="84"/>
      <c r="AR64" s="84"/>
      <c r="AT64" s="76" t="s">
        <v>82</v>
      </c>
      <c r="AU64" s="56" t="s">
        <v>93</v>
      </c>
      <c r="AV64" s="97" t="s">
        <v>1216</v>
      </c>
      <c r="AW64" s="63" t="s">
        <v>1217</v>
      </c>
      <c r="AX64" s="63" t="s">
        <v>1176</v>
      </c>
      <c r="AY64" s="91" t="s">
        <v>1224</v>
      </c>
      <c r="AZ64" s="63" t="s">
        <v>1227</v>
      </c>
      <c r="BA64" s="63" t="s">
        <v>1177</v>
      </c>
      <c r="BB64" s="98" t="s">
        <v>1232</v>
      </c>
      <c r="BC64" s="63" t="s">
        <v>1235</v>
      </c>
      <c r="BD64" s="63" t="s">
        <v>883</v>
      </c>
      <c r="BE64" s="63" t="s">
        <v>1238</v>
      </c>
      <c r="BF64" s="84"/>
      <c r="BX64" s="84"/>
      <c r="BY64" s="84"/>
      <c r="BZ64" s="84"/>
    </row>
    <row r="65" spans="4:78" x14ac:dyDescent="0.3">
      <c r="D65" s="94" t="s">
        <v>55</v>
      </c>
      <c r="E65" s="225" t="s">
        <v>1304</v>
      </c>
      <c r="F65" s="226"/>
      <c r="G65" s="227"/>
      <c r="H65" s="56"/>
      <c r="N65" s="56" t="s">
        <v>68</v>
      </c>
      <c r="O65" s="56" t="s">
        <v>65</v>
      </c>
      <c r="P65" s="92">
        <f>Q65/R65</f>
        <v>0.13793103448275862</v>
      </c>
      <c r="Q65" s="56">
        <v>12</v>
      </c>
      <c r="R65" s="56">
        <v>87</v>
      </c>
      <c r="S65" s="56">
        <v>7</v>
      </c>
      <c r="T65" s="56">
        <v>72</v>
      </c>
      <c r="U65" s="93">
        <f>S65/T65</f>
        <v>9.7222222222222224E-2</v>
      </c>
      <c r="V65" s="56">
        <v>8</v>
      </c>
      <c r="W65" s="56">
        <v>79</v>
      </c>
      <c r="X65" s="100">
        <f>V65/W65</f>
        <v>0.10126582278481013</v>
      </c>
      <c r="Y65" s="63"/>
      <c r="Z65" s="84"/>
      <c r="AA65" s="84"/>
      <c r="AB65" s="84"/>
      <c r="AD65" s="56"/>
      <c r="AE65" s="56"/>
      <c r="AF65" s="56" t="s">
        <v>1196</v>
      </c>
      <c r="AG65" s="217" t="s">
        <v>217</v>
      </c>
      <c r="AH65" s="217"/>
      <c r="AI65" s="56" t="s">
        <v>1196</v>
      </c>
      <c r="AJ65" s="217" t="s">
        <v>217</v>
      </c>
      <c r="AK65" s="217"/>
      <c r="AL65" s="56" t="s">
        <v>1196</v>
      </c>
      <c r="AM65" s="217" t="s">
        <v>217</v>
      </c>
      <c r="AN65" s="217"/>
      <c r="AO65" s="56"/>
      <c r="AP65" s="84"/>
      <c r="AQ65" s="84"/>
      <c r="AR65" s="84"/>
      <c r="AT65" s="76" t="s">
        <v>1213</v>
      </c>
      <c r="AU65" s="56" t="s">
        <v>65</v>
      </c>
      <c r="AV65" s="97" t="s">
        <v>1218</v>
      </c>
      <c r="AW65" s="63" t="s">
        <v>1219</v>
      </c>
      <c r="AX65" s="63" t="s">
        <v>1176</v>
      </c>
      <c r="AY65" s="91" t="s">
        <v>1225</v>
      </c>
      <c r="AZ65" s="63" t="s">
        <v>1228</v>
      </c>
      <c r="BA65" s="63" t="s">
        <v>1177</v>
      </c>
      <c r="BB65" s="98" t="s">
        <v>1233</v>
      </c>
      <c r="BC65" s="63" t="s">
        <v>1237</v>
      </c>
      <c r="BD65" s="63" t="s">
        <v>883</v>
      </c>
      <c r="BE65" s="63" t="s">
        <v>1238</v>
      </c>
      <c r="BF65" s="84"/>
      <c r="BX65" s="84"/>
      <c r="BY65" s="84"/>
      <c r="BZ65" s="84"/>
    </row>
    <row r="66" spans="4:78" x14ac:dyDescent="0.3">
      <c r="D66" s="94" t="s">
        <v>56</v>
      </c>
      <c r="E66" s="225" t="s">
        <v>1304</v>
      </c>
      <c r="F66" s="226"/>
      <c r="G66" s="227"/>
      <c r="H66" s="56"/>
      <c r="AD66" s="217" t="s">
        <v>317</v>
      </c>
      <c r="AE66" s="56" t="s">
        <v>1039</v>
      </c>
      <c r="AF66" s="88">
        <v>0.93</v>
      </c>
      <c r="AG66" s="217" t="s">
        <v>1184</v>
      </c>
      <c r="AH66" s="217"/>
      <c r="AI66" s="89">
        <v>0.90300000000000002</v>
      </c>
      <c r="AJ66" s="217" t="s">
        <v>1180</v>
      </c>
      <c r="AK66" s="217"/>
      <c r="AL66" s="105">
        <v>0.91100000000000003</v>
      </c>
      <c r="AM66" s="217" t="s">
        <v>1190</v>
      </c>
      <c r="AN66" s="217"/>
      <c r="AO66" s="63"/>
      <c r="AP66" s="84"/>
      <c r="AQ66" s="84"/>
      <c r="AR66" s="84"/>
      <c r="AT66" s="56" t="s">
        <v>1275</v>
      </c>
      <c r="AU66" s="56" t="s">
        <v>65</v>
      </c>
      <c r="AV66" s="97" t="s">
        <v>1220</v>
      </c>
      <c r="AW66" s="63" t="s">
        <v>1221</v>
      </c>
      <c r="AX66" s="63" t="s">
        <v>1176</v>
      </c>
      <c r="AY66" s="91" t="s">
        <v>1226</v>
      </c>
      <c r="AZ66" s="63" t="s">
        <v>1229</v>
      </c>
      <c r="BA66" s="63" t="s">
        <v>1177</v>
      </c>
      <c r="BB66" s="98" t="s">
        <v>1234</v>
      </c>
      <c r="BC66" s="63" t="s">
        <v>1236</v>
      </c>
      <c r="BD66" s="63" t="s">
        <v>883</v>
      </c>
      <c r="BE66" s="63" t="s">
        <v>1238</v>
      </c>
      <c r="BF66" s="84"/>
      <c r="BX66" s="84"/>
      <c r="BY66" s="84"/>
      <c r="BZ66" s="84"/>
    </row>
    <row r="67" spans="4:78" x14ac:dyDescent="0.3">
      <c r="D67" s="56" t="s">
        <v>57</v>
      </c>
      <c r="E67" s="220" t="s">
        <v>139</v>
      </c>
      <c r="F67" s="221"/>
      <c r="G67" s="222"/>
      <c r="H67" s="56"/>
      <c r="AD67" s="217"/>
      <c r="AE67" s="56" t="s">
        <v>1179</v>
      </c>
      <c r="AF67" s="88">
        <v>0.89</v>
      </c>
      <c r="AG67" s="217" t="s">
        <v>1185</v>
      </c>
      <c r="AH67" s="217"/>
      <c r="AI67" s="89">
        <v>0.73899999999999999</v>
      </c>
      <c r="AJ67" s="217" t="s">
        <v>1181</v>
      </c>
      <c r="AK67" s="217"/>
      <c r="AL67" s="105">
        <v>0.876</v>
      </c>
      <c r="AM67" s="217" t="s">
        <v>1191</v>
      </c>
      <c r="AN67" s="217"/>
      <c r="AO67" s="63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X67" s="84"/>
      <c r="BY67" s="84"/>
      <c r="BZ67" s="84"/>
    </row>
    <row r="68" spans="4:78" x14ac:dyDescent="0.3">
      <c r="D68" s="56" t="s">
        <v>235</v>
      </c>
      <c r="E68" s="56">
        <v>106</v>
      </c>
      <c r="F68" s="56">
        <v>75.599999999999994</v>
      </c>
      <c r="G68" s="56">
        <v>72</v>
      </c>
      <c r="H68" s="56"/>
      <c r="AD68" s="217" t="s">
        <v>214</v>
      </c>
      <c r="AE68" s="56" t="s">
        <v>1039</v>
      </c>
      <c r="AF68" s="88">
        <v>0.98799999999999999</v>
      </c>
      <c r="AG68" s="217" t="s">
        <v>1186</v>
      </c>
      <c r="AH68" s="217"/>
      <c r="AI68" s="89">
        <v>1</v>
      </c>
      <c r="AJ68" s="217" t="s">
        <v>180</v>
      </c>
      <c r="AK68" s="217"/>
      <c r="AL68" s="105">
        <v>0.98699999999999999</v>
      </c>
      <c r="AM68" s="217" t="s">
        <v>1192</v>
      </c>
      <c r="AN68" s="217"/>
      <c r="AO68" s="63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</row>
    <row r="69" spans="4:78" x14ac:dyDescent="0.3">
      <c r="AD69" s="217"/>
      <c r="AE69" s="56" t="s">
        <v>1179</v>
      </c>
      <c r="AF69" s="88">
        <v>0.98799999999999999</v>
      </c>
      <c r="AG69" s="217" t="s">
        <v>1186</v>
      </c>
      <c r="AH69" s="217"/>
      <c r="AI69" s="89">
        <v>1</v>
      </c>
      <c r="AJ69" s="217" t="s">
        <v>180</v>
      </c>
      <c r="AK69" s="217"/>
      <c r="AL69" s="105">
        <v>0.98699999999999999</v>
      </c>
      <c r="AM69" s="217" t="s">
        <v>1192</v>
      </c>
      <c r="AN69" s="217"/>
      <c r="AO69" s="63"/>
    </row>
    <row r="70" spans="4:78" x14ac:dyDescent="0.3">
      <c r="D70" s="56" t="s">
        <v>51</v>
      </c>
      <c r="E70" s="56" t="str">
        <f>E61</f>
        <v>p-RFA</v>
      </c>
      <c r="F70" s="56" t="str">
        <f>F61</f>
        <v>p-CRA</v>
      </c>
      <c r="G70" s="56" t="s">
        <v>131</v>
      </c>
      <c r="I70" s="56" t="s">
        <v>51</v>
      </c>
      <c r="J70" s="56" t="str">
        <f>E61</f>
        <v>p-RFA</v>
      </c>
      <c r="K70" s="56" t="str">
        <f>G61</f>
        <v>LPN</v>
      </c>
      <c r="L70" s="56" t="s">
        <v>131</v>
      </c>
      <c r="N70" s="218"/>
      <c r="O70" s="218" t="s">
        <v>59</v>
      </c>
      <c r="P70" s="220" t="s">
        <v>41</v>
      </c>
      <c r="Q70" s="221"/>
      <c r="R70" s="222"/>
      <c r="S70" s="220" t="s">
        <v>42</v>
      </c>
      <c r="T70" s="221"/>
      <c r="U70" s="222"/>
      <c r="V70" s="223" t="s">
        <v>60</v>
      </c>
      <c r="AD70" s="217" t="s">
        <v>1178</v>
      </c>
      <c r="AE70" s="56" t="s">
        <v>1039</v>
      </c>
      <c r="AF70" s="88">
        <v>0.95699999999999996</v>
      </c>
      <c r="AG70" s="217" t="s">
        <v>1187</v>
      </c>
      <c r="AH70" s="217"/>
      <c r="AI70" s="89">
        <v>0.98499999999999999</v>
      </c>
      <c r="AJ70" s="217" t="s">
        <v>1182</v>
      </c>
      <c r="AK70" s="217"/>
      <c r="AL70" s="105">
        <v>0.98699999999999999</v>
      </c>
      <c r="AM70" s="217" t="s">
        <v>1193</v>
      </c>
      <c r="AN70" s="217"/>
      <c r="AO70" s="63"/>
    </row>
    <row r="71" spans="4:78" x14ac:dyDescent="0.3">
      <c r="D71" s="56" t="s">
        <v>52</v>
      </c>
      <c r="E71" s="56">
        <f>E62</f>
        <v>87</v>
      </c>
      <c r="F71" s="56">
        <f t="shared" ref="F71:F72" si="26">F62</f>
        <v>72</v>
      </c>
      <c r="G71" s="56"/>
      <c r="I71" s="56" t="s">
        <v>52</v>
      </c>
      <c r="J71" s="56">
        <f t="shared" ref="J71:J72" si="27">E62</f>
        <v>87</v>
      </c>
      <c r="K71" s="56">
        <f t="shared" ref="K71:K72" si="28">G62</f>
        <v>79</v>
      </c>
      <c r="L71" s="56"/>
      <c r="N71" s="219"/>
      <c r="O71" s="219"/>
      <c r="P71" s="56"/>
      <c r="Q71" s="56" t="s">
        <v>61</v>
      </c>
      <c r="R71" s="56" t="s">
        <v>62</v>
      </c>
      <c r="S71" s="56" t="s">
        <v>63</v>
      </c>
      <c r="T71" s="56" t="s">
        <v>62</v>
      </c>
      <c r="U71" s="56"/>
      <c r="V71" s="224"/>
      <c r="AD71" s="217"/>
      <c r="AE71" s="56" t="s">
        <v>1179</v>
      </c>
      <c r="AF71" s="88">
        <v>0.91400000000000003</v>
      </c>
      <c r="AG71" s="217" t="s">
        <v>1188</v>
      </c>
      <c r="AH71" s="217"/>
      <c r="AI71" s="89">
        <v>0.96399999999999997</v>
      </c>
      <c r="AJ71" s="217" t="s">
        <v>1183</v>
      </c>
      <c r="AK71" s="217"/>
      <c r="AL71" s="105">
        <v>0.93300000000000005</v>
      </c>
      <c r="AM71" s="217" t="s">
        <v>1194</v>
      </c>
      <c r="AN71" s="217"/>
      <c r="AO71" s="63"/>
    </row>
    <row r="72" spans="4:78" x14ac:dyDescent="0.3">
      <c r="D72" s="56" t="s">
        <v>53</v>
      </c>
      <c r="E72" s="56">
        <f t="shared" ref="E72:E76" si="29">E63</f>
        <v>2.8</v>
      </c>
      <c r="F72" s="56">
        <f t="shared" si="26"/>
        <v>2.85</v>
      </c>
      <c r="G72" s="56"/>
      <c r="I72" s="56" t="s">
        <v>53</v>
      </c>
      <c r="J72" s="56">
        <f t="shared" si="27"/>
        <v>2.8</v>
      </c>
      <c r="K72" s="56">
        <f t="shared" si="28"/>
        <v>2.5</v>
      </c>
      <c r="L72" s="56"/>
      <c r="N72" s="56" t="s">
        <v>64</v>
      </c>
      <c r="O72" s="56" t="s">
        <v>69</v>
      </c>
      <c r="P72" s="86">
        <f>Q72/R72</f>
        <v>0.18390804597701149</v>
      </c>
      <c r="Q72" s="56">
        <f>Q73+Q74</f>
        <v>16</v>
      </c>
      <c r="R72" s="56">
        <v>87</v>
      </c>
      <c r="S72" s="56">
        <f>S73+S74</f>
        <v>8</v>
      </c>
      <c r="T72" s="56">
        <v>72</v>
      </c>
      <c r="U72" s="87">
        <f>S72/T72</f>
        <v>0.1111111111111111</v>
      </c>
      <c r="V72" s="106"/>
      <c r="AD72" s="217" t="s">
        <v>617</v>
      </c>
      <c r="AE72" s="56" t="s">
        <v>1039</v>
      </c>
      <c r="AF72" s="88">
        <v>0.97299999999999998</v>
      </c>
      <c r="AG72" s="217" t="s">
        <v>1189</v>
      </c>
      <c r="AH72" s="217"/>
      <c r="AI72" s="89">
        <v>1</v>
      </c>
      <c r="AJ72" s="217" t="s">
        <v>180</v>
      </c>
      <c r="AK72" s="217"/>
      <c r="AL72" s="105">
        <v>0.98699999999999999</v>
      </c>
      <c r="AM72" s="217" t="s">
        <v>1193</v>
      </c>
      <c r="AN72" s="217"/>
      <c r="AO72" s="63"/>
    </row>
    <row r="73" spans="4:78" x14ac:dyDescent="0.3">
      <c r="D73" s="56" t="s">
        <v>54</v>
      </c>
      <c r="E73" s="220" t="str">
        <f t="shared" si="29"/>
        <v>NR</v>
      </c>
      <c r="F73" s="222"/>
      <c r="G73" s="56"/>
      <c r="I73" s="56" t="s">
        <v>54</v>
      </c>
      <c r="J73" s="220" t="s">
        <v>129</v>
      </c>
      <c r="K73" s="222"/>
      <c r="L73" s="56"/>
      <c r="N73" s="56" t="s">
        <v>67</v>
      </c>
      <c r="O73" s="56" t="s">
        <v>69</v>
      </c>
      <c r="P73" s="92">
        <f>Q73/R73</f>
        <v>4.5977011494252873E-2</v>
      </c>
      <c r="Q73" s="56">
        <v>4</v>
      </c>
      <c r="R73" s="56">
        <v>87</v>
      </c>
      <c r="S73" s="56">
        <v>1</v>
      </c>
      <c r="T73" s="56">
        <v>72</v>
      </c>
      <c r="U73" s="93">
        <f>S73/T73</f>
        <v>1.3888888888888888E-2</v>
      </c>
      <c r="V73" s="106"/>
      <c r="AD73" s="217"/>
      <c r="AE73" s="56" t="s">
        <v>1179</v>
      </c>
      <c r="AF73" s="88">
        <v>0.97299999999999998</v>
      </c>
      <c r="AG73" s="217" t="s">
        <v>1189</v>
      </c>
      <c r="AH73" s="217"/>
      <c r="AI73" s="89">
        <v>1</v>
      </c>
      <c r="AJ73" s="217" t="s">
        <v>180</v>
      </c>
      <c r="AK73" s="217"/>
      <c r="AL73" s="105">
        <v>0.93300000000000005</v>
      </c>
      <c r="AM73" s="217" t="s">
        <v>1195</v>
      </c>
      <c r="AN73" s="217"/>
      <c r="AO73" s="63"/>
    </row>
    <row r="74" spans="4:78" x14ac:dyDescent="0.3">
      <c r="D74" s="56" t="s">
        <v>55</v>
      </c>
      <c r="E74" s="220" t="s">
        <v>1301</v>
      </c>
      <c r="F74" s="222"/>
      <c r="G74" s="94"/>
      <c r="I74" s="94" t="s">
        <v>55</v>
      </c>
      <c r="J74" s="225" t="s">
        <v>1302</v>
      </c>
      <c r="K74" s="227"/>
      <c r="L74" s="94"/>
      <c r="N74" s="56" t="s">
        <v>68</v>
      </c>
      <c r="O74" s="56" t="s">
        <v>69</v>
      </c>
      <c r="P74" s="92">
        <f>Q74/R74</f>
        <v>0.13793103448275862</v>
      </c>
      <c r="Q74" s="56">
        <v>12</v>
      </c>
      <c r="R74" s="56">
        <v>87</v>
      </c>
      <c r="S74" s="56">
        <v>7</v>
      </c>
      <c r="T74" s="56">
        <v>72</v>
      </c>
      <c r="U74" s="93">
        <f>S74/T74</f>
        <v>9.7222222222222224E-2</v>
      </c>
      <c r="V74" s="106"/>
    </row>
    <row r="75" spans="4:78" x14ac:dyDescent="0.3">
      <c r="D75" s="56" t="s">
        <v>56</v>
      </c>
      <c r="E75" s="220" t="s">
        <v>66</v>
      </c>
      <c r="F75" s="222"/>
      <c r="G75" s="94"/>
      <c r="I75" s="94" t="s">
        <v>56</v>
      </c>
      <c r="J75" s="225" t="s">
        <v>1303</v>
      </c>
      <c r="K75" s="227"/>
      <c r="L75" s="94"/>
    </row>
    <row r="76" spans="4:78" x14ac:dyDescent="0.3">
      <c r="D76" s="56" t="s">
        <v>57</v>
      </c>
      <c r="E76" s="220" t="str">
        <f t="shared" si="29"/>
        <v>ㅡ</v>
      </c>
      <c r="F76" s="222"/>
      <c r="G76" s="56"/>
      <c r="I76" s="56" t="s">
        <v>57</v>
      </c>
      <c r="J76" s="220" t="s">
        <v>139</v>
      </c>
      <c r="K76" s="222"/>
      <c r="L76" s="56"/>
    </row>
    <row r="77" spans="4:78" x14ac:dyDescent="0.3">
      <c r="D77" s="56" t="s">
        <v>235</v>
      </c>
      <c r="E77" s="56">
        <v>106</v>
      </c>
      <c r="F77" s="56">
        <v>75.599999999999994</v>
      </c>
      <c r="G77" s="56"/>
      <c r="I77" s="56" t="s">
        <v>235</v>
      </c>
      <c r="J77" s="56">
        <f>E68</f>
        <v>106</v>
      </c>
      <c r="K77" s="56">
        <f>G68</f>
        <v>72</v>
      </c>
      <c r="L77" s="56"/>
    </row>
    <row r="78" spans="4:78" x14ac:dyDescent="0.3">
      <c r="AD78" s="111" t="s">
        <v>1198</v>
      </c>
      <c r="AT78" s="111" t="s">
        <v>1198</v>
      </c>
    </row>
    <row r="79" spans="4:78" x14ac:dyDescent="0.3">
      <c r="N79" s="218"/>
      <c r="O79" s="218" t="s">
        <v>59</v>
      </c>
      <c r="P79" s="220" t="s">
        <v>41</v>
      </c>
      <c r="Q79" s="221"/>
      <c r="R79" s="222"/>
      <c r="S79" s="220" t="s">
        <v>43</v>
      </c>
      <c r="T79" s="221"/>
      <c r="U79" s="222"/>
      <c r="V79" s="223" t="s">
        <v>60</v>
      </c>
      <c r="AD79" s="217"/>
      <c r="AE79" s="217" t="s">
        <v>59</v>
      </c>
      <c r="AF79" s="217" t="s">
        <v>41</v>
      </c>
      <c r="AG79" s="217"/>
      <c r="AH79" s="217"/>
      <c r="AI79" s="217" t="s">
        <v>42</v>
      </c>
      <c r="AJ79" s="217"/>
      <c r="AK79" s="217"/>
      <c r="AL79" s="217" t="s">
        <v>43</v>
      </c>
      <c r="AM79" s="217"/>
      <c r="AN79" s="217"/>
      <c r="AO79" s="228" t="s">
        <v>60</v>
      </c>
      <c r="AT79" s="218"/>
      <c r="AU79" s="218" t="s">
        <v>59</v>
      </c>
      <c r="AV79" s="220" t="s">
        <v>41</v>
      </c>
      <c r="AW79" s="221"/>
      <c r="AX79" s="222"/>
      <c r="AY79" s="220" t="s">
        <v>42</v>
      </c>
      <c r="AZ79" s="221"/>
      <c r="BA79" s="222"/>
      <c r="BB79" s="217" t="s">
        <v>43</v>
      </c>
      <c r="BC79" s="217"/>
      <c r="BD79" s="217"/>
      <c r="BE79" s="112" t="s">
        <v>60</v>
      </c>
    </row>
    <row r="80" spans="4:78" x14ac:dyDescent="0.3">
      <c r="N80" s="219"/>
      <c r="O80" s="219"/>
      <c r="P80" s="56"/>
      <c r="Q80" s="56" t="s">
        <v>61</v>
      </c>
      <c r="R80" s="56" t="s">
        <v>62</v>
      </c>
      <c r="S80" s="56" t="s">
        <v>63</v>
      </c>
      <c r="T80" s="56" t="s">
        <v>62</v>
      </c>
      <c r="U80" s="56"/>
      <c r="V80" s="224"/>
      <c r="AD80" s="217"/>
      <c r="AE80" s="217"/>
      <c r="AF80" s="56"/>
      <c r="AG80" s="56" t="s">
        <v>61</v>
      </c>
      <c r="AH80" s="56" t="s">
        <v>62</v>
      </c>
      <c r="AI80" s="56" t="s">
        <v>63</v>
      </c>
      <c r="AJ80" s="56" t="s">
        <v>62</v>
      </c>
      <c r="AK80" s="56"/>
      <c r="AL80" s="56" t="s">
        <v>63</v>
      </c>
      <c r="AM80" s="56" t="s">
        <v>62</v>
      </c>
      <c r="AN80" s="56"/>
      <c r="AO80" s="228"/>
      <c r="AT80" s="219"/>
      <c r="AU80" s="219"/>
      <c r="AV80" s="56" t="s">
        <v>149</v>
      </c>
      <c r="AW80" s="63" t="s">
        <v>304</v>
      </c>
      <c r="AX80" s="56" t="s">
        <v>62</v>
      </c>
      <c r="AY80" s="56" t="s">
        <v>149</v>
      </c>
      <c r="AZ80" s="63" t="s">
        <v>304</v>
      </c>
      <c r="BA80" s="56" t="s">
        <v>62</v>
      </c>
      <c r="BB80" s="56" t="s">
        <v>149</v>
      </c>
      <c r="BC80" s="63" t="s">
        <v>304</v>
      </c>
      <c r="BD80" s="56" t="s">
        <v>62</v>
      </c>
      <c r="BE80" s="113"/>
    </row>
    <row r="81" spans="3:78" x14ac:dyDescent="0.3">
      <c r="N81" s="56" t="s">
        <v>64</v>
      </c>
      <c r="O81" s="56" t="s">
        <v>69</v>
      </c>
      <c r="P81" s="86">
        <f>Q81/R81</f>
        <v>0.18390804597701149</v>
      </c>
      <c r="Q81" s="56">
        <f>Q82+Q83</f>
        <v>16</v>
      </c>
      <c r="R81" s="56">
        <v>87</v>
      </c>
      <c r="S81" s="56">
        <f>S82+S83</f>
        <v>10</v>
      </c>
      <c r="T81" s="56">
        <v>79</v>
      </c>
      <c r="U81" s="95">
        <f>S81/T81</f>
        <v>0.12658227848101267</v>
      </c>
      <c r="V81" s="106"/>
      <c r="AD81" s="56"/>
      <c r="AE81" s="56"/>
      <c r="AF81" s="88"/>
      <c r="AG81" s="56"/>
      <c r="AH81" s="56"/>
      <c r="AI81" s="56"/>
      <c r="AJ81" s="56"/>
      <c r="AK81" s="89"/>
      <c r="AL81" s="56"/>
      <c r="AM81" s="56"/>
      <c r="AN81" s="114"/>
      <c r="AO81" s="63"/>
      <c r="AT81" s="76" t="s">
        <v>82</v>
      </c>
      <c r="AU81" s="56" t="s">
        <v>83</v>
      </c>
      <c r="AV81" s="97" t="s">
        <v>1239</v>
      </c>
      <c r="AW81" s="63" t="s">
        <v>1240</v>
      </c>
      <c r="AX81" s="63" t="s">
        <v>1266</v>
      </c>
      <c r="AY81" s="91" t="s">
        <v>1247</v>
      </c>
      <c r="AZ81" s="63" t="s">
        <v>1251</v>
      </c>
      <c r="BA81" s="63" t="s">
        <v>1267</v>
      </c>
      <c r="BB81" s="98" t="s">
        <v>1255</v>
      </c>
      <c r="BC81" s="63" t="s">
        <v>1259</v>
      </c>
      <c r="BD81" s="63" t="s">
        <v>1268</v>
      </c>
      <c r="BE81" s="63" t="s">
        <v>1238</v>
      </c>
    </row>
    <row r="82" spans="3:78" x14ac:dyDescent="0.3">
      <c r="N82" s="56" t="s">
        <v>67</v>
      </c>
      <c r="O82" s="56" t="s">
        <v>69</v>
      </c>
      <c r="P82" s="92">
        <f>Q82/R82</f>
        <v>4.5977011494252873E-2</v>
      </c>
      <c r="Q82" s="56">
        <v>4</v>
      </c>
      <c r="R82" s="56">
        <v>87</v>
      </c>
      <c r="S82" s="56">
        <v>2</v>
      </c>
      <c r="T82" s="56">
        <v>79</v>
      </c>
      <c r="U82" s="100">
        <f>S82/T82</f>
        <v>2.5316455696202531E-2</v>
      </c>
      <c r="V82" s="106"/>
      <c r="AD82" s="56"/>
      <c r="AE82" s="56"/>
      <c r="AF82" s="88"/>
      <c r="AG82" s="56"/>
      <c r="AH82" s="56"/>
      <c r="AI82" s="56"/>
      <c r="AJ82" s="56"/>
      <c r="AK82" s="89"/>
      <c r="AL82" s="56"/>
      <c r="AM82" s="56"/>
      <c r="AN82" s="114"/>
      <c r="AO82" s="63"/>
      <c r="AT82" s="76" t="s">
        <v>82</v>
      </c>
      <c r="AU82" s="56" t="s">
        <v>93</v>
      </c>
      <c r="AV82" s="97" t="s">
        <v>1241</v>
      </c>
      <c r="AW82" s="63" t="s">
        <v>1244</v>
      </c>
      <c r="AX82" s="63" t="s">
        <v>1266</v>
      </c>
      <c r="AY82" s="91" t="s">
        <v>1248</v>
      </c>
      <c r="AZ82" s="63" t="s">
        <v>1252</v>
      </c>
      <c r="BA82" s="63" t="s">
        <v>1267</v>
      </c>
      <c r="BB82" s="98" t="s">
        <v>1256</v>
      </c>
      <c r="BC82" s="63" t="s">
        <v>1260</v>
      </c>
      <c r="BD82" s="63" t="s">
        <v>1268</v>
      </c>
      <c r="BE82" s="63" t="s">
        <v>1263</v>
      </c>
    </row>
    <row r="83" spans="3:78" x14ac:dyDescent="0.3">
      <c r="N83" s="56" t="s">
        <v>68</v>
      </c>
      <c r="O83" s="56" t="s">
        <v>69</v>
      </c>
      <c r="P83" s="92">
        <f>Q83/R83</f>
        <v>0.13793103448275862</v>
      </c>
      <c r="Q83" s="56">
        <v>12</v>
      </c>
      <c r="R83" s="56">
        <v>87</v>
      </c>
      <c r="S83" s="56">
        <v>8</v>
      </c>
      <c r="T83" s="56">
        <v>79</v>
      </c>
      <c r="U83" s="100">
        <f>S83/T83</f>
        <v>0.10126582278481013</v>
      </c>
      <c r="V83" s="106"/>
      <c r="AD83" s="56"/>
      <c r="AE83" s="56"/>
      <c r="AF83" s="56" t="s">
        <v>1196</v>
      </c>
      <c r="AG83" s="217" t="s">
        <v>217</v>
      </c>
      <c r="AH83" s="217"/>
      <c r="AI83" s="56" t="s">
        <v>1196</v>
      </c>
      <c r="AJ83" s="217" t="s">
        <v>217</v>
      </c>
      <c r="AK83" s="217"/>
      <c r="AL83" s="56" t="s">
        <v>1196</v>
      </c>
      <c r="AM83" s="217" t="s">
        <v>217</v>
      </c>
      <c r="AN83" s="217"/>
      <c r="AO83" s="56"/>
      <c r="AT83" s="76" t="s">
        <v>1213</v>
      </c>
      <c r="AU83" s="56" t="s">
        <v>65</v>
      </c>
      <c r="AV83" s="97" t="s">
        <v>1242</v>
      </c>
      <c r="AW83" s="63" t="s">
        <v>1245</v>
      </c>
      <c r="AX83" s="63" t="s">
        <v>1266</v>
      </c>
      <c r="AY83" s="91" t="s">
        <v>1249</v>
      </c>
      <c r="AZ83" s="63" t="s">
        <v>1253</v>
      </c>
      <c r="BA83" s="63" t="s">
        <v>1267</v>
      </c>
      <c r="BB83" s="98" t="s">
        <v>1257</v>
      </c>
      <c r="BC83" s="63" t="s">
        <v>1261</v>
      </c>
      <c r="BD83" s="63" t="s">
        <v>1268</v>
      </c>
      <c r="BE83" s="63" t="s">
        <v>1264</v>
      </c>
    </row>
    <row r="84" spans="3:78" x14ac:dyDescent="0.3">
      <c r="AD84" s="217" t="s">
        <v>317</v>
      </c>
      <c r="AE84" s="56" t="s">
        <v>1039</v>
      </c>
      <c r="AF84" s="88">
        <v>0.61499999999999999</v>
      </c>
      <c r="AG84" s="217" t="s">
        <v>1199</v>
      </c>
      <c r="AH84" s="217"/>
      <c r="AI84" s="89">
        <v>0.71</v>
      </c>
      <c r="AJ84" s="217" t="s">
        <v>1201</v>
      </c>
      <c r="AK84" s="217"/>
      <c r="AL84" s="115">
        <v>0.78600000000000003</v>
      </c>
      <c r="AM84" s="217" t="s">
        <v>1203</v>
      </c>
      <c r="AN84" s="217"/>
      <c r="AO84" s="63"/>
      <c r="AT84" s="56" t="s">
        <v>1275</v>
      </c>
      <c r="AU84" s="56" t="s">
        <v>65</v>
      </c>
      <c r="AV84" s="97" t="s">
        <v>1243</v>
      </c>
      <c r="AW84" s="63" t="s">
        <v>1246</v>
      </c>
      <c r="AX84" s="63" t="s">
        <v>1266</v>
      </c>
      <c r="AY84" s="91" t="s">
        <v>1250</v>
      </c>
      <c r="AZ84" s="63" t="s">
        <v>1254</v>
      </c>
      <c r="BA84" s="63" t="s">
        <v>1267</v>
      </c>
      <c r="BB84" s="98" t="s">
        <v>1258</v>
      </c>
      <c r="BC84" s="63" t="s">
        <v>1262</v>
      </c>
      <c r="BD84" s="63" t="s">
        <v>1268</v>
      </c>
      <c r="BE84" s="63" t="s">
        <v>1265</v>
      </c>
    </row>
    <row r="85" spans="3:78" x14ac:dyDescent="0.3">
      <c r="AD85" s="217"/>
      <c r="AE85" s="56" t="s">
        <v>1179</v>
      </c>
      <c r="AF85" s="88">
        <v>0.52800000000000002</v>
      </c>
      <c r="AG85" s="217" t="s">
        <v>1200</v>
      </c>
      <c r="AH85" s="217"/>
      <c r="AI85" s="89">
        <v>0.435</v>
      </c>
      <c r="AJ85" s="217" t="s">
        <v>1202</v>
      </c>
      <c r="AK85" s="217"/>
      <c r="AL85" s="115">
        <v>0.68100000000000005</v>
      </c>
      <c r="AM85" s="217" t="s">
        <v>1204</v>
      </c>
      <c r="AN85" s="217"/>
      <c r="AO85" s="63"/>
    </row>
    <row r="86" spans="3:78" x14ac:dyDescent="0.3">
      <c r="N86" s="111" t="s">
        <v>1198</v>
      </c>
      <c r="AD86" s="217" t="s">
        <v>214</v>
      </c>
      <c r="AE86" s="56" t="s">
        <v>1039</v>
      </c>
      <c r="AF86" s="88">
        <v>0.92300000000000004</v>
      </c>
      <c r="AG86" s="217" t="s">
        <v>1206</v>
      </c>
      <c r="AH86" s="217"/>
      <c r="AI86" s="89">
        <v>0.96399999999999997</v>
      </c>
      <c r="AJ86" s="217" t="s">
        <v>1205</v>
      </c>
      <c r="AK86" s="217"/>
      <c r="AL86" s="115">
        <v>1</v>
      </c>
      <c r="AM86" s="217" t="s">
        <v>1207</v>
      </c>
      <c r="AN86" s="217"/>
      <c r="AO86" s="63"/>
    </row>
    <row r="87" spans="3:78" x14ac:dyDescent="0.3">
      <c r="C87" s="54" t="s">
        <v>1173</v>
      </c>
      <c r="D87" s="62" t="s">
        <v>51</v>
      </c>
      <c r="E87" s="56" t="s">
        <v>183</v>
      </c>
      <c r="F87" s="56" t="s">
        <v>779</v>
      </c>
      <c r="G87" s="56" t="s">
        <v>1041</v>
      </c>
      <c r="H87" s="56" t="s">
        <v>131</v>
      </c>
      <c r="N87" s="218"/>
      <c r="O87" s="217" t="s">
        <v>59</v>
      </c>
      <c r="P87" s="217" t="s">
        <v>41</v>
      </c>
      <c r="Q87" s="217"/>
      <c r="R87" s="217"/>
      <c r="S87" s="217" t="s">
        <v>42</v>
      </c>
      <c r="T87" s="217"/>
      <c r="U87" s="217"/>
      <c r="V87" s="217" t="s">
        <v>43</v>
      </c>
      <c r="W87" s="217"/>
      <c r="X87" s="217"/>
      <c r="Y87" s="228" t="s">
        <v>60</v>
      </c>
      <c r="Z87" s="84"/>
      <c r="AA87" s="84"/>
      <c r="AD87" s="217"/>
      <c r="AE87" s="56" t="s">
        <v>1179</v>
      </c>
      <c r="AF87" s="88">
        <v>0.92300000000000004</v>
      </c>
      <c r="AG87" s="217" t="s">
        <v>1206</v>
      </c>
      <c r="AH87" s="217"/>
      <c r="AI87" s="89">
        <v>0.96399999999999997</v>
      </c>
      <c r="AJ87" s="217" t="s">
        <v>1205</v>
      </c>
      <c r="AK87" s="217"/>
      <c r="AL87" s="115">
        <v>1</v>
      </c>
      <c r="AM87" s="217" t="s">
        <v>1207</v>
      </c>
      <c r="AN87" s="217"/>
      <c r="AO87" s="63"/>
      <c r="AP87" s="84"/>
      <c r="AQ87" s="84"/>
      <c r="BX87" s="84"/>
      <c r="BY87" s="84"/>
      <c r="BZ87" s="84"/>
    </row>
    <row r="88" spans="3:78" x14ac:dyDescent="0.3">
      <c r="D88" s="56" t="s">
        <v>52</v>
      </c>
      <c r="E88" s="56">
        <v>13</v>
      </c>
      <c r="F88" s="56">
        <v>31</v>
      </c>
      <c r="G88" s="56">
        <v>14</v>
      </c>
      <c r="H88" s="56"/>
      <c r="N88" s="219"/>
      <c r="O88" s="217"/>
      <c r="P88" s="56"/>
      <c r="Q88" s="56" t="s">
        <v>61</v>
      </c>
      <c r="R88" s="56" t="s">
        <v>62</v>
      </c>
      <c r="S88" s="56" t="s">
        <v>63</v>
      </c>
      <c r="T88" s="56" t="s">
        <v>62</v>
      </c>
      <c r="U88" s="56"/>
      <c r="V88" s="56" t="s">
        <v>63</v>
      </c>
      <c r="W88" s="56" t="s">
        <v>62</v>
      </c>
      <c r="X88" s="56"/>
      <c r="Y88" s="228"/>
      <c r="Z88" s="84"/>
      <c r="AA88" s="84"/>
      <c r="AD88" s="217" t="s">
        <v>1178</v>
      </c>
      <c r="AE88" s="56" t="s">
        <v>1039</v>
      </c>
      <c r="AF88" s="88">
        <v>0.875</v>
      </c>
      <c r="AG88" s="217" t="s">
        <v>1208</v>
      </c>
      <c r="AH88" s="217"/>
      <c r="AI88" s="89">
        <v>0.92800000000000005</v>
      </c>
      <c r="AJ88" s="217" t="s">
        <v>1209</v>
      </c>
      <c r="AK88" s="217"/>
      <c r="AL88" s="115">
        <v>0.92300000000000004</v>
      </c>
      <c r="AM88" s="217" t="s">
        <v>1206</v>
      </c>
      <c r="AN88" s="217"/>
      <c r="AO88" s="63"/>
      <c r="AP88" s="84"/>
      <c r="AQ88" s="84"/>
      <c r="BX88" s="84"/>
      <c r="BY88" s="84"/>
      <c r="BZ88" s="84"/>
    </row>
    <row r="89" spans="3:78" x14ac:dyDescent="0.3">
      <c r="D89" s="56" t="s">
        <v>53</v>
      </c>
      <c r="E89" s="56">
        <v>4.5</v>
      </c>
      <c r="F89" s="56">
        <v>4.5</v>
      </c>
      <c r="G89" s="56">
        <v>4.45</v>
      </c>
      <c r="H89" s="56"/>
      <c r="N89" s="56" t="s">
        <v>64</v>
      </c>
      <c r="O89" s="56" t="s">
        <v>65</v>
      </c>
      <c r="P89" s="86">
        <f>Q89/R89</f>
        <v>0.15384615384615385</v>
      </c>
      <c r="Q89" s="56">
        <f>Q90+Q91</f>
        <v>2</v>
      </c>
      <c r="R89" s="56">
        <v>13</v>
      </c>
      <c r="S89" s="56">
        <f>S90+S91</f>
        <v>6</v>
      </c>
      <c r="T89" s="56">
        <v>31</v>
      </c>
      <c r="U89" s="87">
        <f>S89/T89</f>
        <v>0.19354838709677419</v>
      </c>
      <c r="V89" s="56">
        <f>V90+V91</f>
        <v>1</v>
      </c>
      <c r="W89" s="56">
        <v>14</v>
      </c>
      <c r="X89" s="95">
        <f>V89/W89</f>
        <v>7.1428571428571425E-2</v>
      </c>
      <c r="Y89" s="63"/>
      <c r="Z89" s="84"/>
      <c r="AA89" s="84"/>
      <c r="AD89" s="217"/>
      <c r="AE89" s="56" t="s">
        <v>1179</v>
      </c>
      <c r="AF89" s="88">
        <v>0.875</v>
      </c>
      <c r="AG89" s="217" t="s">
        <v>1208</v>
      </c>
      <c r="AH89" s="217"/>
      <c r="AI89" s="89">
        <v>0.86399999999999999</v>
      </c>
      <c r="AJ89" s="217" t="s">
        <v>1210</v>
      </c>
      <c r="AK89" s="217"/>
      <c r="AL89" s="115">
        <v>0.746</v>
      </c>
      <c r="AM89" s="217" t="s">
        <v>1211</v>
      </c>
      <c r="AN89" s="217"/>
      <c r="AO89" s="63"/>
      <c r="AP89" s="84"/>
      <c r="AQ89" s="84"/>
      <c r="BX89" s="84"/>
      <c r="BY89" s="84"/>
      <c r="BZ89" s="84"/>
    </row>
    <row r="90" spans="3:78" x14ac:dyDescent="0.3">
      <c r="D90" s="56" t="s">
        <v>54</v>
      </c>
      <c r="E90" s="220" t="s">
        <v>129</v>
      </c>
      <c r="F90" s="221" t="s">
        <v>129</v>
      </c>
      <c r="G90" s="222" t="s">
        <v>129</v>
      </c>
      <c r="H90" s="56"/>
      <c r="N90" s="56" t="s">
        <v>67</v>
      </c>
      <c r="O90" s="56" t="s">
        <v>65</v>
      </c>
      <c r="P90" s="92">
        <f>Q90/R90</f>
        <v>7.6923076923076927E-2</v>
      </c>
      <c r="Q90" s="56">
        <v>1</v>
      </c>
      <c r="R90" s="56">
        <v>13</v>
      </c>
      <c r="S90" s="56">
        <v>2</v>
      </c>
      <c r="T90" s="56">
        <v>31</v>
      </c>
      <c r="U90" s="93">
        <f>S90/T90</f>
        <v>6.4516129032258063E-2</v>
      </c>
      <c r="V90" s="56">
        <v>0</v>
      </c>
      <c r="W90" s="56">
        <v>14</v>
      </c>
      <c r="X90" s="100">
        <f>V90/W90</f>
        <v>0</v>
      </c>
      <c r="Y90" s="63"/>
      <c r="Z90" s="84"/>
      <c r="AA90" s="84"/>
      <c r="AD90" s="217" t="s">
        <v>617</v>
      </c>
      <c r="AE90" s="56" t="s">
        <v>1039</v>
      </c>
      <c r="AF90" s="88">
        <v>0.92300000000000004</v>
      </c>
      <c r="AG90" s="217" t="s">
        <v>1206</v>
      </c>
      <c r="AH90" s="217"/>
      <c r="AI90" s="89">
        <v>0.96699999999999997</v>
      </c>
      <c r="AJ90" s="217" t="s">
        <v>1212</v>
      </c>
      <c r="AK90" s="217"/>
      <c r="AL90" s="115">
        <v>1</v>
      </c>
      <c r="AM90" s="217" t="s">
        <v>1207</v>
      </c>
      <c r="AN90" s="217"/>
      <c r="AO90" s="63"/>
      <c r="AP90" s="84"/>
      <c r="AQ90" s="84"/>
      <c r="BX90" s="84"/>
      <c r="BY90" s="84"/>
      <c r="BZ90" s="84"/>
    </row>
    <row r="91" spans="3:78" x14ac:dyDescent="0.3">
      <c r="D91" s="94" t="s">
        <v>55</v>
      </c>
      <c r="E91" s="225" t="s">
        <v>1175</v>
      </c>
      <c r="F91" s="226"/>
      <c r="G91" s="227"/>
      <c r="H91" s="56"/>
      <c r="N91" s="56" t="s">
        <v>68</v>
      </c>
      <c r="O91" s="56" t="s">
        <v>65</v>
      </c>
      <c r="P91" s="92">
        <f>Q91/R91</f>
        <v>7.6923076923076927E-2</v>
      </c>
      <c r="Q91" s="56">
        <v>1</v>
      </c>
      <c r="R91" s="56">
        <v>13</v>
      </c>
      <c r="S91" s="56">
        <v>4</v>
      </c>
      <c r="T91" s="56">
        <v>31</v>
      </c>
      <c r="U91" s="93">
        <f>S91/T91</f>
        <v>0.12903225806451613</v>
      </c>
      <c r="V91" s="56">
        <v>1</v>
      </c>
      <c r="W91" s="56">
        <v>14</v>
      </c>
      <c r="X91" s="100">
        <f>V91/W91</f>
        <v>7.1428571428571425E-2</v>
      </c>
      <c r="Y91" s="63"/>
      <c r="Z91" s="84"/>
      <c r="AA91" s="84"/>
      <c r="AD91" s="217"/>
      <c r="AE91" s="56" t="s">
        <v>1179</v>
      </c>
      <c r="AF91" s="88">
        <v>0.92300000000000004</v>
      </c>
      <c r="AG91" s="217" t="s">
        <v>1206</v>
      </c>
      <c r="AH91" s="217"/>
      <c r="AI91" s="89">
        <v>0.96699999999999997</v>
      </c>
      <c r="AJ91" s="217" t="s">
        <v>1212</v>
      </c>
      <c r="AK91" s="217"/>
      <c r="AL91" s="115">
        <v>1</v>
      </c>
      <c r="AM91" s="217" t="s">
        <v>1207</v>
      </c>
      <c r="AN91" s="217"/>
      <c r="AO91" s="63"/>
      <c r="AP91" s="84"/>
      <c r="AQ91" s="84"/>
      <c r="BX91" s="84"/>
      <c r="BY91" s="84"/>
      <c r="BZ91" s="84"/>
    </row>
    <row r="92" spans="3:78" x14ac:dyDescent="0.3">
      <c r="D92" s="94" t="s">
        <v>56</v>
      </c>
      <c r="E92" s="225" t="s">
        <v>1175</v>
      </c>
      <c r="F92" s="226"/>
      <c r="G92" s="227"/>
      <c r="H92" s="56"/>
      <c r="AP92" s="84"/>
      <c r="AQ92" s="84"/>
      <c r="BX92" s="84"/>
      <c r="BY92" s="84"/>
      <c r="BZ92" s="84"/>
    </row>
    <row r="93" spans="3:78" x14ac:dyDescent="0.3">
      <c r="D93" s="56" t="s">
        <v>57</v>
      </c>
      <c r="E93" s="220" t="s">
        <v>139</v>
      </c>
      <c r="F93" s="221"/>
      <c r="G93" s="222"/>
      <c r="H93" s="56"/>
      <c r="BX93" s="84"/>
      <c r="BY93" s="84"/>
      <c r="BZ93" s="84"/>
    </row>
    <row r="94" spans="3:78" x14ac:dyDescent="0.3">
      <c r="D94" s="56" t="s">
        <v>235</v>
      </c>
      <c r="E94" s="56">
        <v>59.5</v>
      </c>
      <c r="F94" s="56">
        <v>72.5</v>
      </c>
      <c r="G94" s="56">
        <v>67.900000000000006</v>
      </c>
      <c r="H94" s="56"/>
    </row>
    <row r="96" spans="3:78" x14ac:dyDescent="0.3">
      <c r="D96" s="56" t="s">
        <v>51</v>
      </c>
      <c r="E96" s="56" t="str">
        <f>E87</f>
        <v>p-RFA</v>
      </c>
      <c r="F96" s="56" t="str">
        <f>F87</f>
        <v>p-CRA</v>
      </c>
      <c r="G96" s="56" t="s">
        <v>131</v>
      </c>
      <c r="I96" s="56" t="s">
        <v>51</v>
      </c>
      <c r="J96" s="56" t="str">
        <f>E87</f>
        <v>p-RFA</v>
      </c>
      <c r="K96" s="56" t="str">
        <f>G87</f>
        <v>LPN</v>
      </c>
      <c r="L96" s="56" t="s">
        <v>131</v>
      </c>
      <c r="N96" s="218"/>
      <c r="O96" s="218" t="s">
        <v>59</v>
      </c>
      <c r="P96" s="220" t="s">
        <v>41</v>
      </c>
      <c r="Q96" s="221"/>
      <c r="R96" s="222"/>
      <c r="S96" s="220" t="s">
        <v>42</v>
      </c>
      <c r="T96" s="221"/>
      <c r="U96" s="222"/>
      <c r="V96" s="223" t="s">
        <v>60</v>
      </c>
    </row>
    <row r="97" spans="1:78" x14ac:dyDescent="0.3">
      <c r="D97" s="56" t="s">
        <v>52</v>
      </c>
      <c r="E97" s="56">
        <f>E88</f>
        <v>13</v>
      </c>
      <c r="F97" s="56">
        <f t="shared" ref="F97:F103" si="30">F88</f>
        <v>31</v>
      </c>
      <c r="G97" s="56"/>
      <c r="I97" s="56" t="s">
        <v>52</v>
      </c>
      <c r="J97" s="56">
        <f t="shared" ref="J97:J103" si="31">E88</f>
        <v>13</v>
      </c>
      <c r="K97" s="56">
        <f t="shared" ref="K97:K103" si="32">G88</f>
        <v>14</v>
      </c>
      <c r="L97" s="56"/>
      <c r="N97" s="219"/>
      <c r="O97" s="219"/>
      <c r="P97" s="56"/>
      <c r="Q97" s="56" t="s">
        <v>61</v>
      </c>
      <c r="R97" s="56" t="s">
        <v>62</v>
      </c>
      <c r="S97" s="56" t="s">
        <v>63</v>
      </c>
      <c r="T97" s="56" t="s">
        <v>62</v>
      </c>
      <c r="U97" s="56"/>
      <c r="V97" s="224"/>
    </row>
    <row r="98" spans="1:78" x14ac:dyDescent="0.3">
      <c r="D98" s="56" t="s">
        <v>53</v>
      </c>
      <c r="E98" s="56">
        <f t="shared" ref="E98:E103" si="33">E89</f>
        <v>4.5</v>
      </c>
      <c r="F98" s="56">
        <f t="shared" si="30"/>
        <v>4.5</v>
      </c>
      <c r="G98" s="56"/>
      <c r="I98" s="56" t="s">
        <v>53</v>
      </c>
      <c r="J98" s="56">
        <f t="shared" si="31"/>
        <v>4.5</v>
      </c>
      <c r="K98" s="56">
        <f t="shared" si="32"/>
        <v>4.45</v>
      </c>
      <c r="L98" s="56"/>
      <c r="N98" s="56" t="s">
        <v>64</v>
      </c>
      <c r="O98" s="56" t="s">
        <v>69</v>
      </c>
      <c r="P98" s="86">
        <f>Q98/R98</f>
        <v>0.15384615384615385</v>
      </c>
      <c r="Q98" s="56">
        <f>Q99+Q100</f>
        <v>2</v>
      </c>
      <c r="R98" s="56">
        <v>13</v>
      </c>
      <c r="S98" s="56">
        <f>S99+S100</f>
        <v>6</v>
      </c>
      <c r="T98" s="56">
        <v>31</v>
      </c>
      <c r="U98" s="87">
        <f>S98/T98</f>
        <v>0.19354838709677419</v>
      </c>
      <c r="V98" s="106"/>
    </row>
    <row r="99" spans="1:78" x14ac:dyDescent="0.3">
      <c r="D99" s="56" t="s">
        <v>54</v>
      </c>
      <c r="E99" s="220" t="str">
        <f t="shared" si="33"/>
        <v>NR</v>
      </c>
      <c r="F99" s="222"/>
      <c r="G99" s="56"/>
      <c r="I99" s="56" t="s">
        <v>54</v>
      </c>
      <c r="J99" s="220" t="s">
        <v>206</v>
      </c>
      <c r="K99" s="222"/>
      <c r="L99" s="56"/>
      <c r="N99" s="56" t="s">
        <v>67</v>
      </c>
      <c r="O99" s="56" t="s">
        <v>69</v>
      </c>
      <c r="P99" s="92">
        <f>Q99/R99</f>
        <v>7.6923076923076927E-2</v>
      </c>
      <c r="Q99" s="56">
        <v>1</v>
      </c>
      <c r="R99" s="56">
        <v>13</v>
      </c>
      <c r="S99" s="56">
        <v>2</v>
      </c>
      <c r="T99" s="56">
        <v>31</v>
      </c>
      <c r="U99" s="93">
        <f>S99/T99</f>
        <v>6.4516129032258063E-2</v>
      </c>
      <c r="V99" s="106"/>
    </row>
    <row r="100" spans="1:78" x14ac:dyDescent="0.3">
      <c r="D100" s="94" t="s">
        <v>55</v>
      </c>
      <c r="E100" s="225" t="str">
        <f t="shared" si="33"/>
        <v>S</v>
      </c>
      <c r="F100" s="227"/>
      <c r="G100" s="56"/>
      <c r="I100" s="94" t="s">
        <v>55</v>
      </c>
      <c r="J100" s="225" t="s">
        <v>1174</v>
      </c>
      <c r="K100" s="227"/>
      <c r="L100" s="56"/>
      <c r="N100" s="56" t="s">
        <v>68</v>
      </c>
      <c r="O100" s="56" t="s">
        <v>69</v>
      </c>
      <c r="P100" s="92">
        <f>Q100/R100</f>
        <v>7.6923076923076927E-2</v>
      </c>
      <c r="Q100" s="56">
        <v>1</v>
      </c>
      <c r="R100" s="56">
        <v>13</v>
      </c>
      <c r="S100" s="56">
        <v>4</v>
      </c>
      <c r="T100" s="56">
        <v>31</v>
      </c>
      <c r="U100" s="93">
        <f>S100/T100</f>
        <v>0.12903225806451613</v>
      </c>
      <c r="V100" s="106"/>
    </row>
    <row r="101" spans="1:78" x14ac:dyDescent="0.3">
      <c r="D101" s="94" t="s">
        <v>56</v>
      </c>
      <c r="E101" s="225" t="str">
        <f t="shared" si="33"/>
        <v>S</v>
      </c>
      <c r="F101" s="227"/>
      <c r="G101" s="94"/>
      <c r="I101" s="94" t="s">
        <v>56</v>
      </c>
      <c r="J101" s="225" t="s">
        <v>1174</v>
      </c>
      <c r="K101" s="227"/>
      <c r="L101" s="56"/>
    </row>
    <row r="102" spans="1:78" x14ac:dyDescent="0.3">
      <c r="D102" s="56" t="s">
        <v>57</v>
      </c>
      <c r="E102" s="220" t="str">
        <f t="shared" si="33"/>
        <v>ㅡ</v>
      </c>
      <c r="F102" s="222"/>
      <c r="G102" s="56"/>
      <c r="I102" s="56" t="s">
        <v>57</v>
      </c>
      <c r="J102" s="220">
        <f t="shared" ref="J102" si="34">J93</f>
        <v>0</v>
      </c>
      <c r="K102" s="222"/>
      <c r="L102" s="56"/>
    </row>
    <row r="103" spans="1:78" ht="20.45" customHeight="1" x14ac:dyDescent="0.3">
      <c r="D103" s="56" t="s">
        <v>235</v>
      </c>
      <c r="E103" s="56">
        <f t="shared" si="33"/>
        <v>59.5</v>
      </c>
      <c r="F103" s="56">
        <f t="shared" si="30"/>
        <v>72.5</v>
      </c>
      <c r="G103" s="56"/>
      <c r="I103" s="56" t="s">
        <v>235</v>
      </c>
      <c r="J103" s="56">
        <f t="shared" si="31"/>
        <v>59.5</v>
      </c>
      <c r="K103" s="56">
        <f t="shared" si="32"/>
        <v>67.900000000000006</v>
      </c>
      <c r="L103" s="56"/>
    </row>
    <row r="105" spans="1:78" x14ac:dyDescent="0.3">
      <c r="N105" s="218"/>
      <c r="O105" s="218" t="s">
        <v>59</v>
      </c>
      <c r="P105" s="220" t="s">
        <v>41</v>
      </c>
      <c r="Q105" s="221"/>
      <c r="R105" s="222"/>
      <c r="S105" s="220" t="s">
        <v>43</v>
      </c>
      <c r="T105" s="221"/>
      <c r="U105" s="222"/>
      <c r="V105" s="223" t="s">
        <v>60</v>
      </c>
    </row>
    <row r="106" spans="1:78" x14ac:dyDescent="0.3">
      <c r="N106" s="219"/>
      <c r="O106" s="219"/>
      <c r="P106" s="56"/>
      <c r="Q106" s="56" t="s">
        <v>61</v>
      </c>
      <c r="R106" s="56" t="s">
        <v>62</v>
      </c>
      <c r="S106" s="56" t="s">
        <v>63</v>
      </c>
      <c r="T106" s="56" t="s">
        <v>62</v>
      </c>
      <c r="U106" s="56"/>
      <c r="V106" s="224"/>
    </row>
    <row r="107" spans="1:78" x14ac:dyDescent="0.3">
      <c r="N107" s="56" t="s">
        <v>64</v>
      </c>
      <c r="O107" s="56" t="s">
        <v>69</v>
      </c>
      <c r="P107" s="86">
        <f>Q107/R107</f>
        <v>0.15384615384615385</v>
      </c>
      <c r="Q107" s="56">
        <f>Q108+Q109</f>
        <v>2</v>
      </c>
      <c r="R107" s="56">
        <v>13</v>
      </c>
      <c r="S107" s="56">
        <f>S108+S109</f>
        <v>1</v>
      </c>
      <c r="T107" s="56">
        <v>14</v>
      </c>
      <c r="U107" s="95">
        <f>S107/T107</f>
        <v>7.1428571428571425E-2</v>
      </c>
      <c r="V107" s="106"/>
    </row>
    <row r="108" spans="1:78" x14ac:dyDescent="0.3">
      <c r="N108" s="56" t="s">
        <v>67</v>
      </c>
      <c r="O108" s="56" t="s">
        <v>69</v>
      </c>
      <c r="P108" s="92">
        <f>Q108/R108</f>
        <v>7.6923076923076927E-2</v>
      </c>
      <c r="Q108" s="56">
        <v>1</v>
      </c>
      <c r="R108" s="56">
        <v>13</v>
      </c>
      <c r="S108" s="56">
        <v>0</v>
      </c>
      <c r="T108" s="56">
        <v>14</v>
      </c>
      <c r="U108" s="100">
        <f>S108/T108</f>
        <v>0</v>
      </c>
      <c r="V108" s="106"/>
    </row>
    <row r="109" spans="1:78" x14ac:dyDescent="0.3">
      <c r="N109" s="56" t="s">
        <v>68</v>
      </c>
      <c r="O109" s="56" t="s">
        <v>69</v>
      </c>
      <c r="P109" s="92">
        <f>Q109/R109</f>
        <v>7.6923076923076927E-2</v>
      </c>
      <c r="Q109" s="56">
        <v>1</v>
      </c>
      <c r="R109" s="56">
        <v>13</v>
      </c>
      <c r="S109" s="56">
        <v>1</v>
      </c>
      <c r="T109" s="56">
        <v>14</v>
      </c>
      <c r="U109" s="100">
        <f>S109/T109</f>
        <v>7.1428571428571425E-2</v>
      </c>
      <c r="V109" s="106"/>
    </row>
    <row r="111" spans="1:78" ht="4.1500000000000004" customHeight="1" x14ac:dyDescent="0.3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J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</row>
    <row r="112" spans="1:78" ht="4.1500000000000004" customHeight="1" x14ac:dyDescent="0.3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</row>
    <row r="114" spans="1:78" x14ac:dyDescent="0.3">
      <c r="A114" s="60">
        <v>5</v>
      </c>
      <c r="B114" s="60">
        <v>139</v>
      </c>
      <c r="C114" s="61" t="s">
        <v>1151</v>
      </c>
      <c r="D114" s="56" t="s">
        <v>202</v>
      </c>
      <c r="E114" s="56" t="s">
        <v>157</v>
      </c>
      <c r="F114" s="56" t="s">
        <v>781</v>
      </c>
      <c r="G114" s="56"/>
    </row>
    <row r="115" spans="1:78" x14ac:dyDescent="0.3">
      <c r="C115" s="54" t="s">
        <v>139</v>
      </c>
    </row>
    <row r="116" spans="1:78" x14ac:dyDescent="0.3">
      <c r="D116" s="62" t="s">
        <v>51</v>
      </c>
      <c r="E116" s="56" t="s">
        <v>157</v>
      </c>
      <c r="F116" s="56" t="s">
        <v>781</v>
      </c>
      <c r="G116" s="56" t="s">
        <v>131</v>
      </c>
      <c r="N116" s="218"/>
      <c r="O116" s="218" t="s">
        <v>59</v>
      </c>
      <c r="P116" s="220" t="s">
        <v>41</v>
      </c>
      <c r="Q116" s="221"/>
      <c r="R116" s="222"/>
      <c r="S116" s="220" t="s">
        <v>42</v>
      </c>
      <c r="T116" s="221"/>
      <c r="U116" s="222"/>
      <c r="V116" s="223" t="s">
        <v>60</v>
      </c>
      <c r="AD116" s="218"/>
      <c r="AE116" s="218" t="s">
        <v>59</v>
      </c>
      <c r="AF116" s="217" t="s">
        <v>41</v>
      </c>
      <c r="AG116" s="217"/>
      <c r="AH116" s="217"/>
      <c r="AI116" s="217" t="s">
        <v>42</v>
      </c>
      <c r="AJ116" s="217"/>
      <c r="AK116" s="217"/>
      <c r="AL116" s="223" t="s">
        <v>60</v>
      </c>
      <c r="AT116" s="218"/>
      <c r="AU116" s="218" t="s">
        <v>59</v>
      </c>
      <c r="AV116" s="220" t="s">
        <v>41</v>
      </c>
      <c r="AW116" s="221"/>
      <c r="AX116" s="222"/>
      <c r="AY116" s="220" t="s">
        <v>42</v>
      </c>
      <c r="AZ116" s="221"/>
      <c r="BA116" s="222"/>
      <c r="BB116" s="232" t="s">
        <v>60</v>
      </c>
      <c r="BJ116" s="56" t="s">
        <v>155</v>
      </c>
      <c r="BL116" s="56" t="s">
        <v>131</v>
      </c>
      <c r="BM116" s="56" t="s">
        <v>51</v>
      </c>
      <c r="BN116" s="220" t="s">
        <v>41</v>
      </c>
      <c r="BO116" s="221"/>
      <c r="BP116" s="222"/>
      <c r="BQ116" s="220" t="s">
        <v>42</v>
      </c>
      <c r="BR116" s="221"/>
      <c r="BS116" s="222"/>
      <c r="BT116" s="63" t="s">
        <v>60</v>
      </c>
    </row>
    <row r="117" spans="1:78" x14ac:dyDescent="0.3">
      <c r="D117" s="56" t="s">
        <v>52</v>
      </c>
      <c r="E117" s="56">
        <v>39</v>
      </c>
      <c r="F117" s="56">
        <v>46</v>
      </c>
      <c r="G117" s="56"/>
      <c r="N117" s="219"/>
      <c r="O117" s="219"/>
      <c r="P117" s="56"/>
      <c r="Q117" s="56" t="s">
        <v>61</v>
      </c>
      <c r="R117" s="56" t="s">
        <v>62</v>
      </c>
      <c r="S117" s="56" t="s">
        <v>63</v>
      </c>
      <c r="T117" s="56" t="s">
        <v>62</v>
      </c>
      <c r="U117" s="56"/>
      <c r="V117" s="224"/>
      <c r="AD117" s="219"/>
      <c r="AE117" s="219"/>
      <c r="AF117" s="56"/>
      <c r="AG117" s="56" t="s">
        <v>61</v>
      </c>
      <c r="AH117" s="56" t="s">
        <v>62</v>
      </c>
      <c r="AI117" s="56" t="s">
        <v>63</v>
      </c>
      <c r="AJ117" s="56" t="s">
        <v>62</v>
      </c>
      <c r="AK117" s="56"/>
      <c r="AL117" s="224"/>
      <c r="AT117" s="219"/>
      <c r="AU117" s="219"/>
      <c r="AV117" s="56" t="s">
        <v>80</v>
      </c>
      <c r="AW117" s="63" t="s">
        <v>81</v>
      </c>
      <c r="AX117" s="56" t="s">
        <v>62</v>
      </c>
      <c r="AY117" s="56" t="s">
        <v>80</v>
      </c>
      <c r="AZ117" s="63" t="s">
        <v>81</v>
      </c>
      <c r="BA117" s="56" t="s">
        <v>62</v>
      </c>
      <c r="BB117" s="233"/>
      <c r="BL117" s="56"/>
      <c r="BM117" s="56"/>
      <c r="BN117" s="56" t="s">
        <v>80</v>
      </c>
      <c r="BO117" s="63" t="s">
        <v>81</v>
      </c>
      <c r="BP117" s="56" t="s">
        <v>62</v>
      </c>
      <c r="BQ117" s="56" t="s">
        <v>80</v>
      </c>
      <c r="BR117" s="56" t="s">
        <v>81</v>
      </c>
      <c r="BS117" s="56" t="s">
        <v>62</v>
      </c>
      <c r="BT117" s="63"/>
    </row>
    <row r="118" spans="1:78" x14ac:dyDescent="0.3">
      <c r="D118" s="56" t="s">
        <v>53</v>
      </c>
      <c r="E118" s="56">
        <v>2.2000000000000002</v>
      </c>
      <c r="F118" s="56">
        <v>2.4</v>
      </c>
      <c r="G118" s="56"/>
      <c r="N118" s="56" t="s">
        <v>64</v>
      </c>
      <c r="O118" s="56" t="s">
        <v>69</v>
      </c>
      <c r="P118" s="86">
        <f>Q118/R118</f>
        <v>5.128205128205128E-2</v>
      </c>
      <c r="Q118" s="56">
        <f>Q119+Q120</f>
        <v>2</v>
      </c>
      <c r="R118" s="56">
        <v>39</v>
      </c>
      <c r="S118" s="56">
        <f>S119+S120</f>
        <v>6</v>
      </c>
      <c r="T118" s="56">
        <v>46</v>
      </c>
      <c r="U118" s="87">
        <f>S118/T118</f>
        <v>0.13043478260869565</v>
      </c>
      <c r="V118" s="63" t="s">
        <v>70</v>
      </c>
      <c r="AD118" s="56"/>
      <c r="AE118" s="56"/>
      <c r="AF118" s="88"/>
      <c r="AG118" s="56"/>
      <c r="AH118" s="56"/>
      <c r="AI118" s="56"/>
      <c r="AJ118" s="56"/>
      <c r="AK118" s="89"/>
      <c r="AL118" s="63"/>
      <c r="AT118" s="76" t="s">
        <v>1155</v>
      </c>
      <c r="AU118" s="56" t="s">
        <v>83</v>
      </c>
      <c r="AV118" s="97" t="s">
        <v>1158</v>
      </c>
      <c r="AW118" s="63" t="s">
        <v>1159</v>
      </c>
      <c r="AX118" s="63" t="s">
        <v>1154</v>
      </c>
      <c r="AY118" s="91" t="s">
        <v>1162</v>
      </c>
      <c r="AZ118" s="63" t="s">
        <v>1163</v>
      </c>
      <c r="BA118" s="63" t="s">
        <v>281</v>
      </c>
      <c r="BB118" s="63" t="s">
        <v>1167</v>
      </c>
      <c r="BL118" s="99"/>
      <c r="BM118" s="56"/>
      <c r="BN118" s="90"/>
      <c r="BO118" s="63"/>
      <c r="BP118" s="63"/>
      <c r="BQ118" s="91"/>
      <c r="BR118" s="63"/>
      <c r="BS118" s="63"/>
      <c r="BT118" s="63"/>
    </row>
    <row r="119" spans="1:78" x14ac:dyDescent="0.3">
      <c r="D119" s="56" t="s">
        <v>54</v>
      </c>
      <c r="E119" s="220" t="s">
        <v>66</v>
      </c>
      <c r="F119" s="222"/>
      <c r="G119" s="56"/>
      <c r="N119" s="56" t="s">
        <v>67</v>
      </c>
      <c r="O119" s="56" t="s">
        <v>69</v>
      </c>
      <c r="P119" s="92">
        <f>Q119/R119</f>
        <v>0</v>
      </c>
      <c r="Q119" s="56">
        <v>0</v>
      </c>
      <c r="R119" s="56">
        <v>39</v>
      </c>
      <c r="S119" s="56">
        <v>0</v>
      </c>
      <c r="T119" s="56">
        <v>46</v>
      </c>
      <c r="U119" s="93">
        <f>S119/T119</f>
        <v>0</v>
      </c>
      <c r="V119" s="63" t="s">
        <v>72</v>
      </c>
      <c r="AD119" s="56"/>
      <c r="AE119" s="56"/>
      <c r="AF119" s="88"/>
      <c r="AG119" s="56"/>
      <c r="AH119" s="56"/>
      <c r="AI119" s="56"/>
      <c r="AJ119" s="56"/>
      <c r="AK119" s="89"/>
      <c r="AL119" s="63"/>
      <c r="AT119" s="76" t="s">
        <v>1155</v>
      </c>
      <c r="AU119" s="56" t="s">
        <v>1156</v>
      </c>
      <c r="AV119" s="97" t="s">
        <v>1160</v>
      </c>
      <c r="AW119" s="63"/>
      <c r="AX119" s="63" t="s">
        <v>1154</v>
      </c>
      <c r="AY119" s="91" t="s">
        <v>1161</v>
      </c>
      <c r="AZ119" s="63"/>
      <c r="BA119" s="63" t="s">
        <v>281</v>
      </c>
      <c r="BB119" s="63" t="s">
        <v>945</v>
      </c>
      <c r="BL119" s="101" t="s">
        <v>1276</v>
      </c>
      <c r="BM119" s="101" t="s">
        <v>130</v>
      </c>
      <c r="BN119" s="90" t="s">
        <v>1169</v>
      </c>
      <c r="BO119" s="63"/>
      <c r="BP119" s="63" t="s">
        <v>1154</v>
      </c>
      <c r="BQ119" s="91" t="s">
        <v>1170</v>
      </c>
      <c r="BR119" s="63"/>
      <c r="BS119" s="63" t="s">
        <v>281</v>
      </c>
      <c r="BT119" s="63" t="s">
        <v>1171</v>
      </c>
    </row>
    <row r="120" spans="1:78" x14ac:dyDescent="0.3">
      <c r="D120" s="56" t="s">
        <v>55</v>
      </c>
      <c r="E120" s="220" t="s">
        <v>66</v>
      </c>
      <c r="F120" s="222"/>
      <c r="G120" s="56"/>
      <c r="N120" s="56" t="s">
        <v>68</v>
      </c>
      <c r="O120" s="56" t="s">
        <v>69</v>
      </c>
      <c r="P120" s="92">
        <f>Q120/R120</f>
        <v>5.128205128205128E-2</v>
      </c>
      <c r="Q120" s="56">
        <v>2</v>
      </c>
      <c r="R120" s="56">
        <v>39</v>
      </c>
      <c r="S120" s="56">
        <v>6</v>
      </c>
      <c r="T120" s="56">
        <v>46</v>
      </c>
      <c r="U120" s="93">
        <f>S120/T120</f>
        <v>0.13043478260869565</v>
      </c>
      <c r="V120" s="63" t="s">
        <v>74</v>
      </c>
      <c r="AD120" s="56"/>
      <c r="AE120" s="56"/>
      <c r="AF120" s="88"/>
      <c r="AG120" s="56"/>
      <c r="AH120" s="56"/>
      <c r="AI120" s="56"/>
      <c r="AJ120" s="56"/>
      <c r="AK120" s="89"/>
      <c r="AL120" s="63"/>
      <c r="AT120" s="56" t="s">
        <v>1155</v>
      </c>
      <c r="AU120" s="56" t="s">
        <v>146</v>
      </c>
      <c r="AV120" s="97" t="s">
        <v>541</v>
      </c>
      <c r="AW120" s="63" t="s">
        <v>1164</v>
      </c>
      <c r="AX120" s="63" t="s">
        <v>1154</v>
      </c>
      <c r="AY120" s="91" t="s">
        <v>1165</v>
      </c>
      <c r="AZ120" s="63" t="s">
        <v>1166</v>
      </c>
      <c r="BA120" s="63" t="s">
        <v>281</v>
      </c>
      <c r="BB120" s="63" t="s">
        <v>1168</v>
      </c>
      <c r="BL120" s="99"/>
      <c r="BM120" s="56" t="s">
        <v>121</v>
      </c>
      <c r="BN120" s="90" t="s">
        <v>1139</v>
      </c>
      <c r="BO120" s="63"/>
      <c r="BP120" s="63" t="s">
        <v>1154</v>
      </c>
      <c r="BQ120" s="98" t="s">
        <v>1172</v>
      </c>
      <c r="BR120" s="63"/>
      <c r="BS120" s="63" t="s">
        <v>281</v>
      </c>
      <c r="BT120" s="63" t="s">
        <v>945</v>
      </c>
    </row>
    <row r="121" spans="1:78" x14ac:dyDescent="0.3">
      <c r="D121" s="56" t="s">
        <v>56</v>
      </c>
      <c r="E121" s="220" t="s">
        <v>66</v>
      </c>
      <c r="F121" s="222"/>
      <c r="G121" s="56"/>
      <c r="N121" s="56"/>
      <c r="O121" s="56"/>
      <c r="P121" s="217" t="s">
        <v>1152</v>
      </c>
      <c r="Q121" s="217"/>
      <c r="R121" s="217"/>
      <c r="S121" s="217" t="s">
        <v>1153</v>
      </c>
      <c r="T121" s="217"/>
      <c r="U121" s="217"/>
      <c r="V121" s="56"/>
      <c r="AD121" s="56" t="s">
        <v>210</v>
      </c>
      <c r="AE121" s="56" t="s">
        <v>318</v>
      </c>
      <c r="AF121" s="88">
        <v>0.97399999999999998</v>
      </c>
      <c r="AG121" s="56"/>
      <c r="AH121" s="56"/>
      <c r="AI121" s="89">
        <v>0.97799999999999998</v>
      </c>
      <c r="AJ121" s="217"/>
      <c r="AK121" s="217"/>
      <c r="AL121" s="63" t="s">
        <v>606</v>
      </c>
    </row>
    <row r="122" spans="1:78" x14ac:dyDescent="0.3">
      <c r="D122" s="56" t="s">
        <v>57</v>
      </c>
      <c r="E122" s="220" t="s">
        <v>139</v>
      </c>
      <c r="F122" s="222"/>
      <c r="G122" s="56"/>
      <c r="N122" s="56"/>
      <c r="O122" s="56" t="s">
        <v>1157</v>
      </c>
      <c r="P122" s="92">
        <f>Q122/R122</f>
        <v>5.128205128205128E-2</v>
      </c>
      <c r="Q122" s="56">
        <v>2</v>
      </c>
      <c r="R122" s="56">
        <v>39</v>
      </c>
      <c r="S122" s="56">
        <v>18</v>
      </c>
      <c r="T122" s="56">
        <v>46</v>
      </c>
      <c r="U122" s="93">
        <f>S122/T122</f>
        <v>0.39130434782608697</v>
      </c>
      <c r="V122" s="63" t="s">
        <v>945</v>
      </c>
    </row>
    <row r="123" spans="1:78" x14ac:dyDescent="0.3">
      <c r="D123" s="56" t="s">
        <v>235</v>
      </c>
      <c r="E123" s="220" t="s">
        <v>318</v>
      </c>
      <c r="F123" s="222"/>
      <c r="G123" s="56"/>
    </row>
    <row r="125" spans="1:78" x14ac:dyDescent="0.3"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</row>
    <row r="126" spans="1:78" ht="4.1500000000000004" customHeight="1" x14ac:dyDescent="0.3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</row>
    <row r="128" spans="1:78" x14ac:dyDescent="0.3">
      <c r="A128" s="60">
        <v>6</v>
      </c>
      <c r="B128" s="60">
        <v>124</v>
      </c>
      <c r="C128" s="61" t="s">
        <v>6</v>
      </c>
      <c r="D128" s="56" t="s">
        <v>1149</v>
      </c>
      <c r="E128" s="56" t="s">
        <v>157</v>
      </c>
      <c r="F128" s="56" t="s">
        <v>134</v>
      </c>
      <c r="G128" s="56" t="s">
        <v>158</v>
      </c>
    </row>
    <row r="129" spans="3:78" x14ac:dyDescent="0.3">
      <c r="C129" s="54" t="s">
        <v>179</v>
      </c>
    </row>
    <row r="130" spans="3:78" x14ac:dyDescent="0.3">
      <c r="D130" s="62" t="s">
        <v>51</v>
      </c>
      <c r="E130" s="56" t="str">
        <f>E128</f>
        <v>p-RFA</v>
      </c>
      <c r="F130" s="56" t="str">
        <f>F128</f>
        <v>p-MWA</v>
      </c>
      <c r="G130" s="56" t="str">
        <f>G128</f>
        <v>p-CRA</v>
      </c>
      <c r="H130" s="56" t="s">
        <v>131</v>
      </c>
      <c r="N130" s="218"/>
      <c r="O130" s="217" t="s">
        <v>59</v>
      </c>
      <c r="P130" s="217" t="s">
        <v>41</v>
      </c>
      <c r="Q130" s="217"/>
      <c r="R130" s="217"/>
      <c r="S130" s="217" t="s">
        <v>42</v>
      </c>
      <c r="T130" s="217"/>
      <c r="U130" s="217"/>
      <c r="V130" s="217" t="s">
        <v>43</v>
      </c>
      <c r="W130" s="217"/>
      <c r="X130" s="217"/>
      <c r="Y130" s="228" t="s">
        <v>60</v>
      </c>
      <c r="Z130" s="84"/>
      <c r="AA130" s="84"/>
      <c r="AB130" s="84"/>
      <c r="AD130" s="217" t="s">
        <v>155</v>
      </c>
      <c r="AE130" s="217"/>
      <c r="AF130" s="217"/>
      <c r="AG130" s="217"/>
      <c r="AH130" s="217"/>
      <c r="AI130" s="217"/>
      <c r="AJ130" s="217"/>
      <c r="AK130" s="217"/>
      <c r="AL130" s="217"/>
      <c r="AM130" s="217"/>
      <c r="AN130" s="217"/>
      <c r="AO130" s="217"/>
      <c r="AP130" s="217"/>
      <c r="AQ130" s="217"/>
      <c r="AR130" s="217"/>
      <c r="AT130" s="220" t="s">
        <v>155</v>
      </c>
      <c r="AU130" s="221"/>
      <c r="AV130" s="221"/>
      <c r="AW130" s="221"/>
      <c r="AX130" s="221"/>
      <c r="AY130" s="221"/>
      <c r="AZ130" s="221"/>
      <c r="BA130" s="221"/>
      <c r="BB130" s="221"/>
      <c r="BC130" s="221"/>
      <c r="BD130" s="221"/>
      <c r="BE130" s="221"/>
      <c r="BF130" s="221"/>
      <c r="BG130" s="221"/>
      <c r="BH130" s="222"/>
      <c r="BJ130" s="56" t="s">
        <v>155</v>
      </c>
      <c r="BL130" s="217" t="s">
        <v>155</v>
      </c>
      <c r="BM130" s="217"/>
      <c r="BN130" s="217"/>
      <c r="BO130" s="217"/>
      <c r="BP130" s="217"/>
      <c r="BQ130" s="217"/>
      <c r="BR130" s="217"/>
      <c r="BS130" s="217"/>
      <c r="BT130" s="217"/>
      <c r="BU130" s="217"/>
      <c r="BV130" s="217"/>
      <c r="BW130" s="217"/>
      <c r="BX130" s="217"/>
      <c r="BY130" s="217"/>
      <c r="BZ130" s="217"/>
    </row>
    <row r="131" spans="3:78" x14ac:dyDescent="0.3">
      <c r="D131" s="56" t="s">
        <v>52</v>
      </c>
      <c r="E131" s="56">
        <v>93</v>
      </c>
      <c r="F131" s="56">
        <v>171</v>
      </c>
      <c r="G131" s="56">
        <v>83</v>
      </c>
      <c r="H131" s="56"/>
      <c r="N131" s="219"/>
      <c r="O131" s="217"/>
      <c r="P131" s="56"/>
      <c r="Q131" s="56" t="s">
        <v>61</v>
      </c>
      <c r="R131" s="56" t="s">
        <v>62</v>
      </c>
      <c r="S131" s="56" t="s">
        <v>63</v>
      </c>
      <c r="T131" s="56" t="s">
        <v>62</v>
      </c>
      <c r="U131" s="56"/>
      <c r="V131" s="56" t="s">
        <v>63</v>
      </c>
      <c r="W131" s="56" t="s">
        <v>62</v>
      </c>
      <c r="X131" s="56"/>
      <c r="Y131" s="228"/>
      <c r="Z131" s="84"/>
      <c r="AA131" s="84"/>
      <c r="AB131" s="84"/>
      <c r="AQ131" s="84"/>
      <c r="AR131" s="84"/>
      <c r="BZ131" s="84"/>
    </row>
    <row r="132" spans="3:78" x14ac:dyDescent="0.3">
      <c r="D132" s="94" t="s">
        <v>53</v>
      </c>
      <c r="E132" s="94">
        <v>2.7</v>
      </c>
      <c r="F132" s="94">
        <v>2.5</v>
      </c>
      <c r="G132" s="94">
        <v>2.6</v>
      </c>
      <c r="H132" s="94"/>
      <c r="N132" s="56" t="s">
        <v>64</v>
      </c>
      <c r="O132" s="56" t="s">
        <v>1147</v>
      </c>
      <c r="P132" s="86">
        <f>Q132/R132</f>
        <v>0.16129032258064516</v>
      </c>
      <c r="Q132" s="56">
        <f>Q133+Q134</f>
        <v>15</v>
      </c>
      <c r="R132" s="56">
        <v>93</v>
      </c>
      <c r="S132" s="56">
        <f>S133+S134</f>
        <v>20</v>
      </c>
      <c r="T132" s="56">
        <v>171</v>
      </c>
      <c r="U132" s="87">
        <f>S132/T132</f>
        <v>0.11695906432748537</v>
      </c>
      <c r="V132" s="56">
        <f>V133+V134</f>
        <v>8</v>
      </c>
      <c r="W132" s="56">
        <v>83</v>
      </c>
      <c r="X132" s="95">
        <f>V132/W132</f>
        <v>9.6385542168674704E-2</v>
      </c>
      <c r="Y132" s="63" t="s">
        <v>66</v>
      </c>
      <c r="Z132" s="84"/>
      <c r="AA132" s="84"/>
      <c r="AB132" s="84"/>
      <c r="AQ132" s="84"/>
      <c r="AR132" s="84"/>
      <c r="BH132" s="84"/>
      <c r="BZ132" s="84"/>
    </row>
    <row r="133" spans="3:78" x14ac:dyDescent="0.3">
      <c r="D133" s="94" t="s">
        <v>54</v>
      </c>
      <c r="E133" s="94">
        <v>70</v>
      </c>
      <c r="F133" s="94">
        <v>67</v>
      </c>
      <c r="G133" s="94">
        <v>67</v>
      </c>
      <c r="H133" s="94"/>
      <c r="N133" s="56" t="s">
        <v>67</v>
      </c>
      <c r="O133" s="56" t="s">
        <v>1147</v>
      </c>
      <c r="P133" s="92">
        <f>Q133/R133</f>
        <v>3.2258064516129031E-2</v>
      </c>
      <c r="Q133" s="56">
        <v>3</v>
      </c>
      <c r="R133" s="56">
        <v>93</v>
      </c>
      <c r="S133" s="56">
        <v>7</v>
      </c>
      <c r="T133" s="56">
        <v>171</v>
      </c>
      <c r="U133" s="93">
        <f>S133/T133</f>
        <v>4.0935672514619881E-2</v>
      </c>
      <c r="V133" s="56">
        <v>5</v>
      </c>
      <c r="W133" s="56">
        <v>83</v>
      </c>
      <c r="X133" s="100">
        <f>V133/W133</f>
        <v>6.0240963855421686E-2</v>
      </c>
      <c r="Y133" s="63" t="s">
        <v>66</v>
      </c>
      <c r="Z133" s="84"/>
      <c r="AA133" s="84"/>
      <c r="AB133" s="84"/>
      <c r="AQ133" s="84"/>
      <c r="AR133" s="84"/>
      <c r="BH133" s="84"/>
      <c r="BZ133" s="84"/>
    </row>
    <row r="134" spans="3:78" x14ac:dyDescent="0.3">
      <c r="D134" s="56" t="s">
        <v>55</v>
      </c>
      <c r="E134" s="220" t="s">
        <v>139</v>
      </c>
      <c r="F134" s="221"/>
      <c r="G134" s="222"/>
      <c r="H134" s="56"/>
      <c r="N134" s="56" t="s">
        <v>68</v>
      </c>
      <c r="O134" s="56" t="s">
        <v>1147</v>
      </c>
      <c r="P134" s="92">
        <f>Q134/R134</f>
        <v>0.12903225806451613</v>
      </c>
      <c r="Q134" s="56">
        <v>12</v>
      </c>
      <c r="R134" s="56">
        <v>93</v>
      </c>
      <c r="S134" s="56">
        <v>13</v>
      </c>
      <c r="T134" s="56">
        <v>171</v>
      </c>
      <c r="U134" s="93">
        <f>S134/T134</f>
        <v>7.6023391812865493E-2</v>
      </c>
      <c r="V134" s="56">
        <v>3</v>
      </c>
      <c r="W134" s="56">
        <v>83</v>
      </c>
      <c r="X134" s="100">
        <f>V134/W134</f>
        <v>3.614457831325301E-2</v>
      </c>
      <c r="Y134" s="63" t="s">
        <v>66</v>
      </c>
      <c r="Z134" s="84"/>
      <c r="AA134" s="84"/>
      <c r="AB134" s="84"/>
      <c r="AQ134" s="84"/>
      <c r="AR134" s="84"/>
      <c r="BH134" s="84"/>
      <c r="BZ134" s="84"/>
    </row>
    <row r="135" spans="3:78" x14ac:dyDescent="0.3">
      <c r="D135" s="94" t="s">
        <v>56</v>
      </c>
      <c r="E135" s="94">
        <v>7</v>
      </c>
      <c r="F135" s="94">
        <v>6</v>
      </c>
      <c r="G135" s="94">
        <v>7</v>
      </c>
      <c r="H135" s="94" t="s">
        <v>1146</v>
      </c>
      <c r="N135" s="56"/>
      <c r="O135" s="56"/>
      <c r="P135" s="217" t="s">
        <v>1148</v>
      </c>
      <c r="Q135" s="217"/>
      <c r="R135" s="217"/>
      <c r="S135" s="217"/>
      <c r="T135" s="217"/>
      <c r="U135" s="217"/>
      <c r="V135" s="217"/>
      <c r="W135" s="217"/>
      <c r="X135" s="217"/>
      <c r="Y135" s="56"/>
      <c r="AQ135" s="84"/>
      <c r="AR135" s="84"/>
      <c r="BH135" s="84"/>
      <c r="BZ135" s="84"/>
    </row>
    <row r="136" spans="3:78" x14ac:dyDescent="0.3">
      <c r="D136" s="56" t="s">
        <v>57</v>
      </c>
      <c r="E136" s="220" t="s">
        <v>139</v>
      </c>
      <c r="F136" s="221"/>
      <c r="G136" s="222"/>
      <c r="H136" s="56"/>
      <c r="BH136" s="84"/>
      <c r="BZ136" s="84"/>
    </row>
    <row r="137" spans="3:78" x14ac:dyDescent="0.3">
      <c r="D137" s="56" t="s">
        <v>235</v>
      </c>
      <c r="E137" s="56" t="s">
        <v>129</v>
      </c>
      <c r="F137" s="56"/>
      <c r="G137" s="56"/>
      <c r="H137" s="56"/>
      <c r="BH137" s="84"/>
    </row>
    <row r="139" spans="3:78" x14ac:dyDescent="0.3">
      <c r="D139" s="56" t="s">
        <v>51</v>
      </c>
      <c r="E139" s="56" t="str">
        <f>E130</f>
        <v>p-RFA</v>
      </c>
      <c r="F139" s="56" t="str">
        <f>F130</f>
        <v>p-MWA</v>
      </c>
      <c r="G139" s="56" t="s">
        <v>131</v>
      </c>
      <c r="I139" s="56" t="s">
        <v>51</v>
      </c>
      <c r="J139" s="56" t="str">
        <f>E130</f>
        <v>p-RFA</v>
      </c>
      <c r="K139" s="56" t="str">
        <f>G130</f>
        <v>p-CRA</v>
      </c>
      <c r="L139" s="56" t="s">
        <v>131</v>
      </c>
      <c r="N139" s="218"/>
      <c r="O139" s="218" t="s">
        <v>59</v>
      </c>
      <c r="P139" s="220" t="s">
        <v>41</v>
      </c>
      <c r="Q139" s="221"/>
      <c r="R139" s="222"/>
      <c r="S139" s="220" t="s">
        <v>42</v>
      </c>
      <c r="T139" s="221"/>
      <c r="U139" s="222"/>
      <c r="V139" s="223" t="s">
        <v>60</v>
      </c>
    </row>
    <row r="140" spans="3:78" x14ac:dyDescent="0.3">
      <c r="D140" s="56" t="s">
        <v>52</v>
      </c>
      <c r="E140" s="56">
        <f>E131</f>
        <v>93</v>
      </c>
      <c r="F140" s="56">
        <f t="shared" ref="F140:F146" si="35">F131</f>
        <v>171</v>
      </c>
      <c r="G140" s="56"/>
      <c r="I140" s="56" t="s">
        <v>52</v>
      </c>
      <c r="J140" s="56">
        <f t="shared" ref="J140:J146" si="36">E131</f>
        <v>93</v>
      </c>
      <c r="K140" s="56">
        <f t="shared" ref="K140:K146" si="37">G131</f>
        <v>83</v>
      </c>
      <c r="L140" s="56"/>
      <c r="N140" s="219"/>
      <c r="O140" s="219"/>
      <c r="P140" s="56"/>
      <c r="Q140" s="56" t="s">
        <v>61</v>
      </c>
      <c r="R140" s="56" t="s">
        <v>62</v>
      </c>
      <c r="S140" s="56" t="s">
        <v>63</v>
      </c>
      <c r="T140" s="56" t="s">
        <v>62</v>
      </c>
      <c r="U140" s="56"/>
      <c r="V140" s="224"/>
    </row>
    <row r="141" spans="3:78" x14ac:dyDescent="0.3">
      <c r="D141" s="94" t="s">
        <v>53</v>
      </c>
      <c r="E141" s="94">
        <f t="shared" ref="E141:E146" si="38">E132</f>
        <v>2.7</v>
      </c>
      <c r="F141" s="94">
        <f t="shared" si="35"/>
        <v>2.5</v>
      </c>
      <c r="G141" s="94"/>
      <c r="I141" s="56" t="s">
        <v>53</v>
      </c>
      <c r="J141" s="56">
        <f t="shared" si="36"/>
        <v>2.7</v>
      </c>
      <c r="K141" s="56">
        <f t="shared" si="37"/>
        <v>2.6</v>
      </c>
      <c r="L141" s="56"/>
      <c r="N141" s="56" t="s">
        <v>64</v>
      </c>
      <c r="O141" s="56" t="s">
        <v>1147</v>
      </c>
      <c r="P141" s="86">
        <f>Q141/R141</f>
        <v>0.16129032258064516</v>
      </c>
      <c r="Q141" s="56">
        <f>Q142+Q143</f>
        <v>15</v>
      </c>
      <c r="R141" s="56">
        <v>93</v>
      </c>
      <c r="S141" s="56">
        <f>S142+S143</f>
        <v>20</v>
      </c>
      <c r="T141" s="56">
        <v>171</v>
      </c>
      <c r="U141" s="87">
        <f>S141/T141</f>
        <v>0.11695906432748537</v>
      </c>
      <c r="V141" s="106"/>
    </row>
    <row r="142" spans="3:78" x14ac:dyDescent="0.3">
      <c r="D142" s="94" t="s">
        <v>54</v>
      </c>
      <c r="E142" s="94">
        <f t="shared" si="38"/>
        <v>70</v>
      </c>
      <c r="F142" s="94">
        <f t="shared" si="35"/>
        <v>67</v>
      </c>
      <c r="G142" s="94"/>
      <c r="I142" s="94" t="s">
        <v>54</v>
      </c>
      <c r="J142" s="94">
        <f t="shared" si="36"/>
        <v>70</v>
      </c>
      <c r="K142" s="94">
        <f t="shared" si="37"/>
        <v>67</v>
      </c>
      <c r="L142" s="94"/>
      <c r="N142" s="56" t="s">
        <v>67</v>
      </c>
      <c r="O142" s="56" t="s">
        <v>1147</v>
      </c>
      <c r="P142" s="92">
        <f>Q142/R142</f>
        <v>3.2258064516129031E-2</v>
      </c>
      <c r="Q142" s="56">
        <v>3</v>
      </c>
      <c r="R142" s="56">
        <v>93</v>
      </c>
      <c r="S142" s="56">
        <v>7</v>
      </c>
      <c r="T142" s="56">
        <v>171</v>
      </c>
      <c r="U142" s="93">
        <f>S142/T142</f>
        <v>4.0935672514619881E-2</v>
      </c>
      <c r="V142" s="106"/>
    </row>
    <row r="143" spans="3:78" x14ac:dyDescent="0.3">
      <c r="D143" s="56" t="s">
        <v>55</v>
      </c>
      <c r="E143" s="220" t="str">
        <f t="shared" si="38"/>
        <v>ㅡ</v>
      </c>
      <c r="F143" s="222"/>
      <c r="G143" s="56"/>
      <c r="I143" s="56" t="s">
        <v>55</v>
      </c>
      <c r="J143" s="220">
        <f t="shared" ref="J143" si="39">J134</f>
        <v>0</v>
      </c>
      <c r="K143" s="222"/>
      <c r="L143" s="56"/>
      <c r="N143" s="56" t="s">
        <v>68</v>
      </c>
      <c r="O143" s="56" t="s">
        <v>1147</v>
      </c>
      <c r="P143" s="92">
        <f>Q143/R143</f>
        <v>0.12903225806451613</v>
      </c>
      <c r="Q143" s="56">
        <v>12</v>
      </c>
      <c r="R143" s="56">
        <v>93</v>
      </c>
      <c r="S143" s="56">
        <v>13</v>
      </c>
      <c r="T143" s="56">
        <v>171</v>
      </c>
      <c r="U143" s="93">
        <f>S143/T143</f>
        <v>7.6023391812865493E-2</v>
      </c>
      <c r="V143" s="106"/>
    </row>
    <row r="144" spans="3:78" x14ac:dyDescent="0.3">
      <c r="D144" s="94" t="s">
        <v>56</v>
      </c>
      <c r="E144" s="94">
        <f t="shared" si="38"/>
        <v>7</v>
      </c>
      <c r="F144" s="94">
        <f t="shared" si="35"/>
        <v>6</v>
      </c>
      <c r="G144" s="94"/>
      <c r="I144" s="56" t="s">
        <v>56</v>
      </c>
      <c r="J144" s="56">
        <f t="shared" si="36"/>
        <v>7</v>
      </c>
      <c r="K144" s="56">
        <f t="shared" si="37"/>
        <v>7</v>
      </c>
      <c r="L144" s="56"/>
    </row>
    <row r="145" spans="1:78" x14ac:dyDescent="0.3">
      <c r="D145" s="56" t="s">
        <v>57</v>
      </c>
      <c r="E145" s="220" t="str">
        <f t="shared" si="38"/>
        <v>ㅡ</v>
      </c>
      <c r="F145" s="222"/>
      <c r="G145" s="56"/>
      <c r="I145" s="56" t="s">
        <v>57</v>
      </c>
      <c r="J145" s="220">
        <f t="shared" ref="J145" si="40">J136</f>
        <v>0</v>
      </c>
      <c r="K145" s="222"/>
      <c r="L145" s="56"/>
    </row>
    <row r="146" spans="1:78" x14ac:dyDescent="0.3">
      <c r="D146" s="56" t="s">
        <v>235</v>
      </c>
      <c r="E146" s="56" t="str">
        <f t="shared" si="38"/>
        <v>NR</v>
      </c>
      <c r="F146" s="56">
        <f t="shared" si="35"/>
        <v>0</v>
      </c>
      <c r="G146" s="56"/>
      <c r="I146" s="56" t="s">
        <v>235</v>
      </c>
      <c r="J146" s="56" t="str">
        <f t="shared" si="36"/>
        <v>NR</v>
      </c>
      <c r="K146" s="56">
        <f t="shared" si="37"/>
        <v>0</v>
      </c>
      <c r="L146" s="56"/>
    </row>
    <row r="148" spans="1:78" x14ac:dyDescent="0.3">
      <c r="N148" s="218"/>
      <c r="O148" s="218" t="s">
        <v>59</v>
      </c>
      <c r="P148" s="220" t="s">
        <v>41</v>
      </c>
      <c r="Q148" s="221"/>
      <c r="R148" s="222"/>
      <c r="S148" s="220" t="s">
        <v>43</v>
      </c>
      <c r="T148" s="221"/>
      <c r="U148" s="222"/>
      <c r="V148" s="223" t="s">
        <v>60</v>
      </c>
    </row>
    <row r="149" spans="1:78" x14ac:dyDescent="0.3">
      <c r="N149" s="219"/>
      <c r="O149" s="219"/>
      <c r="P149" s="56"/>
      <c r="Q149" s="56" t="s">
        <v>61</v>
      </c>
      <c r="R149" s="56" t="s">
        <v>62</v>
      </c>
      <c r="S149" s="56" t="s">
        <v>63</v>
      </c>
      <c r="T149" s="56" t="s">
        <v>62</v>
      </c>
      <c r="U149" s="56"/>
      <c r="V149" s="224"/>
    </row>
    <row r="150" spans="1:78" x14ac:dyDescent="0.3">
      <c r="N150" s="56" t="s">
        <v>64</v>
      </c>
      <c r="O150" s="56" t="s">
        <v>1147</v>
      </c>
      <c r="P150" s="86">
        <f>Q150/R150</f>
        <v>0.16129032258064516</v>
      </c>
      <c r="Q150" s="56">
        <f>Q151+Q152</f>
        <v>15</v>
      </c>
      <c r="R150" s="56">
        <v>93</v>
      </c>
      <c r="S150" s="56">
        <f>S151+S152</f>
        <v>8</v>
      </c>
      <c r="T150" s="56">
        <v>83</v>
      </c>
      <c r="U150" s="95">
        <f>S150/T150</f>
        <v>9.6385542168674704E-2</v>
      </c>
      <c r="V150" s="106"/>
    </row>
    <row r="151" spans="1:78" x14ac:dyDescent="0.3">
      <c r="N151" s="56" t="s">
        <v>67</v>
      </c>
      <c r="O151" s="56" t="s">
        <v>1147</v>
      </c>
      <c r="P151" s="92">
        <f>Q151/R151</f>
        <v>3.2258064516129031E-2</v>
      </c>
      <c r="Q151" s="56">
        <v>3</v>
      </c>
      <c r="R151" s="56">
        <v>93</v>
      </c>
      <c r="S151" s="56">
        <v>5</v>
      </c>
      <c r="T151" s="56">
        <v>83</v>
      </c>
      <c r="U151" s="100">
        <f>S151/T151</f>
        <v>6.0240963855421686E-2</v>
      </c>
      <c r="V151" s="106"/>
    </row>
    <row r="152" spans="1:78" x14ac:dyDescent="0.3">
      <c r="N152" s="56" t="s">
        <v>68</v>
      </c>
      <c r="O152" s="56" t="s">
        <v>1147</v>
      </c>
      <c r="P152" s="92">
        <f>Q152/R152</f>
        <v>0.12903225806451613</v>
      </c>
      <c r="Q152" s="56">
        <v>12</v>
      </c>
      <c r="R152" s="56">
        <v>93</v>
      </c>
      <c r="S152" s="56">
        <v>3</v>
      </c>
      <c r="T152" s="56">
        <v>83</v>
      </c>
      <c r="U152" s="100">
        <f>S152/T152</f>
        <v>3.614457831325301E-2</v>
      </c>
      <c r="V152" s="106"/>
    </row>
    <row r="156" spans="1:78" x14ac:dyDescent="0.3"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</row>
    <row r="157" spans="1:78" ht="4.1500000000000004" customHeight="1" x14ac:dyDescent="0.3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</row>
    <row r="159" spans="1:78" x14ac:dyDescent="0.3">
      <c r="A159" s="60">
        <v>7</v>
      </c>
      <c r="B159" s="60">
        <v>1557</v>
      </c>
      <c r="C159" s="61" t="s">
        <v>7</v>
      </c>
      <c r="D159" s="56" t="s">
        <v>1136</v>
      </c>
      <c r="E159" s="56" t="s">
        <v>157</v>
      </c>
      <c r="F159" s="56" t="s">
        <v>1137</v>
      </c>
      <c r="G159" s="56"/>
    </row>
    <row r="160" spans="1:78" x14ac:dyDescent="0.3">
      <c r="C160" s="54" t="s">
        <v>179</v>
      </c>
    </row>
    <row r="161" spans="1:78" x14ac:dyDescent="0.3">
      <c r="D161" s="56" t="s">
        <v>51</v>
      </c>
      <c r="E161" s="56" t="s">
        <v>157</v>
      </c>
      <c r="F161" s="56" t="s">
        <v>1137</v>
      </c>
      <c r="G161" s="56" t="s">
        <v>131</v>
      </c>
      <c r="AD161" s="218"/>
      <c r="AE161" s="218" t="s">
        <v>59</v>
      </c>
      <c r="AF161" s="217" t="s">
        <v>41</v>
      </c>
      <c r="AG161" s="217"/>
      <c r="AH161" s="217"/>
      <c r="AI161" s="217" t="s">
        <v>42</v>
      </c>
      <c r="AJ161" s="217"/>
      <c r="AK161" s="217"/>
      <c r="AL161" s="223" t="s">
        <v>60</v>
      </c>
      <c r="AT161" s="217" t="s">
        <v>155</v>
      </c>
      <c r="AU161" s="217"/>
      <c r="AV161" s="217"/>
      <c r="AW161" s="217"/>
      <c r="AX161" s="217"/>
      <c r="AY161" s="217"/>
      <c r="AZ161" s="217"/>
      <c r="BA161" s="217"/>
      <c r="BB161" s="217"/>
      <c r="BC161" s="217"/>
      <c r="BD161" s="217"/>
      <c r="BE161" s="217"/>
      <c r="BF161" s="217"/>
      <c r="BG161" s="217"/>
      <c r="BH161" s="217"/>
      <c r="BJ161" s="56" t="s">
        <v>155</v>
      </c>
      <c r="BL161" s="56" t="s">
        <v>131</v>
      </c>
      <c r="BM161" s="56" t="s">
        <v>51</v>
      </c>
      <c r="BN161" s="220" t="s">
        <v>41</v>
      </c>
      <c r="BO161" s="221"/>
      <c r="BP161" s="222"/>
      <c r="BQ161" s="220" t="s">
        <v>42</v>
      </c>
      <c r="BR161" s="221"/>
      <c r="BS161" s="222"/>
      <c r="BT161" s="63" t="s">
        <v>60</v>
      </c>
    </row>
    <row r="162" spans="1:78" x14ac:dyDescent="0.3">
      <c r="D162" s="56" t="s">
        <v>52</v>
      </c>
      <c r="E162" s="56">
        <v>84</v>
      </c>
      <c r="F162" s="56">
        <v>56</v>
      </c>
      <c r="G162" s="56"/>
      <c r="AD162" s="219"/>
      <c r="AE162" s="219"/>
      <c r="AF162" s="56"/>
      <c r="AG162" s="56" t="s">
        <v>61</v>
      </c>
      <c r="AH162" s="56" t="s">
        <v>62</v>
      </c>
      <c r="AI162" s="56" t="s">
        <v>63</v>
      </c>
      <c r="AJ162" s="56" t="s">
        <v>62</v>
      </c>
      <c r="AK162" s="56"/>
      <c r="AL162" s="224"/>
      <c r="BL162" s="56"/>
      <c r="BM162" s="56"/>
      <c r="BN162" s="56"/>
      <c r="BO162" s="63"/>
      <c r="BP162" s="56"/>
      <c r="BQ162" s="56"/>
      <c r="BR162" s="56"/>
      <c r="BS162" s="56"/>
      <c r="BT162" s="63"/>
    </row>
    <row r="163" spans="1:78" x14ac:dyDescent="0.3">
      <c r="D163" s="56" t="s">
        <v>53</v>
      </c>
      <c r="E163" s="220">
        <v>28</v>
      </c>
      <c r="F163" s="222"/>
      <c r="G163" s="56"/>
      <c r="AD163" s="56"/>
      <c r="AE163" s="56"/>
      <c r="AF163" s="88"/>
      <c r="AG163" s="56"/>
      <c r="AH163" s="56"/>
      <c r="AI163" s="56"/>
      <c r="AJ163" s="56"/>
      <c r="AK163" s="89"/>
      <c r="AL163" s="63"/>
      <c r="BL163" s="99"/>
      <c r="BM163" s="56"/>
      <c r="BN163" s="90"/>
      <c r="BO163" s="63"/>
      <c r="BP163" s="63"/>
      <c r="BQ163" s="91"/>
      <c r="BR163" s="63"/>
      <c r="BS163" s="63"/>
      <c r="BT163" s="63"/>
    </row>
    <row r="164" spans="1:78" x14ac:dyDescent="0.3">
      <c r="D164" s="94" t="s">
        <v>54</v>
      </c>
      <c r="E164" s="225" t="s">
        <v>137</v>
      </c>
      <c r="F164" s="227"/>
      <c r="G164" s="94"/>
      <c r="AD164" s="56"/>
      <c r="AE164" s="56"/>
      <c r="AF164" s="88"/>
      <c r="AG164" s="56"/>
      <c r="AH164" s="56"/>
      <c r="AI164" s="56"/>
      <c r="AJ164" s="56"/>
      <c r="AK164" s="89"/>
      <c r="AL164" s="63"/>
      <c r="BL164" s="101"/>
      <c r="BM164" s="101"/>
      <c r="BN164" s="90"/>
      <c r="BO164" s="63"/>
      <c r="BP164" s="63"/>
      <c r="BQ164" s="91"/>
      <c r="BR164" s="63"/>
      <c r="BS164" s="63"/>
      <c r="BT164" s="63"/>
    </row>
    <row r="165" spans="1:78" x14ac:dyDescent="0.3">
      <c r="D165" s="94" t="s">
        <v>55</v>
      </c>
      <c r="E165" s="225" t="s">
        <v>137</v>
      </c>
      <c r="F165" s="227"/>
      <c r="G165" s="94"/>
      <c r="AD165" s="56"/>
      <c r="AE165" s="56"/>
      <c r="AF165" s="88"/>
      <c r="AG165" s="56"/>
      <c r="AH165" s="56"/>
      <c r="AI165" s="56"/>
      <c r="AJ165" s="56"/>
      <c r="AK165" s="89"/>
      <c r="AL165" s="63"/>
      <c r="BL165" s="99"/>
      <c r="BM165" s="56" t="s">
        <v>121</v>
      </c>
      <c r="BN165" s="90" t="s">
        <v>1139</v>
      </c>
      <c r="BO165" s="63" t="s">
        <v>1140</v>
      </c>
      <c r="BP165" s="63" t="s">
        <v>194</v>
      </c>
      <c r="BQ165" s="91" t="s">
        <v>1142</v>
      </c>
      <c r="BR165" s="63" t="s">
        <v>1143</v>
      </c>
      <c r="BS165" s="63" t="s">
        <v>1141</v>
      </c>
      <c r="BT165" s="63" t="s">
        <v>188</v>
      </c>
    </row>
    <row r="166" spans="1:78" x14ac:dyDescent="0.3">
      <c r="D166" s="56" t="s">
        <v>56</v>
      </c>
      <c r="E166" s="220" t="s">
        <v>139</v>
      </c>
      <c r="F166" s="222"/>
      <c r="G166" s="56"/>
      <c r="AD166" s="217" t="s">
        <v>317</v>
      </c>
      <c r="AE166" s="217" t="s">
        <v>232</v>
      </c>
      <c r="AF166" s="88">
        <f>AG166/AH166</f>
        <v>0.72619047619047616</v>
      </c>
      <c r="AG166" s="56">
        <v>61</v>
      </c>
      <c r="AH166" s="56">
        <v>84</v>
      </c>
      <c r="AI166" s="56">
        <v>54</v>
      </c>
      <c r="AJ166" s="56">
        <v>56</v>
      </c>
      <c r="AK166" s="89">
        <f>AI166/AJ166</f>
        <v>0.9642857142857143</v>
      </c>
      <c r="AL166" s="106"/>
      <c r="BL166" s="56"/>
      <c r="BM166" s="83"/>
      <c r="BN166" s="56"/>
      <c r="BO166" s="56"/>
      <c r="BP166" s="56"/>
      <c r="BQ166" s="56"/>
      <c r="BR166" s="56"/>
      <c r="BS166" s="56"/>
      <c r="BT166" s="63"/>
    </row>
    <row r="167" spans="1:78" x14ac:dyDescent="0.3">
      <c r="D167" s="56" t="s">
        <v>57</v>
      </c>
      <c r="E167" s="220" t="s">
        <v>139</v>
      </c>
      <c r="F167" s="222"/>
      <c r="G167" s="56"/>
      <c r="AD167" s="217"/>
      <c r="AE167" s="217"/>
      <c r="AF167" s="217" t="s">
        <v>1138</v>
      </c>
      <c r="AG167" s="217"/>
      <c r="AH167" s="217"/>
      <c r="AI167" s="217"/>
      <c r="AJ167" s="217"/>
      <c r="AK167" s="217"/>
      <c r="AL167" s="56"/>
      <c r="BL167" s="56"/>
      <c r="BM167" s="56"/>
      <c r="BN167" s="92"/>
      <c r="BO167" s="56"/>
      <c r="BP167" s="56"/>
      <c r="BQ167" s="56"/>
      <c r="BR167" s="56"/>
      <c r="BS167" s="89"/>
      <c r="BT167" s="63"/>
    </row>
    <row r="168" spans="1:78" x14ac:dyDescent="0.3">
      <c r="D168" s="56" t="s">
        <v>235</v>
      </c>
      <c r="E168" s="56">
        <v>23</v>
      </c>
      <c r="F168" s="56">
        <v>2</v>
      </c>
      <c r="G168" s="56"/>
    </row>
    <row r="170" spans="1:78" ht="4.1500000000000004" customHeight="1" x14ac:dyDescent="0.3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</row>
    <row r="172" spans="1:78" x14ac:dyDescent="0.3">
      <c r="A172" s="60">
        <v>8</v>
      </c>
      <c r="B172" s="60">
        <v>1504</v>
      </c>
      <c r="C172" s="61" t="s">
        <v>8</v>
      </c>
      <c r="D172" s="56"/>
      <c r="E172" s="56" t="s">
        <v>157</v>
      </c>
      <c r="F172" s="56" t="s">
        <v>332</v>
      </c>
      <c r="G172" s="56"/>
    </row>
    <row r="173" spans="1:78" x14ac:dyDescent="0.3">
      <c r="C173" s="54" t="s">
        <v>178</v>
      </c>
    </row>
    <row r="174" spans="1:78" x14ac:dyDescent="0.3">
      <c r="D174" s="229" t="s">
        <v>1092</v>
      </c>
      <c r="E174" s="229"/>
      <c r="F174" s="229"/>
      <c r="G174" s="229"/>
      <c r="I174" s="229" t="s">
        <v>1093</v>
      </c>
      <c r="J174" s="229"/>
      <c r="K174" s="229"/>
      <c r="L174" s="229"/>
      <c r="N174" s="220" t="s">
        <v>155</v>
      </c>
      <c r="O174" s="221"/>
      <c r="P174" s="221"/>
      <c r="Q174" s="221"/>
      <c r="R174" s="221"/>
      <c r="S174" s="221"/>
      <c r="T174" s="221"/>
      <c r="U174" s="221"/>
      <c r="V174" s="221"/>
      <c r="W174" s="221"/>
      <c r="X174" s="221"/>
      <c r="Y174" s="221"/>
      <c r="Z174" s="221"/>
      <c r="AA174" s="221"/>
      <c r="AB174" s="222"/>
      <c r="AD174" s="217" t="s">
        <v>155</v>
      </c>
      <c r="AE174" s="217"/>
      <c r="AF174" s="217"/>
      <c r="AG174" s="217"/>
      <c r="AH174" s="217"/>
      <c r="AI174" s="217"/>
      <c r="AJ174" s="217"/>
      <c r="AK174" s="217"/>
      <c r="AL174" s="217"/>
      <c r="AM174" s="217"/>
      <c r="AN174" s="217"/>
      <c r="AO174" s="217"/>
      <c r="AP174" s="217"/>
      <c r="AQ174" s="217"/>
      <c r="AR174" s="217"/>
      <c r="AT174" s="218"/>
      <c r="AU174" s="218" t="s">
        <v>59</v>
      </c>
      <c r="AV174" s="220" t="s">
        <v>41</v>
      </c>
      <c r="AW174" s="221"/>
      <c r="AX174" s="222"/>
      <c r="AY174" s="220" t="s">
        <v>42</v>
      </c>
      <c r="AZ174" s="221"/>
      <c r="BA174" s="222"/>
      <c r="BB174" s="232" t="s">
        <v>60</v>
      </c>
      <c r="BJ174" s="56" t="s">
        <v>155</v>
      </c>
      <c r="BL174" s="220" t="s">
        <v>155</v>
      </c>
      <c r="BM174" s="221"/>
      <c r="BN174" s="221"/>
      <c r="BO174" s="221"/>
      <c r="BP174" s="221"/>
      <c r="BQ174" s="221"/>
      <c r="BR174" s="221"/>
      <c r="BS174" s="221"/>
      <c r="BT174" s="221"/>
      <c r="BU174" s="221"/>
      <c r="BV174" s="221"/>
      <c r="BW174" s="221"/>
      <c r="BX174" s="221"/>
      <c r="BY174" s="221"/>
      <c r="BZ174" s="222"/>
    </row>
    <row r="175" spans="1:78" x14ac:dyDescent="0.3">
      <c r="D175" s="56" t="s">
        <v>51</v>
      </c>
      <c r="E175" s="56" t="s">
        <v>157</v>
      </c>
      <c r="F175" s="56" t="s">
        <v>332</v>
      </c>
      <c r="G175" s="56" t="s">
        <v>131</v>
      </c>
      <c r="I175" s="56" t="s">
        <v>51</v>
      </c>
      <c r="J175" s="56" t="s">
        <v>157</v>
      </c>
      <c r="K175" s="56" t="s">
        <v>332</v>
      </c>
      <c r="L175" s="56" t="s">
        <v>131</v>
      </c>
      <c r="AT175" s="219"/>
      <c r="AU175" s="219"/>
      <c r="AV175" s="56" t="s">
        <v>80</v>
      </c>
      <c r="AW175" s="63" t="s">
        <v>81</v>
      </c>
      <c r="AX175" s="56" t="s">
        <v>62</v>
      </c>
      <c r="AY175" s="56" t="s">
        <v>80</v>
      </c>
      <c r="AZ175" s="63" t="s">
        <v>81</v>
      </c>
      <c r="BA175" s="56" t="s">
        <v>62</v>
      </c>
      <c r="BB175" s="233"/>
    </row>
    <row r="176" spans="1:78" x14ac:dyDescent="0.3">
      <c r="D176" s="56" t="s">
        <v>52</v>
      </c>
      <c r="E176" s="56">
        <v>135</v>
      </c>
      <c r="F176" s="56">
        <v>1060</v>
      </c>
      <c r="G176" s="56"/>
      <c r="I176" s="56" t="s">
        <v>52</v>
      </c>
      <c r="J176" s="56">
        <v>53</v>
      </c>
      <c r="K176" s="56">
        <v>84</v>
      </c>
      <c r="L176" s="56"/>
      <c r="AT176" s="76" t="s">
        <v>1096</v>
      </c>
      <c r="AU176" s="56" t="s">
        <v>83</v>
      </c>
      <c r="AV176" s="97" t="s">
        <v>1104</v>
      </c>
      <c r="AW176" s="63" t="s">
        <v>758</v>
      </c>
      <c r="AX176" s="63" t="s">
        <v>1097</v>
      </c>
      <c r="AY176" s="91" t="s">
        <v>1100</v>
      </c>
      <c r="AZ176" s="63" t="s">
        <v>1101</v>
      </c>
      <c r="BA176" s="63" t="s">
        <v>1098</v>
      </c>
      <c r="BB176" s="63" t="s">
        <v>197</v>
      </c>
    </row>
    <row r="177" spans="4:54" x14ac:dyDescent="0.3">
      <c r="D177" s="94" t="s">
        <v>53</v>
      </c>
      <c r="E177" s="94">
        <v>2.13</v>
      </c>
      <c r="F177" s="94">
        <v>2.37</v>
      </c>
      <c r="G177" s="94"/>
      <c r="I177" s="94" t="s">
        <v>53</v>
      </c>
      <c r="J177" s="94">
        <v>2.2000000000000002</v>
      </c>
      <c r="K177" s="94">
        <v>2.52</v>
      </c>
      <c r="L177" s="94"/>
      <c r="AT177" s="76" t="s">
        <v>1096</v>
      </c>
      <c r="AU177" s="56" t="s">
        <v>93</v>
      </c>
      <c r="AV177" s="97" t="s">
        <v>1105</v>
      </c>
      <c r="AW177" s="63" t="s">
        <v>1106</v>
      </c>
      <c r="AX177" s="63" t="s">
        <v>1097</v>
      </c>
      <c r="AY177" s="91" t="s">
        <v>90</v>
      </c>
      <c r="AZ177" s="63" t="s">
        <v>1102</v>
      </c>
      <c r="BA177" s="63" t="s">
        <v>1098</v>
      </c>
      <c r="BB177" s="63" t="s">
        <v>1109</v>
      </c>
    </row>
    <row r="178" spans="4:54" x14ac:dyDescent="0.3">
      <c r="D178" s="56" t="s">
        <v>54</v>
      </c>
      <c r="E178" s="220" t="s">
        <v>137</v>
      </c>
      <c r="F178" s="222"/>
      <c r="G178" s="56"/>
      <c r="I178" s="56" t="s">
        <v>54</v>
      </c>
      <c r="J178" s="220" t="s">
        <v>66</v>
      </c>
      <c r="K178" s="222"/>
      <c r="L178" s="56"/>
      <c r="AT178" s="56" t="s">
        <v>1275</v>
      </c>
      <c r="AU178" s="56" t="s">
        <v>93</v>
      </c>
      <c r="AV178" s="97" t="s">
        <v>1107</v>
      </c>
      <c r="AW178" s="63" t="s">
        <v>1108</v>
      </c>
      <c r="AX178" s="63" t="s">
        <v>1097</v>
      </c>
      <c r="AY178" s="91" t="s">
        <v>1103</v>
      </c>
      <c r="AZ178" s="63" t="s">
        <v>110</v>
      </c>
      <c r="BA178" s="63" t="s">
        <v>1098</v>
      </c>
      <c r="BB178" s="63" t="s">
        <v>1110</v>
      </c>
    </row>
    <row r="179" spans="4:54" x14ac:dyDescent="0.3">
      <c r="D179" s="56" t="s">
        <v>55</v>
      </c>
      <c r="E179" s="220" t="s">
        <v>66</v>
      </c>
      <c r="F179" s="222"/>
      <c r="G179" s="56"/>
      <c r="I179" s="56" t="s">
        <v>55</v>
      </c>
      <c r="J179" s="220" t="s">
        <v>66</v>
      </c>
      <c r="K179" s="222"/>
      <c r="L179" s="56"/>
      <c r="AT179" s="102"/>
      <c r="AU179" s="103" t="s">
        <v>59</v>
      </c>
      <c r="AV179" s="56"/>
      <c r="AW179" s="56" t="s">
        <v>61</v>
      </c>
      <c r="AX179" s="56" t="s">
        <v>62</v>
      </c>
      <c r="AY179" s="56" t="s">
        <v>63</v>
      </c>
      <c r="AZ179" s="56" t="s">
        <v>62</v>
      </c>
      <c r="BA179" s="56"/>
      <c r="BB179" s="104" t="s">
        <v>60</v>
      </c>
    </row>
    <row r="180" spans="4:54" x14ac:dyDescent="0.3">
      <c r="D180" s="94" t="s">
        <v>56</v>
      </c>
      <c r="E180" s="225" t="s">
        <v>1095</v>
      </c>
      <c r="F180" s="227"/>
      <c r="G180" s="94"/>
      <c r="I180" s="94" t="s">
        <v>56</v>
      </c>
      <c r="J180" s="225" t="s">
        <v>1095</v>
      </c>
      <c r="K180" s="227"/>
      <c r="L180" s="94"/>
      <c r="AT180" s="56" t="s">
        <v>112</v>
      </c>
      <c r="AU180" s="56" t="s">
        <v>93</v>
      </c>
      <c r="AV180" s="88">
        <f t="shared" ref="AV180" si="41">AW180/AX180</f>
        <v>0.14074074074074075</v>
      </c>
      <c r="AW180" s="56">
        <v>19</v>
      </c>
      <c r="AX180" s="63" t="s">
        <v>1097</v>
      </c>
      <c r="AY180" s="56">
        <v>85</v>
      </c>
      <c r="AZ180" s="63" t="s">
        <v>1098</v>
      </c>
      <c r="BA180" s="89">
        <f t="shared" ref="BA180" si="42">AY180/AZ180</f>
        <v>8.0188679245283015E-2</v>
      </c>
      <c r="BB180" s="63" t="s">
        <v>1111</v>
      </c>
    </row>
    <row r="181" spans="4:54" x14ac:dyDescent="0.3">
      <c r="D181" s="56" t="s">
        <v>57</v>
      </c>
      <c r="E181" s="220" t="s">
        <v>139</v>
      </c>
      <c r="F181" s="222"/>
      <c r="G181" s="56"/>
      <c r="I181" s="56" t="s">
        <v>57</v>
      </c>
      <c r="J181" s="220" t="s">
        <v>139</v>
      </c>
      <c r="K181" s="222"/>
      <c r="L181" s="56"/>
    </row>
    <row r="182" spans="4:54" x14ac:dyDescent="0.3">
      <c r="D182" s="56" t="s">
        <v>235</v>
      </c>
      <c r="E182" s="56">
        <v>51</v>
      </c>
      <c r="F182" s="56">
        <v>52.4</v>
      </c>
      <c r="G182" s="56"/>
      <c r="I182" s="56" t="s">
        <v>235</v>
      </c>
      <c r="J182" s="56">
        <v>43.3</v>
      </c>
      <c r="K182" s="56">
        <v>52.4</v>
      </c>
      <c r="L182" s="56"/>
    </row>
    <row r="183" spans="4:54" x14ac:dyDescent="0.3">
      <c r="AT183" s="217"/>
      <c r="AU183" s="217" t="s">
        <v>59</v>
      </c>
      <c r="AV183" s="217" t="s">
        <v>41</v>
      </c>
      <c r="AW183" s="217"/>
      <c r="AX183" s="217"/>
      <c r="AY183" s="217" t="s">
        <v>43</v>
      </c>
      <c r="AZ183" s="217"/>
      <c r="BA183" s="217"/>
      <c r="BB183" s="217" t="s">
        <v>60</v>
      </c>
    </row>
    <row r="184" spans="4:54" x14ac:dyDescent="0.3">
      <c r="AT184" s="217"/>
      <c r="AU184" s="217"/>
      <c r="AV184" s="56" t="s">
        <v>80</v>
      </c>
      <c r="AW184" s="63" t="s">
        <v>81</v>
      </c>
      <c r="AX184" s="56" t="s">
        <v>62</v>
      </c>
      <c r="AY184" s="56" t="s">
        <v>80</v>
      </c>
      <c r="AZ184" s="63" t="s">
        <v>81</v>
      </c>
      <c r="BA184" s="56" t="s">
        <v>62</v>
      </c>
      <c r="BB184" s="217"/>
    </row>
    <row r="185" spans="4:54" x14ac:dyDescent="0.3">
      <c r="AT185" s="56" t="s">
        <v>1096</v>
      </c>
      <c r="AU185" s="56" t="s">
        <v>83</v>
      </c>
      <c r="AV185" s="97" t="s">
        <v>1112</v>
      </c>
      <c r="AW185" s="63" t="s">
        <v>915</v>
      </c>
      <c r="AX185" s="63" t="s">
        <v>1099</v>
      </c>
      <c r="AY185" s="98" t="s">
        <v>1125</v>
      </c>
      <c r="AZ185" s="63" t="s">
        <v>1126</v>
      </c>
      <c r="BA185" s="63" t="s">
        <v>194</v>
      </c>
      <c r="BB185" s="63" t="s">
        <v>66</v>
      </c>
    </row>
    <row r="186" spans="4:54" x14ac:dyDescent="0.3">
      <c r="AT186" s="56" t="s">
        <v>1096</v>
      </c>
      <c r="AU186" s="56" t="s">
        <v>93</v>
      </c>
      <c r="AV186" s="97" t="s">
        <v>107</v>
      </c>
      <c r="AW186" s="63" t="s">
        <v>107</v>
      </c>
      <c r="AX186" s="63" t="s">
        <v>1099</v>
      </c>
      <c r="AY186" s="98" t="s">
        <v>762</v>
      </c>
      <c r="AZ186" s="63" t="s">
        <v>1131</v>
      </c>
      <c r="BA186" s="63" t="s">
        <v>194</v>
      </c>
      <c r="BB186" s="63" t="s">
        <v>66</v>
      </c>
    </row>
    <row r="187" spans="4:54" x14ac:dyDescent="0.3">
      <c r="AT187" s="56" t="s">
        <v>1275</v>
      </c>
      <c r="AU187" s="56" t="s">
        <v>93</v>
      </c>
      <c r="AV187" s="97" t="s">
        <v>1117</v>
      </c>
      <c r="AW187" s="63" t="s">
        <v>1118</v>
      </c>
      <c r="AX187" s="63" t="s">
        <v>1099</v>
      </c>
      <c r="AY187" s="98" t="s">
        <v>1113</v>
      </c>
      <c r="AZ187" s="63" t="s">
        <v>1114</v>
      </c>
      <c r="BA187" s="63" t="s">
        <v>194</v>
      </c>
      <c r="BB187" s="63" t="s">
        <v>66</v>
      </c>
    </row>
    <row r="188" spans="4:54" x14ac:dyDescent="0.3">
      <c r="AT188" s="56" t="s">
        <v>1096</v>
      </c>
      <c r="AU188" s="56" t="s">
        <v>1116</v>
      </c>
      <c r="AV188" s="97" t="s">
        <v>1119</v>
      </c>
      <c r="AW188" s="63" t="s">
        <v>1120</v>
      </c>
      <c r="AX188" s="63" t="s">
        <v>1099</v>
      </c>
      <c r="AY188" s="98" t="s">
        <v>1127</v>
      </c>
      <c r="AZ188" s="63" t="s">
        <v>1132</v>
      </c>
      <c r="BA188" s="63" t="s">
        <v>194</v>
      </c>
      <c r="BB188" s="63" t="s">
        <v>66</v>
      </c>
    </row>
    <row r="189" spans="4:54" x14ac:dyDescent="0.3">
      <c r="AT189" s="56" t="s">
        <v>1275</v>
      </c>
      <c r="AU189" s="56" t="s">
        <v>1116</v>
      </c>
      <c r="AV189" s="97" t="s">
        <v>1121</v>
      </c>
      <c r="AW189" s="63" t="s">
        <v>1122</v>
      </c>
      <c r="AX189" s="63" t="s">
        <v>1099</v>
      </c>
      <c r="AY189" s="98" t="s">
        <v>1128</v>
      </c>
      <c r="AZ189" s="63" t="s">
        <v>1133</v>
      </c>
      <c r="BA189" s="63" t="s">
        <v>194</v>
      </c>
      <c r="BB189" s="63" t="s">
        <v>66</v>
      </c>
    </row>
    <row r="190" spans="4:54" x14ac:dyDescent="0.3">
      <c r="AT190" s="56" t="s">
        <v>1096</v>
      </c>
      <c r="AU190" s="56" t="s">
        <v>1115</v>
      </c>
      <c r="AV190" s="97" t="s">
        <v>1123</v>
      </c>
      <c r="AW190" s="63" t="s">
        <v>105</v>
      </c>
      <c r="AX190" s="63" t="s">
        <v>1099</v>
      </c>
      <c r="AY190" s="98" t="s">
        <v>1129</v>
      </c>
      <c r="AZ190" s="63" t="s">
        <v>1134</v>
      </c>
      <c r="BA190" s="63" t="s">
        <v>194</v>
      </c>
      <c r="BB190" s="63" t="s">
        <v>66</v>
      </c>
    </row>
    <row r="191" spans="4:54" x14ac:dyDescent="0.3">
      <c r="AT191" s="56" t="s">
        <v>1275</v>
      </c>
      <c r="AU191" s="56" t="s">
        <v>1115</v>
      </c>
      <c r="AV191" s="97" t="s">
        <v>1124</v>
      </c>
      <c r="AW191" s="63" t="s">
        <v>1010</v>
      </c>
      <c r="AX191" s="63" t="s">
        <v>1099</v>
      </c>
      <c r="AY191" s="98" t="s">
        <v>1130</v>
      </c>
      <c r="AZ191" s="63" t="s">
        <v>1135</v>
      </c>
      <c r="BA191" s="63" t="s">
        <v>194</v>
      </c>
      <c r="BB191" s="63" t="s">
        <v>66</v>
      </c>
    </row>
    <row r="192" spans="4:54" x14ac:dyDescent="0.3">
      <c r="AT192" s="102"/>
      <c r="AU192" s="103" t="s">
        <v>59</v>
      </c>
      <c r="AV192" s="56"/>
      <c r="AW192" s="56" t="s">
        <v>61</v>
      </c>
      <c r="AX192" s="56" t="s">
        <v>62</v>
      </c>
      <c r="AY192" s="56" t="s">
        <v>63</v>
      </c>
      <c r="AZ192" s="56" t="s">
        <v>62</v>
      </c>
      <c r="BA192" s="56"/>
      <c r="BB192" s="104" t="s">
        <v>60</v>
      </c>
    </row>
    <row r="193" spans="1:78" x14ac:dyDescent="0.3">
      <c r="AT193" s="56" t="s">
        <v>112</v>
      </c>
      <c r="AU193" s="56" t="s">
        <v>1115</v>
      </c>
      <c r="AV193" s="88">
        <f t="shared" ref="AV193" si="43">AW193/AX193</f>
        <v>0.16981132075471697</v>
      </c>
      <c r="AW193" s="56">
        <v>9</v>
      </c>
      <c r="AX193" s="63" t="s">
        <v>1099</v>
      </c>
      <c r="AY193" s="56">
        <v>6</v>
      </c>
      <c r="AZ193" s="63" t="s">
        <v>194</v>
      </c>
      <c r="BA193" s="105">
        <f t="shared" ref="BA193" si="44">AY193/AZ193</f>
        <v>7.1428571428571425E-2</v>
      </c>
      <c r="BB193" s="63" t="s">
        <v>1111</v>
      </c>
    </row>
    <row r="194" spans="1:78" x14ac:dyDescent="0.3"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</row>
    <row r="195" spans="1:78" ht="4.1500000000000004" customHeight="1" x14ac:dyDescent="0.3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</row>
    <row r="197" spans="1:78" x14ac:dyDescent="0.3">
      <c r="A197" s="60">
        <v>9</v>
      </c>
      <c r="B197" s="60">
        <v>196</v>
      </c>
      <c r="C197" s="61" t="s">
        <v>9</v>
      </c>
      <c r="D197" s="56" t="s">
        <v>718</v>
      </c>
      <c r="E197" s="56" t="s">
        <v>157</v>
      </c>
      <c r="F197" s="56" t="s">
        <v>781</v>
      </c>
      <c r="G197" s="56"/>
    </row>
    <row r="198" spans="1:78" x14ac:dyDescent="0.3">
      <c r="C198" s="54" t="s">
        <v>179</v>
      </c>
    </row>
    <row r="199" spans="1:78" x14ac:dyDescent="0.3">
      <c r="D199" s="56" t="s">
        <v>51</v>
      </c>
      <c r="E199" s="56" t="s">
        <v>157</v>
      </c>
      <c r="F199" s="56" t="s">
        <v>781</v>
      </c>
      <c r="G199" s="56" t="s">
        <v>131</v>
      </c>
      <c r="N199" s="217" t="s">
        <v>155</v>
      </c>
      <c r="O199" s="217"/>
      <c r="P199" s="217"/>
      <c r="Q199" s="217"/>
      <c r="R199" s="217"/>
      <c r="S199" s="217"/>
      <c r="T199" s="217"/>
      <c r="U199" s="217"/>
      <c r="V199" s="217"/>
      <c r="W199" s="217"/>
      <c r="X199" s="217"/>
      <c r="Y199" s="217"/>
      <c r="Z199" s="217"/>
      <c r="AA199" s="217"/>
      <c r="AB199" s="217"/>
      <c r="AD199" s="217" t="s">
        <v>155</v>
      </c>
      <c r="AE199" s="217"/>
      <c r="AF199" s="217"/>
      <c r="AG199" s="217"/>
      <c r="AH199" s="217"/>
      <c r="AI199" s="217"/>
      <c r="AJ199" s="217"/>
      <c r="AK199" s="217"/>
      <c r="AL199" s="217"/>
      <c r="AM199" s="217"/>
      <c r="AN199" s="217"/>
      <c r="AO199" s="217"/>
      <c r="AP199" s="217"/>
      <c r="AQ199" s="217"/>
      <c r="AR199" s="217"/>
      <c r="AT199" s="217"/>
      <c r="AU199" s="217" t="s">
        <v>59</v>
      </c>
      <c r="AV199" s="217" t="s">
        <v>41</v>
      </c>
      <c r="AW199" s="217"/>
      <c r="AX199" s="217"/>
      <c r="AY199" s="217" t="s">
        <v>42</v>
      </c>
      <c r="AZ199" s="217"/>
      <c r="BA199" s="217"/>
      <c r="BB199" s="217" t="s">
        <v>60</v>
      </c>
      <c r="BJ199" s="56" t="s">
        <v>155</v>
      </c>
      <c r="BL199" s="220" t="s">
        <v>155</v>
      </c>
      <c r="BM199" s="221"/>
      <c r="BN199" s="221"/>
      <c r="BO199" s="221"/>
      <c r="BP199" s="221"/>
      <c r="BQ199" s="221"/>
      <c r="BR199" s="221"/>
      <c r="BS199" s="221"/>
      <c r="BT199" s="221"/>
      <c r="BU199" s="221"/>
      <c r="BV199" s="221"/>
      <c r="BW199" s="221"/>
      <c r="BX199" s="221"/>
      <c r="BY199" s="221"/>
      <c r="BZ199" s="222"/>
    </row>
    <row r="200" spans="1:78" x14ac:dyDescent="0.3">
      <c r="D200" s="56" t="s">
        <v>52</v>
      </c>
      <c r="E200" s="56">
        <v>60</v>
      </c>
      <c r="F200" s="56">
        <v>31</v>
      </c>
      <c r="G200" s="56"/>
      <c r="AT200" s="217"/>
      <c r="AU200" s="217"/>
      <c r="AV200" s="56" t="s">
        <v>80</v>
      </c>
      <c r="AW200" s="63" t="s">
        <v>217</v>
      </c>
      <c r="AX200" s="56" t="s">
        <v>62</v>
      </c>
      <c r="AY200" s="56" t="s">
        <v>80</v>
      </c>
      <c r="AZ200" s="63" t="s">
        <v>217</v>
      </c>
      <c r="BA200" s="56" t="s">
        <v>62</v>
      </c>
      <c r="BB200" s="217"/>
    </row>
    <row r="201" spans="1:78" x14ac:dyDescent="0.3">
      <c r="D201" s="56" t="s">
        <v>53</v>
      </c>
      <c r="E201" s="56">
        <v>2.71</v>
      </c>
      <c r="F201" s="56">
        <v>2.86</v>
      </c>
      <c r="G201" s="56"/>
      <c r="AT201" s="56" t="s">
        <v>1042</v>
      </c>
      <c r="AU201" s="56" t="s">
        <v>83</v>
      </c>
      <c r="AV201" s="97" t="s">
        <v>1047</v>
      </c>
      <c r="AW201" s="63" t="s">
        <v>1048</v>
      </c>
      <c r="AX201" s="63" t="s">
        <v>321</v>
      </c>
      <c r="AY201" s="91" t="s">
        <v>1054</v>
      </c>
      <c r="AZ201" s="63" t="s">
        <v>1058</v>
      </c>
      <c r="BA201" s="63" t="s">
        <v>308</v>
      </c>
      <c r="BB201" s="63" t="s">
        <v>1061</v>
      </c>
    </row>
    <row r="202" spans="1:78" x14ac:dyDescent="0.3">
      <c r="D202" s="117" t="s">
        <v>54</v>
      </c>
      <c r="E202" s="230" t="s">
        <v>137</v>
      </c>
      <c r="F202" s="231"/>
      <c r="G202" s="117"/>
      <c r="AT202" s="56" t="s">
        <v>1042</v>
      </c>
      <c r="AU202" s="56" t="s">
        <v>1043</v>
      </c>
      <c r="AV202" s="97" t="s">
        <v>1049</v>
      </c>
      <c r="AW202" s="63" t="s">
        <v>1052</v>
      </c>
      <c r="AX202" s="63" t="s">
        <v>321</v>
      </c>
      <c r="AY202" s="91" t="s">
        <v>1055</v>
      </c>
      <c r="AZ202" s="63" t="s">
        <v>1059</v>
      </c>
      <c r="BA202" s="63" t="s">
        <v>308</v>
      </c>
      <c r="BB202" s="63" t="s">
        <v>1062</v>
      </c>
    </row>
    <row r="203" spans="1:78" x14ac:dyDescent="0.3">
      <c r="D203" s="56" t="s">
        <v>55</v>
      </c>
      <c r="E203" s="220" t="s">
        <v>139</v>
      </c>
      <c r="F203" s="222"/>
      <c r="G203" s="56"/>
      <c r="AT203" s="56" t="s">
        <v>1277</v>
      </c>
      <c r="AU203" s="56" t="s">
        <v>1043</v>
      </c>
      <c r="AV203" s="97" t="s">
        <v>1050</v>
      </c>
      <c r="AW203" s="63" t="s">
        <v>1053</v>
      </c>
      <c r="AX203" s="63" t="s">
        <v>321</v>
      </c>
      <c r="AY203" s="91" t="s">
        <v>1056</v>
      </c>
      <c r="AZ203" s="63" t="s">
        <v>1060</v>
      </c>
      <c r="BA203" s="63" t="s">
        <v>308</v>
      </c>
      <c r="BB203" s="63" t="s">
        <v>1063</v>
      </c>
    </row>
    <row r="204" spans="1:78" ht="17.45" customHeight="1" x14ac:dyDescent="0.3">
      <c r="D204" s="56" t="s">
        <v>56</v>
      </c>
      <c r="E204" s="220" t="s">
        <v>139</v>
      </c>
      <c r="F204" s="222"/>
      <c r="G204" s="56"/>
      <c r="AT204" s="220" t="s">
        <v>60</v>
      </c>
      <c r="AU204" s="222"/>
      <c r="AV204" s="259" t="s">
        <v>1051</v>
      </c>
      <c r="AW204" s="260"/>
      <c r="AX204" s="261"/>
      <c r="AY204" s="259" t="s">
        <v>1057</v>
      </c>
      <c r="AZ204" s="260"/>
      <c r="BA204" s="261"/>
      <c r="BB204" s="63"/>
    </row>
    <row r="205" spans="1:78" x14ac:dyDescent="0.3">
      <c r="D205" s="56"/>
      <c r="E205" s="118"/>
      <c r="F205" s="119"/>
      <c r="G205" s="56"/>
      <c r="AT205" s="56" t="s">
        <v>1044</v>
      </c>
      <c r="AU205" s="56" t="s">
        <v>83</v>
      </c>
      <c r="AV205" s="97" t="s">
        <v>1064</v>
      </c>
      <c r="AW205" s="63" t="s">
        <v>1067</v>
      </c>
      <c r="AX205" s="63" t="s">
        <v>321</v>
      </c>
      <c r="AY205" s="91" t="s">
        <v>1070</v>
      </c>
      <c r="AZ205" s="63" t="s">
        <v>1074</v>
      </c>
      <c r="BA205" s="63" t="s">
        <v>308</v>
      </c>
      <c r="BB205" s="63" t="s">
        <v>681</v>
      </c>
    </row>
    <row r="206" spans="1:78" x14ac:dyDescent="0.3">
      <c r="D206" s="56"/>
      <c r="E206" s="118"/>
      <c r="F206" s="119"/>
      <c r="G206" s="56"/>
      <c r="AT206" s="56" t="s">
        <v>1044</v>
      </c>
      <c r="AU206" s="56" t="s">
        <v>1043</v>
      </c>
      <c r="AV206" s="97" t="s">
        <v>1065</v>
      </c>
      <c r="AW206" s="63" t="s">
        <v>1068</v>
      </c>
      <c r="AX206" s="63" t="s">
        <v>321</v>
      </c>
      <c r="AY206" s="91" t="s">
        <v>1071</v>
      </c>
      <c r="AZ206" s="63" t="s">
        <v>1075</v>
      </c>
      <c r="BA206" s="63" t="s">
        <v>308</v>
      </c>
      <c r="BB206" s="63" t="s">
        <v>1077</v>
      </c>
    </row>
    <row r="207" spans="1:78" x14ac:dyDescent="0.3">
      <c r="D207" s="56"/>
      <c r="E207" s="118"/>
      <c r="F207" s="119"/>
      <c r="G207" s="56"/>
      <c r="AT207" s="56" t="s">
        <v>1044</v>
      </c>
      <c r="AU207" s="56" t="s">
        <v>1043</v>
      </c>
      <c r="AV207" s="97" t="s">
        <v>1066</v>
      </c>
      <c r="AW207" s="63" t="s">
        <v>1069</v>
      </c>
      <c r="AX207" s="63" t="s">
        <v>321</v>
      </c>
      <c r="AY207" s="91" t="s">
        <v>1072</v>
      </c>
      <c r="AZ207" s="63" t="s">
        <v>1076</v>
      </c>
      <c r="BA207" s="63" t="s">
        <v>308</v>
      </c>
      <c r="BB207" s="63" t="s">
        <v>776</v>
      </c>
    </row>
    <row r="208" spans="1:78" x14ac:dyDescent="0.3">
      <c r="D208" s="56" t="s">
        <v>57</v>
      </c>
      <c r="E208" s="220" t="s">
        <v>139</v>
      </c>
      <c r="F208" s="222"/>
      <c r="G208" s="56"/>
      <c r="AT208" s="220" t="s">
        <v>60</v>
      </c>
      <c r="AU208" s="222"/>
      <c r="AV208" s="259" t="s">
        <v>1051</v>
      </c>
      <c r="AW208" s="260"/>
      <c r="AX208" s="261"/>
      <c r="AY208" s="259" t="s">
        <v>1073</v>
      </c>
      <c r="AZ208" s="260"/>
      <c r="BA208" s="261"/>
      <c r="BB208" s="63"/>
    </row>
    <row r="209" spans="1:78" x14ac:dyDescent="0.3">
      <c r="D209" s="56"/>
      <c r="E209" s="118"/>
      <c r="F209" s="119"/>
      <c r="G209" s="56"/>
      <c r="AT209" s="56" t="s">
        <v>1045</v>
      </c>
      <c r="AU209" s="56" t="s">
        <v>83</v>
      </c>
      <c r="AV209" s="97" t="s">
        <v>1078</v>
      </c>
      <c r="AW209" s="63" t="s">
        <v>1079</v>
      </c>
      <c r="AX209" s="63" t="s">
        <v>321</v>
      </c>
      <c r="AY209" s="91" t="s">
        <v>1084</v>
      </c>
      <c r="AZ209" s="63" t="s">
        <v>1085</v>
      </c>
      <c r="BA209" s="63" t="s">
        <v>308</v>
      </c>
      <c r="BB209" s="63" t="s">
        <v>175</v>
      </c>
    </row>
    <row r="210" spans="1:78" x14ac:dyDescent="0.3">
      <c r="D210" s="56"/>
      <c r="E210" s="118"/>
      <c r="F210" s="119"/>
      <c r="G210" s="56"/>
      <c r="AT210" s="56" t="s">
        <v>1045</v>
      </c>
      <c r="AU210" s="56" t="s">
        <v>1043</v>
      </c>
      <c r="AV210" s="97" t="s">
        <v>1080</v>
      </c>
      <c r="AW210" s="63" t="s">
        <v>1082</v>
      </c>
      <c r="AX210" s="63" t="s">
        <v>321</v>
      </c>
      <c r="AY210" s="91" t="s">
        <v>1086</v>
      </c>
      <c r="AZ210" s="63" t="s">
        <v>1087</v>
      </c>
      <c r="BA210" s="63" t="s">
        <v>308</v>
      </c>
      <c r="BB210" s="63" t="s">
        <v>981</v>
      </c>
    </row>
    <row r="211" spans="1:78" x14ac:dyDescent="0.3">
      <c r="D211" s="56"/>
      <c r="E211" s="118"/>
      <c r="F211" s="119"/>
      <c r="G211" s="56"/>
      <c r="AT211" s="56" t="s">
        <v>1046</v>
      </c>
      <c r="AU211" s="56" t="s">
        <v>1043</v>
      </c>
      <c r="AV211" s="97" t="s">
        <v>1081</v>
      </c>
      <c r="AW211" s="63" t="s">
        <v>1083</v>
      </c>
      <c r="AX211" s="63" t="s">
        <v>321</v>
      </c>
      <c r="AY211" s="91" t="s">
        <v>1088</v>
      </c>
      <c r="AZ211" s="63" t="s">
        <v>1089</v>
      </c>
      <c r="BA211" s="63" t="s">
        <v>308</v>
      </c>
      <c r="BB211" s="63" t="s">
        <v>680</v>
      </c>
      <c r="BD211" s="54" t="s">
        <v>1090</v>
      </c>
    </row>
    <row r="212" spans="1:78" x14ac:dyDescent="0.3">
      <c r="D212" s="56" t="s">
        <v>235</v>
      </c>
      <c r="E212" s="220">
        <v>38</v>
      </c>
      <c r="F212" s="222"/>
      <c r="G212" s="56"/>
      <c r="AT212" s="220" t="s">
        <v>60</v>
      </c>
      <c r="AU212" s="222"/>
      <c r="AV212" s="259" t="s">
        <v>197</v>
      </c>
      <c r="AW212" s="260"/>
      <c r="AX212" s="261"/>
      <c r="AY212" s="259" t="s">
        <v>197</v>
      </c>
      <c r="AZ212" s="260"/>
      <c r="BA212" s="261"/>
      <c r="BB212" s="63"/>
    </row>
    <row r="214" spans="1:78" ht="4.1500000000000004" customHeight="1" x14ac:dyDescent="0.3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</row>
    <row r="216" spans="1:78" x14ac:dyDescent="0.3">
      <c r="A216" s="60">
        <v>10</v>
      </c>
      <c r="B216" s="60">
        <v>165</v>
      </c>
      <c r="C216" s="61" t="s">
        <v>10</v>
      </c>
      <c r="D216" s="56"/>
      <c r="E216" s="56" t="s">
        <v>157</v>
      </c>
      <c r="F216" s="56" t="s">
        <v>158</v>
      </c>
      <c r="G216" s="56" t="s">
        <v>332</v>
      </c>
    </row>
    <row r="217" spans="1:78" x14ac:dyDescent="0.3">
      <c r="C217" s="54" t="s">
        <v>179</v>
      </c>
    </row>
    <row r="218" spans="1:78" x14ac:dyDescent="0.3">
      <c r="D218" s="62" t="s">
        <v>51</v>
      </c>
      <c r="E218" s="56" t="str">
        <f>E216</f>
        <v>p-RFA</v>
      </c>
      <c r="F218" s="56" t="str">
        <f>F216</f>
        <v>p-CRA</v>
      </c>
      <c r="G218" s="56" t="str">
        <f>G216</f>
        <v>PN</v>
      </c>
      <c r="H218" s="56" t="s">
        <v>131</v>
      </c>
      <c r="N218" s="217" t="s">
        <v>155</v>
      </c>
      <c r="O218" s="217"/>
      <c r="P218" s="217"/>
      <c r="Q218" s="217"/>
      <c r="R218" s="217"/>
      <c r="S218" s="217"/>
      <c r="T218" s="217"/>
      <c r="U218" s="217"/>
      <c r="V218" s="217"/>
      <c r="W218" s="217"/>
      <c r="X218" s="217"/>
      <c r="Y218" s="217"/>
      <c r="Z218" s="217"/>
      <c r="AA218" s="217"/>
      <c r="AB218" s="217"/>
      <c r="AD218" s="218"/>
      <c r="AE218" s="218" t="s">
        <v>59</v>
      </c>
      <c r="AF218" s="217" t="s">
        <v>41</v>
      </c>
      <c r="AG218" s="217"/>
      <c r="AH218" s="217"/>
      <c r="AI218" s="217" t="s">
        <v>42</v>
      </c>
      <c r="AJ218" s="217"/>
      <c r="AK218" s="217"/>
      <c r="AL218" s="217" t="s">
        <v>43</v>
      </c>
      <c r="AM218" s="217"/>
      <c r="AN218" s="217"/>
      <c r="AO218" s="223" t="s">
        <v>60</v>
      </c>
      <c r="AP218" s="84"/>
      <c r="AQ218" s="84"/>
      <c r="AR218" s="84"/>
      <c r="AT218" s="218"/>
      <c r="AU218" s="218" t="s">
        <v>59</v>
      </c>
      <c r="AV218" s="220" t="s">
        <v>41</v>
      </c>
      <c r="AW218" s="221"/>
      <c r="AX218" s="222"/>
      <c r="AY218" s="220" t="s">
        <v>42</v>
      </c>
      <c r="AZ218" s="221"/>
      <c r="BA218" s="222"/>
      <c r="BB218" s="217" t="s">
        <v>43</v>
      </c>
      <c r="BC218" s="217"/>
      <c r="BD218" s="217"/>
      <c r="BE218" s="232" t="s">
        <v>60</v>
      </c>
      <c r="BJ218" s="56" t="s">
        <v>155</v>
      </c>
      <c r="BL218" s="217" t="s">
        <v>155</v>
      </c>
      <c r="BM218" s="217"/>
      <c r="BN218" s="217"/>
      <c r="BO218" s="217"/>
      <c r="BP218" s="217"/>
      <c r="BQ218" s="217"/>
      <c r="BR218" s="217"/>
      <c r="BS218" s="217"/>
      <c r="BT218" s="217"/>
      <c r="BU218" s="217"/>
      <c r="BV218" s="217"/>
      <c r="BW218" s="217"/>
      <c r="BX218" s="217"/>
      <c r="BY218" s="217"/>
      <c r="BZ218" s="217"/>
    </row>
    <row r="219" spans="1:78" x14ac:dyDescent="0.3">
      <c r="D219" s="56" t="s">
        <v>52</v>
      </c>
      <c r="E219" s="56">
        <v>68</v>
      </c>
      <c r="F219" s="56">
        <v>83</v>
      </c>
      <c r="G219" s="56">
        <v>665</v>
      </c>
      <c r="H219" s="56"/>
      <c r="AA219" s="84"/>
      <c r="AB219" s="84"/>
      <c r="AD219" s="219"/>
      <c r="AE219" s="219"/>
      <c r="AF219" s="56"/>
      <c r="AG219" s="56" t="s">
        <v>61</v>
      </c>
      <c r="AH219" s="56" t="s">
        <v>62</v>
      </c>
      <c r="AI219" s="56" t="s">
        <v>63</v>
      </c>
      <c r="AJ219" s="56" t="s">
        <v>62</v>
      </c>
      <c r="AK219" s="56"/>
      <c r="AL219" s="56" t="s">
        <v>63</v>
      </c>
      <c r="AM219" s="56" t="s">
        <v>62</v>
      </c>
      <c r="AN219" s="56"/>
      <c r="AO219" s="224"/>
      <c r="AP219" s="84"/>
      <c r="AQ219" s="84"/>
      <c r="AR219" s="84"/>
      <c r="AT219" s="219"/>
      <c r="AU219" s="219"/>
      <c r="AV219" s="56" t="s">
        <v>149</v>
      </c>
      <c r="AW219" s="63" t="s">
        <v>304</v>
      </c>
      <c r="AX219" s="56" t="s">
        <v>62</v>
      </c>
      <c r="AY219" s="56" t="s">
        <v>149</v>
      </c>
      <c r="AZ219" s="63" t="s">
        <v>304</v>
      </c>
      <c r="BA219" s="56" t="s">
        <v>62</v>
      </c>
      <c r="BB219" s="56" t="s">
        <v>149</v>
      </c>
      <c r="BC219" s="63" t="s">
        <v>304</v>
      </c>
      <c r="BD219" s="56" t="s">
        <v>62</v>
      </c>
      <c r="BE219" s="233"/>
      <c r="BZ219" s="84"/>
    </row>
    <row r="220" spans="1:78" x14ac:dyDescent="0.3">
      <c r="D220" s="94" t="s">
        <v>53</v>
      </c>
      <c r="E220" s="94">
        <v>2.5</v>
      </c>
      <c r="F220" s="94">
        <v>2.2000000000000002</v>
      </c>
      <c r="G220" s="94">
        <v>3</v>
      </c>
      <c r="H220" s="94"/>
      <c r="AA220" s="84"/>
      <c r="AB220" s="84"/>
      <c r="AD220" s="56"/>
      <c r="AE220" s="56"/>
      <c r="AF220" s="88"/>
      <c r="AG220" s="56"/>
      <c r="AH220" s="56"/>
      <c r="AI220" s="56"/>
      <c r="AJ220" s="56"/>
      <c r="AK220" s="89"/>
      <c r="AL220" s="56"/>
      <c r="AM220" s="56"/>
      <c r="AN220" s="114"/>
      <c r="AO220" s="63"/>
      <c r="AP220" s="84"/>
      <c r="AQ220" s="84"/>
      <c r="AR220" s="84"/>
      <c r="AT220" s="56" t="s">
        <v>1022</v>
      </c>
      <c r="AU220" s="56" t="s">
        <v>83</v>
      </c>
      <c r="AV220" s="97" t="s">
        <v>1023</v>
      </c>
      <c r="AW220" s="63" t="s">
        <v>1024</v>
      </c>
      <c r="AX220" s="63" t="s">
        <v>1019</v>
      </c>
      <c r="AY220" s="91" t="s">
        <v>840</v>
      </c>
      <c r="AZ220" s="63" t="s">
        <v>1025</v>
      </c>
      <c r="BA220" s="63" t="s">
        <v>1020</v>
      </c>
      <c r="BB220" s="98" t="s">
        <v>838</v>
      </c>
      <c r="BC220" s="63" t="s">
        <v>1026</v>
      </c>
      <c r="BD220" s="63" t="s">
        <v>1021</v>
      </c>
      <c r="BE220" s="63" t="s">
        <v>197</v>
      </c>
      <c r="BH220" s="84"/>
      <c r="BZ220" s="84"/>
    </row>
    <row r="221" spans="1:78" x14ac:dyDescent="0.3">
      <c r="D221" s="94" t="s">
        <v>54</v>
      </c>
      <c r="E221" s="94">
        <v>77</v>
      </c>
      <c r="F221" s="94">
        <v>71</v>
      </c>
      <c r="G221" s="94">
        <v>63</v>
      </c>
      <c r="H221" s="94"/>
      <c r="AA221" s="84"/>
      <c r="AB221" s="84"/>
      <c r="AD221" s="56" t="s">
        <v>1035</v>
      </c>
      <c r="AE221" s="56" t="s">
        <v>1034</v>
      </c>
      <c r="AF221" s="88">
        <f>AG221/AH221</f>
        <v>0.2391304347826087</v>
      </c>
      <c r="AG221" s="56">
        <v>11</v>
      </c>
      <c r="AH221" s="56">
        <v>46</v>
      </c>
      <c r="AI221" s="56">
        <v>12</v>
      </c>
      <c r="AJ221" s="56">
        <v>71</v>
      </c>
      <c r="AK221" s="89">
        <f>AI221/AJ221</f>
        <v>0.16901408450704225</v>
      </c>
      <c r="AL221" s="56">
        <v>17</v>
      </c>
      <c r="AM221" s="56">
        <v>490</v>
      </c>
      <c r="AN221" s="114">
        <f>AL221/AM221</f>
        <v>3.4693877551020408E-2</v>
      </c>
      <c r="AO221" s="63" t="s">
        <v>197</v>
      </c>
      <c r="AP221" s="84"/>
      <c r="AQ221" s="84"/>
      <c r="AR221" s="84"/>
      <c r="AT221" s="56" t="s">
        <v>1027</v>
      </c>
      <c r="AU221" s="56" t="s">
        <v>1028</v>
      </c>
      <c r="AV221" s="97" t="s">
        <v>911</v>
      </c>
      <c r="AW221" s="63" t="s">
        <v>1029</v>
      </c>
      <c r="AX221" s="63" t="s">
        <v>1019</v>
      </c>
      <c r="AY221" s="91" t="s">
        <v>1030</v>
      </c>
      <c r="AZ221" s="63" t="s">
        <v>1031</v>
      </c>
      <c r="BA221" s="63" t="s">
        <v>1020</v>
      </c>
      <c r="BB221" s="98" t="s">
        <v>1032</v>
      </c>
      <c r="BC221" s="63" t="s">
        <v>1033</v>
      </c>
      <c r="BD221" s="63" t="s">
        <v>1021</v>
      </c>
      <c r="BE221" s="63" t="s">
        <v>197</v>
      </c>
      <c r="BH221" s="84"/>
      <c r="BZ221" s="84"/>
    </row>
    <row r="222" spans="1:78" x14ac:dyDescent="0.3">
      <c r="D222" s="56" t="s">
        <v>55</v>
      </c>
      <c r="E222" s="220" t="s">
        <v>139</v>
      </c>
      <c r="F222" s="221"/>
      <c r="G222" s="222"/>
      <c r="H222" s="56"/>
      <c r="AA222" s="84"/>
      <c r="AB222" s="84"/>
      <c r="AD222" s="56" t="s">
        <v>1036</v>
      </c>
      <c r="AE222" s="56" t="s">
        <v>1034</v>
      </c>
      <c r="AF222" s="88">
        <f t="shared" ref="AF222" si="45">AG222/AH222</f>
        <v>6.5217391304347824E-2</v>
      </c>
      <c r="AG222" s="56">
        <v>3</v>
      </c>
      <c r="AH222" s="56">
        <v>46</v>
      </c>
      <c r="AI222" s="56">
        <v>1</v>
      </c>
      <c r="AJ222" s="56">
        <v>71</v>
      </c>
      <c r="AK222" s="89">
        <f t="shared" ref="AK222" si="46">AI222/AJ222</f>
        <v>1.4084507042253521E-2</v>
      </c>
      <c r="AL222" s="56">
        <v>15</v>
      </c>
      <c r="AM222" s="56">
        <v>490</v>
      </c>
      <c r="AN222" s="114">
        <f t="shared" ref="AN222" si="47">AL222/AM222</f>
        <v>3.0612244897959183E-2</v>
      </c>
      <c r="AO222" s="63" t="s">
        <v>266</v>
      </c>
      <c r="AP222" s="84"/>
      <c r="AQ222" s="84"/>
      <c r="AR222" s="84"/>
      <c r="BH222" s="84"/>
      <c r="BZ222" s="84"/>
    </row>
    <row r="223" spans="1:78" x14ac:dyDescent="0.3">
      <c r="D223" s="94" t="s">
        <v>56</v>
      </c>
      <c r="E223" s="225" t="s">
        <v>1018</v>
      </c>
      <c r="F223" s="226"/>
      <c r="G223" s="227"/>
      <c r="H223" s="94" t="s">
        <v>1016</v>
      </c>
      <c r="AD223" s="56" t="s">
        <v>241</v>
      </c>
      <c r="AE223" s="56" t="s">
        <v>232</v>
      </c>
      <c r="AF223" s="88">
        <v>0.83</v>
      </c>
      <c r="AG223" s="56"/>
      <c r="AH223" s="56"/>
      <c r="AI223" s="89">
        <v>0.90400000000000003</v>
      </c>
      <c r="AJ223" s="217"/>
      <c r="AK223" s="217"/>
      <c r="AL223" s="105">
        <v>0.97</v>
      </c>
      <c r="AM223" s="217"/>
      <c r="AN223" s="217"/>
      <c r="AO223" s="63" t="s">
        <v>197</v>
      </c>
      <c r="AP223" s="84"/>
      <c r="AQ223" s="84"/>
      <c r="AR223" s="84"/>
      <c r="BH223" s="84"/>
      <c r="BZ223" s="84"/>
    </row>
    <row r="224" spans="1:78" x14ac:dyDescent="0.3">
      <c r="D224" s="94" t="s">
        <v>57</v>
      </c>
      <c r="E224" s="225" t="s">
        <v>1038</v>
      </c>
      <c r="F224" s="226"/>
      <c r="G224" s="227"/>
      <c r="H224" s="94" t="s">
        <v>1037</v>
      </c>
      <c r="AD224" s="56" t="s">
        <v>241</v>
      </c>
      <c r="AE224" s="56" t="s">
        <v>318</v>
      </c>
      <c r="AF224" s="88">
        <v>0.79400000000000004</v>
      </c>
      <c r="AG224" s="56"/>
      <c r="AH224" s="56"/>
      <c r="AI224" s="89">
        <v>0.873</v>
      </c>
      <c r="AJ224" s="217"/>
      <c r="AK224" s="217"/>
      <c r="AL224" s="105">
        <v>0.96399999999999997</v>
      </c>
      <c r="AM224" s="217"/>
      <c r="AN224" s="217"/>
      <c r="AO224" s="63" t="s">
        <v>197</v>
      </c>
      <c r="BH224" s="84"/>
      <c r="BZ224" s="84"/>
    </row>
    <row r="225" spans="4:60" x14ac:dyDescent="0.3">
      <c r="D225" s="94" t="s">
        <v>235</v>
      </c>
      <c r="E225" s="94">
        <v>48</v>
      </c>
      <c r="F225" s="94">
        <v>63</v>
      </c>
      <c r="G225" s="94">
        <v>63</v>
      </c>
      <c r="H225" s="94"/>
      <c r="BH225" s="84"/>
    </row>
    <row r="227" spans="4:60" x14ac:dyDescent="0.3">
      <c r="D227" s="56" t="s">
        <v>51</v>
      </c>
      <c r="E227" s="56" t="str">
        <f>E218</f>
        <v>p-RFA</v>
      </c>
      <c r="F227" s="56" t="str">
        <f>F218</f>
        <v>p-CRA</v>
      </c>
      <c r="G227" s="56" t="s">
        <v>131</v>
      </c>
      <c r="I227" s="56" t="s">
        <v>51</v>
      </c>
      <c r="J227" s="56" t="str">
        <f>E218</f>
        <v>p-RFA</v>
      </c>
      <c r="K227" s="56" t="str">
        <f>G218</f>
        <v>PN</v>
      </c>
      <c r="L227" s="56" t="s">
        <v>131</v>
      </c>
      <c r="AD227" s="218"/>
      <c r="AE227" s="218" t="s">
        <v>59</v>
      </c>
      <c r="AF227" s="217" t="s">
        <v>41</v>
      </c>
      <c r="AG227" s="217"/>
      <c r="AH227" s="217"/>
      <c r="AI227" s="217" t="s">
        <v>42</v>
      </c>
      <c r="AJ227" s="217"/>
      <c r="AK227" s="217"/>
      <c r="AL227" s="223" t="s">
        <v>60</v>
      </c>
      <c r="AT227" s="218"/>
      <c r="AU227" s="218" t="s">
        <v>59</v>
      </c>
      <c r="AV227" s="220" t="s">
        <v>41</v>
      </c>
      <c r="AW227" s="221"/>
      <c r="AX227" s="222"/>
      <c r="AY227" s="220" t="s">
        <v>42</v>
      </c>
      <c r="AZ227" s="221"/>
      <c r="BA227" s="222"/>
      <c r="BB227" s="232" t="s">
        <v>60</v>
      </c>
    </row>
    <row r="228" spans="4:60" x14ac:dyDescent="0.3">
      <c r="D228" s="56" t="s">
        <v>52</v>
      </c>
      <c r="E228" s="56">
        <f>E219</f>
        <v>68</v>
      </c>
      <c r="F228" s="56">
        <f t="shared" ref="F228:F234" si="48">F219</f>
        <v>83</v>
      </c>
      <c r="G228" s="56"/>
      <c r="I228" s="56" t="s">
        <v>52</v>
      </c>
      <c r="J228" s="56">
        <f t="shared" ref="J228:J234" si="49">E219</f>
        <v>68</v>
      </c>
      <c r="K228" s="56">
        <f t="shared" ref="K228:K234" si="50">G219</f>
        <v>665</v>
      </c>
      <c r="L228" s="56"/>
      <c r="AD228" s="219"/>
      <c r="AE228" s="219"/>
      <c r="AF228" s="56"/>
      <c r="AG228" s="56" t="s">
        <v>61</v>
      </c>
      <c r="AH228" s="56" t="s">
        <v>62</v>
      </c>
      <c r="AI228" s="56" t="s">
        <v>63</v>
      </c>
      <c r="AJ228" s="56" t="s">
        <v>62</v>
      </c>
      <c r="AK228" s="56"/>
      <c r="AL228" s="224"/>
      <c r="AT228" s="219"/>
      <c r="AU228" s="219"/>
      <c r="AV228" s="56" t="s">
        <v>149</v>
      </c>
      <c r="AW228" s="63" t="s">
        <v>304</v>
      </c>
      <c r="AX228" s="56" t="s">
        <v>62</v>
      </c>
      <c r="AY228" s="56" t="s">
        <v>149</v>
      </c>
      <c r="AZ228" s="63" t="s">
        <v>304</v>
      </c>
      <c r="BA228" s="56" t="s">
        <v>62</v>
      </c>
      <c r="BB228" s="233"/>
    </row>
    <row r="229" spans="4:60" x14ac:dyDescent="0.3">
      <c r="D229" s="94" t="s">
        <v>53</v>
      </c>
      <c r="E229" s="94">
        <f t="shared" ref="E229:E234" si="51">E220</f>
        <v>2.5</v>
      </c>
      <c r="F229" s="94">
        <f t="shared" si="48"/>
        <v>2.2000000000000002</v>
      </c>
      <c r="G229" s="94"/>
      <c r="I229" s="94" t="s">
        <v>53</v>
      </c>
      <c r="J229" s="94">
        <f t="shared" si="49"/>
        <v>2.5</v>
      </c>
      <c r="K229" s="94">
        <f t="shared" si="50"/>
        <v>3</v>
      </c>
      <c r="L229" s="94"/>
      <c r="AD229" s="56"/>
      <c r="AE229" s="56"/>
      <c r="AF229" s="88"/>
      <c r="AG229" s="56"/>
      <c r="AH229" s="56"/>
      <c r="AI229" s="56"/>
      <c r="AJ229" s="56"/>
      <c r="AK229" s="89"/>
      <c r="AL229" s="63"/>
      <c r="AT229" s="56" t="s">
        <v>1022</v>
      </c>
      <c r="AU229" s="56" t="s">
        <v>83</v>
      </c>
      <c r="AV229" s="97" t="s">
        <v>1023</v>
      </c>
      <c r="AW229" s="63" t="s">
        <v>1024</v>
      </c>
      <c r="AX229" s="63" t="s">
        <v>1019</v>
      </c>
      <c r="AY229" s="91" t="s">
        <v>840</v>
      </c>
      <c r="AZ229" s="63" t="s">
        <v>1025</v>
      </c>
      <c r="BA229" s="63" t="s">
        <v>1020</v>
      </c>
      <c r="BB229" s="63"/>
    </row>
    <row r="230" spans="4:60" x14ac:dyDescent="0.3">
      <c r="D230" s="94" t="s">
        <v>54</v>
      </c>
      <c r="E230" s="94">
        <f t="shared" si="51"/>
        <v>77</v>
      </c>
      <c r="F230" s="94">
        <f t="shared" si="48"/>
        <v>71</v>
      </c>
      <c r="G230" s="94"/>
      <c r="I230" s="94" t="s">
        <v>54</v>
      </c>
      <c r="J230" s="94">
        <f t="shared" si="49"/>
        <v>77</v>
      </c>
      <c r="K230" s="94">
        <f t="shared" si="50"/>
        <v>63</v>
      </c>
      <c r="L230" s="94"/>
      <c r="AD230" s="56" t="s">
        <v>1035</v>
      </c>
      <c r="AE230" s="56" t="s">
        <v>1034</v>
      </c>
      <c r="AF230" s="88">
        <f>AG230/AH230</f>
        <v>0.2391304347826087</v>
      </c>
      <c r="AG230" s="56">
        <v>11</v>
      </c>
      <c r="AH230" s="56">
        <v>46</v>
      </c>
      <c r="AI230" s="56">
        <v>12</v>
      </c>
      <c r="AJ230" s="56">
        <v>71</v>
      </c>
      <c r="AK230" s="89">
        <f>AI230/AJ230</f>
        <v>0.16901408450704225</v>
      </c>
      <c r="AL230" s="106"/>
      <c r="AT230" s="56" t="s">
        <v>1027</v>
      </c>
      <c r="AU230" s="56" t="s">
        <v>1028</v>
      </c>
      <c r="AV230" s="97" t="s">
        <v>911</v>
      </c>
      <c r="AW230" s="63" t="s">
        <v>1029</v>
      </c>
      <c r="AX230" s="63" t="s">
        <v>1019</v>
      </c>
      <c r="AY230" s="91" t="s">
        <v>1030</v>
      </c>
      <c r="AZ230" s="63" t="s">
        <v>1031</v>
      </c>
      <c r="BA230" s="63" t="s">
        <v>1020</v>
      </c>
      <c r="BB230" s="63"/>
    </row>
    <row r="231" spans="4:60" x14ac:dyDescent="0.3">
      <c r="D231" s="56" t="s">
        <v>55</v>
      </c>
      <c r="E231" s="220" t="str">
        <f t="shared" si="51"/>
        <v>ㅡ</v>
      </c>
      <c r="F231" s="222"/>
      <c r="G231" s="56"/>
      <c r="I231" s="56" t="s">
        <v>55</v>
      </c>
      <c r="J231" s="56" t="str">
        <f t="shared" si="49"/>
        <v>ㅡ</v>
      </c>
      <c r="K231" s="56">
        <f t="shared" si="50"/>
        <v>0</v>
      </c>
      <c r="L231" s="56"/>
      <c r="AD231" s="56" t="s">
        <v>1036</v>
      </c>
      <c r="AE231" s="56" t="s">
        <v>1034</v>
      </c>
      <c r="AF231" s="88">
        <f t="shared" ref="AF231" si="52">AG231/AH231</f>
        <v>6.5217391304347824E-2</v>
      </c>
      <c r="AG231" s="56">
        <v>3</v>
      </c>
      <c r="AH231" s="56">
        <v>46</v>
      </c>
      <c r="AI231" s="56">
        <v>1</v>
      </c>
      <c r="AJ231" s="56">
        <v>71</v>
      </c>
      <c r="AK231" s="89">
        <f t="shared" ref="AK231" si="53">AI231/AJ231</f>
        <v>1.4084507042253521E-2</v>
      </c>
      <c r="AL231" s="106"/>
    </row>
    <row r="232" spans="4:60" x14ac:dyDescent="0.3">
      <c r="D232" s="94" t="s">
        <v>56</v>
      </c>
      <c r="E232" s="225" t="s">
        <v>1017</v>
      </c>
      <c r="F232" s="227">
        <f t="shared" si="48"/>
        <v>0</v>
      </c>
      <c r="G232" s="94" t="s">
        <v>1016</v>
      </c>
      <c r="I232" s="94" t="s">
        <v>56</v>
      </c>
      <c r="J232" s="225" t="s">
        <v>1017</v>
      </c>
      <c r="K232" s="227">
        <f t="shared" ref="K232" si="54">K223</f>
        <v>0</v>
      </c>
      <c r="L232" s="94" t="s">
        <v>1016</v>
      </c>
      <c r="AD232" s="56" t="s">
        <v>241</v>
      </c>
      <c r="AE232" s="56" t="s">
        <v>232</v>
      </c>
      <c r="AF232" s="88">
        <v>0.83</v>
      </c>
      <c r="AG232" s="56"/>
      <c r="AH232" s="56"/>
      <c r="AI232" s="89">
        <v>0.90400000000000003</v>
      </c>
      <c r="AJ232" s="217"/>
      <c r="AK232" s="217"/>
      <c r="AL232" s="63" t="s">
        <v>129</v>
      </c>
    </row>
    <row r="233" spans="4:60" x14ac:dyDescent="0.3">
      <c r="D233" s="56" t="s">
        <v>57</v>
      </c>
      <c r="E233" s="220" t="s">
        <v>139</v>
      </c>
      <c r="F233" s="222">
        <f t="shared" si="48"/>
        <v>0</v>
      </c>
      <c r="G233" s="56" t="s">
        <v>1037</v>
      </c>
      <c r="I233" s="94" t="s">
        <v>57</v>
      </c>
      <c r="J233" s="225" t="str">
        <f t="shared" si="49"/>
        <v>PN이 유의하게 높음</v>
      </c>
      <c r="K233" s="227"/>
      <c r="L233" s="94" t="s">
        <v>1037</v>
      </c>
      <c r="AD233" s="56" t="s">
        <v>241</v>
      </c>
      <c r="AE233" s="56" t="s">
        <v>318</v>
      </c>
      <c r="AF233" s="88">
        <v>0.79400000000000004</v>
      </c>
      <c r="AG233" s="56"/>
      <c r="AH233" s="56"/>
      <c r="AI233" s="89">
        <v>0.873</v>
      </c>
      <c r="AJ233" s="217"/>
      <c r="AK233" s="217"/>
      <c r="AL233" s="63" t="s">
        <v>129</v>
      </c>
    </row>
    <row r="234" spans="4:60" x14ac:dyDescent="0.3">
      <c r="D234" s="56" t="s">
        <v>235</v>
      </c>
      <c r="E234" s="56">
        <f t="shared" si="51"/>
        <v>48</v>
      </c>
      <c r="F234" s="56">
        <f t="shared" si="48"/>
        <v>63</v>
      </c>
      <c r="G234" s="56"/>
      <c r="I234" s="56" t="s">
        <v>235</v>
      </c>
      <c r="J234" s="56">
        <f t="shared" si="49"/>
        <v>48</v>
      </c>
      <c r="K234" s="56">
        <f t="shared" si="50"/>
        <v>63</v>
      </c>
      <c r="L234" s="56"/>
    </row>
    <row r="236" spans="4:60" x14ac:dyDescent="0.3">
      <c r="AD236" s="218"/>
      <c r="AE236" s="218" t="s">
        <v>59</v>
      </c>
      <c r="AF236" s="217" t="s">
        <v>41</v>
      </c>
      <c r="AG236" s="217"/>
      <c r="AH236" s="217"/>
      <c r="AI236" s="217" t="s">
        <v>42</v>
      </c>
      <c r="AJ236" s="217"/>
      <c r="AK236" s="217"/>
      <c r="AL236" s="223" t="s">
        <v>60</v>
      </c>
      <c r="AT236" s="218"/>
      <c r="AU236" s="218" t="s">
        <v>59</v>
      </c>
      <c r="AV236" s="220" t="s">
        <v>41</v>
      </c>
      <c r="AW236" s="221"/>
      <c r="AX236" s="222"/>
      <c r="AY236" s="220" t="s">
        <v>42</v>
      </c>
      <c r="AZ236" s="221"/>
      <c r="BA236" s="222"/>
      <c r="BB236" s="232" t="s">
        <v>60</v>
      </c>
    </row>
    <row r="237" spans="4:60" x14ac:dyDescent="0.3">
      <c r="AD237" s="219"/>
      <c r="AE237" s="219"/>
      <c r="AF237" s="56"/>
      <c r="AG237" s="56" t="s">
        <v>61</v>
      </c>
      <c r="AH237" s="56" t="s">
        <v>62</v>
      </c>
      <c r="AI237" s="56" t="s">
        <v>63</v>
      </c>
      <c r="AJ237" s="56" t="s">
        <v>62</v>
      </c>
      <c r="AK237" s="56"/>
      <c r="AL237" s="224"/>
      <c r="AT237" s="219"/>
      <c r="AU237" s="219"/>
      <c r="AV237" s="56" t="s">
        <v>149</v>
      </c>
      <c r="AW237" s="63" t="s">
        <v>304</v>
      </c>
      <c r="AX237" s="56" t="s">
        <v>62</v>
      </c>
      <c r="AY237" s="56" t="s">
        <v>149</v>
      </c>
      <c r="AZ237" s="63" t="s">
        <v>304</v>
      </c>
      <c r="BA237" s="56" t="s">
        <v>62</v>
      </c>
      <c r="BB237" s="233"/>
    </row>
    <row r="238" spans="4:60" x14ac:dyDescent="0.3">
      <c r="AD238" s="56"/>
      <c r="AE238" s="56"/>
      <c r="AF238" s="88"/>
      <c r="AG238" s="56"/>
      <c r="AH238" s="56"/>
      <c r="AI238" s="56"/>
      <c r="AJ238" s="56"/>
      <c r="AK238" s="114"/>
      <c r="AL238" s="63"/>
      <c r="AT238" s="56" t="s">
        <v>1022</v>
      </c>
      <c r="AU238" s="56" t="s">
        <v>83</v>
      </c>
      <c r="AV238" s="97" t="s">
        <v>1023</v>
      </c>
      <c r="AW238" s="63" t="s">
        <v>1024</v>
      </c>
      <c r="AX238" s="63" t="s">
        <v>1019</v>
      </c>
      <c r="AY238" s="98" t="s">
        <v>838</v>
      </c>
      <c r="AZ238" s="63" t="s">
        <v>1026</v>
      </c>
      <c r="BA238" s="63" t="s">
        <v>1021</v>
      </c>
      <c r="BB238" s="63"/>
    </row>
    <row r="239" spans="4:60" x14ac:dyDescent="0.3">
      <c r="AD239" s="56" t="s">
        <v>1035</v>
      </c>
      <c r="AE239" s="56" t="s">
        <v>1034</v>
      </c>
      <c r="AF239" s="88">
        <f>AG239/AH239</f>
        <v>0.2391304347826087</v>
      </c>
      <c r="AG239" s="56">
        <v>11</v>
      </c>
      <c r="AH239" s="56">
        <v>46</v>
      </c>
      <c r="AI239" s="56">
        <v>17</v>
      </c>
      <c r="AJ239" s="56">
        <v>490</v>
      </c>
      <c r="AK239" s="114">
        <f>AI239/AJ239</f>
        <v>3.4693877551020408E-2</v>
      </c>
      <c r="AL239" s="106"/>
      <c r="AT239" s="56" t="s">
        <v>1027</v>
      </c>
      <c r="AU239" s="56" t="s">
        <v>1028</v>
      </c>
      <c r="AV239" s="97" t="s">
        <v>911</v>
      </c>
      <c r="AW239" s="63" t="s">
        <v>1029</v>
      </c>
      <c r="AX239" s="63" t="s">
        <v>1019</v>
      </c>
      <c r="AY239" s="98" t="s">
        <v>1032</v>
      </c>
      <c r="AZ239" s="63" t="s">
        <v>1033</v>
      </c>
      <c r="BA239" s="63" t="s">
        <v>1021</v>
      </c>
      <c r="BB239" s="63"/>
    </row>
    <row r="240" spans="4:60" x14ac:dyDescent="0.3">
      <c r="AD240" s="56" t="s">
        <v>1036</v>
      </c>
      <c r="AE240" s="56" t="s">
        <v>1034</v>
      </c>
      <c r="AF240" s="88">
        <f t="shared" ref="AF240" si="55">AG240/AH240</f>
        <v>6.5217391304347824E-2</v>
      </c>
      <c r="AG240" s="56">
        <v>3</v>
      </c>
      <c r="AH240" s="56">
        <v>46</v>
      </c>
      <c r="AI240" s="56">
        <v>15</v>
      </c>
      <c r="AJ240" s="56">
        <v>490</v>
      </c>
      <c r="AK240" s="114">
        <f t="shared" ref="AK240" si="56">AI240/AJ240</f>
        <v>3.0612244897959183E-2</v>
      </c>
      <c r="AL240" s="106"/>
    </row>
    <row r="241" spans="1:78" x14ac:dyDescent="0.3">
      <c r="AD241" s="56" t="s">
        <v>241</v>
      </c>
      <c r="AE241" s="56" t="s">
        <v>232</v>
      </c>
      <c r="AF241" s="88">
        <v>0.83</v>
      </c>
      <c r="AG241" s="56"/>
      <c r="AH241" s="56"/>
      <c r="AI241" s="105">
        <v>0.97</v>
      </c>
      <c r="AJ241" s="217"/>
      <c r="AK241" s="217"/>
      <c r="AL241" s="63" t="s">
        <v>129</v>
      </c>
    </row>
    <row r="242" spans="1:78" x14ac:dyDescent="0.3">
      <c r="AD242" s="56" t="s">
        <v>241</v>
      </c>
      <c r="AE242" s="56" t="s">
        <v>318</v>
      </c>
      <c r="AF242" s="88">
        <v>0.79400000000000004</v>
      </c>
      <c r="AG242" s="56"/>
      <c r="AH242" s="56"/>
      <c r="AI242" s="105">
        <v>0.96399999999999997</v>
      </c>
      <c r="AJ242" s="217"/>
      <c r="AK242" s="217"/>
      <c r="AL242" s="63" t="s">
        <v>129</v>
      </c>
    </row>
    <row r="244" spans="1:78" x14ac:dyDescent="0.3">
      <c r="AZ244" s="84"/>
      <c r="BA244" s="84"/>
      <c r="BB244" s="84"/>
      <c r="BC244" s="84"/>
      <c r="BD244" s="84"/>
      <c r="BE244" s="84"/>
      <c r="BF244" s="84"/>
      <c r="BG244" s="84"/>
      <c r="BH244" s="84"/>
      <c r="BI244" s="84"/>
      <c r="BJ244" s="84"/>
      <c r="BK244" s="84"/>
      <c r="BL244" s="84"/>
      <c r="BM244" s="84"/>
      <c r="BN244" s="84"/>
      <c r="BO244" s="84"/>
      <c r="BP244" s="84"/>
      <c r="BQ244" s="84"/>
      <c r="BR244" s="84"/>
      <c r="BS244" s="84"/>
      <c r="BT244" s="84"/>
      <c r="BU244" s="84"/>
    </row>
    <row r="245" spans="1:78" ht="4.1500000000000004" customHeight="1" x14ac:dyDescent="0.3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</row>
    <row r="247" spans="1:78" x14ac:dyDescent="0.3">
      <c r="A247" s="60">
        <v>11</v>
      </c>
      <c r="B247" s="60">
        <v>186</v>
      </c>
      <c r="C247" s="61" t="s">
        <v>11</v>
      </c>
      <c r="D247" s="56" t="s">
        <v>718</v>
      </c>
      <c r="E247" s="56" t="s">
        <v>157</v>
      </c>
      <c r="F247" s="56" t="s">
        <v>134</v>
      </c>
      <c r="G247" s="56"/>
    </row>
    <row r="248" spans="1:78" x14ac:dyDescent="0.3">
      <c r="C248" s="54" t="s">
        <v>139</v>
      </c>
    </row>
    <row r="249" spans="1:78" x14ac:dyDescent="0.3">
      <c r="D249" s="62" t="s">
        <v>51</v>
      </c>
      <c r="E249" s="56" t="s">
        <v>157</v>
      </c>
      <c r="F249" s="56" t="s">
        <v>134</v>
      </c>
      <c r="G249" s="56" t="s">
        <v>131</v>
      </c>
      <c r="N249" s="217"/>
      <c r="O249" s="217" t="s">
        <v>59</v>
      </c>
      <c r="P249" s="217" t="s">
        <v>41</v>
      </c>
      <c r="Q249" s="217"/>
      <c r="R249" s="217"/>
      <c r="S249" s="217" t="s">
        <v>42</v>
      </c>
      <c r="T249" s="217"/>
      <c r="U249" s="217"/>
      <c r="V249" s="228" t="s">
        <v>60</v>
      </c>
      <c r="AD249" s="218"/>
      <c r="AE249" s="218" t="s">
        <v>59</v>
      </c>
      <c r="AF249" s="217" t="s">
        <v>41</v>
      </c>
      <c r="AG249" s="217"/>
      <c r="AH249" s="217"/>
      <c r="AI249" s="217" t="s">
        <v>42</v>
      </c>
      <c r="AJ249" s="217"/>
      <c r="AK249" s="217"/>
      <c r="AL249" s="223" t="s">
        <v>60</v>
      </c>
      <c r="AT249" s="217" t="s">
        <v>155</v>
      </c>
      <c r="AU249" s="217"/>
      <c r="AV249" s="217"/>
      <c r="AW249" s="217"/>
      <c r="AX249" s="217"/>
      <c r="AY249" s="217"/>
      <c r="AZ249" s="217"/>
      <c r="BA249" s="217"/>
      <c r="BB249" s="217"/>
      <c r="BC249" s="217"/>
      <c r="BD249" s="217"/>
      <c r="BE249" s="217"/>
      <c r="BF249" s="217"/>
      <c r="BG249" s="217"/>
      <c r="BH249" s="217"/>
      <c r="BJ249" s="56" t="s">
        <v>155</v>
      </c>
      <c r="BL249" s="56" t="s">
        <v>131</v>
      </c>
      <c r="BM249" s="56" t="s">
        <v>51</v>
      </c>
      <c r="BN249" s="220" t="s">
        <v>41</v>
      </c>
      <c r="BO249" s="221"/>
      <c r="BP249" s="222"/>
      <c r="BQ249" s="220" t="s">
        <v>42</v>
      </c>
      <c r="BR249" s="221"/>
      <c r="BS249" s="222"/>
      <c r="BT249" s="63" t="s">
        <v>60</v>
      </c>
    </row>
    <row r="250" spans="1:78" x14ac:dyDescent="0.3">
      <c r="D250" s="56" t="s">
        <v>52</v>
      </c>
      <c r="E250" s="56">
        <v>23</v>
      </c>
      <c r="F250" s="56">
        <v>13</v>
      </c>
      <c r="G250" s="56" t="s">
        <v>1015</v>
      </c>
      <c r="N250" s="217"/>
      <c r="O250" s="217"/>
      <c r="P250" s="56"/>
      <c r="Q250" s="56" t="s">
        <v>61</v>
      </c>
      <c r="R250" s="56" t="s">
        <v>62</v>
      </c>
      <c r="S250" s="56" t="s">
        <v>63</v>
      </c>
      <c r="T250" s="56" t="s">
        <v>62</v>
      </c>
      <c r="U250" s="56"/>
      <c r="V250" s="228"/>
      <c r="AD250" s="219"/>
      <c r="AE250" s="219"/>
      <c r="AF250" s="56"/>
      <c r="AG250" s="56" t="s">
        <v>61</v>
      </c>
      <c r="AH250" s="56" t="s">
        <v>62</v>
      </c>
      <c r="AI250" s="56" t="s">
        <v>63</v>
      </c>
      <c r="AJ250" s="56" t="s">
        <v>62</v>
      </c>
      <c r="AK250" s="56"/>
      <c r="AL250" s="224"/>
      <c r="BL250" s="56"/>
      <c r="BM250" s="56"/>
      <c r="BN250" s="56" t="s">
        <v>80</v>
      </c>
      <c r="BO250" s="63" t="s">
        <v>81</v>
      </c>
      <c r="BP250" s="56" t="s">
        <v>62</v>
      </c>
      <c r="BQ250" s="56" t="s">
        <v>80</v>
      </c>
      <c r="BR250" s="56" t="s">
        <v>81</v>
      </c>
      <c r="BS250" s="56" t="s">
        <v>62</v>
      </c>
      <c r="BT250" s="63"/>
    </row>
    <row r="251" spans="1:78" x14ac:dyDescent="0.3">
      <c r="D251" s="56" t="s">
        <v>53</v>
      </c>
      <c r="E251" s="56">
        <v>2.89</v>
      </c>
      <c r="F251" s="56">
        <v>2.93</v>
      </c>
      <c r="G251" s="56"/>
      <c r="N251" s="217" t="s">
        <v>64</v>
      </c>
      <c r="O251" s="217" t="s">
        <v>69</v>
      </c>
      <c r="P251" s="86">
        <f>Q251/R251</f>
        <v>4.3478260869565216E-2</v>
      </c>
      <c r="Q251" s="56">
        <v>1</v>
      </c>
      <c r="R251" s="56">
        <v>23</v>
      </c>
      <c r="S251" s="56">
        <v>1</v>
      </c>
      <c r="T251" s="56">
        <v>13</v>
      </c>
      <c r="U251" s="87">
        <f>S251/T251</f>
        <v>7.6923076923076927E-2</v>
      </c>
      <c r="V251" s="106"/>
      <c r="AD251" s="56"/>
      <c r="AE251" s="56"/>
      <c r="AF251" s="88"/>
      <c r="AG251" s="56"/>
      <c r="AH251" s="56"/>
      <c r="AI251" s="56"/>
      <c r="AJ251" s="56"/>
      <c r="AK251" s="89"/>
      <c r="AL251" s="63"/>
      <c r="BL251" s="99" t="s">
        <v>1013</v>
      </c>
      <c r="BM251" s="56" t="s">
        <v>114</v>
      </c>
      <c r="BN251" s="90" t="s">
        <v>1007</v>
      </c>
      <c r="BO251" s="63" t="s">
        <v>1008</v>
      </c>
      <c r="BP251" s="63" t="s">
        <v>1009</v>
      </c>
      <c r="BQ251" s="91" t="s">
        <v>1010</v>
      </c>
      <c r="BR251" s="63" t="s">
        <v>1011</v>
      </c>
      <c r="BS251" s="63" t="s">
        <v>1012</v>
      </c>
      <c r="BT251" s="63" t="s">
        <v>66</v>
      </c>
    </row>
    <row r="252" spans="1:78" ht="15.6" customHeight="1" x14ac:dyDescent="0.3">
      <c r="D252" s="56" t="s">
        <v>54</v>
      </c>
      <c r="E252" s="220" t="s">
        <v>66</v>
      </c>
      <c r="F252" s="222"/>
      <c r="G252" s="56"/>
      <c r="N252" s="217"/>
      <c r="O252" s="217"/>
      <c r="P252" s="234" t="s">
        <v>1003</v>
      </c>
      <c r="Q252" s="234"/>
      <c r="R252" s="234"/>
      <c r="S252" s="217" t="s">
        <v>1004</v>
      </c>
      <c r="T252" s="217"/>
      <c r="U252" s="217"/>
      <c r="V252" s="56"/>
      <c r="AD252" s="56" t="s">
        <v>76</v>
      </c>
      <c r="AE252" s="120" t="s">
        <v>1005</v>
      </c>
      <c r="AF252" s="88">
        <f>AG252/AH252</f>
        <v>0.30434782608695654</v>
      </c>
      <c r="AG252" s="121">
        <v>7</v>
      </c>
      <c r="AH252" s="121">
        <v>23</v>
      </c>
      <c r="AI252" s="121">
        <v>3</v>
      </c>
      <c r="AJ252" s="121">
        <v>13</v>
      </c>
      <c r="AK252" s="89">
        <f>AI252/AJ252</f>
        <v>0.23076923076923078</v>
      </c>
      <c r="AL252" s="63" t="s">
        <v>66</v>
      </c>
    </row>
    <row r="253" spans="1:78" x14ac:dyDescent="0.3">
      <c r="D253" s="56" t="s">
        <v>55</v>
      </c>
      <c r="E253" s="220" t="s">
        <v>139</v>
      </c>
      <c r="F253" s="222"/>
      <c r="G253" s="56"/>
      <c r="AD253" s="56"/>
      <c r="AE253" s="56"/>
      <c r="AF253" s="262" t="s">
        <v>1006</v>
      </c>
      <c r="AG253" s="263"/>
      <c r="AH253" s="263"/>
      <c r="AI253" s="263"/>
      <c r="AJ253" s="263"/>
      <c r="AK253" s="264"/>
      <c r="AL253" s="63"/>
    </row>
    <row r="254" spans="1:78" x14ac:dyDescent="0.3">
      <c r="D254" s="56" t="s">
        <v>56</v>
      </c>
      <c r="E254" s="220" t="s">
        <v>139</v>
      </c>
      <c r="F254" s="222"/>
      <c r="G254" s="56"/>
      <c r="AD254" s="56" t="s">
        <v>317</v>
      </c>
      <c r="AE254" s="56" t="s">
        <v>211</v>
      </c>
      <c r="AF254" s="88">
        <v>0.84699999999999998</v>
      </c>
      <c r="AG254" s="56"/>
      <c r="AH254" s="56"/>
      <c r="AI254" s="89">
        <v>0.6</v>
      </c>
      <c r="AJ254" s="220"/>
      <c r="AK254" s="222"/>
      <c r="AL254" s="56" t="s">
        <v>129</v>
      </c>
    </row>
    <row r="255" spans="1:78" ht="15.6" customHeight="1" x14ac:dyDescent="0.3">
      <c r="D255" s="56" t="s">
        <v>57</v>
      </c>
      <c r="E255" s="220" t="s">
        <v>139</v>
      </c>
      <c r="F255" s="222"/>
      <c r="G255" s="56"/>
      <c r="AD255" s="56" t="s">
        <v>1014</v>
      </c>
      <c r="AE255" s="56" t="s">
        <v>211</v>
      </c>
      <c r="AF255" s="88">
        <v>0.95</v>
      </c>
      <c r="AG255" s="56"/>
      <c r="AH255" s="56"/>
      <c r="AI255" s="89">
        <v>1</v>
      </c>
      <c r="AJ255" s="220"/>
      <c r="AK255" s="222"/>
      <c r="AL255" s="56" t="s">
        <v>129</v>
      </c>
    </row>
    <row r="256" spans="1:78" x14ac:dyDescent="0.3">
      <c r="D256" s="56" t="s">
        <v>235</v>
      </c>
      <c r="E256" s="56">
        <v>49.6</v>
      </c>
      <c r="F256" s="56">
        <v>16</v>
      </c>
      <c r="G256" s="56"/>
    </row>
    <row r="257" spans="1:78" ht="15.6" customHeight="1" x14ac:dyDescent="0.3"/>
    <row r="258" spans="1:78" x14ac:dyDescent="0.3">
      <c r="AZ258" s="84"/>
      <c r="BA258" s="84"/>
      <c r="BB258" s="84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84"/>
      <c r="BR258" s="84"/>
      <c r="BS258" s="84"/>
      <c r="BT258" s="84"/>
      <c r="BU258" s="84"/>
    </row>
    <row r="259" spans="1:78" ht="4.1500000000000004" customHeight="1" x14ac:dyDescent="0.3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</row>
    <row r="261" spans="1:78" x14ac:dyDescent="0.3">
      <c r="A261" s="60">
        <v>12</v>
      </c>
      <c r="B261" s="60">
        <v>240</v>
      </c>
      <c r="C261" s="61" t="s">
        <v>12</v>
      </c>
      <c r="D261" s="56" t="s">
        <v>935</v>
      </c>
      <c r="E261" s="56" t="s">
        <v>157</v>
      </c>
      <c r="F261" s="208" t="s">
        <v>158</v>
      </c>
      <c r="G261" s="56" t="s">
        <v>159</v>
      </c>
    </row>
    <row r="262" spans="1:78" x14ac:dyDescent="0.3">
      <c r="C262" s="54" t="s">
        <v>179</v>
      </c>
    </row>
    <row r="263" spans="1:78" x14ac:dyDescent="0.3">
      <c r="D263" s="62" t="s">
        <v>51</v>
      </c>
      <c r="E263" s="56" t="str">
        <f>E261</f>
        <v>p-RFA</v>
      </c>
      <c r="F263" s="56" t="str">
        <f t="shared" ref="F263:G263" si="57">F261</f>
        <v>p-CRA</v>
      </c>
      <c r="G263" s="56" t="str">
        <f t="shared" si="57"/>
        <v>RA-PN</v>
      </c>
      <c r="H263" s="56" t="s">
        <v>131</v>
      </c>
      <c r="N263" s="218"/>
      <c r="O263" s="217" t="s">
        <v>59</v>
      </c>
      <c r="P263" s="217" t="s">
        <v>41</v>
      </c>
      <c r="Q263" s="217"/>
      <c r="R263" s="217"/>
      <c r="S263" s="217" t="s">
        <v>42</v>
      </c>
      <c r="T263" s="217"/>
      <c r="U263" s="217"/>
      <c r="V263" s="217" t="s">
        <v>43</v>
      </c>
      <c r="W263" s="217"/>
      <c r="X263" s="217"/>
      <c r="Y263" s="228" t="s">
        <v>60</v>
      </c>
      <c r="Z263" s="84"/>
      <c r="AA263" s="84"/>
      <c r="AB263" s="84"/>
      <c r="AD263" s="218"/>
      <c r="AE263" s="218" t="s">
        <v>59</v>
      </c>
      <c r="AF263" s="217" t="s">
        <v>41</v>
      </c>
      <c r="AG263" s="217"/>
      <c r="AH263" s="217"/>
      <c r="AI263" s="217" t="s">
        <v>42</v>
      </c>
      <c r="AJ263" s="217"/>
      <c r="AK263" s="217"/>
      <c r="AL263" s="217" t="s">
        <v>43</v>
      </c>
      <c r="AM263" s="217"/>
      <c r="AN263" s="217"/>
      <c r="AO263" s="223" t="s">
        <v>60</v>
      </c>
      <c r="AP263" s="84"/>
      <c r="AQ263" s="84"/>
      <c r="AR263" s="84"/>
      <c r="AT263" s="217"/>
      <c r="AU263" s="217" t="s">
        <v>59</v>
      </c>
      <c r="AV263" s="217" t="s">
        <v>41</v>
      </c>
      <c r="AW263" s="217"/>
      <c r="AX263" s="217"/>
      <c r="AY263" s="217" t="s">
        <v>42</v>
      </c>
      <c r="AZ263" s="217"/>
      <c r="BA263" s="217"/>
      <c r="BB263" s="217" t="s">
        <v>43</v>
      </c>
      <c r="BC263" s="217"/>
      <c r="BD263" s="217"/>
      <c r="BE263" s="217" t="s">
        <v>60</v>
      </c>
      <c r="BL263" s="218" t="s">
        <v>131</v>
      </c>
      <c r="BM263" s="218" t="s">
        <v>51</v>
      </c>
      <c r="BN263" s="220" t="s">
        <v>41</v>
      </c>
      <c r="BO263" s="221"/>
      <c r="BP263" s="222"/>
      <c r="BQ263" s="220" t="s">
        <v>42</v>
      </c>
      <c r="BR263" s="221"/>
      <c r="BS263" s="222"/>
      <c r="BT263" s="220" t="s">
        <v>43</v>
      </c>
      <c r="BU263" s="221"/>
      <c r="BV263" s="222"/>
      <c r="BW263" s="223" t="s">
        <v>60</v>
      </c>
      <c r="BX263" s="84"/>
      <c r="BY263" s="84"/>
      <c r="BZ263" s="84"/>
    </row>
    <row r="264" spans="1:78" ht="12.75" thickBot="1" x14ac:dyDescent="0.35">
      <c r="D264" s="56" t="s">
        <v>52</v>
      </c>
      <c r="E264" s="56">
        <v>11</v>
      </c>
      <c r="F264" s="56">
        <v>55</v>
      </c>
      <c r="G264" s="56">
        <v>36</v>
      </c>
      <c r="H264" s="56"/>
      <c r="N264" s="219"/>
      <c r="O264" s="217"/>
      <c r="P264" s="56"/>
      <c r="Q264" s="56" t="s">
        <v>61</v>
      </c>
      <c r="R264" s="56" t="s">
        <v>62</v>
      </c>
      <c r="S264" s="56" t="s">
        <v>63</v>
      </c>
      <c r="T264" s="56" t="s">
        <v>62</v>
      </c>
      <c r="U264" s="56"/>
      <c r="V264" s="56" t="s">
        <v>63</v>
      </c>
      <c r="W264" s="56" t="s">
        <v>62</v>
      </c>
      <c r="X264" s="56"/>
      <c r="Y264" s="228"/>
      <c r="Z264" s="84"/>
      <c r="AA264" s="84"/>
      <c r="AB264" s="84"/>
      <c r="AD264" s="219"/>
      <c r="AE264" s="219"/>
      <c r="AF264" s="56"/>
      <c r="AG264" s="56" t="s">
        <v>61</v>
      </c>
      <c r="AH264" s="56" t="s">
        <v>62</v>
      </c>
      <c r="AI264" s="56" t="s">
        <v>63</v>
      </c>
      <c r="AJ264" s="56" t="s">
        <v>62</v>
      </c>
      <c r="AK264" s="56"/>
      <c r="AL264" s="56" t="s">
        <v>63</v>
      </c>
      <c r="AM264" s="56" t="s">
        <v>62</v>
      </c>
      <c r="AN264" s="56"/>
      <c r="AO264" s="224"/>
      <c r="AP264" s="84"/>
      <c r="AQ264" s="84"/>
      <c r="AR264" s="84"/>
      <c r="AT264" s="218"/>
      <c r="AU264" s="218"/>
      <c r="AV264" s="76" t="s">
        <v>149</v>
      </c>
      <c r="AW264" s="104" t="s">
        <v>305</v>
      </c>
      <c r="AX264" s="76" t="s">
        <v>62</v>
      </c>
      <c r="AY264" s="76" t="s">
        <v>149</v>
      </c>
      <c r="AZ264" s="104" t="s">
        <v>305</v>
      </c>
      <c r="BA264" s="76" t="s">
        <v>62</v>
      </c>
      <c r="BB264" s="76" t="s">
        <v>149</v>
      </c>
      <c r="BC264" s="104" t="s">
        <v>305</v>
      </c>
      <c r="BD264" s="76" t="s">
        <v>62</v>
      </c>
      <c r="BE264" s="218"/>
      <c r="BL264" s="219"/>
      <c r="BM264" s="219"/>
      <c r="BN264" s="56" t="s">
        <v>80</v>
      </c>
      <c r="BO264" s="63" t="s">
        <v>81</v>
      </c>
      <c r="BP264" s="56" t="s">
        <v>62</v>
      </c>
      <c r="BQ264" s="56" t="s">
        <v>80</v>
      </c>
      <c r="BR264" s="56" t="s">
        <v>81</v>
      </c>
      <c r="BS264" s="56" t="s">
        <v>62</v>
      </c>
      <c r="BT264" s="56" t="s">
        <v>80</v>
      </c>
      <c r="BU264" s="56" t="s">
        <v>81</v>
      </c>
      <c r="BV264" s="56" t="s">
        <v>62</v>
      </c>
      <c r="BW264" s="224"/>
      <c r="BX264" s="84"/>
      <c r="BY264" s="84"/>
      <c r="BZ264" s="84"/>
    </row>
    <row r="265" spans="1:78" x14ac:dyDescent="0.3">
      <c r="D265" s="56" t="s">
        <v>53</v>
      </c>
      <c r="E265" s="56">
        <v>42</v>
      </c>
      <c r="F265" s="56">
        <v>46</v>
      </c>
      <c r="G265" s="56">
        <v>45</v>
      </c>
      <c r="H265" s="56"/>
      <c r="N265" s="56" t="s">
        <v>64</v>
      </c>
      <c r="O265" s="56" t="s">
        <v>942</v>
      </c>
      <c r="P265" s="86">
        <f>Q265/R265</f>
        <v>0.45454545454545453</v>
      </c>
      <c r="Q265" s="56">
        <f>Q266+Q267</f>
        <v>5</v>
      </c>
      <c r="R265" s="56">
        <v>11</v>
      </c>
      <c r="S265" s="56">
        <f>S266+S267</f>
        <v>13</v>
      </c>
      <c r="T265" s="56">
        <v>55</v>
      </c>
      <c r="U265" s="87">
        <f>S265/T265</f>
        <v>0.23636363636363636</v>
      </c>
      <c r="V265" s="56">
        <f>V266+V267</f>
        <v>7</v>
      </c>
      <c r="W265" s="56">
        <v>36</v>
      </c>
      <c r="X265" s="95">
        <f>V265/W265</f>
        <v>0.19444444444444445</v>
      </c>
      <c r="Y265" s="63" t="s">
        <v>940</v>
      </c>
      <c r="Z265" s="84"/>
      <c r="AA265" s="84"/>
      <c r="AB265" s="84"/>
      <c r="AD265" s="56"/>
      <c r="AE265" s="56"/>
      <c r="AF265" s="88"/>
      <c r="AG265" s="56"/>
      <c r="AH265" s="56"/>
      <c r="AI265" s="56"/>
      <c r="AJ265" s="56"/>
      <c r="AK265" s="89"/>
      <c r="AL265" s="56"/>
      <c r="AM265" s="56"/>
      <c r="AN265" s="96"/>
      <c r="AO265" s="63"/>
      <c r="AP265" s="84"/>
      <c r="AQ265" s="84"/>
      <c r="AT265" s="122" t="s">
        <v>961</v>
      </c>
      <c r="AU265" s="123" t="s">
        <v>83</v>
      </c>
      <c r="AV265" s="124" t="s">
        <v>948</v>
      </c>
      <c r="AW265" s="125" t="s">
        <v>949</v>
      </c>
      <c r="AX265" s="125" t="s">
        <v>938</v>
      </c>
      <c r="AY265" s="126" t="s">
        <v>951</v>
      </c>
      <c r="AZ265" s="125" t="s">
        <v>952</v>
      </c>
      <c r="BA265" s="125" t="s">
        <v>939</v>
      </c>
      <c r="BB265" s="127" t="s">
        <v>955</v>
      </c>
      <c r="BC265" s="125" t="s">
        <v>956</v>
      </c>
      <c r="BD265" s="125" t="s">
        <v>786</v>
      </c>
      <c r="BE265" s="128" t="s">
        <v>959</v>
      </c>
      <c r="BL265" s="99"/>
      <c r="BM265" s="56"/>
      <c r="BN265" s="90"/>
      <c r="BO265" s="63"/>
      <c r="BP265" s="63"/>
      <c r="BQ265" s="91"/>
      <c r="BR265" s="63"/>
      <c r="BS265" s="63"/>
      <c r="BT265" s="98"/>
      <c r="BU265" s="63"/>
      <c r="BV265" s="63"/>
      <c r="BW265" s="63"/>
      <c r="BX265" s="84"/>
      <c r="BY265" s="84"/>
      <c r="BZ265" s="84"/>
    </row>
    <row r="266" spans="1:78" ht="12.75" thickBot="1" x14ac:dyDescent="0.35">
      <c r="D266" s="94" t="s">
        <v>54</v>
      </c>
      <c r="E266" s="94">
        <v>84</v>
      </c>
      <c r="F266" s="94">
        <v>72</v>
      </c>
      <c r="G266" s="94">
        <v>60</v>
      </c>
      <c r="H266" s="94"/>
      <c r="N266" s="56" t="s">
        <v>67</v>
      </c>
      <c r="O266" s="56" t="s">
        <v>942</v>
      </c>
      <c r="P266" s="92">
        <f>Q266/R266</f>
        <v>0.45454545454545453</v>
      </c>
      <c r="Q266" s="56">
        <v>5</v>
      </c>
      <c r="R266" s="56">
        <v>11</v>
      </c>
      <c r="S266" s="56">
        <v>13</v>
      </c>
      <c r="T266" s="56">
        <v>55</v>
      </c>
      <c r="U266" s="93">
        <f>S266/T266</f>
        <v>0.23636363636363636</v>
      </c>
      <c r="V266" s="56">
        <v>0</v>
      </c>
      <c r="W266" s="56">
        <v>36</v>
      </c>
      <c r="X266" s="100">
        <f>V266/W266</f>
        <v>0</v>
      </c>
      <c r="Y266" s="106"/>
      <c r="Z266" s="84"/>
      <c r="AA266" s="84"/>
      <c r="AB266" s="84"/>
      <c r="AD266" s="56" t="s">
        <v>76</v>
      </c>
      <c r="AE266" s="56" t="s">
        <v>942</v>
      </c>
      <c r="AF266" s="88">
        <f>AG266/AH266</f>
        <v>0.18181818181818182</v>
      </c>
      <c r="AG266" s="56">
        <v>2</v>
      </c>
      <c r="AH266" s="56">
        <v>11</v>
      </c>
      <c r="AI266" s="56">
        <v>12</v>
      </c>
      <c r="AJ266" s="56">
        <v>44</v>
      </c>
      <c r="AK266" s="89">
        <f>AI266/AJ266</f>
        <v>0.27272727272727271</v>
      </c>
      <c r="AL266" s="56">
        <v>3</v>
      </c>
      <c r="AM266" s="56">
        <v>32</v>
      </c>
      <c r="AN266" s="96">
        <f>AL266/AM266</f>
        <v>9.375E-2</v>
      </c>
      <c r="AO266" s="63" t="s">
        <v>945</v>
      </c>
      <c r="AP266" s="84"/>
      <c r="AQ266" s="84"/>
      <c r="AT266" s="129" t="s">
        <v>961</v>
      </c>
      <c r="AU266" s="76" t="s">
        <v>947</v>
      </c>
      <c r="AV266" s="130" t="s">
        <v>671</v>
      </c>
      <c r="AW266" s="104" t="s">
        <v>950</v>
      </c>
      <c r="AX266" s="104" t="s">
        <v>938</v>
      </c>
      <c r="AY266" s="131" t="s">
        <v>953</v>
      </c>
      <c r="AZ266" s="104" t="s">
        <v>954</v>
      </c>
      <c r="BA266" s="104" t="s">
        <v>939</v>
      </c>
      <c r="BB266" s="132" t="s">
        <v>957</v>
      </c>
      <c r="BC266" s="104" t="s">
        <v>958</v>
      </c>
      <c r="BD266" s="104" t="s">
        <v>786</v>
      </c>
      <c r="BE266" s="133" t="s">
        <v>960</v>
      </c>
      <c r="BL266" s="101"/>
      <c r="BM266" s="101"/>
      <c r="BN266" s="90"/>
      <c r="BO266" s="63"/>
      <c r="BP266" s="63"/>
      <c r="BQ266" s="91"/>
      <c r="BR266" s="63"/>
      <c r="BS266" s="63"/>
      <c r="BT266" s="98"/>
      <c r="BU266" s="63"/>
      <c r="BV266" s="63"/>
      <c r="BW266" s="63"/>
      <c r="BX266" s="84"/>
      <c r="BY266" s="84"/>
      <c r="BZ266" s="84"/>
    </row>
    <row r="267" spans="1:78" x14ac:dyDescent="0.3">
      <c r="D267" s="94" t="s">
        <v>55</v>
      </c>
      <c r="E267" s="225" t="s">
        <v>936</v>
      </c>
      <c r="F267" s="226"/>
      <c r="G267" s="227"/>
      <c r="H267" s="94"/>
      <c r="N267" s="56" t="s">
        <v>68</v>
      </c>
      <c r="O267" s="56" t="s">
        <v>942</v>
      </c>
      <c r="P267" s="92">
        <f>Q267/R267</f>
        <v>0</v>
      </c>
      <c r="Q267" s="56">
        <v>0</v>
      </c>
      <c r="R267" s="56">
        <v>11</v>
      </c>
      <c r="S267" s="56">
        <v>0</v>
      </c>
      <c r="T267" s="56">
        <v>55</v>
      </c>
      <c r="U267" s="93">
        <f>S267/T267</f>
        <v>0</v>
      </c>
      <c r="V267" s="56">
        <v>7</v>
      </c>
      <c r="W267" s="56">
        <v>36</v>
      </c>
      <c r="X267" s="100">
        <f>V267/W267</f>
        <v>0.19444444444444445</v>
      </c>
      <c r="Y267" s="106"/>
      <c r="Z267" s="84"/>
      <c r="AA267" s="84"/>
      <c r="AB267" s="84"/>
      <c r="AD267" s="56"/>
      <c r="AE267" s="56"/>
      <c r="AF267" s="88"/>
      <c r="AG267" s="56"/>
      <c r="AH267" s="56"/>
      <c r="AI267" s="56"/>
      <c r="AJ267" s="56"/>
      <c r="AK267" s="89"/>
      <c r="AL267" s="56"/>
      <c r="AM267" s="56"/>
      <c r="AN267" s="96"/>
      <c r="AO267" s="63"/>
      <c r="AP267" s="84"/>
      <c r="AQ267" s="84"/>
      <c r="AT267" s="122" t="s">
        <v>962</v>
      </c>
      <c r="AU267" s="123" t="s">
        <v>83</v>
      </c>
      <c r="AV267" s="124" t="s">
        <v>963</v>
      </c>
      <c r="AW267" s="125" t="s">
        <v>964</v>
      </c>
      <c r="AX267" s="125" t="s">
        <v>937</v>
      </c>
      <c r="AY267" s="126" t="s">
        <v>965</v>
      </c>
      <c r="AZ267" s="125" t="s">
        <v>966</v>
      </c>
      <c r="BA267" s="125" t="s">
        <v>939</v>
      </c>
      <c r="BB267" s="127" t="s">
        <v>951</v>
      </c>
      <c r="BC267" s="125" t="s">
        <v>967</v>
      </c>
      <c r="BD267" s="125" t="s">
        <v>786</v>
      </c>
      <c r="BE267" s="128" t="s">
        <v>945</v>
      </c>
      <c r="BL267" s="99"/>
      <c r="BM267" s="56" t="s">
        <v>121</v>
      </c>
      <c r="BN267" s="90" t="s">
        <v>125</v>
      </c>
      <c r="BO267" s="63" t="s">
        <v>139</v>
      </c>
      <c r="BP267" s="63" t="s">
        <v>938</v>
      </c>
      <c r="BQ267" s="91" t="s">
        <v>125</v>
      </c>
      <c r="BR267" s="63" t="s">
        <v>139</v>
      </c>
      <c r="BS267" s="63" t="s">
        <v>939</v>
      </c>
      <c r="BT267" s="98" t="s">
        <v>941</v>
      </c>
      <c r="BU267" s="63" t="s">
        <v>139</v>
      </c>
      <c r="BV267" s="63" t="s">
        <v>786</v>
      </c>
      <c r="BW267" s="63" t="s">
        <v>197</v>
      </c>
      <c r="BX267" s="84"/>
      <c r="BY267" s="84"/>
      <c r="BZ267" s="84"/>
    </row>
    <row r="268" spans="1:78" x14ac:dyDescent="0.3">
      <c r="D268" s="94" t="s">
        <v>56</v>
      </c>
      <c r="E268" s="251" t="s">
        <v>946</v>
      </c>
      <c r="F268" s="226"/>
      <c r="G268" s="227"/>
      <c r="H268" s="94"/>
      <c r="AD268" s="56" t="s">
        <v>241</v>
      </c>
      <c r="AE268" s="56" t="s">
        <v>211</v>
      </c>
      <c r="AF268" s="88">
        <v>0.81799999999999995</v>
      </c>
      <c r="AG268" s="56"/>
      <c r="AH268" s="56"/>
      <c r="AI268" s="89">
        <v>0.73499999999999999</v>
      </c>
      <c r="AJ268" s="220"/>
      <c r="AK268" s="222"/>
      <c r="AL268" s="96">
        <v>0.81799999999999995</v>
      </c>
      <c r="AM268" s="220"/>
      <c r="AN268" s="222"/>
      <c r="AO268" s="63" t="s">
        <v>197</v>
      </c>
      <c r="AP268" s="84"/>
      <c r="AQ268" s="84"/>
      <c r="AR268" s="84"/>
      <c r="AT268" s="134" t="s">
        <v>1278</v>
      </c>
      <c r="AU268" s="56" t="s">
        <v>947</v>
      </c>
      <c r="AV268" s="97" t="s">
        <v>909</v>
      </c>
      <c r="AW268" s="63" t="s">
        <v>139</v>
      </c>
      <c r="AX268" s="63" t="s">
        <v>937</v>
      </c>
      <c r="AY268" s="91" t="s">
        <v>969</v>
      </c>
      <c r="AZ268" s="63" t="s">
        <v>139</v>
      </c>
      <c r="BA268" s="63" t="s">
        <v>939</v>
      </c>
      <c r="BB268" s="98" t="s">
        <v>968</v>
      </c>
      <c r="BC268" s="63" t="s">
        <v>139</v>
      </c>
      <c r="BD268" s="63" t="s">
        <v>786</v>
      </c>
      <c r="BE268" s="135" t="s">
        <v>978</v>
      </c>
      <c r="BL268" s="56"/>
      <c r="BM268" s="83"/>
      <c r="BN268" s="56"/>
      <c r="BO268" s="56"/>
      <c r="BP268" s="56"/>
      <c r="BQ268" s="56"/>
      <c r="BR268" s="56"/>
      <c r="BS268" s="56"/>
      <c r="BT268" s="56"/>
      <c r="BU268" s="56"/>
      <c r="BV268" s="56"/>
      <c r="BW268" s="63"/>
      <c r="BX268" s="84"/>
      <c r="BY268" s="84"/>
      <c r="BZ268" s="84"/>
    </row>
    <row r="269" spans="1:78" x14ac:dyDescent="0.3">
      <c r="D269" s="56" t="s">
        <v>57</v>
      </c>
      <c r="E269" s="220" t="s">
        <v>139</v>
      </c>
      <c r="F269" s="221"/>
      <c r="G269" s="222"/>
      <c r="H269" s="56"/>
      <c r="AT269" s="134" t="s">
        <v>1279</v>
      </c>
      <c r="AU269" s="56" t="s">
        <v>947</v>
      </c>
      <c r="AV269" s="97" t="s">
        <v>984</v>
      </c>
      <c r="AW269" s="63" t="s">
        <v>985</v>
      </c>
      <c r="AX269" s="63" t="s">
        <v>937</v>
      </c>
      <c r="AY269" s="91" t="s">
        <v>986</v>
      </c>
      <c r="AZ269" s="63" t="s">
        <v>987</v>
      </c>
      <c r="BA269" s="63" t="s">
        <v>939</v>
      </c>
      <c r="BB269" s="98" t="s">
        <v>988</v>
      </c>
      <c r="BC269" s="63" t="s">
        <v>989</v>
      </c>
      <c r="BD269" s="63" t="s">
        <v>786</v>
      </c>
      <c r="BE269" s="135" t="s">
        <v>990</v>
      </c>
      <c r="BL269" s="56"/>
      <c r="BM269" s="56"/>
      <c r="BN269" s="92"/>
      <c r="BO269" s="56"/>
      <c r="BP269" s="63"/>
      <c r="BQ269" s="56"/>
      <c r="BR269" s="63"/>
      <c r="BS269" s="89"/>
      <c r="BT269" s="56"/>
      <c r="BU269" s="63"/>
      <c r="BV269" s="105"/>
      <c r="BW269" s="63"/>
      <c r="BX269" s="84"/>
      <c r="BY269" s="84"/>
      <c r="BZ269" s="84"/>
    </row>
    <row r="270" spans="1:78" ht="12.75" thickBot="1" x14ac:dyDescent="0.35">
      <c r="D270" s="94" t="s">
        <v>235</v>
      </c>
      <c r="E270" s="94">
        <v>51.3</v>
      </c>
      <c r="F270" s="94">
        <v>19.899999999999999</v>
      </c>
      <c r="G270" s="94">
        <v>23.7</v>
      </c>
      <c r="H270" s="94"/>
      <c r="AT270" s="136" t="s">
        <v>970</v>
      </c>
      <c r="AU270" s="137" t="s">
        <v>947</v>
      </c>
      <c r="AV270" s="138" t="s">
        <v>971</v>
      </c>
      <c r="AW270" s="139" t="s">
        <v>972</v>
      </c>
      <c r="AX270" s="139" t="s">
        <v>937</v>
      </c>
      <c r="AY270" s="140" t="s">
        <v>973</v>
      </c>
      <c r="AZ270" s="139" t="s">
        <v>974</v>
      </c>
      <c r="BA270" s="139" t="s">
        <v>939</v>
      </c>
      <c r="BB270" s="141" t="s">
        <v>975</v>
      </c>
      <c r="BC270" s="139" t="s">
        <v>976</v>
      </c>
      <c r="BD270" s="139" t="s">
        <v>786</v>
      </c>
      <c r="BE270" s="142" t="s">
        <v>977</v>
      </c>
    </row>
    <row r="271" spans="1:78" x14ac:dyDescent="0.3">
      <c r="AT271" s="122" t="s">
        <v>979</v>
      </c>
      <c r="AU271" s="123" t="s">
        <v>947</v>
      </c>
      <c r="AV271" s="143">
        <f t="shared" ref="AV271" si="58">AW271/AX271</f>
        <v>0.66666666666666663</v>
      </c>
      <c r="AW271" s="123">
        <v>4</v>
      </c>
      <c r="AX271" s="125" t="s">
        <v>980</v>
      </c>
      <c r="AY271" s="123">
        <v>6</v>
      </c>
      <c r="AZ271" s="123">
        <v>39</v>
      </c>
      <c r="BA271" s="144">
        <f t="shared" ref="BA271" si="59">AY271/AZ271</f>
        <v>0.15384615384615385</v>
      </c>
      <c r="BB271" s="123">
        <v>2</v>
      </c>
      <c r="BC271" s="125" t="s">
        <v>308</v>
      </c>
      <c r="BD271" s="145">
        <f>BB271/BC271</f>
        <v>6.4516129032258063E-2</v>
      </c>
      <c r="BE271" s="128" t="s">
        <v>981</v>
      </c>
    </row>
    <row r="272" spans="1:78" ht="12.75" thickBot="1" x14ac:dyDescent="0.35">
      <c r="D272" s="56" t="s">
        <v>51</v>
      </c>
      <c r="E272" s="56" t="str">
        <f>E263</f>
        <v>p-RFA</v>
      </c>
      <c r="F272" s="56" t="str">
        <f>F263</f>
        <v>p-CRA</v>
      </c>
      <c r="G272" s="56" t="s">
        <v>131</v>
      </c>
      <c r="I272" s="56" t="s">
        <v>51</v>
      </c>
      <c r="J272" s="56" t="str">
        <f>E263</f>
        <v>p-RFA</v>
      </c>
      <c r="K272" s="56" t="str">
        <f>G263</f>
        <v>RA-PN</v>
      </c>
      <c r="L272" s="56" t="s">
        <v>131</v>
      </c>
      <c r="N272" s="218"/>
      <c r="O272" s="218" t="s">
        <v>59</v>
      </c>
      <c r="P272" s="220" t="s">
        <v>41</v>
      </c>
      <c r="Q272" s="221"/>
      <c r="R272" s="222"/>
      <c r="S272" s="220" t="s">
        <v>42</v>
      </c>
      <c r="T272" s="221"/>
      <c r="U272" s="222"/>
      <c r="V272" s="223" t="s">
        <v>60</v>
      </c>
      <c r="AD272" s="218"/>
      <c r="AE272" s="218" t="s">
        <v>59</v>
      </c>
      <c r="AF272" s="217" t="s">
        <v>41</v>
      </c>
      <c r="AG272" s="217"/>
      <c r="AH272" s="217"/>
      <c r="AI272" s="217" t="s">
        <v>42</v>
      </c>
      <c r="AJ272" s="217"/>
      <c r="AK272" s="217"/>
      <c r="AL272" s="223" t="s">
        <v>60</v>
      </c>
      <c r="AT272" s="146" t="s">
        <v>983</v>
      </c>
      <c r="AU272" s="137" t="s">
        <v>947</v>
      </c>
      <c r="AV272" s="147">
        <f t="shared" ref="AV272" si="60">AW272/AX272</f>
        <v>0.45454545454545453</v>
      </c>
      <c r="AW272" s="137">
        <v>5</v>
      </c>
      <c r="AX272" s="139" t="s">
        <v>938</v>
      </c>
      <c r="AY272" s="137">
        <v>12</v>
      </c>
      <c r="AZ272" s="137">
        <v>54</v>
      </c>
      <c r="BA272" s="148">
        <f t="shared" ref="BA272" si="61">AY272/AZ272</f>
        <v>0.22222222222222221</v>
      </c>
      <c r="BB272" s="137">
        <v>8</v>
      </c>
      <c r="BC272" s="139" t="s">
        <v>786</v>
      </c>
      <c r="BD272" s="149">
        <f>BB272/BC272</f>
        <v>0.22222222222222221</v>
      </c>
      <c r="BE272" s="142" t="s">
        <v>982</v>
      </c>
      <c r="BL272" s="56" t="s">
        <v>131</v>
      </c>
      <c r="BM272" s="56" t="s">
        <v>51</v>
      </c>
      <c r="BN272" s="220" t="s">
        <v>41</v>
      </c>
      <c r="BO272" s="221"/>
      <c r="BP272" s="222"/>
      <c r="BQ272" s="220" t="s">
        <v>42</v>
      </c>
      <c r="BR272" s="221"/>
      <c r="BS272" s="222"/>
      <c r="BT272" s="63" t="s">
        <v>60</v>
      </c>
    </row>
    <row r="273" spans="4:72" x14ac:dyDescent="0.3">
      <c r="D273" s="56" t="s">
        <v>52</v>
      </c>
      <c r="E273" s="56">
        <f>E264</f>
        <v>11</v>
      </c>
      <c r="F273" s="56">
        <f t="shared" ref="F273:F279" si="62">F264</f>
        <v>55</v>
      </c>
      <c r="G273" s="56"/>
      <c r="I273" s="56" t="s">
        <v>52</v>
      </c>
      <c r="J273" s="56">
        <f t="shared" ref="J273:J279" si="63">E264</f>
        <v>11</v>
      </c>
      <c r="K273" s="56">
        <f t="shared" ref="K273:K279" si="64">G264</f>
        <v>36</v>
      </c>
      <c r="L273" s="56"/>
      <c r="N273" s="219"/>
      <c r="O273" s="219"/>
      <c r="P273" s="56"/>
      <c r="Q273" s="56" t="s">
        <v>61</v>
      </c>
      <c r="R273" s="56" t="s">
        <v>62</v>
      </c>
      <c r="S273" s="56" t="s">
        <v>63</v>
      </c>
      <c r="T273" s="56" t="s">
        <v>62</v>
      </c>
      <c r="U273" s="56"/>
      <c r="V273" s="224"/>
      <c r="AD273" s="219"/>
      <c r="AE273" s="219"/>
      <c r="AF273" s="56"/>
      <c r="AG273" s="56" t="s">
        <v>61</v>
      </c>
      <c r="AH273" s="56" t="s">
        <v>62</v>
      </c>
      <c r="AI273" s="56" t="s">
        <v>63</v>
      </c>
      <c r="AJ273" s="56" t="s">
        <v>62</v>
      </c>
      <c r="AK273" s="56"/>
      <c r="AL273" s="224"/>
      <c r="BL273" s="56"/>
      <c r="BM273" s="56"/>
      <c r="BN273" s="56" t="s">
        <v>80</v>
      </c>
      <c r="BO273" s="63" t="s">
        <v>81</v>
      </c>
      <c r="BP273" s="56" t="s">
        <v>62</v>
      </c>
      <c r="BQ273" s="56" t="s">
        <v>80</v>
      </c>
      <c r="BR273" s="56" t="s">
        <v>81</v>
      </c>
      <c r="BS273" s="56" t="s">
        <v>62</v>
      </c>
      <c r="BT273" s="63"/>
    </row>
    <row r="274" spans="4:72" x14ac:dyDescent="0.3">
      <c r="D274" s="56" t="s">
        <v>53</v>
      </c>
      <c r="E274" s="56">
        <f t="shared" ref="E274:E279" si="65">E265</f>
        <v>42</v>
      </c>
      <c r="F274" s="56">
        <f t="shared" si="62"/>
        <v>46</v>
      </c>
      <c r="G274" s="56"/>
      <c r="I274" s="56" t="s">
        <v>53</v>
      </c>
      <c r="J274" s="56">
        <f t="shared" si="63"/>
        <v>42</v>
      </c>
      <c r="K274" s="56">
        <f t="shared" si="64"/>
        <v>45</v>
      </c>
      <c r="L274" s="56"/>
      <c r="N274" s="56" t="s">
        <v>64</v>
      </c>
      <c r="O274" s="56" t="s">
        <v>943</v>
      </c>
      <c r="P274" s="86">
        <f>Q274/R274</f>
        <v>0.45454545454545453</v>
      </c>
      <c r="Q274" s="56">
        <f>Q275+Q276</f>
        <v>5</v>
      </c>
      <c r="R274" s="56">
        <v>11</v>
      </c>
      <c r="S274" s="56">
        <f>S275+S276</f>
        <v>13</v>
      </c>
      <c r="T274" s="56">
        <v>55</v>
      </c>
      <c r="U274" s="87">
        <f>S274/T274</f>
        <v>0.23636363636363636</v>
      </c>
      <c r="V274" s="106"/>
      <c r="AD274" s="56"/>
      <c r="AE274" s="56"/>
      <c r="AF274" s="88"/>
      <c r="AG274" s="56"/>
      <c r="AH274" s="56"/>
      <c r="AI274" s="56"/>
      <c r="AJ274" s="56"/>
      <c r="AK274" s="89"/>
      <c r="AL274" s="63"/>
      <c r="AT274" s="217"/>
      <c r="AU274" s="217" t="s">
        <v>59</v>
      </c>
      <c r="AV274" s="217" t="s">
        <v>41</v>
      </c>
      <c r="AW274" s="217"/>
      <c r="AX274" s="217"/>
      <c r="AY274" s="217" t="s">
        <v>42</v>
      </c>
      <c r="AZ274" s="217"/>
      <c r="BA274" s="217"/>
      <c r="BB274" s="217" t="s">
        <v>60</v>
      </c>
      <c r="BL274" s="99"/>
      <c r="BM274" s="56"/>
      <c r="BN274" s="90"/>
      <c r="BO274" s="63"/>
      <c r="BP274" s="63"/>
      <c r="BQ274" s="91"/>
      <c r="BR274" s="63"/>
      <c r="BS274" s="63"/>
      <c r="BT274" s="63"/>
    </row>
    <row r="275" spans="4:72" ht="12.75" thickBot="1" x14ac:dyDescent="0.35">
      <c r="D275" s="94" t="s">
        <v>54</v>
      </c>
      <c r="E275" s="225" t="s">
        <v>137</v>
      </c>
      <c r="F275" s="227"/>
      <c r="G275" s="94"/>
      <c r="I275" s="94" t="s">
        <v>54</v>
      </c>
      <c r="J275" s="225" t="s">
        <v>137</v>
      </c>
      <c r="K275" s="227"/>
      <c r="L275" s="94"/>
      <c r="N275" s="56" t="s">
        <v>67</v>
      </c>
      <c r="O275" s="56" t="s">
        <v>943</v>
      </c>
      <c r="P275" s="92">
        <f>Q275/R275</f>
        <v>0.45454545454545453</v>
      </c>
      <c r="Q275" s="56">
        <v>5</v>
      </c>
      <c r="R275" s="56">
        <v>11</v>
      </c>
      <c r="S275" s="56">
        <v>13</v>
      </c>
      <c r="T275" s="56">
        <v>55</v>
      </c>
      <c r="U275" s="93">
        <f>S275/T275</f>
        <v>0.23636363636363636</v>
      </c>
      <c r="V275" s="106"/>
      <c r="AD275" s="56" t="s">
        <v>76</v>
      </c>
      <c r="AE275" s="56" t="s">
        <v>943</v>
      </c>
      <c r="AF275" s="88">
        <f>AG275/AH275</f>
        <v>0.18181818181818182</v>
      </c>
      <c r="AG275" s="56">
        <v>2</v>
      </c>
      <c r="AH275" s="56">
        <v>11</v>
      </c>
      <c r="AI275" s="56">
        <v>12</v>
      </c>
      <c r="AJ275" s="56">
        <v>44</v>
      </c>
      <c r="AK275" s="89">
        <f>AI275/AJ275</f>
        <v>0.27272727272727271</v>
      </c>
      <c r="AL275" s="106"/>
      <c r="AT275" s="218"/>
      <c r="AU275" s="218"/>
      <c r="AV275" s="76" t="s">
        <v>149</v>
      </c>
      <c r="AW275" s="104" t="s">
        <v>305</v>
      </c>
      <c r="AX275" s="76" t="s">
        <v>62</v>
      </c>
      <c r="AY275" s="76" t="s">
        <v>149</v>
      </c>
      <c r="AZ275" s="104" t="s">
        <v>305</v>
      </c>
      <c r="BA275" s="76" t="s">
        <v>62</v>
      </c>
      <c r="BB275" s="218"/>
      <c r="BL275" s="101"/>
      <c r="BM275" s="101"/>
      <c r="BN275" s="90"/>
      <c r="BO275" s="63"/>
      <c r="BP275" s="63"/>
      <c r="BQ275" s="91"/>
      <c r="BR275" s="63"/>
      <c r="BS275" s="63"/>
      <c r="BT275" s="63"/>
    </row>
    <row r="276" spans="4:72" x14ac:dyDescent="0.3">
      <c r="D276" s="94" t="s">
        <v>55</v>
      </c>
      <c r="E276" s="225" t="s">
        <v>407</v>
      </c>
      <c r="F276" s="227"/>
      <c r="G276" s="94"/>
      <c r="I276" s="94" t="s">
        <v>55</v>
      </c>
      <c r="J276" s="225" t="s">
        <v>137</v>
      </c>
      <c r="K276" s="227"/>
      <c r="L276" s="94"/>
      <c r="N276" s="56" t="s">
        <v>68</v>
      </c>
      <c r="O276" s="56" t="s">
        <v>943</v>
      </c>
      <c r="P276" s="92">
        <f>Q276/R276</f>
        <v>0</v>
      </c>
      <c r="Q276" s="56">
        <v>0</v>
      </c>
      <c r="R276" s="56">
        <v>11</v>
      </c>
      <c r="S276" s="56">
        <v>0</v>
      </c>
      <c r="T276" s="56">
        <v>55</v>
      </c>
      <c r="U276" s="93">
        <f>S276/T276</f>
        <v>0</v>
      </c>
      <c r="V276" s="106"/>
      <c r="AD276" s="56"/>
      <c r="AE276" s="56"/>
      <c r="AF276" s="88"/>
      <c r="AG276" s="56"/>
      <c r="AH276" s="56"/>
      <c r="AI276" s="56"/>
      <c r="AJ276" s="56"/>
      <c r="AK276" s="89"/>
      <c r="AL276" s="63"/>
      <c r="AT276" s="122" t="s">
        <v>961</v>
      </c>
      <c r="AU276" s="123" t="s">
        <v>83</v>
      </c>
      <c r="AV276" s="124" t="s">
        <v>948</v>
      </c>
      <c r="AW276" s="125" t="s">
        <v>949</v>
      </c>
      <c r="AX276" s="125" t="s">
        <v>938</v>
      </c>
      <c r="AY276" s="126" t="s">
        <v>951</v>
      </c>
      <c r="AZ276" s="125" t="s">
        <v>952</v>
      </c>
      <c r="BA276" s="125" t="s">
        <v>939</v>
      </c>
      <c r="BB276" s="128"/>
      <c r="BL276" s="99"/>
      <c r="BM276" s="56" t="s">
        <v>121</v>
      </c>
      <c r="BN276" s="90" t="s">
        <v>125</v>
      </c>
      <c r="BO276" s="63" t="s">
        <v>139</v>
      </c>
      <c r="BP276" s="63" t="s">
        <v>938</v>
      </c>
      <c r="BQ276" s="91" t="s">
        <v>125</v>
      </c>
      <c r="BR276" s="63" t="s">
        <v>139</v>
      </c>
      <c r="BS276" s="63" t="s">
        <v>939</v>
      </c>
      <c r="BT276" s="63" t="s">
        <v>129</v>
      </c>
    </row>
    <row r="277" spans="4:72" ht="12.75" thickBot="1" x14ac:dyDescent="0.35">
      <c r="D277" s="94" t="s">
        <v>56</v>
      </c>
      <c r="E277" s="225" t="s">
        <v>66</v>
      </c>
      <c r="F277" s="227"/>
      <c r="G277" s="94"/>
      <c r="I277" s="94" t="s">
        <v>56</v>
      </c>
      <c r="J277" s="225" t="s">
        <v>66</v>
      </c>
      <c r="K277" s="227"/>
      <c r="L277" s="94"/>
      <c r="AD277" s="56" t="s">
        <v>241</v>
      </c>
      <c r="AE277" s="56" t="s">
        <v>211</v>
      </c>
      <c r="AF277" s="88">
        <v>0.81799999999999995</v>
      </c>
      <c r="AG277" s="56"/>
      <c r="AH277" s="56"/>
      <c r="AI277" s="89">
        <v>0.73499999999999999</v>
      </c>
      <c r="AJ277" s="220"/>
      <c r="AK277" s="222"/>
      <c r="AL277" s="63" t="s">
        <v>129</v>
      </c>
      <c r="AT277" s="129" t="s">
        <v>961</v>
      </c>
      <c r="AU277" s="76" t="s">
        <v>947</v>
      </c>
      <c r="AV277" s="130" t="s">
        <v>671</v>
      </c>
      <c r="AW277" s="104" t="s">
        <v>950</v>
      </c>
      <c r="AX277" s="104" t="s">
        <v>938</v>
      </c>
      <c r="AY277" s="131" t="s">
        <v>953</v>
      </c>
      <c r="AZ277" s="104" t="s">
        <v>954</v>
      </c>
      <c r="BA277" s="104" t="s">
        <v>939</v>
      </c>
      <c r="BB277" s="133"/>
      <c r="BL277" s="56"/>
      <c r="BM277" s="83"/>
      <c r="BN277" s="56"/>
      <c r="BO277" s="56"/>
      <c r="BP277" s="56"/>
      <c r="BQ277" s="56"/>
      <c r="BR277" s="56"/>
      <c r="BS277" s="56"/>
      <c r="BT277" s="63"/>
    </row>
    <row r="278" spans="4:72" x14ac:dyDescent="0.3">
      <c r="D278" s="56" t="s">
        <v>57</v>
      </c>
      <c r="E278" s="220" t="str">
        <f t="shared" si="65"/>
        <v>ㅡ</v>
      </c>
      <c r="F278" s="222"/>
      <c r="G278" s="56"/>
      <c r="I278" s="56" t="s">
        <v>57</v>
      </c>
      <c r="J278" s="220" t="s">
        <v>180</v>
      </c>
      <c r="K278" s="222"/>
      <c r="L278" s="56"/>
      <c r="AT278" s="122" t="s">
        <v>962</v>
      </c>
      <c r="AU278" s="123" t="s">
        <v>83</v>
      </c>
      <c r="AV278" s="124" t="s">
        <v>963</v>
      </c>
      <c r="AW278" s="125" t="s">
        <v>964</v>
      </c>
      <c r="AX278" s="125" t="s">
        <v>937</v>
      </c>
      <c r="AY278" s="126" t="s">
        <v>965</v>
      </c>
      <c r="AZ278" s="125" t="s">
        <v>966</v>
      </c>
      <c r="BA278" s="125" t="s">
        <v>939</v>
      </c>
      <c r="BB278" s="128"/>
      <c r="BL278" s="56"/>
      <c r="BM278" s="56"/>
      <c r="BN278" s="92"/>
      <c r="BO278" s="56"/>
      <c r="BP278" s="56"/>
      <c r="BQ278" s="56"/>
      <c r="BR278" s="56"/>
      <c r="BS278" s="89"/>
      <c r="BT278" s="63"/>
    </row>
    <row r="279" spans="4:72" x14ac:dyDescent="0.3">
      <c r="D279" s="56" t="s">
        <v>235</v>
      </c>
      <c r="E279" s="56">
        <f t="shared" si="65"/>
        <v>51.3</v>
      </c>
      <c r="F279" s="56">
        <f t="shared" si="62"/>
        <v>19.899999999999999</v>
      </c>
      <c r="G279" s="56"/>
      <c r="I279" s="56" t="s">
        <v>235</v>
      </c>
      <c r="J279" s="56">
        <f t="shared" si="63"/>
        <v>51.3</v>
      </c>
      <c r="K279" s="56">
        <f t="shared" si="64"/>
        <v>23.7</v>
      </c>
      <c r="L279" s="56"/>
      <c r="AT279" s="134" t="s">
        <v>1278</v>
      </c>
      <c r="AU279" s="56" t="s">
        <v>947</v>
      </c>
      <c r="AV279" s="97" t="s">
        <v>909</v>
      </c>
      <c r="AW279" s="63" t="s">
        <v>139</v>
      </c>
      <c r="AX279" s="63" t="s">
        <v>937</v>
      </c>
      <c r="AY279" s="91" t="s">
        <v>969</v>
      </c>
      <c r="AZ279" s="63" t="s">
        <v>139</v>
      </c>
      <c r="BA279" s="63" t="s">
        <v>939</v>
      </c>
      <c r="BB279" s="135"/>
    </row>
    <row r="280" spans="4:72" x14ac:dyDescent="0.3">
      <c r="AT280" s="134" t="s">
        <v>1279</v>
      </c>
      <c r="AU280" s="56" t="s">
        <v>947</v>
      </c>
      <c r="AV280" s="97" t="s">
        <v>984</v>
      </c>
      <c r="AW280" s="63" t="s">
        <v>985</v>
      </c>
      <c r="AX280" s="63" t="s">
        <v>937</v>
      </c>
      <c r="AY280" s="91" t="s">
        <v>986</v>
      </c>
      <c r="AZ280" s="63" t="s">
        <v>987</v>
      </c>
      <c r="BA280" s="63" t="s">
        <v>939</v>
      </c>
      <c r="BB280" s="135"/>
    </row>
    <row r="281" spans="4:72" ht="12.75" thickBot="1" x14ac:dyDescent="0.35">
      <c r="N281" s="218"/>
      <c r="O281" s="218" t="s">
        <v>59</v>
      </c>
      <c r="P281" s="220" t="s">
        <v>41</v>
      </c>
      <c r="Q281" s="221"/>
      <c r="R281" s="222"/>
      <c r="S281" s="220" t="s">
        <v>43</v>
      </c>
      <c r="T281" s="221"/>
      <c r="U281" s="222"/>
      <c r="V281" s="223" t="s">
        <v>60</v>
      </c>
      <c r="AD281" s="218"/>
      <c r="AE281" s="218" t="s">
        <v>59</v>
      </c>
      <c r="AF281" s="220" t="s">
        <v>41</v>
      </c>
      <c r="AG281" s="221"/>
      <c r="AH281" s="222"/>
      <c r="AI281" s="220" t="s">
        <v>43</v>
      </c>
      <c r="AJ281" s="221"/>
      <c r="AK281" s="222"/>
      <c r="AL281" s="104" t="s">
        <v>60</v>
      </c>
      <c r="AT281" s="136" t="s">
        <v>970</v>
      </c>
      <c r="AU281" s="137" t="s">
        <v>947</v>
      </c>
      <c r="AV281" s="138" t="s">
        <v>971</v>
      </c>
      <c r="AW281" s="139" t="s">
        <v>972</v>
      </c>
      <c r="AX281" s="139" t="s">
        <v>937</v>
      </c>
      <c r="AY281" s="140" t="s">
        <v>973</v>
      </c>
      <c r="AZ281" s="139" t="s">
        <v>974</v>
      </c>
      <c r="BA281" s="139" t="s">
        <v>939</v>
      </c>
      <c r="BB281" s="142"/>
      <c r="BL281" s="56" t="s">
        <v>131</v>
      </c>
      <c r="BM281" s="56" t="s">
        <v>51</v>
      </c>
      <c r="BN281" s="220" t="s">
        <v>41</v>
      </c>
      <c r="BO281" s="221"/>
      <c r="BP281" s="222"/>
      <c r="BQ281" s="220" t="s">
        <v>43</v>
      </c>
      <c r="BR281" s="221"/>
      <c r="BS281" s="222"/>
      <c r="BT281" s="104" t="s">
        <v>60</v>
      </c>
    </row>
    <row r="282" spans="4:72" x14ac:dyDescent="0.3">
      <c r="N282" s="219"/>
      <c r="O282" s="219"/>
      <c r="P282" s="56"/>
      <c r="Q282" s="56" t="s">
        <v>61</v>
      </c>
      <c r="R282" s="56" t="s">
        <v>62</v>
      </c>
      <c r="S282" s="56" t="s">
        <v>63</v>
      </c>
      <c r="T282" s="56" t="s">
        <v>62</v>
      </c>
      <c r="U282" s="56"/>
      <c r="V282" s="224"/>
      <c r="AD282" s="219"/>
      <c r="AE282" s="219"/>
      <c r="AF282" s="56"/>
      <c r="AG282" s="56" t="s">
        <v>61</v>
      </c>
      <c r="AH282" s="56" t="s">
        <v>62</v>
      </c>
      <c r="AI282" s="56" t="s">
        <v>63</v>
      </c>
      <c r="AJ282" s="56" t="s">
        <v>62</v>
      </c>
      <c r="AK282" s="56"/>
      <c r="AL282" s="107"/>
      <c r="AT282" s="122" t="s">
        <v>979</v>
      </c>
      <c r="AU282" s="123" t="s">
        <v>947</v>
      </c>
      <c r="AV282" s="143">
        <f t="shared" ref="AV282:AV283" si="66">AW282/AX282</f>
        <v>0.66666666666666663</v>
      </c>
      <c r="AW282" s="123">
        <v>4</v>
      </c>
      <c r="AX282" s="125" t="s">
        <v>980</v>
      </c>
      <c r="AY282" s="123">
        <v>6</v>
      </c>
      <c r="AZ282" s="123">
        <v>39</v>
      </c>
      <c r="BA282" s="144">
        <f t="shared" ref="BA282:BA283" si="67">AY282/AZ282</f>
        <v>0.15384615384615385</v>
      </c>
      <c r="BB282" s="128"/>
      <c r="BL282" s="56"/>
      <c r="BM282" s="56"/>
      <c r="BN282" s="56" t="s">
        <v>80</v>
      </c>
      <c r="BO282" s="63" t="s">
        <v>81</v>
      </c>
      <c r="BP282" s="56" t="s">
        <v>62</v>
      </c>
      <c r="BQ282" s="56" t="s">
        <v>80</v>
      </c>
      <c r="BR282" s="56" t="s">
        <v>81</v>
      </c>
      <c r="BS282" s="56" t="s">
        <v>62</v>
      </c>
      <c r="BT282" s="107"/>
    </row>
    <row r="283" spans="4:72" ht="12.75" thickBot="1" x14ac:dyDescent="0.35">
      <c r="N283" s="56" t="s">
        <v>64</v>
      </c>
      <c r="O283" s="56" t="s">
        <v>944</v>
      </c>
      <c r="P283" s="86">
        <f>Q283/R283</f>
        <v>0.45454545454545453</v>
      </c>
      <c r="Q283" s="56">
        <f>Q284+Q285</f>
        <v>5</v>
      </c>
      <c r="R283" s="56">
        <v>11</v>
      </c>
      <c r="S283" s="56">
        <f>S284+S285</f>
        <v>7</v>
      </c>
      <c r="T283" s="56">
        <v>36</v>
      </c>
      <c r="U283" s="95">
        <f>S283/T283</f>
        <v>0.19444444444444445</v>
      </c>
      <c r="V283" s="106"/>
      <c r="AD283" s="56"/>
      <c r="AE283" s="56"/>
      <c r="AF283" s="88"/>
      <c r="AG283" s="56"/>
      <c r="AH283" s="56"/>
      <c r="AI283" s="56"/>
      <c r="AJ283" s="56"/>
      <c r="AK283" s="96"/>
      <c r="AL283" s="63"/>
      <c r="AT283" s="146" t="s">
        <v>983</v>
      </c>
      <c r="AU283" s="137" t="s">
        <v>947</v>
      </c>
      <c r="AV283" s="147">
        <f t="shared" si="66"/>
        <v>0.45454545454545453</v>
      </c>
      <c r="AW283" s="137">
        <v>5</v>
      </c>
      <c r="AX283" s="139" t="s">
        <v>938</v>
      </c>
      <c r="AY283" s="137">
        <v>12</v>
      </c>
      <c r="AZ283" s="137">
        <v>54</v>
      </c>
      <c r="BA283" s="148">
        <f t="shared" si="67"/>
        <v>0.22222222222222221</v>
      </c>
      <c r="BB283" s="142"/>
      <c r="BL283" s="99"/>
      <c r="BM283" s="56"/>
      <c r="BN283" s="90"/>
      <c r="BO283" s="63"/>
      <c r="BP283" s="63"/>
      <c r="BQ283" s="98"/>
      <c r="BR283" s="63"/>
      <c r="BS283" s="63"/>
      <c r="BT283" s="63"/>
    </row>
    <row r="284" spans="4:72" x14ac:dyDescent="0.3">
      <c r="N284" s="56" t="s">
        <v>67</v>
      </c>
      <c r="O284" s="56" t="s">
        <v>944</v>
      </c>
      <c r="P284" s="92">
        <f>Q284/R284</f>
        <v>0.45454545454545453</v>
      </c>
      <c r="Q284" s="56">
        <v>5</v>
      </c>
      <c r="R284" s="56">
        <v>11</v>
      </c>
      <c r="S284" s="56">
        <v>0</v>
      </c>
      <c r="T284" s="56">
        <v>36</v>
      </c>
      <c r="U284" s="100">
        <f>S284/T284</f>
        <v>0</v>
      </c>
      <c r="V284" s="106"/>
      <c r="AD284" s="56" t="s">
        <v>76</v>
      </c>
      <c r="AE284" s="56" t="s">
        <v>944</v>
      </c>
      <c r="AF284" s="88">
        <f>AG284/AH284</f>
        <v>0.18181818181818182</v>
      </c>
      <c r="AG284" s="56">
        <v>2</v>
      </c>
      <c r="AH284" s="56">
        <v>11</v>
      </c>
      <c r="AI284" s="56">
        <v>3</v>
      </c>
      <c r="AJ284" s="56">
        <v>32</v>
      </c>
      <c r="AK284" s="96">
        <f>AI284/AJ284</f>
        <v>9.375E-2</v>
      </c>
      <c r="AL284" s="106"/>
      <c r="BL284" s="101"/>
      <c r="BM284" s="101"/>
      <c r="BN284" s="90"/>
      <c r="BO284" s="63"/>
      <c r="BP284" s="63"/>
      <c r="BQ284" s="98"/>
      <c r="BR284" s="63"/>
      <c r="BS284" s="63"/>
      <c r="BT284" s="63"/>
    </row>
    <row r="285" spans="4:72" x14ac:dyDescent="0.3">
      <c r="N285" s="56" t="s">
        <v>68</v>
      </c>
      <c r="O285" s="56" t="s">
        <v>944</v>
      </c>
      <c r="P285" s="92">
        <f>Q285/R285</f>
        <v>0</v>
      </c>
      <c r="Q285" s="56">
        <v>0</v>
      </c>
      <c r="R285" s="56">
        <v>11</v>
      </c>
      <c r="S285" s="56">
        <v>7</v>
      </c>
      <c r="T285" s="56">
        <v>36</v>
      </c>
      <c r="U285" s="100">
        <f>S285/T285</f>
        <v>0.19444444444444445</v>
      </c>
      <c r="V285" s="106"/>
      <c r="AD285" s="56"/>
      <c r="AE285" s="56"/>
      <c r="AF285" s="88"/>
      <c r="AG285" s="56"/>
      <c r="AH285" s="56"/>
      <c r="AI285" s="56"/>
      <c r="AJ285" s="56"/>
      <c r="AK285" s="96"/>
      <c r="AL285" s="63"/>
      <c r="AT285" s="217"/>
      <c r="AU285" s="217" t="s">
        <v>59</v>
      </c>
      <c r="AV285" s="217" t="s">
        <v>41</v>
      </c>
      <c r="AW285" s="217"/>
      <c r="AX285" s="217"/>
      <c r="AY285" s="217" t="s">
        <v>43</v>
      </c>
      <c r="AZ285" s="217"/>
      <c r="BA285" s="217"/>
      <c r="BB285" s="217" t="s">
        <v>60</v>
      </c>
      <c r="BL285" s="99"/>
      <c r="BM285" s="56" t="s">
        <v>121</v>
      </c>
      <c r="BN285" s="90" t="s">
        <v>125</v>
      </c>
      <c r="BO285" s="63" t="s">
        <v>139</v>
      </c>
      <c r="BP285" s="63" t="s">
        <v>938</v>
      </c>
      <c r="BQ285" s="98" t="s">
        <v>941</v>
      </c>
      <c r="BR285" s="63" t="s">
        <v>139</v>
      </c>
      <c r="BS285" s="63" t="s">
        <v>786</v>
      </c>
      <c r="BT285" s="63" t="s">
        <v>363</v>
      </c>
    </row>
    <row r="286" spans="4:72" ht="12.75" thickBot="1" x14ac:dyDescent="0.35">
      <c r="AD286" s="56" t="s">
        <v>241</v>
      </c>
      <c r="AE286" s="56" t="s">
        <v>211</v>
      </c>
      <c r="AF286" s="88">
        <v>0.81799999999999995</v>
      </c>
      <c r="AG286" s="56"/>
      <c r="AH286" s="56"/>
      <c r="AI286" s="96">
        <v>0.81799999999999995</v>
      </c>
      <c r="AJ286" s="220"/>
      <c r="AK286" s="222"/>
      <c r="AL286" s="63" t="s">
        <v>129</v>
      </c>
      <c r="AT286" s="218"/>
      <c r="AU286" s="218"/>
      <c r="AV286" s="76" t="s">
        <v>149</v>
      </c>
      <c r="AW286" s="104" t="s">
        <v>305</v>
      </c>
      <c r="AX286" s="76" t="s">
        <v>62</v>
      </c>
      <c r="AY286" s="76" t="s">
        <v>149</v>
      </c>
      <c r="AZ286" s="104" t="s">
        <v>305</v>
      </c>
      <c r="BA286" s="76" t="s">
        <v>62</v>
      </c>
      <c r="BB286" s="218"/>
      <c r="BL286" s="56"/>
      <c r="BM286" s="83"/>
      <c r="BN286" s="56"/>
      <c r="BO286" s="56"/>
      <c r="BP286" s="56"/>
      <c r="BQ286" s="56"/>
      <c r="BR286" s="56"/>
      <c r="BS286" s="56"/>
      <c r="BT286" s="63"/>
    </row>
    <row r="287" spans="4:72" x14ac:dyDescent="0.3">
      <c r="AD287" s="150"/>
      <c r="AE287" s="150"/>
      <c r="AF287" s="151"/>
      <c r="AG287" s="150"/>
      <c r="AH287" s="150"/>
      <c r="AI287" s="152"/>
      <c r="AJ287" s="150"/>
      <c r="AK287" s="150"/>
      <c r="AL287" s="153"/>
      <c r="AT287" s="122" t="s">
        <v>961</v>
      </c>
      <c r="AU287" s="123" t="s">
        <v>83</v>
      </c>
      <c r="AV287" s="124" t="s">
        <v>948</v>
      </c>
      <c r="AW287" s="125" t="s">
        <v>949</v>
      </c>
      <c r="AX287" s="125" t="s">
        <v>938</v>
      </c>
      <c r="AY287" s="127" t="s">
        <v>955</v>
      </c>
      <c r="AZ287" s="125" t="s">
        <v>956</v>
      </c>
      <c r="BA287" s="125" t="s">
        <v>786</v>
      </c>
      <c r="BB287" s="128"/>
      <c r="BL287" s="56"/>
      <c r="BM287" s="83"/>
      <c r="BN287" s="56"/>
      <c r="BO287" s="56"/>
      <c r="BP287" s="56"/>
      <c r="BQ287" s="56"/>
      <c r="BR287" s="56"/>
      <c r="BS287" s="56"/>
      <c r="BT287" s="63"/>
    </row>
    <row r="288" spans="4:72" ht="12.75" thickBot="1" x14ac:dyDescent="0.35">
      <c r="AD288" s="150"/>
      <c r="AE288" s="150"/>
      <c r="AF288" s="151"/>
      <c r="AG288" s="150"/>
      <c r="AH288" s="150"/>
      <c r="AI288" s="152"/>
      <c r="AJ288" s="150"/>
      <c r="AK288" s="150"/>
      <c r="AL288" s="153"/>
      <c r="AT288" s="129" t="s">
        <v>961</v>
      </c>
      <c r="AU288" s="76" t="s">
        <v>947</v>
      </c>
      <c r="AV288" s="130" t="s">
        <v>671</v>
      </c>
      <c r="AW288" s="104" t="s">
        <v>950</v>
      </c>
      <c r="AX288" s="104" t="s">
        <v>938</v>
      </c>
      <c r="AY288" s="132" t="s">
        <v>957</v>
      </c>
      <c r="AZ288" s="104" t="s">
        <v>958</v>
      </c>
      <c r="BA288" s="104" t="s">
        <v>786</v>
      </c>
      <c r="BB288" s="133"/>
      <c r="BL288" s="56"/>
      <c r="BM288" s="83"/>
      <c r="BN288" s="56"/>
      <c r="BO288" s="56"/>
      <c r="BP288" s="56"/>
      <c r="BQ288" s="56"/>
      <c r="BR288" s="56"/>
      <c r="BS288" s="56"/>
      <c r="BT288" s="63"/>
    </row>
    <row r="289" spans="1:78" x14ac:dyDescent="0.3">
      <c r="AD289" s="150"/>
      <c r="AE289" s="150"/>
      <c r="AF289" s="151"/>
      <c r="AG289" s="150"/>
      <c r="AH289" s="150"/>
      <c r="AI289" s="152"/>
      <c r="AJ289" s="150"/>
      <c r="AK289" s="150"/>
      <c r="AL289" s="153"/>
      <c r="AT289" s="122" t="s">
        <v>962</v>
      </c>
      <c r="AU289" s="123" t="s">
        <v>83</v>
      </c>
      <c r="AV289" s="124" t="s">
        <v>963</v>
      </c>
      <c r="AW289" s="125" t="s">
        <v>964</v>
      </c>
      <c r="AX289" s="125" t="s">
        <v>937</v>
      </c>
      <c r="AY289" s="127" t="s">
        <v>951</v>
      </c>
      <c r="AZ289" s="125" t="s">
        <v>967</v>
      </c>
      <c r="BA289" s="125" t="s">
        <v>786</v>
      </c>
      <c r="BB289" s="128"/>
      <c r="BL289" s="56"/>
      <c r="BM289" s="83"/>
      <c r="BN289" s="56"/>
      <c r="BO289" s="56"/>
      <c r="BP289" s="56"/>
      <c r="BQ289" s="56"/>
      <c r="BR289" s="56"/>
      <c r="BS289" s="56"/>
      <c r="BT289" s="63"/>
    </row>
    <row r="290" spans="1:78" x14ac:dyDescent="0.3">
      <c r="AD290" s="150"/>
      <c r="AE290" s="150"/>
      <c r="AF290" s="151"/>
      <c r="AG290" s="150"/>
      <c r="AH290" s="150"/>
      <c r="AI290" s="152"/>
      <c r="AJ290" s="150"/>
      <c r="AK290" s="150"/>
      <c r="AL290" s="153"/>
      <c r="AT290" s="134" t="s">
        <v>1278</v>
      </c>
      <c r="AU290" s="56" t="s">
        <v>947</v>
      </c>
      <c r="AV290" s="97" t="s">
        <v>909</v>
      </c>
      <c r="AW290" s="63" t="s">
        <v>139</v>
      </c>
      <c r="AX290" s="63" t="s">
        <v>937</v>
      </c>
      <c r="AY290" s="98" t="s">
        <v>968</v>
      </c>
      <c r="AZ290" s="63" t="s">
        <v>139</v>
      </c>
      <c r="BA290" s="63" t="s">
        <v>786</v>
      </c>
      <c r="BB290" s="135"/>
      <c r="BL290" s="56"/>
      <c r="BM290" s="83"/>
      <c r="BN290" s="56"/>
      <c r="BO290" s="56"/>
      <c r="BP290" s="56"/>
      <c r="BQ290" s="56"/>
      <c r="BR290" s="56"/>
      <c r="BS290" s="56"/>
      <c r="BT290" s="63"/>
    </row>
    <row r="291" spans="1:78" x14ac:dyDescent="0.3">
      <c r="AD291" s="150"/>
      <c r="AE291" s="150"/>
      <c r="AF291" s="151"/>
      <c r="AG291" s="150"/>
      <c r="AH291" s="150"/>
      <c r="AI291" s="152"/>
      <c r="AJ291" s="150"/>
      <c r="AK291" s="150"/>
      <c r="AL291" s="153"/>
      <c r="AT291" s="134" t="s">
        <v>1279</v>
      </c>
      <c r="AU291" s="56" t="s">
        <v>947</v>
      </c>
      <c r="AV291" s="97" t="s">
        <v>984</v>
      </c>
      <c r="AW291" s="63" t="s">
        <v>985</v>
      </c>
      <c r="AX291" s="63" t="s">
        <v>937</v>
      </c>
      <c r="AY291" s="98" t="s">
        <v>988</v>
      </c>
      <c r="AZ291" s="63" t="s">
        <v>989</v>
      </c>
      <c r="BA291" s="63" t="s">
        <v>786</v>
      </c>
      <c r="BB291" s="135"/>
      <c r="BL291" s="56"/>
      <c r="BM291" s="83"/>
      <c r="BN291" s="56"/>
      <c r="BO291" s="56"/>
      <c r="BP291" s="56"/>
      <c r="BQ291" s="56"/>
      <c r="BR291" s="56"/>
      <c r="BS291" s="56"/>
      <c r="BT291" s="63"/>
    </row>
    <row r="292" spans="1:78" ht="12.75" thickBot="1" x14ac:dyDescent="0.35">
      <c r="AD292" s="150"/>
      <c r="AE292" s="150"/>
      <c r="AF292" s="151"/>
      <c r="AG292" s="150"/>
      <c r="AH292" s="150"/>
      <c r="AI292" s="152"/>
      <c r="AJ292" s="150"/>
      <c r="AK292" s="150"/>
      <c r="AL292" s="153"/>
      <c r="AT292" s="136" t="s">
        <v>970</v>
      </c>
      <c r="AU292" s="137" t="s">
        <v>947</v>
      </c>
      <c r="AV292" s="138" t="s">
        <v>971</v>
      </c>
      <c r="AW292" s="139" t="s">
        <v>972</v>
      </c>
      <c r="AX292" s="139" t="s">
        <v>937</v>
      </c>
      <c r="AY292" s="141" t="s">
        <v>975</v>
      </c>
      <c r="AZ292" s="139" t="s">
        <v>976</v>
      </c>
      <c r="BA292" s="139" t="s">
        <v>786</v>
      </c>
      <c r="BB292" s="142"/>
      <c r="BL292" s="56"/>
      <c r="BM292" s="83"/>
      <c r="BN292" s="56"/>
      <c r="BO292" s="56"/>
      <c r="BP292" s="56"/>
      <c r="BQ292" s="56"/>
      <c r="BR292" s="56"/>
      <c r="BS292" s="56"/>
      <c r="BT292" s="63"/>
    </row>
    <row r="293" spans="1:78" x14ac:dyDescent="0.3">
      <c r="AT293" s="122" t="s">
        <v>979</v>
      </c>
      <c r="AU293" s="123" t="s">
        <v>947</v>
      </c>
      <c r="AV293" s="143">
        <f t="shared" ref="AV293:AV294" si="68">AW293/AX293</f>
        <v>0.66666666666666663</v>
      </c>
      <c r="AW293" s="123">
        <v>4</v>
      </c>
      <c r="AX293" s="125" t="s">
        <v>980</v>
      </c>
      <c r="AY293" s="123">
        <v>2</v>
      </c>
      <c r="AZ293" s="125" t="s">
        <v>308</v>
      </c>
      <c r="BA293" s="145">
        <f>AY293/AZ293</f>
        <v>6.4516129032258063E-2</v>
      </c>
      <c r="BB293" s="128"/>
      <c r="BL293" s="56"/>
      <c r="BM293" s="83"/>
      <c r="BN293" s="56"/>
      <c r="BO293" s="56"/>
      <c r="BP293" s="56"/>
      <c r="BQ293" s="56"/>
      <c r="BR293" s="56"/>
      <c r="BS293" s="56"/>
      <c r="BT293" s="63"/>
    </row>
    <row r="294" spans="1:78" ht="12.75" thickBot="1" x14ac:dyDescent="0.35">
      <c r="AT294" s="146" t="s">
        <v>983</v>
      </c>
      <c r="AU294" s="137" t="s">
        <v>947</v>
      </c>
      <c r="AV294" s="147">
        <f t="shared" si="68"/>
        <v>0.45454545454545453</v>
      </c>
      <c r="AW294" s="137">
        <v>5</v>
      </c>
      <c r="AX294" s="139" t="s">
        <v>938</v>
      </c>
      <c r="AY294" s="137">
        <v>8</v>
      </c>
      <c r="AZ294" s="139" t="s">
        <v>786</v>
      </c>
      <c r="BA294" s="149">
        <f>AY294/AZ294</f>
        <v>0.22222222222222221</v>
      </c>
      <c r="BB294" s="142"/>
      <c r="BL294" s="56"/>
      <c r="BM294" s="83"/>
      <c r="BN294" s="56"/>
      <c r="BO294" s="56"/>
      <c r="BP294" s="56"/>
      <c r="BQ294" s="56"/>
      <c r="BR294" s="56"/>
      <c r="BS294" s="56"/>
      <c r="BT294" s="63"/>
    </row>
    <row r="295" spans="1:78" x14ac:dyDescent="0.3">
      <c r="BL295" s="56"/>
      <c r="BM295" s="83"/>
      <c r="BN295" s="56"/>
      <c r="BO295" s="56"/>
      <c r="BP295" s="56"/>
      <c r="BQ295" s="56"/>
      <c r="BR295" s="56"/>
      <c r="BS295" s="56"/>
      <c r="BT295" s="63"/>
    </row>
    <row r="296" spans="1:78" x14ac:dyDescent="0.3">
      <c r="BL296" s="56"/>
      <c r="BM296" s="56"/>
      <c r="BN296" s="92"/>
      <c r="BO296" s="56"/>
      <c r="BP296" s="56"/>
      <c r="BQ296" s="56"/>
      <c r="BR296" s="56"/>
      <c r="BS296" s="105"/>
      <c r="BT296" s="63"/>
    </row>
    <row r="298" spans="1:78" x14ac:dyDescent="0.3">
      <c r="AZ298" s="84"/>
      <c r="BA298" s="84"/>
      <c r="BB298" s="84"/>
      <c r="BC298" s="84"/>
      <c r="BD298" s="84"/>
      <c r="BE298" s="84"/>
      <c r="BF298" s="84"/>
      <c r="BG298" s="84"/>
      <c r="BH298" s="84"/>
      <c r="BI298" s="84"/>
      <c r="BJ298" s="84"/>
      <c r="BK298" s="84"/>
      <c r="BL298" s="84"/>
      <c r="BM298" s="84"/>
      <c r="BN298" s="84"/>
      <c r="BO298" s="84"/>
      <c r="BP298" s="84"/>
      <c r="BQ298" s="84"/>
      <c r="BR298" s="84"/>
      <c r="BS298" s="84"/>
      <c r="BT298" s="84"/>
      <c r="BU298" s="84"/>
    </row>
    <row r="299" spans="1:78" ht="4.1500000000000004" customHeight="1" x14ac:dyDescent="0.3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</row>
    <row r="301" spans="1:78" x14ac:dyDescent="0.3">
      <c r="A301" s="60">
        <v>13</v>
      </c>
      <c r="B301" s="60">
        <v>308</v>
      </c>
      <c r="C301" s="61" t="s">
        <v>13</v>
      </c>
      <c r="D301" s="56" t="s">
        <v>181</v>
      </c>
      <c r="E301" s="56" t="s">
        <v>157</v>
      </c>
      <c r="F301" s="56" t="s">
        <v>182</v>
      </c>
      <c r="G301" s="56"/>
    </row>
    <row r="302" spans="1:78" x14ac:dyDescent="0.3">
      <c r="C302" s="54" t="s">
        <v>139</v>
      </c>
    </row>
    <row r="303" spans="1:78" x14ac:dyDescent="0.3">
      <c r="D303" s="62" t="s">
        <v>51</v>
      </c>
      <c r="E303" s="56" t="s">
        <v>183</v>
      </c>
      <c r="F303" s="56" t="s">
        <v>184</v>
      </c>
      <c r="G303" s="56" t="s">
        <v>131</v>
      </c>
      <c r="N303" s="218"/>
      <c r="O303" s="218" t="s">
        <v>59</v>
      </c>
      <c r="P303" s="220" t="s">
        <v>41</v>
      </c>
      <c r="Q303" s="221"/>
      <c r="R303" s="222"/>
      <c r="S303" s="220" t="s">
        <v>42</v>
      </c>
      <c r="T303" s="221"/>
      <c r="U303" s="222"/>
      <c r="V303" s="223" t="s">
        <v>60</v>
      </c>
      <c r="AD303" s="218"/>
      <c r="AE303" s="218" t="s">
        <v>59</v>
      </c>
      <c r="AF303" s="217" t="s">
        <v>41</v>
      </c>
      <c r="AG303" s="217"/>
      <c r="AH303" s="217"/>
      <c r="AI303" s="217" t="s">
        <v>42</v>
      </c>
      <c r="AJ303" s="217"/>
      <c r="AK303" s="217"/>
      <c r="AL303" s="223" t="s">
        <v>60</v>
      </c>
      <c r="AT303" s="217" t="s">
        <v>155</v>
      </c>
      <c r="AU303" s="217"/>
      <c r="AV303" s="217"/>
      <c r="AW303" s="217"/>
      <c r="AX303" s="217"/>
      <c r="AY303" s="217"/>
      <c r="AZ303" s="217"/>
      <c r="BA303" s="217"/>
      <c r="BB303" s="217"/>
      <c r="BC303" s="217"/>
      <c r="BD303" s="217"/>
      <c r="BE303" s="217"/>
      <c r="BF303" s="217"/>
      <c r="BG303" s="217"/>
      <c r="BJ303" s="56" t="s">
        <v>155</v>
      </c>
      <c r="BL303" s="56" t="s">
        <v>131</v>
      </c>
      <c r="BM303" s="56" t="s">
        <v>51</v>
      </c>
      <c r="BN303" s="220" t="s">
        <v>41</v>
      </c>
      <c r="BO303" s="221"/>
      <c r="BP303" s="222"/>
      <c r="BQ303" s="220" t="s">
        <v>42</v>
      </c>
      <c r="BR303" s="221"/>
      <c r="BS303" s="222"/>
      <c r="BT303" s="63" t="s">
        <v>60</v>
      </c>
    </row>
    <row r="304" spans="1:78" x14ac:dyDescent="0.3">
      <c r="D304" s="56" t="s">
        <v>52</v>
      </c>
      <c r="E304" s="56">
        <v>84</v>
      </c>
      <c r="F304" s="56">
        <v>49</v>
      </c>
      <c r="G304" s="56"/>
      <c r="N304" s="219"/>
      <c r="O304" s="219"/>
      <c r="P304" s="56"/>
      <c r="Q304" s="56" t="s">
        <v>61</v>
      </c>
      <c r="R304" s="56" t="s">
        <v>62</v>
      </c>
      <c r="S304" s="56" t="s">
        <v>63</v>
      </c>
      <c r="T304" s="56" t="s">
        <v>62</v>
      </c>
      <c r="U304" s="56"/>
      <c r="V304" s="224"/>
      <c r="AD304" s="219"/>
      <c r="AE304" s="219"/>
      <c r="AF304" s="56"/>
      <c r="AG304" s="56" t="s">
        <v>61</v>
      </c>
      <c r="AH304" s="56" t="s">
        <v>62</v>
      </c>
      <c r="AI304" s="56" t="s">
        <v>63</v>
      </c>
      <c r="AJ304" s="56" t="s">
        <v>62</v>
      </c>
      <c r="AK304" s="56"/>
      <c r="AL304" s="224"/>
      <c r="BL304" s="56"/>
      <c r="BM304" s="56"/>
      <c r="BN304" s="56" t="s">
        <v>80</v>
      </c>
      <c r="BO304" s="63" t="s">
        <v>81</v>
      </c>
      <c r="BP304" s="56" t="s">
        <v>62</v>
      </c>
      <c r="BQ304" s="56" t="s">
        <v>80</v>
      </c>
      <c r="BR304" s="56" t="s">
        <v>81</v>
      </c>
      <c r="BS304" s="56" t="s">
        <v>62</v>
      </c>
      <c r="BT304" s="63"/>
    </row>
    <row r="305" spans="1:78" x14ac:dyDescent="0.3">
      <c r="D305" s="94" t="s">
        <v>53</v>
      </c>
      <c r="E305" s="94">
        <v>2.6</v>
      </c>
      <c r="F305" s="94">
        <v>3.2</v>
      </c>
      <c r="G305" s="94"/>
      <c r="N305" s="64" t="s">
        <v>64</v>
      </c>
      <c r="O305" s="154" t="s">
        <v>187</v>
      </c>
      <c r="P305" s="65">
        <f>Q305/R305</f>
        <v>0.10714285714285714</v>
      </c>
      <c r="Q305" s="64">
        <f>Q306+Q307</f>
        <v>9</v>
      </c>
      <c r="R305" s="64">
        <v>84</v>
      </c>
      <c r="S305" s="64">
        <f>S306+S307</f>
        <v>21</v>
      </c>
      <c r="T305" s="64">
        <v>49</v>
      </c>
      <c r="U305" s="66">
        <f>S305/T305</f>
        <v>0.42857142857142855</v>
      </c>
      <c r="V305" s="67" t="s">
        <v>188</v>
      </c>
      <c r="AD305" s="56" t="s">
        <v>78</v>
      </c>
      <c r="AE305" s="80" t="s">
        <v>187</v>
      </c>
      <c r="AF305" s="88">
        <f t="shared" ref="AF305" si="69">AG305/AH305</f>
        <v>4.7619047619047616E-2</v>
      </c>
      <c r="AG305" s="56">
        <v>4</v>
      </c>
      <c r="AH305" s="56">
        <v>84</v>
      </c>
      <c r="AI305" s="56">
        <v>1</v>
      </c>
      <c r="AJ305" s="56">
        <v>49</v>
      </c>
      <c r="AK305" s="89">
        <f t="shared" ref="AK305" si="70">AI305/AJ305</f>
        <v>2.0408163265306121E-2</v>
      </c>
      <c r="AL305" s="63" t="s">
        <v>191</v>
      </c>
      <c r="BL305" s="73" t="s">
        <v>62</v>
      </c>
      <c r="BM305" s="64" t="s">
        <v>114</v>
      </c>
      <c r="BN305" s="74" t="s">
        <v>192</v>
      </c>
      <c r="BO305" s="67" t="s">
        <v>193</v>
      </c>
      <c r="BP305" s="67" t="s">
        <v>194</v>
      </c>
      <c r="BQ305" s="75" t="s">
        <v>195</v>
      </c>
      <c r="BR305" s="67" t="s">
        <v>196</v>
      </c>
      <c r="BS305" s="67" t="s">
        <v>194</v>
      </c>
      <c r="BT305" s="67" t="s">
        <v>197</v>
      </c>
    </row>
    <row r="306" spans="1:78" x14ac:dyDescent="0.3">
      <c r="D306" s="56" t="s">
        <v>54</v>
      </c>
      <c r="E306" s="217" t="s">
        <v>66</v>
      </c>
      <c r="F306" s="217"/>
      <c r="G306" s="56"/>
      <c r="N306" s="64" t="s">
        <v>67</v>
      </c>
      <c r="O306" s="154" t="s">
        <v>187</v>
      </c>
      <c r="P306" s="155">
        <f>Q306/R306</f>
        <v>1.1904761904761904E-2</v>
      </c>
      <c r="Q306" s="64">
        <v>1</v>
      </c>
      <c r="R306" s="64">
        <v>84</v>
      </c>
      <c r="S306" s="64">
        <v>9</v>
      </c>
      <c r="T306" s="64">
        <v>49</v>
      </c>
      <c r="U306" s="156">
        <f>S306/T306</f>
        <v>0.18367346938775511</v>
      </c>
      <c r="V306" s="64">
        <v>8.0000000000000002E-3</v>
      </c>
      <c r="BL306" s="101"/>
      <c r="BM306" s="101"/>
      <c r="BN306" s="63"/>
      <c r="BO306" s="63"/>
      <c r="BP306" s="63"/>
      <c r="BQ306" s="63"/>
      <c r="BR306" s="63"/>
      <c r="BS306" s="63"/>
      <c r="BT306" s="63"/>
    </row>
    <row r="307" spans="1:78" x14ac:dyDescent="0.3">
      <c r="D307" s="94" t="s">
        <v>55</v>
      </c>
      <c r="E307" s="253" t="s">
        <v>137</v>
      </c>
      <c r="F307" s="253"/>
      <c r="G307" s="94" t="s">
        <v>186</v>
      </c>
      <c r="N307" s="64" t="s">
        <v>68</v>
      </c>
      <c r="O307" s="154" t="s">
        <v>187</v>
      </c>
      <c r="P307" s="155">
        <f>Q307/R307</f>
        <v>9.5238095238095233E-2</v>
      </c>
      <c r="Q307" s="64">
        <v>8</v>
      </c>
      <c r="R307" s="64">
        <v>84</v>
      </c>
      <c r="S307" s="64">
        <v>12</v>
      </c>
      <c r="T307" s="64">
        <v>49</v>
      </c>
      <c r="U307" s="156">
        <f>S307/T307</f>
        <v>0.24489795918367346</v>
      </c>
      <c r="V307" s="64">
        <v>0.02</v>
      </c>
      <c r="BL307" s="99"/>
      <c r="BM307" s="64" t="s">
        <v>121</v>
      </c>
      <c r="BN307" s="74" t="s">
        <v>198</v>
      </c>
      <c r="BO307" s="67" t="s">
        <v>199</v>
      </c>
      <c r="BP307" s="67" t="s">
        <v>194</v>
      </c>
      <c r="BQ307" s="75" t="s">
        <v>200</v>
      </c>
      <c r="BR307" s="67" t="s">
        <v>201</v>
      </c>
      <c r="BS307" s="67" t="s">
        <v>194</v>
      </c>
      <c r="BT307" s="67" t="s">
        <v>197</v>
      </c>
    </row>
    <row r="308" spans="1:78" x14ac:dyDescent="0.3">
      <c r="D308" s="56" t="s">
        <v>56</v>
      </c>
      <c r="E308" s="220" t="s">
        <v>139</v>
      </c>
      <c r="F308" s="222"/>
      <c r="G308" s="56"/>
      <c r="N308" s="56" t="s">
        <v>189</v>
      </c>
      <c r="O308" s="56"/>
      <c r="P308" s="220" t="s">
        <v>1280</v>
      </c>
      <c r="Q308" s="221"/>
      <c r="R308" s="221"/>
      <c r="S308" s="221" t="s">
        <v>1281</v>
      </c>
      <c r="T308" s="221"/>
      <c r="U308" s="222"/>
      <c r="V308" s="56"/>
    </row>
    <row r="309" spans="1:78" x14ac:dyDescent="0.3">
      <c r="D309" s="56" t="s">
        <v>57</v>
      </c>
      <c r="E309" s="220" t="s">
        <v>139</v>
      </c>
      <c r="F309" s="222"/>
      <c r="G309" s="56"/>
      <c r="N309" s="56" t="s">
        <v>190</v>
      </c>
      <c r="O309" s="80"/>
      <c r="P309" s="220" t="s">
        <v>1282</v>
      </c>
      <c r="Q309" s="221"/>
      <c r="R309" s="222"/>
      <c r="S309" s="220" t="s">
        <v>1283</v>
      </c>
      <c r="T309" s="221"/>
      <c r="U309" s="222"/>
      <c r="V309" s="157"/>
    </row>
    <row r="310" spans="1:78" x14ac:dyDescent="0.3">
      <c r="D310" s="94" t="s">
        <v>236</v>
      </c>
      <c r="E310" s="94">
        <v>20.5</v>
      </c>
      <c r="F310" s="94">
        <v>27.5</v>
      </c>
      <c r="G310" s="94"/>
    </row>
    <row r="311" spans="1:78" x14ac:dyDescent="0.3">
      <c r="AZ311" s="84"/>
      <c r="BA311" s="84"/>
      <c r="BB311" s="84"/>
      <c r="BC311" s="84"/>
      <c r="BD311" s="84"/>
      <c r="BE311" s="84"/>
      <c r="BF311" s="84"/>
      <c r="BG311" s="84"/>
      <c r="BH311" s="84"/>
      <c r="BI311" s="84"/>
      <c r="BJ311" s="84"/>
      <c r="BK311" s="84"/>
      <c r="BL311" s="84"/>
      <c r="BM311" s="84"/>
      <c r="BN311" s="84"/>
      <c r="BO311" s="84"/>
      <c r="BP311" s="84"/>
      <c r="BQ311" s="84"/>
      <c r="BR311" s="84"/>
      <c r="BS311" s="84"/>
      <c r="BT311" s="84"/>
      <c r="BU311" s="84"/>
    </row>
    <row r="312" spans="1:78" ht="4.1500000000000004" customHeight="1" x14ac:dyDescent="0.3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J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</row>
    <row r="314" spans="1:78" x14ac:dyDescent="0.3">
      <c r="A314" s="60">
        <v>14</v>
      </c>
      <c r="B314" s="60">
        <v>284</v>
      </c>
      <c r="C314" s="61" t="s">
        <v>14</v>
      </c>
      <c r="D314" s="56" t="s">
        <v>934</v>
      </c>
      <c r="E314" s="56" t="s">
        <v>157</v>
      </c>
      <c r="F314" s="56" t="s">
        <v>780</v>
      </c>
      <c r="G314" s="56" t="s">
        <v>726</v>
      </c>
    </row>
    <row r="316" spans="1:78" x14ac:dyDescent="0.3">
      <c r="D316" s="62" t="s">
        <v>51</v>
      </c>
      <c r="E316" s="56" t="str">
        <f>E314</f>
        <v>p-RFA</v>
      </c>
      <c r="F316" s="56" t="str">
        <f>F314</f>
        <v>p-CRA</v>
      </c>
      <c r="G316" s="56" t="str">
        <f>G314</f>
        <v>PN</v>
      </c>
      <c r="H316" s="56" t="s">
        <v>131</v>
      </c>
      <c r="N316" s="220" t="s">
        <v>817</v>
      </c>
      <c r="O316" s="221"/>
      <c r="P316" s="221"/>
      <c r="Q316" s="221"/>
      <c r="R316" s="221"/>
      <c r="S316" s="221"/>
      <c r="T316" s="221"/>
      <c r="U316" s="221"/>
      <c r="V316" s="221"/>
      <c r="W316" s="221"/>
      <c r="X316" s="221"/>
      <c r="Y316" s="221"/>
      <c r="Z316" s="221"/>
      <c r="AA316" s="221"/>
      <c r="AB316" s="222"/>
      <c r="AD316" s="218"/>
      <c r="AE316" s="218" t="s">
        <v>59</v>
      </c>
      <c r="AF316" s="217" t="s">
        <v>41</v>
      </c>
      <c r="AG316" s="217"/>
      <c r="AH316" s="217"/>
      <c r="AI316" s="217" t="s">
        <v>42</v>
      </c>
      <c r="AJ316" s="217"/>
      <c r="AK316" s="217"/>
      <c r="AL316" s="217" t="s">
        <v>43</v>
      </c>
      <c r="AM316" s="217"/>
      <c r="AN316" s="217"/>
      <c r="AO316" s="223" t="s">
        <v>60</v>
      </c>
      <c r="AP316" s="84"/>
      <c r="AQ316" s="84"/>
      <c r="AR316" s="84"/>
      <c r="AT316" s="217" t="s">
        <v>155</v>
      </c>
      <c r="AU316" s="217"/>
      <c r="AV316" s="217"/>
      <c r="AW316" s="217"/>
      <c r="AX316" s="217"/>
      <c r="AY316" s="217"/>
      <c r="AZ316" s="217"/>
      <c r="BA316" s="217"/>
      <c r="BB316" s="217"/>
      <c r="BC316" s="217"/>
      <c r="BD316" s="217"/>
      <c r="BE316" s="217"/>
      <c r="BF316" s="217"/>
      <c r="BG316" s="217"/>
      <c r="BJ316" s="56" t="s">
        <v>155</v>
      </c>
      <c r="BL316" s="220" t="s">
        <v>155</v>
      </c>
      <c r="BM316" s="221"/>
      <c r="BN316" s="221"/>
      <c r="BO316" s="221"/>
      <c r="BP316" s="221"/>
      <c r="BQ316" s="221"/>
      <c r="BR316" s="221"/>
      <c r="BS316" s="221"/>
      <c r="BT316" s="221"/>
      <c r="BU316" s="221"/>
      <c r="BV316" s="221"/>
      <c r="BW316" s="222"/>
      <c r="BY316" s="84"/>
      <c r="BZ316" s="84"/>
    </row>
    <row r="317" spans="1:78" x14ac:dyDescent="0.3">
      <c r="D317" s="56" t="s">
        <v>52</v>
      </c>
      <c r="E317" s="56">
        <v>180</v>
      </c>
      <c r="F317" s="56">
        <v>187</v>
      </c>
      <c r="G317" s="56">
        <v>1055</v>
      </c>
      <c r="H317" s="56"/>
      <c r="AD317" s="219"/>
      <c r="AE317" s="219"/>
      <c r="AF317" s="56"/>
      <c r="AG317" s="56" t="s">
        <v>61</v>
      </c>
      <c r="AH317" s="56" t="s">
        <v>62</v>
      </c>
      <c r="AI317" s="56" t="s">
        <v>63</v>
      </c>
      <c r="AJ317" s="56" t="s">
        <v>62</v>
      </c>
      <c r="AK317" s="56"/>
      <c r="AL317" s="56" t="s">
        <v>63</v>
      </c>
      <c r="AM317" s="56" t="s">
        <v>62</v>
      </c>
      <c r="AN317" s="56"/>
      <c r="AO317" s="224"/>
      <c r="AP317" s="84"/>
      <c r="AQ317" s="84"/>
      <c r="AR317" s="84"/>
      <c r="BY317" s="84"/>
      <c r="BZ317" s="84"/>
    </row>
    <row r="318" spans="1:78" x14ac:dyDescent="0.3">
      <c r="D318" s="94" t="s">
        <v>53</v>
      </c>
      <c r="E318" s="94">
        <v>1.9</v>
      </c>
      <c r="F318" s="94">
        <v>2.8</v>
      </c>
      <c r="G318" s="94">
        <v>2.4</v>
      </c>
      <c r="H318" s="56"/>
      <c r="AD318" s="56"/>
      <c r="AE318" s="56"/>
      <c r="AF318" s="88"/>
      <c r="AG318" s="56"/>
      <c r="AH318" s="56"/>
      <c r="AI318" s="56"/>
      <c r="AJ318" s="56"/>
      <c r="AK318" s="89"/>
      <c r="AL318" s="56"/>
      <c r="AM318" s="56"/>
      <c r="AN318" s="114"/>
      <c r="AO318" s="63"/>
      <c r="AP318" s="84"/>
      <c r="AQ318" s="84"/>
      <c r="AR318" s="84"/>
      <c r="BY318" s="84"/>
      <c r="BZ318" s="84"/>
    </row>
    <row r="319" spans="1:78" x14ac:dyDescent="0.3">
      <c r="D319" s="94" t="s">
        <v>54</v>
      </c>
      <c r="E319" s="225" t="s">
        <v>921</v>
      </c>
      <c r="F319" s="226"/>
      <c r="G319" s="227"/>
      <c r="H319" s="56"/>
      <c r="AA319" s="84"/>
      <c r="AB319" s="84"/>
      <c r="AD319" s="56" t="s">
        <v>76</v>
      </c>
      <c r="AE319" s="56" t="s">
        <v>65</v>
      </c>
      <c r="AF319" s="88">
        <f>AG319/AH319</f>
        <v>3.4285714285714287E-2</v>
      </c>
      <c r="AG319" s="56">
        <v>6</v>
      </c>
      <c r="AH319" s="56">
        <v>175</v>
      </c>
      <c r="AI319" s="56">
        <v>6</v>
      </c>
      <c r="AJ319" s="56">
        <v>178</v>
      </c>
      <c r="AK319" s="89">
        <f>AI319/AJ319</f>
        <v>3.3707865168539325E-2</v>
      </c>
      <c r="AL319" s="56">
        <v>39</v>
      </c>
      <c r="AM319" s="56">
        <v>1055</v>
      </c>
      <c r="AN319" s="114">
        <f>AL319/AM319</f>
        <v>3.6966824644549763E-2</v>
      </c>
      <c r="AO319" s="63" t="s">
        <v>66</v>
      </c>
      <c r="AP319" s="84"/>
      <c r="AQ319" s="84"/>
      <c r="AR319" s="84"/>
      <c r="BY319" s="84"/>
      <c r="BZ319" s="84"/>
    </row>
    <row r="320" spans="1:78" x14ac:dyDescent="0.3">
      <c r="D320" s="56" t="s">
        <v>55</v>
      </c>
      <c r="E320" s="220" t="s">
        <v>729</v>
      </c>
      <c r="F320" s="221"/>
      <c r="G320" s="222"/>
      <c r="H320" s="56"/>
      <c r="AA320" s="84"/>
      <c r="AB320" s="84"/>
      <c r="AD320" s="56" t="s">
        <v>77</v>
      </c>
      <c r="AE320" s="56" t="s">
        <v>65</v>
      </c>
      <c r="AF320" s="88">
        <f t="shared" ref="AF320" si="71">AG320/AH320</f>
        <v>9.2592592592592587E-3</v>
      </c>
      <c r="AG320" s="56">
        <v>1</v>
      </c>
      <c r="AH320" s="56">
        <v>108</v>
      </c>
      <c r="AI320" s="56">
        <v>4</v>
      </c>
      <c r="AJ320" s="56">
        <v>73</v>
      </c>
      <c r="AK320" s="89">
        <f t="shared" ref="AK320" si="72">AI320/AJ320</f>
        <v>5.4794520547945202E-2</v>
      </c>
      <c r="AL320" s="56">
        <v>25</v>
      </c>
      <c r="AM320" s="56">
        <v>835</v>
      </c>
      <c r="AN320" s="114">
        <f t="shared" ref="AN320" si="73">AL320/AM320</f>
        <v>2.9940119760479042E-2</v>
      </c>
      <c r="AO320" s="63" t="s">
        <v>66</v>
      </c>
      <c r="AP320" s="84"/>
      <c r="AQ320" s="84"/>
      <c r="AR320" s="84"/>
      <c r="BY320" s="84"/>
      <c r="BZ320" s="84"/>
    </row>
    <row r="321" spans="4:78" x14ac:dyDescent="0.3">
      <c r="D321" s="56" t="s">
        <v>56</v>
      </c>
      <c r="E321" s="220" t="s">
        <v>729</v>
      </c>
      <c r="F321" s="221"/>
      <c r="G321" s="222"/>
      <c r="H321" s="56"/>
      <c r="AD321" s="56" t="s">
        <v>241</v>
      </c>
      <c r="AE321" s="56" t="s">
        <v>318</v>
      </c>
      <c r="AF321" s="88">
        <v>0.95899999999999996</v>
      </c>
      <c r="AG321" s="217" t="s">
        <v>928</v>
      </c>
      <c r="AH321" s="217"/>
      <c r="AI321" s="89">
        <v>0.95899999999999996</v>
      </c>
      <c r="AJ321" s="217" t="s">
        <v>928</v>
      </c>
      <c r="AK321" s="217"/>
      <c r="AL321" s="114">
        <v>0.97699999999999998</v>
      </c>
      <c r="AM321" s="217" t="s">
        <v>927</v>
      </c>
      <c r="AN321" s="217"/>
      <c r="AO321" s="63" t="s">
        <v>129</v>
      </c>
      <c r="AP321" s="84"/>
      <c r="AQ321" s="84"/>
      <c r="AR321" s="84"/>
      <c r="BY321" s="84"/>
      <c r="BZ321" s="84"/>
    </row>
    <row r="322" spans="4:78" x14ac:dyDescent="0.3">
      <c r="D322" s="56" t="s">
        <v>57</v>
      </c>
      <c r="E322" s="220" t="s">
        <v>729</v>
      </c>
      <c r="F322" s="221"/>
      <c r="G322" s="222"/>
      <c r="H322" s="56"/>
      <c r="AD322" s="56" t="s">
        <v>617</v>
      </c>
      <c r="AE322" s="56" t="s">
        <v>318</v>
      </c>
      <c r="AF322" s="88">
        <v>0.93899999999999995</v>
      </c>
      <c r="AG322" s="217" t="s">
        <v>929</v>
      </c>
      <c r="AH322" s="217"/>
      <c r="AI322" s="89">
        <v>1</v>
      </c>
      <c r="AJ322" s="217" t="s">
        <v>930</v>
      </c>
      <c r="AK322" s="217"/>
      <c r="AL322" s="114">
        <v>0.98</v>
      </c>
      <c r="AM322" s="217" t="s">
        <v>931</v>
      </c>
      <c r="AN322" s="217"/>
      <c r="AO322" s="63" t="s">
        <v>129</v>
      </c>
      <c r="BY322" s="84"/>
      <c r="BZ322" s="84"/>
    </row>
    <row r="323" spans="4:78" x14ac:dyDescent="0.3">
      <c r="D323" s="56" t="s">
        <v>870</v>
      </c>
      <c r="E323" s="56" t="s">
        <v>926</v>
      </c>
      <c r="F323" s="56" t="s">
        <v>924</v>
      </c>
      <c r="G323" s="56" t="s">
        <v>923</v>
      </c>
      <c r="H323" s="56"/>
      <c r="AD323" s="56" t="s">
        <v>741</v>
      </c>
      <c r="AE323" s="56" t="s">
        <v>740</v>
      </c>
      <c r="AF323" s="88">
        <v>0.95599999999999996</v>
      </c>
      <c r="AG323" s="217" t="s">
        <v>932</v>
      </c>
      <c r="AH323" s="217"/>
      <c r="AI323" s="89">
        <v>1</v>
      </c>
      <c r="AJ323" s="217" t="s">
        <v>930</v>
      </c>
      <c r="AK323" s="217"/>
      <c r="AL323" s="114">
        <v>0.99299999999999999</v>
      </c>
      <c r="AM323" s="217" t="s">
        <v>933</v>
      </c>
      <c r="AN323" s="217"/>
      <c r="AO323" s="63" t="s">
        <v>129</v>
      </c>
    </row>
    <row r="325" spans="4:78" x14ac:dyDescent="0.3">
      <c r="D325" s="56" t="s">
        <v>51</v>
      </c>
      <c r="E325" s="56" t="str">
        <f>E316</f>
        <v>p-RFA</v>
      </c>
      <c r="F325" s="56" t="str">
        <f>F316</f>
        <v>p-CRA</v>
      </c>
      <c r="G325" s="56" t="s">
        <v>131</v>
      </c>
      <c r="I325" s="56" t="s">
        <v>51</v>
      </c>
      <c r="J325" s="56" t="str">
        <f>E316</f>
        <v>p-RFA</v>
      </c>
      <c r="K325" s="56" t="str">
        <f>G316</f>
        <v>PN</v>
      </c>
      <c r="L325" s="56" t="s">
        <v>131</v>
      </c>
      <c r="AD325" s="218"/>
      <c r="AE325" s="218" t="s">
        <v>59</v>
      </c>
      <c r="AF325" s="217" t="s">
        <v>41</v>
      </c>
      <c r="AG325" s="217"/>
      <c r="AH325" s="217"/>
      <c r="AI325" s="217" t="s">
        <v>42</v>
      </c>
      <c r="AJ325" s="217"/>
      <c r="AK325" s="217"/>
      <c r="AL325" s="223" t="s">
        <v>60</v>
      </c>
    </row>
    <row r="326" spans="4:78" x14ac:dyDescent="0.3">
      <c r="D326" s="56" t="s">
        <v>52</v>
      </c>
      <c r="E326" s="56">
        <f>E317</f>
        <v>180</v>
      </c>
      <c r="F326" s="56">
        <f t="shared" ref="F326:F332" si="74">F317</f>
        <v>187</v>
      </c>
      <c r="G326" s="56"/>
      <c r="I326" s="56" t="s">
        <v>52</v>
      </c>
      <c r="J326" s="56">
        <f t="shared" ref="J326:J327" si="75">E317</f>
        <v>180</v>
      </c>
      <c r="K326" s="56">
        <f t="shared" ref="K326:K327" si="76">G317</f>
        <v>1055</v>
      </c>
      <c r="L326" s="56"/>
      <c r="AD326" s="219"/>
      <c r="AE326" s="219"/>
      <c r="AF326" s="56"/>
      <c r="AG326" s="56" t="s">
        <v>61</v>
      </c>
      <c r="AH326" s="56" t="s">
        <v>62</v>
      </c>
      <c r="AI326" s="56" t="s">
        <v>63</v>
      </c>
      <c r="AJ326" s="56" t="s">
        <v>62</v>
      </c>
      <c r="AK326" s="56"/>
      <c r="AL326" s="224"/>
    </row>
    <row r="327" spans="4:78" x14ac:dyDescent="0.3">
      <c r="D327" s="94" t="s">
        <v>53</v>
      </c>
      <c r="E327" s="94">
        <f t="shared" ref="E327:E331" si="77">E318</f>
        <v>1.9</v>
      </c>
      <c r="F327" s="94">
        <f t="shared" si="74"/>
        <v>2.8</v>
      </c>
      <c r="G327" s="94"/>
      <c r="H327" s="158"/>
      <c r="I327" s="94" t="s">
        <v>53</v>
      </c>
      <c r="J327" s="94">
        <f t="shared" si="75"/>
        <v>1.9</v>
      </c>
      <c r="K327" s="94">
        <f t="shared" si="76"/>
        <v>2.4</v>
      </c>
      <c r="L327" s="94"/>
      <c r="AD327" s="56"/>
      <c r="AE327" s="56"/>
      <c r="AF327" s="88"/>
      <c r="AG327" s="56"/>
      <c r="AH327" s="56"/>
      <c r="AI327" s="56"/>
      <c r="AJ327" s="56"/>
      <c r="AK327" s="89"/>
      <c r="AL327" s="63"/>
    </row>
    <row r="328" spans="4:78" x14ac:dyDescent="0.3">
      <c r="D328" s="56" t="s">
        <v>54</v>
      </c>
      <c r="E328" s="220" t="s">
        <v>728</v>
      </c>
      <c r="F328" s="222"/>
      <c r="G328" s="56"/>
      <c r="I328" s="94" t="s">
        <v>54</v>
      </c>
      <c r="J328" s="225" t="s">
        <v>921</v>
      </c>
      <c r="K328" s="227"/>
      <c r="L328" s="94"/>
      <c r="AD328" s="56" t="s">
        <v>76</v>
      </c>
      <c r="AE328" s="56" t="s">
        <v>65</v>
      </c>
      <c r="AF328" s="88">
        <f>AG328/AH328</f>
        <v>3.4285714285714287E-2</v>
      </c>
      <c r="AG328" s="56">
        <v>6</v>
      </c>
      <c r="AH328" s="56">
        <v>175</v>
      </c>
      <c r="AI328" s="56">
        <v>6</v>
      </c>
      <c r="AJ328" s="56">
        <v>178</v>
      </c>
      <c r="AK328" s="89">
        <f>AI328/AJ328</f>
        <v>3.3707865168539325E-2</v>
      </c>
      <c r="AL328" s="106"/>
    </row>
    <row r="329" spans="4:78" x14ac:dyDescent="0.3">
      <c r="D329" s="56" t="s">
        <v>55</v>
      </c>
      <c r="E329" s="220" t="str">
        <f t="shared" si="77"/>
        <v>ㅡ</v>
      </c>
      <c r="F329" s="222">
        <f t="shared" si="74"/>
        <v>0</v>
      </c>
      <c r="G329" s="56"/>
      <c r="I329" s="56" t="s">
        <v>55</v>
      </c>
      <c r="J329" s="220" t="s">
        <v>180</v>
      </c>
      <c r="K329" s="222">
        <v>0</v>
      </c>
      <c r="L329" s="56"/>
      <c r="AD329" s="56" t="s">
        <v>77</v>
      </c>
      <c r="AE329" s="56" t="s">
        <v>65</v>
      </c>
      <c r="AF329" s="88">
        <f t="shared" ref="AF329" si="78">AG329/AH329</f>
        <v>9.2592592592592587E-3</v>
      </c>
      <c r="AG329" s="56">
        <v>1</v>
      </c>
      <c r="AH329" s="56">
        <v>108</v>
      </c>
      <c r="AI329" s="56">
        <v>4</v>
      </c>
      <c r="AJ329" s="56">
        <v>73</v>
      </c>
      <c r="AK329" s="89">
        <f t="shared" ref="AK329" si="79">AI329/AJ329</f>
        <v>5.4794520547945202E-2</v>
      </c>
      <c r="AL329" s="106"/>
    </row>
    <row r="330" spans="4:78" x14ac:dyDescent="0.3">
      <c r="D330" s="56" t="s">
        <v>56</v>
      </c>
      <c r="E330" s="220" t="str">
        <f t="shared" si="77"/>
        <v>ㅡ</v>
      </c>
      <c r="F330" s="222">
        <f t="shared" si="74"/>
        <v>0</v>
      </c>
      <c r="G330" s="56"/>
      <c r="I330" s="56" t="s">
        <v>56</v>
      </c>
      <c r="J330" s="220" t="s">
        <v>180</v>
      </c>
      <c r="K330" s="222">
        <v>0</v>
      </c>
      <c r="L330" s="56"/>
      <c r="AD330" s="56" t="s">
        <v>241</v>
      </c>
      <c r="AE330" s="56" t="s">
        <v>318</v>
      </c>
      <c r="AF330" s="88">
        <v>0.95899999999999996</v>
      </c>
      <c r="AG330" s="217" t="s">
        <v>928</v>
      </c>
      <c r="AH330" s="217"/>
      <c r="AI330" s="89">
        <v>0.95899999999999996</v>
      </c>
      <c r="AJ330" s="217" t="s">
        <v>928</v>
      </c>
      <c r="AK330" s="217"/>
      <c r="AL330" s="63" t="s">
        <v>129</v>
      </c>
    </row>
    <row r="331" spans="4:78" x14ac:dyDescent="0.3">
      <c r="D331" s="56" t="s">
        <v>57</v>
      </c>
      <c r="E331" s="220" t="str">
        <f t="shared" si="77"/>
        <v>ㅡ</v>
      </c>
      <c r="F331" s="222">
        <f t="shared" si="74"/>
        <v>0</v>
      </c>
      <c r="G331" s="56"/>
      <c r="I331" s="56" t="s">
        <v>57</v>
      </c>
      <c r="J331" s="220" t="s">
        <v>180</v>
      </c>
      <c r="K331" s="222">
        <v>0</v>
      </c>
      <c r="L331" s="56"/>
      <c r="AD331" s="56" t="s">
        <v>617</v>
      </c>
      <c r="AE331" s="56" t="s">
        <v>318</v>
      </c>
      <c r="AF331" s="88">
        <v>0.93899999999999995</v>
      </c>
      <c r="AG331" s="217" t="s">
        <v>929</v>
      </c>
      <c r="AH331" s="217"/>
      <c r="AI331" s="89">
        <v>1</v>
      </c>
      <c r="AJ331" s="217" t="s">
        <v>930</v>
      </c>
      <c r="AK331" s="217"/>
      <c r="AL331" s="63" t="s">
        <v>129</v>
      </c>
    </row>
    <row r="332" spans="4:78" x14ac:dyDescent="0.3">
      <c r="D332" s="56" t="s">
        <v>870</v>
      </c>
      <c r="E332" s="56" t="str">
        <f>E323</f>
        <v>7.5년</v>
      </c>
      <c r="F332" s="56" t="str">
        <f t="shared" si="74"/>
        <v>6.3년</v>
      </c>
      <c r="G332" s="56"/>
      <c r="I332" s="56" t="s">
        <v>870</v>
      </c>
      <c r="J332" s="56" t="s">
        <v>925</v>
      </c>
      <c r="K332" s="56" t="s">
        <v>922</v>
      </c>
      <c r="L332" s="56"/>
      <c r="AD332" s="56" t="s">
        <v>741</v>
      </c>
      <c r="AE332" s="56" t="s">
        <v>740</v>
      </c>
      <c r="AF332" s="88">
        <v>0.95599999999999996</v>
      </c>
      <c r="AG332" s="217" t="s">
        <v>932</v>
      </c>
      <c r="AH332" s="217"/>
      <c r="AI332" s="89">
        <v>1</v>
      </c>
      <c r="AJ332" s="217" t="s">
        <v>930</v>
      </c>
      <c r="AK332" s="217"/>
      <c r="AL332" s="63" t="s">
        <v>129</v>
      </c>
    </row>
    <row r="334" spans="4:78" x14ac:dyDescent="0.3">
      <c r="AD334" s="218"/>
      <c r="AE334" s="218" t="s">
        <v>59</v>
      </c>
      <c r="AF334" s="217" t="s">
        <v>41</v>
      </c>
      <c r="AG334" s="217"/>
      <c r="AH334" s="217"/>
      <c r="AI334" s="217" t="s">
        <v>43</v>
      </c>
      <c r="AJ334" s="217"/>
      <c r="AK334" s="217"/>
      <c r="AL334" s="223" t="s">
        <v>60</v>
      </c>
    </row>
    <row r="335" spans="4:78" x14ac:dyDescent="0.3">
      <c r="AD335" s="219"/>
      <c r="AE335" s="219"/>
      <c r="AF335" s="56"/>
      <c r="AG335" s="56" t="s">
        <v>61</v>
      </c>
      <c r="AH335" s="56" t="s">
        <v>62</v>
      </c>
      <c r="AI335" s="56" t="s">
        <v>63</v>
      </c>
      <c r="AJ335" s="56" t="s">
        <v>62</v>
      </c>
      <c r="AK335" s="56"/>
      <c r="AL335" s="224"/>
    </row>
    <row r="336" spans="4:78" x14ac:dyDescent="0.3">
      <c r="AD336" s="56"/>
      <c r="AE336" s="56"/>
      <c r="AF336" s="88"/>
      <c r="AG336" s="56"/>
      <c r="AH336" s="56"/>
      <c r="AI336" s="56"/>
      <c r="AJ336" s="56"/>
      <c r="AK336" s="114"/>
      <c r="AL336" s="63"/>
    </row>
    <row r="337" spans="1:78" x14ac:dyDescent="0.3">
      <c r="AD337" s="56" t="s">
        <v>76</v>
      </c>
      <c r="AE337" s="56" t="s">
        <v>65</v>
      </c>
      <c r="AF337" s="88">
        <f>AG337/AH337</f>
        <v>3.4285714285714287E-2</v>
      </c>
      <c r="AG337" s="56">
        <v>6</v>
      </c>
      <c r="AH337" s="56">
        <v>175</v>
      </c>
      <c r="AI337" s="56">
        <v>39</v>
      </c>
      <c r="AJ337" s="56">
        <v>1055</v>
      </c>
      <c r="AK337" s="114">
        <f>AI337/AJ337</f>
        <v>3.6966824644549763E-2</v>
      </c>
      <c r="AL337" s="106"/>
    </row>
    <row r="338" spans="1:78" x14ac:dyDescent="0.3">
      <c r="AD338" s="56" t="s">
        <v>77</v>
      </c>
      <c r="AE338" s="56" t="s">
        <v>65</v>
      </c>
      <c r="AF338" s="88">
        <f t="shared" ref="AF338" si="80">AG338/AH338</f>
        <v>9.2592592592592587E-3</v>
      </c>
      <c r="AG338" s="56">
        <v>1</v>
      </c>
      <c r="AH338" s="56">
        <v>108</v>
      </c>
      <c r="AI338" s="56">
        <v>25</v>
      </c>
      <c r="AJ338" s="56">
        <v>835</v>
      </c>
      <c r="AK338" s="114">
        <f t="shared" ref="AK338" si="81">AI338/AJ338</f>
        <v>2.9940119760479042E-2</v>
      </c>
      <c r="AL338" s="106"/>
    </row>
    <row r="339" spans="1:78" x14ac:dyDescent="0.3">
      <c r="AD339" s="56" t="s">
        <v>241</v>
      </c>
      <c r="AE339" s="56" t="s">
        <v>318</v>
      </c>
      <c r="AF339" s="88">
        <v>0.95899999999999996</v>
      </c>
      <c r="AG339" s="217" t="s">
        <v>928</v>
      </c>
      <c r="AH339" s="217"/>
      <c r="AI339" s="114">
        <v>0.97699999999999998</v>
      </c>
      <c r="AJ339" s="217" t="s">
        <v>927</v>
      </c>
      <c r="AK339" s="217"/>
      <c r="AL339" s="63" t="s">
        <v>129</v>
      </c>
    </row>
    <row r="340" spans="1:78" x14ac:dyDescent="0.3">
      <c r="AD340" s="56" t="s">
        <v>617</v>
      </c>
      <c r="AE340" s="56" t="s">
        <v>318</v>
      </c>
      <c r="AF340" s="88">
        <v>0.93899999999999995</v>
      </c>
      <c r="AG340" s="217" t="s">
        <v>929</v>
      </c>
      <c r="AH340" s="217"/>
      <c r="AI340" s="114">
        <v>0.98</v>
      </c>
      <c r="AJ340" s="217" t="s">
        <v>931</v>
      </c>
      <c r="AK340" s="217"/>
      <c r="AL340" s="63" t="s">
        <v>129</v>
      </c>
    </row>
    <row r="341" spans="1:78" x14ac:dyDescent="0.3">
      <c r="AD341" s="56" t="s">
        <v>741</v>
      </c>
      <c r="AE341" s="56" t="s">
        <v>740</v>
      </c>
      <c r="AF341" s="88">
        <v>0.95599999999999996</v>
      </c>
      <c r="AG341" s="217" t="s">
        <v>932</v>
      </c>
      <c r="AH341" s="217"/>
      <c r="AI341" s="114">
        <v>0.99299999999999999</v>
      </c>
      <c r="AJ341" s="217" t="s">
        <v>933</v>
      </c>
      <c r="AK341" s="217"/>
      <c r="AL341" s="63" t="s">
        <v>129</v>
      </c>
    </row>
    <row r="342" spans="1:78" x14ac:dyDescent="0.3"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  <c r="BS342" s="84"/>
      <c r="BT342" s="84"/>
      <c r="BU342" s="84"/>
    </row>
    <row r="343" spans="1:78" ht="4.1500000000000004" customHeight="1" x14ac:dyDescent="0.3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</row>
    <row r="345" spans="1:78" x14ac:dyDescent="0.3">
      <c r="A345" s="60">
        <v>15</v>
      </c>
      <c r="B345" s="60">
        <v>286</v>
      </c>
      <c r="C345" s="61" t="s">
        <v>15</v>
      </c>
      <c r="D345" s="56" t="s">
        <v>202</v>
      </c>
      <c r="E345" s="56" t="s">
        <v>157</v>
      </c>
      <c r="F345" s="56" t="s">
        <v>158</v>
      </c>
      <c r="G345" s="56" t="s">
        <v>134</v>
      </c>
    </row>
    <row r="346" spans="1:78" x14ac:dyDescent="0.3">
      <c r="C346" s="54" t="s">
        <v>139</v>
      </c>
    </row>
    <row r="347" spans="1:78" x14ac:dyDescent="0.3">
      <c r="D347" s="62" t="s">
        <v>51</v>
      </c>
      <c r="E347" s="56" t="str">
        <f>E345</f>
        <v>p-RFA</v>
      </c>
      <c r="F347" s="56" t="str">
        <f>F345</f>
        <v>p-CRA</v>
      </c>
      <c r="G347" s="56" t="str">
        <f>G345</f>
        <v>p-MWA</v>
      </c>
      <c r="H347" s="56" t="s">
        <v>131</v>
      </c>
      <c r="N347" s="218"/>
      <c r="O347" s="217" t="s">
        <v>59</v>
      </c>
      <c r="P347" s="217" t="s">
        <v>41</v>
      </c>
      <c r="Q347" s="217"/>
      <c r="R347" s="217"/>
      <c r="S347" s="217" t="s">
        <v>42</v>
      </c>
      <c r="T347" s="217"/>
      <c r="U347" s="217"/>
      <c r="V347" s="217" t="s">
        <v>43</v>
      </c>
      <c r="W347" s="217"/>
      <c r="X347" s="217"/>
      <c r="Y347" s="228" t="s">
        <v>60</v>
      </c>
      <c r="Z347" s="84"/>
      <c r="AA347" s="84"/>
      <c r="AB347" s="84"/>
      <c r="AD347" s="218"/>
      <c r="AE347" s="218" t="s">
        <v>59</v>
      </c>
      <c r="AF347" s="217" t="s">
        <v>41</v>
      </c>
      <c r="AG347" s="217"/>
      <c r="AH347" s="217"/>
      <c r="AI347" s="217" t="s">
        <v>42</v>
      </c>
      <c r="AJ347" s="217"/>
      <c r="AK347" s="217"/>
      <c r="AL347" s="217" t="s">
        <v>43</v>
      </c>
      <c r="AM347" s="217"/>
      <c r="AN347" s="217"/>
      <c r="AO347" s="223" t="s">
        <v>60</v>
      </c>
      <c r="AP347" s="84"/>
      <c r="AQ347" s="84"/>
      <c r="AR347" s="84"/>
      <c r="AT347" s="218"/>
      <c r="AU347" s="218" t="s">
        <v>59</v>
      </c>
      <c r="AV347" s="220" t="s">
        <v>41</v>
      </c>
      <c r="AW347" s="221"/>
      <c r="AX347" s="222"/>
      <c r="AY347" s="220" t="s">
        <v>42</v>
      </c>
      <c r="AZ347" s="221"/>
      <c r="BA347" s="222"/>
      <c r="BB347" s="217" t="s">
        <v>43</v>
      </c>
      <c r="BC347" s="217"/>
      <c r="BD347" s="217"/>
      <c r="BE347" s="112"/>
      <c r="BF347" s="112"/>
      <c r="BG347" s="232" t="s">
        <v>60</v>
      </c>
      <c r="BJ347" s="56" t="s">
        <v>155</v>
      </c>
      <c r="BL347" s="220" t="s">
        <v>155</v>
      </c>
      <c r="BM347" s="221"/>
      <c r="BN347" s="221"/>
      <c r="BO347" s="221"/>
      <c r="BP347" s="221"/>
      <c r="BQ347" s="221"/>
      <c r="BR347" s="221"/>
      <c r="BS347" s="221"/>
      <c r="BT347" s="221"/>
      <c r="BU347" s="221"/>
      <c r="BV347" s="221"/>
      <c r="BW347" s="222"/>
    </row>
    <row r="348" spans="1:78" x14ac:dyDescent="0.3">
      <c r="D348" s="56" t="s">
        <v>52</v>
      </c>
      <c r="E348" s="56">
        <v>244</v>
      </c>
      <c r="F348" s="56">
        <v>26</v>
      </c>
      <c r="G348" s="56">
        <v>27</v>
      </c>
      <c r="H348" s="56"/>
      <c r="N348" s="219"/>
      <c r="O348" s="217"/>
      <c r="P348" s="56"/>
      <c r="Q348" s="56" t="s">
        <v>61</v>
      </c>
      <c r="R348" s="56" t="s">
        <v>62</v>
      </c>
      <c r="S348" s="56" t="s">
        <v>63</v>
      </c>
      <c r="T348" s="56" t="s">
        <v>62</v>
      </c>
      <c r="U348" s="56"/>
      <c r="V348" s="56" t="s">
        <v>63</v>
      </c>
      <c r="W348" s="56" t="s">
        <v>62</v>
      </c>
      <c r="X348" s="56"/>
      <c r="Y348" s="228"/>
      <c r="Z348" s="84"/>
      <c r="AA348" s="84"/>
      <c r="AB348" s="84"/>
      <c r="AD348" s="219"/>
      <c r="AE348" s="219"/>
      <c r="AF348" s="56"/>
      <c r="AG348" s="56" t="s">
        <v>61</v>
      </c>
      <c r="AH348" s="56" t="s">
        <v>62</v>
      </c>
      <c r="AI348" s="56" t="s">
        <v>63</v>
      </c>
      <c r="AJ348" s="56" t="s">
        <v>62</v>
      </c>
      <c r="AK348" s="56"/>
      <c r="AL348" s="56" t="s">
        <v>63</v>
      </c>
      <c r="AM348" s="56" t="s">
        <v>62</v>
      </c>
      <c r="AN348" s="56"/>
      <c r="AO348" s="224"/>
      <c r="AP348" s="84"/>
      <c r="AQ348" s="84"/>
      <c r="AR348" s="84"/>
      <c r="AT348" s="219"/>
      <c r="AU348" s="219"/>
      <c r="AV348" s="56" t="s">
        <v>80</v>
      </c>
      <c r="AW348" s="80" t="s">
        <v>217</v>
      </c>
      <c r="AX348" s="56" t="s">
        <v>62</v>
      </c>
      <c r="AY348" s="56" t="s">
        <v>80</v>
      </c>
      <c r="AZ348" s="80" t="s">
        <v>217</v>
      </c>
      <c r="BA348" s="56" t="s">
        <v>62</v>
      </c>
      <c r="BB348" s="56" t="s">
        <v>80</v>
      </c>
      <c r="BC348" s="80" t="s">
        <v>217</v>
      </c>
      <c r="BD348" s="56" t="s">
        <v>62</v>
      </c>
      <c r="BE348" s="113"/>
      <c r="BF348" s="113"/>
      <c r="BG348" s="233"/>
    </row>
    <row r="349" spans="1:78" x14ac:dyDescent="0.3">
      <c r="D349" s="56" t="s">
        <v>53</v>
      </c>
      <c r="E349" s="56">
        <v>2.4</v>
      </c>
      <c r="F349" s="56">
        <v>2.4</v>
      </c>
      <c r="G349" s="56">
        <v>2.2000000000000002</v>
      </c>
      <c r="H349" s="56"/>
      <c r="N349" s="56" t="s">
        <v>64</v>
      </c>
      <c r="O349" s="159" t="s">
        <v>204</v>
      </c>
      <c r="P349" s="86">
        <f>Q349/R349</f>
        <v>0.24590163934426229</v>
      </c>
      <c r="Q349" s="56">
        <f>Q350+Q351</f>
        <v>60</v>
      </c>
      <c r="R349" s="56">
        <v>244</v>
      </c>
      <c r="S349" s="56">
        <f>S350+S351</f>
        <v>5</v>
      </c>
      <c r="T349" s="56">
        <v>26</v>
      </c>
      <c r="U349" s="87">
        <f>S349/T349</f>
        <v>0.19230769230769232</v>
      </c>
      <c r="V349" s="56">
        <f>V350+V351</f>
        <v>2</v>
      </c>
      <c r="W349" s="56">
        <v>27</v>
      </c>
      <c r="X349" s="95">
        <f>V349/W349</f>
        <v>7.407407407407407E-2</v>
      </c>
      <c r="Y349" s="63" t="s">
        <v>129</v>
      </c>
      <c r="Z349" s="84"/>
      <c r="AA349" s="84"/>
      <c r="AB349" s="84"/>
      <c r="AD349" s="56"/>
      <c r="AE349" s="56"/>
      <c r="AF349" s="88"/>
      <c r="AG349" s="56"/>
      <c r="AH349" s="56"/>
      <c r="AI349" s="56"/>
      <c r="AJ349" s="56"/>
      <c r="AK349" s="89"/>
      <c r="AL349" s="56"/>
      <c r="AM349" s="56"/>
      <c r="AN349" s="96"/>
      <c r="AO349" s="63"/>
      <c r="AP349" s="84"/>
      <c r="AQ349" s="84"/>
      <c r="AR349" s="84"/>
      <c r="AT349" s="56" t="s">
        <v>1272</v>
      </c>
      <c r="AU349" s="56" t="s">
        <v>218</v>
      </c>
      <c r="AV349" s="90" t="s">
        <v>219</v>
      </c>
      <c r="AW349" s="157" t="s">
        <v>220</v>
      </c>
      <c r="AX349" s="63" t="s">
        <v>221</v>
      </c>
      <c r="AY349" s="91" t="s">
        <v>222</v>
      </c>
      <c r="AZ349" s="157" t="s">
        <v>223</v>
      </c>
      <c r="BA349" s="63" t="s">
        <v>111</v>
      </c>
      <c r="BB349" s="98" t="s">
        <v>224</v>
      </c>
      <c r="BC349" s="157" t="s">
        <v>225</v>
      </c>
      <c r="BD349" s="63" t="s">
        <v>226</v>
      </c>
      <c r="BE349" s="63"/>
      <c r="BF349" s="63"/>
      <c r="BG349" s="63" t="s">
        <v>164</v>
      </c>
      <c r="BH349" s="84"/>
    </row>
    <row r="350" spans="1:78" x14ac:dyDescent="0.3">
      <c r="D350" s="56" t="s">
        <v>54</v>
      </c>
      <c r="E350" s="220" t="s">
        <v>66</v>
      </c>
      <c r="F350" s="221"/>
      <c r="G350" s="222"/>
      <c r="H350" s="56"/>
      <c r="N350" s="56" t="s">
        <v>67</v>
      </c>
      <c r="O350" s="159" t="s">
        <v>204</v>
      </c>
      <c r="P350" s="92">
        <f>Q350/R350</f>
        <v>1.6393442622950821E-2</v>
      </c>
      <c r="Q350" s="56">
        <v>4</v>
      </c>
      <c r="R350" s="56">
        <v>244</v>
      </c>
      <c r="S350" s="56">
        <v>1</v>
      </c>
      <c r="T350" s="56">
        <v>26</v>
      </c>
      <c r="U350" s="93">
        <f>S350/T350</f>
        <v>3.8461538461538464E-2</v>
      </c>
      <c r="V350" s="56">
        <v>0</v>
      </c>
      <c r="W350" s="56">
        <v>27</v>
      </c>
      <c r="X350" s="100">
        <f>V350/W350</f>
        <v>0</v>
      </c>
      <c r="Y350" s="63" t="s">
        <v>71</v>
      </c>
      <c r="Z350" s="84"/>
      <c r="AA350" s="84"/>
      <c r="AB350" s="84"/>
      <c r="AD350" s="56"/>
      <c r="AE350" s="56"/>
      <c r="AF350" s="88"/>
      <c r="AG350" s="56"/>
      <c r="AH350" s="56"/>
      <c r="AI350" s="56"/>
      <c r="AJ350" s="56"/>
      <c r="AK350" s="89"/>
      <c r="AL350" s="56"/>
      <c r="AM350" s="56"/>
      <c r="AN350" s="96"/>
      <c r="AO350" s="63"/>
      <c r="AP350" s="84"/>
      <c r="AQ350" s="84"/>
      <c r="AR350" s="84"/>
      <c r="AT350" s="102"/>
      <c r="AU350" s="56"/>
      <c r="AV350" s="56"/>
      <c r="AW350" s="56" t="s">
        <v>61</v>
      </c>
      <c r="AX350" s="56" t="s">
        <v>62</v>
      </c>
      <c r="AY350" s="56" t="s">
        <v>63</v>
      </c>
      <c r="AZ350" s="56" t="s">
        <v>62</v>
      </c>
      <c r="BA350" s="56"/>
      <c r="BB350" s="56" t="s">
        <v>63</v>
      </c>
      <c r="BC350" s="56" t="s">
        <v>62</v>
      </c>
      <c r="BD350" s="80"/>
      <c r="BE350" s="80"/>
      <c r="BF350" s="80"/>
      <c r="BG350" s="80"/>
      <c r="BH350" s="160"/>
    </row>
    <row r="351" spans="1:78" x14ac:dyDescent="0.3">
      <c r="D351" s="56" t="s">
        <v>55</v>
      </c>
      <c r="E351" s="220" t="s">
        <v>66</v>
      </c>
      <c r="F351" s="221"/>
      <c r="G351" s="222"/>
      <c r="H351" s="56"/>
      <c r="N351" s="56" t="s">
        <v>68</v>
      </c>
      <c r="O351" s="159" t="s">
        <v>204</v>
      </c>
      <c r="P351" s="92">
        <f>Q351/R351</f>
        <v>0.22950819672131148</v>
      </c>
      <c r="Q351" s="56">
        <v>56</v>
      </c>
      <c r="R351" s="56">
        <v>244</v>
      </c>
      <c r="S351" s="56">
        <v>4</v>
      </c>
      <c r="T351" s="56">
        <v>26</v>
      </c>
      <c r="U351" s="93">
        <f>S351/T351</f>
        <v>0.15384615384615385</v>
      </c>
      <c r="V351" s="56">
        <v>2</v>
      </c>
      <c r="W351" s="56">
        <v>27</v>
      </c>
      <c r="X351" s="100">
        <f>V351/W351</f>
        <v>7.407407407407407E-2</v>
      </c>
      <c r="Y351" s="63" t="s">
        <v>205</v>
      </c>
      <c r="Z351" s="84"/>
      <c r="AA351" s="84"/>
      <c r="AB351" s="84"/>
      <c r="AD351" s="56"/>
      <c r="AE351" s="56"/>
      <c r="AF351" s="88"/>
      <c r="AG351" s="56"/>
      <c r="AH351" s="56"/>
      <c r="AI351" s="56"/>
      <c r="AJ351" s="56"/>
      <c r="AK351" s="89"/>
      <c r="AL351" s="56"/>
      <c r="AM351" s="56"/>
      <c r="AN351" s="96"/>
      <c r="AO351" s="63"/>
      <c r="AP351" s="84"/>
      <c r="AQ351" s="84"/>
      <c r="AR351" s="84"/>
      <c r="AT351" s="56" t="s">
        <v>112</v>
      </c>
      <c r="AU351" s="56" t="s">
        <v>218</v>
      </c>
      <c r="AV351" s="77">
        <f t="shared" ref="AV351" si="82">AW351/AX351</f>
        <v>0</v>
      </c>
      <c r="AW351" s="56">
        <v>0</v>
      </c>
      <c r="AX351" s="63" t="s">
        <v>221</v>
      </c>
      <c r="AY351" s="56">
        <v>0</v>
      </c>
      <c r="AZ351" s="56">
        <v>26</v>
      </c>
      <c r="BA351" s="78">
        <f t="shared" ref="BA351" si="83">AY351/AZ351</f>
        <v>0</v>
      </c>
      <c r="BB351" s="56">
        <v>0</v>
      </c>
      <c r="BC351" s="56">
        <v>27</v>
      </c>
      <c r="BD351" s="161">
        <f t="shared" ref="BD351" si="84">BB351/BC351</f>
        <v>0</v>
      </c>
      <c r="BE351" s="161"/>
      <c r="BF351" s="161"/>
      <c r="BG351" s="80">
        <v>1</v>
      </c>
      <c r="BH351" s="160"/>
    </row>
    <row r="352" spans="1:78" x14ac:dyDescent="0.3">
      <c r="D352" s="56" t="s">
        <v>56</v>
      </c>
      <c r="E352" s="220" t="s">
        <v>66</v>
      </c>
      <c r="F352" s="221"/>
      <c r="G352" s="222"/>
      <c r="H352" s="56"/>
      <c r="AD352" s="56" t="s">
        <v>210</v>
      </c>
      <c r="AE352" s="56" t="s">
        <v>211</v>
      </c>
      <c r="AF352" s="88">
        <v>1</v>
      </c>
      <c r="AG352" s="80"/>
      <c r="AH352" s="56">
        <v>244</v>
      </c>
      <c r="AI352" s="80"/>
      <c r="AJ352" s="80">
        <v>26</v>
      </c>
      <c r="AK352" s="89">
        <v>1</v>
      </c>
      <c r="AL352" s="80"/>
      <c r="AM352" s="80">
        <v>27</v>
      </c>
      <c r="AN352" s="96">
        <v>1</v>
      </c>
      <c r="AO352" s="63" t="s">
        <v>216</v>
      </c>
      <c r="AP352" s="84"/>
      <c r="AQ352" s="84"/>
      <c r="AR352" s="84"/>
    </row>
    <row r="353" spans="4:54" x14ac:dyDescent="0.3">
      <c r="D353" s="56" t="s">
        <v>57</v>
      </c>
      <c r="E353" s="220" t="s">
        <v>139</v>
      </c>
      <c r="F353" s="221"/>
      <c r="G353" s="222"/>
      <c r="H353" s="56"/>
      <c r="AD353" s="56" t="s">
        <v>213</v>
      </c>
      <c r="AE353" s="56" t="s">
        <v>211</v>
      </c>
      <c r="AF353" s="88">
        <v>1</v>
      </c>
      <c r="AG353" s="80"/>
      <c r="AH353" s="56">
        <v>244</v>
      </c>
      <c r="AI353" s="80"/>
      <c r="AJ353" s="80">
        <v>26</v>
      </c>
      <c r="AK353" s="89">
        <v>1</v>
      </c>
      <c r="AL353" s="80"/>
      <c r="AM353" s="80">
        <v>27</v>
      </c>
      <c r="AN353" s="96">
        <v>1</v>
      </c>
      <c r="AO353" s="63" t="s">
        <v>216</v>
      </c>
      <c r="AP353" s="84"/>
      <c r="AQ353" s="84"/>
      <c r="AR353" s="84"/>
    </row>
    <row r="354" spans="4:54" x14ac:dyDescent="0.3">
      <c r="D354" s="56" t="s">
        <v>236</v>
      </c>
      <c r="E354" s="220">
        <v>24</v>
      </c>
      <c r="F354" s="221"/>
      <c r="G354" s="222"/>
      <c r="H354" s="56"/>
      <c r="AD354" s="56" t="s">
        <v>214</v>
      </c>
      <c r="AE354" s="56" t="s">
        <v>211</v>
      </c>
      <c r="AF354" s="88">
        <v>1</v>
      </c>
      <c r="AG354" s="80"/>
      <c r="AH354" s="56">
        <v>244</v>
      </c>
      <c r="AI354" s="80"/>
      <c r="AJ354" s="80">
        <v>26</v>
      </c>
      <c r="AK354" s="89">
        <v>1</v>
      </c>
      <c r="AL354" s="80"/>
      <c r="AM354" s="80">
        <v>27</v>
      </c>
      <c r="AN354" s="96">
        <v>1</v>
      </c>
      <c r="AO354" s="63" t="s">
        <v>216</v>
      </c>
      <c r="AP354" s="84"/>
      <c r="AQ354" s="84"/>
      <c r="AR354" s="84"/>
    </row>
    <row r="356" spans="4:54" x14ac:dyDescent="0.3">
      <c r="D356" s="56" t="s">
        <v>51</v>
      </c>
      <c r="E356" s="56" t="str">
        <f>E347</f>
        <v>p-RFA</v>
      </c>
      <c r="F356" s="56" t="str">
        <f>F347</f>
        <v>p-CRA</v>
      </c>
      <c r="G356" s="56" t="s">
        <v>131</v>
      </c>
      <c r="I356" s="56" t="s">
        <v>51</v>
      </c>
      <c r="J356" s="56" t="str">
        <f>E347</f>
        <v>p-RFA</v>
      </c>
      <c r="K356" s="56" t="str">
        <f>G347</f>
        <v>p-MWA</v>
      </c>
      <c r="L356" s="56" t="s">
        <v>131</v>
      </c>
      <c r="N356" s="218"/>
      <c r="O356" s="218" t="s">
        <v>59</v>
      </c>
      <c r="P356" s="220" t="s">
        <v>41</v>
      </c>
      <c r="Q356" s="221"/>
      <c r="R356" s="222"/>
      <c r="S356" s="220" t="s">
        <v>42</v>
      </c>
      <c r="T356" s="221"/>
      <c r="U356" s="222"/>
      <c r="V356" s="223" t="s">
        <v>60</v>
      </c>
      <c r="AD356" s="218"/>
      <c r="AE356" s="218" t="s">
        <v>59</v>
      </c>
      <c r="AF356" s="217" t="s">
        <v>41</v>
      </c>
      <c r="AG356" s="217"/>
      <c r="AH356" s="217"/>
      <c r="AI356" s="217" t="s">
        <v>42</v>
      </c>
      <c r="AJ356" s="217"/>
      <c r="AK356" s="217"/>
      <c r="AL356" s="223" t="s">
        <v>60</v>
      </c>
      <c r="AT356" s="218"/>
      <c r="AU356" s="218" t="s">
        <v>59</v>
      </c>
      <c r="AV356" s="220" t="s">
        <v>41</v>
      </c>
      <c r="AW356" s="221"/>
      <c r="AX356" s="222"/>
      <c r="AY356" s="220" t="s">
        <v>42</v>
      </c>
      <c r="AZ356" s="221"/>
      <c r="BA356" s="222"/>
      <c r="BB356" s="232" t="s">
        <v>60</v>
      </c>
    </row>
    <row r="357" spans="4:54" x14ac:dyDescent="0.3">
      <c r="D357" s="56" t="s">
        <v>52</v>
      </c>
      <c r="E357" s="56">
        <f>E348</f>
        <v>244</v>
      </c>
      <c r="F357" s="56">
        <f t="shared" ref="F357:F358" si="85">F348</f>
        <v>26</v>
      </c>
      <c r="G357" s="56"/>
      <c r="I357" s="56" t="s">
        <v>52</v>
      </c>
      <c r="J357" s="56">
        <f t="shared" ref="J357:J358" si="86">E348</f>
        <v>244</v>
      </c>
      <c r="K357" s="56">
        <f t="shared" ref="K357:K358" si="87">G348</f>
        <v>27</v>
      </c>
      <c r="L357" s="56"/>
      <c r="N357" s="219"/>
      <c r="O357" s="219"/>
      <c r="P357" s="56"/>
      <c r="Q357" s="56" t="s">
        <v>61</v>
      </c>
      <c r="R357" s="56" t="s">
        <v>62</v>
      </c>
      <c r="S357" s="56" t="s">
        <v>63</v>
      </c>
      <c r="T357" s="56" t="s">
        <v>62</v>
      </c>
      <c r="U357" s="56"/>
      <c r="V357" s="224"/>
      <c r="AD357" s="219"/>
      <c r="AE357" s="219"/>
      <c r="AF357" s="56"/>
      <c r="AG357" s="56" t="s">
        <v>61</v>
      </c>
      <c r="AH357" s="56" t="s">
        <v>62</v>
      </c>
      <c r="AI357" s="56" t="s">
        <v>63</v>
      </c>
      <c r="AJ357" s="56" t="s">
        <v>62</v>
      </c>
      <c r="AK357" s="56"/>
      <c r="AL357" s="224"/>
      <c r="AT357" s="219"/>
      <c r="AU357" s="219"/>
      <c r="AV357" s="56" t="s">
        <v>80</v>
      </c>
      <c r="AW357" s="63" t="s">
        <v>81</v>
      </c>
      <c r="AX357" s="56" t="s">
        <v>62</v>
      </c>
      <c r="AY357" s="56" t="s">
        <v>80</v>
      </c>
      <c r="AZ357" s="63" t="s">
        <v>81</v>
      </c>
      <c r="BA357" s="56" t="s">
        <v>62</v>
      </c>
      <c r="BB357" s="233"/>
    </row>
    <row r="358" spans="4:54" x14ac:dyDescent="0.3">
      <c r="D358" s="56" t="s">
        <v>53</v>
      </c>
      <c r="E358" s="56">
        <f t="shared" ref="E358" si="88">E349</f>
        <v>2.4</v>
      </c>
      <c r="F358" s="56">
        <f t="shared" si="85"/>
        <v>2.4</v>
      </c>
      <c r="G358" s="56"/>
      <c r="I358" s="56" t="s">
        <v>53</v>
      </c>
      <c r="J358" s="56">
        <f t="shared" si="86"/>
        <v>2.4</v>
      </c>
      <c r="K358" s="56">
        <f t="shared" si="87"/>
        <v>2.2000000000000002</v>
      </c>
      <c r="L358" s="56"/>
      <c r="N358" s="56" t="s">
        <v>64</v>
      </c>
      <c r="O358" s="159" t="s">
        <v>204</v>
      </c>
      <c r="P358" s="86">
        <f>Q358/R358</f>
        <v>0.24590163934426229</v>
      </c>
      <c r="Q358" s="56">
        <f>Q359+Q360</f>
        <v>60</v>
      </c>
      <c r="R358" s="56">
        <v>244</v>
      </c>
      <c r="S358" s="56">
        <f>S359+S360</f>
        <v>5</v>
      </c>
      <c r="T358" s="56">
        <v>26</v>
      </c>
      <c r="U358" s="87">
        <f>S358/T358</f>
        <v>0.19230769230769232</v>
      </c>
      <c r="V358" s="63" t="s">
        <v>207</v>
      </c>
      <c r="AD358" s="56"/>
      <c r="AE358" s="56"/>
      <c r="AF358" s="88"/>
      <c r="AG358" s="56"/>
      <c r="AH358" s="56"/>
      <c r="AI358" s="56"/>
      <c r="AJ358" s="56"/>
      <c r="AK358" s="89"/>
      <c r="AL358" s="63"/>
      <c r="AT358" s="56" t="s">
        <v>1272</v>
      </c>
      <c r="AU358" s="56" t="s">
        <v>218</v>
      </c>
      <c r="AV358" s="90" t="s">
        <v>219</v>
      </c>
      <c r="AW358" s="157" t="s">
        <v>220</v>
      </c>
      <c r="AX358" s="63" t="s">
        <v>221</v>
      </c>
      <c r="AY358" s="91" t="s">
        <v>222</v>
      </c>
      <c r="AZ358" s="157" t="s">
        <v>223</v>
      </c>
      <c r="BA358" s="63" t="s">
        <v>111</v>
      </c>
      <c r="BB358" s="106"/>
    </row>
    <row r="359" spans="4:54" x14ac:dyDescent="0.3">
      <c r="D359" s="56" t="s">
        <v>54</v>
      </c>
      <c r="E359" s="220" t="s">
        <v>185</v>
      </c>
      <c r="F359" s="222"/>
      <c r="G359" s="56"/>
      <c r="I359" s="56" t="s">
        <v>54</v>
      </c>
      <c r="J359" s="220" t="s">
        <v>185</v>
      </c>
      <c r="K359" s="222"/>
      <c r="L359" s="56"/>
      <c r="N359" s="56" t="s">
        <v>67</v>
      </c>
      <c r="O359" s="159" t="s">
        <v>204</v>
      </c>
      <c r="P359" s="92">
        <f>Q359/R359</f>
        <v>1.6393442622950821E-2</v>
      </c>
      <c r="Q359" s="56">
        <v>4</v>
      </c>
      <c r="R359" s="56">
        <v>244</v>
      </c>
      <c r="S359" s="56">
        <v>1</v>
      </c>
      <c r="T359" s="56">
        <v>26</v>
      </c>
      <c r="U359" s="93">
        <f>S359/T359</f>
        <v>3.8461538461538464E-2</v>
      </c>
      <c r="V359" s="63" t="s">
        <v>208</v>
      </c>
      <c r="AD359" s="56"/>
      <c r="AE359" s="56"/>
      <c r="AF359" s="88"/>
      <c r="AG359" s="56"/>
      <c r="AH359" s="56"/>
      <c r="AI359" s="56"/>
      <c r="AJ359" s="56"/>
      <c r="AK359" s="89"/>
      <c r="AL359" s="63"/>
      <c r="AT359" s="102"/>
      <c r="AU359" s="56"/>
      <c r="AV359" s="56"/>
      <c r="AW359" s="56" t="s">
        <v>61</v>
      </c>
      <c r="AX359" s="56" t="s">
        <v>62</v>
      </c>
      <c r="AY359" s="56" t="s">
        <v>63</v>
      </c>
      <c r="AZ359" s="56" t="s">
        <v>62</v>
      </c>
      <c r="BA359" s="56"/>
      <c r="BB359" s="56"/>
    </row>
    <row r="360" spans="4:54" x14ac:dyDescent="0.3">
      <c r="D360" s="56" t="s">
        <v>55</v>
      </c>
      <c r="E360" s="220" t="s">
        <v>185</v>
      </c>
      <c r="F360" s="222"/>
      <c r="G360" s="56"/>
      <c r="I360" s="56" t="s">
        <v>55</v>
      </c>
      <c r="J360" s="220" t="s">
        <v>185</v>
      </c>
      <c r="K360" s="222"/>
      <c r="L360" s="56"/>
      <c r="N360" s="56" t="s">
        <v>68</v>
      </c>
      <c r="O360" s="159" t="s">
        <v>204</v>
      </c>
      <c r="P360" s="92">
        <f>Q360/R360</f>
        <v>0.22950819672131148</v>
      </c>
      <c r="Q360" s="56">
        <v>56</v>
      </c>
      <c r="R360" s="56">
        <v>244</v>
      </c>
      <c r="S360" s="56">
        <v>4</v>
      </c>
      <c r="T360" s="56">
        <v>26</v>
      </c>
      <c r="U360" s="93">
        <f>S360/T360</f>
        <v>0.15384615384615385</v>
      </c>
      <c r="V360" s="63" t="s">
        <v>162</v>
      </c>
      <c r="AD360" s="56"/>
      <c r="AE360" s="56"/>
      <c r="AF360" s="88"/>
      <c r="AG360" s="56"/>
      <c r="AH360" s="56"/>
      <c r="AI360" s="56"/>
      <c r="AJ360" s="56"/>
      <c r="AK360" s="89"/>
      <c r="AL360" s="63"/>
      <c r="AT360" s="56" t="s">
        <v>112</v>
      </c>
      <c r="AU360" s="56" t="s">
        <v>218</v>
      </c>
      <c r="AV360" s="77">
        <f t="shared" ref="AV360" si="89">AW360/AX360</f>
        <v>0</v>
      </c>
      <c r="AW360" s="56">
        <v>0</v>
      </c>
      <c r="AX360" s="63" t="s">
        <v>221</v>
      </c>
      <c r="AY360" s="56">
        <v>0</v>
      </c>
      <c r="AZ360" s="56">
        <v>26</v>
      </c>
      <c r="BA360" s="78">
        <f t="shared" ref="BA360" si="90">AY360/AZ360</f>
        <v>0</v>
      </c>
      <c r="BB360" s="80">
        <v>1</v>
      </c>
    </row>
    <row r="361" spans="4:54" x14ac:dyDescent="0.3">
      <c r="D361" s="56" t="s">
        <v>56</v>
      </c>
      <c r="E361" s="220" t="s">
        <v>185</v>
      </c>
      <c r="F361" s="222"/>
      <c r="G361" s="56"/>
      <c r="I361" s="56" t="s">
        <v>56</v>
      </c>
      <c r="J361" s="220" t="s">
        <v>185</v>
      </c>
      <c r="K361" s="222"/>
      <c r="L361" s="56"/>
      <c r="AD361" s="56" t="s">
        <v>210</v>
      </c>
      <c r="AE361" s="56" t="s">
        <v>211</v>
      </c>
      <c r="AF361" s="88">
        <v>1</v>
      </c>
      <c r="AG361" s="80"/>
      <c r="AH361" s="56">
        <v>244</v>
      </c>
      <c r="AI361" s="80"/>
      <c r="AJ361" s="80">
        <v>26</v>
      </c>
      <c r="AK361" s="89">
        <v>1</v>
      </c>
      <c r="AL361" s="63" t="s">
        <v>216</v>
      </c>
    </row>
    <row r="362" spans="4:54" x14ac:dyDescent="0.3">
      <c r="D362" s="56" t="s">
        <v>57</v>
      </c>
      <c r="E362" s="220" t="s">
        <v>139</v>
      </c>
      <c r="F362" s="222"/>
      <c r="G362" s="56"/>
      <c r="I362" s="56" t="s">
        <v>57</v>
      </c>
      <c r="J362" s="220" t="s">
        <v>139</v>
      </c>
      <c r="K362" s="222"/>
      <c r="L362" s="56"/>
      <c r="AD362" s="56" t="s">
        <v>213</v>
      </c>
      <c r="AE362" s="56" t="s">
        <v>211</v>
      </c>
      <c r="AF362" s="88">
        <v>1</v>
      </c>
      <c r="AG362" s="80"/>
      <c r="AH362" s="56">
        <v>244</v>
      </c>
      <c r="AI362" s="80"/>
      <c r="AJ362" s="80">
        <v>26</v>
      </c>
      <c r="AK362" s="89">
        <v>1</v>
      </c>
      <c r="AL362" s="63" t="s">
        <v>216</v>
      </c>
    </row>
    <row r="363" spans="4:54" x14ac:dyDescent="0.3">
      <c r="D363" s="56" t="s">
        <v>236</v>
      </c>
      <c r="E363" s="220">
        <v>24</v>
      </c>
      <c r="F363" s="222"/>
      <c r="G363" s="56"/>
      <c r="I363" s="56" t="s">
        <v>236</v>
      </c>
      <c r="J363" s="220">
        <v>24</v>
      </c>
      <c r="K363" s="222"/>
      <c r="L363" s="56"/>
      <c r="AD363" s="56" t="s">
        <v>214</v>
      </c>
      <c r="AE363" s="56" t="s">
        <v>211</v>
      </c>
      <c r="AF363" s="88">
        <v>1</v>
      </c>
      <c r="AG363" s="80"/>
      <c r="AH363" s="56">
        <v>244</v>
      </c>
      <c r="AI363" s="80"/>
      <c r="AJ363" s="80">
        <v>26</v>
      </c>
      <c r="AK363" s="89">
        <v>1</v>
      </c>
      <c r="AL363" s="63" t="s">
        <v>216</v>
      </c>
    </row>
    <row r="365" spans="4:54" x14ac:dyDescent="0.3">
      <c r="N365" s="218"/>
      <c r="O365" s="218" t="s">
        <v>59</v>
      </c>
      <c r="P365" s="220" t="s">
        <v>41</v>
      </c>
      <c r="Q365" s="221"/>
      <c r="R365" s="222"/>
      <c r="S365" s="220" t="s">
        <v>43</v>
      </c>
      <c r="T365" s="221"/>
      <c r="U365" s="222"/>
      <c r="V365" s="223" t="s">
        <v>60</v>
      </c>
      <c r="AD365" s="218"/>
      <c r="AE365" s="218" t="s">
        <v>59</v>
      </c>
      <c r="AF365" s="220" t="s">
        <v>41</v>
      </c>
      <c r="AG365" s="221"/>
      <c r="AH365" s="222"/>
      <c r="AI365" s="220" t="s">
        <v>43</v>
      </c>
      <c r="AJ365" s="221"/>
      <c r="AK365" s="222"/>
      <c r="AL365" s="104" t="s">
        <v>60</v>
      </c>
      <c r="AT365" s="218"/>
      <c r="AU365" s="218" t="s">
        <v>59</v>
      </c>
      <c r="AV365" s="220" t="s">
        <v>41</v>
      </c>
      <c r="AW365" s="221"/>
      <c r="AX365" s="222"/>
      <c r="AY365" s="220" t="s">
        <v>43</v>
      </c>
      <c r="AZ365" s="221"/>
      <c r="BA365" s="222"/>
      <c r="BB365" s="232" t="s">
        <v>60</v>
      </c>
    </row>
    <row r="366" spans="4:54" x14ac:dyDescent="0.3">
      <c r="N366" s="219"/>
      <c r="O366" s="219"/>
      <c r="P366" s="56"/>
      <c r="Q366" s="56" t="s">
        <v>61</v>
      </c>
      <c r="R366" s="56" t="s">
        <v>62</v>
      </c>
      <c r="S366" s="56" t="s">
        <v>63</v>
      </c>
      <c r="T366" s="56" t="s">
        <v>62</v>
      </c>
      <c r="U366" s="56"/>
      <c r="V366" s="224"/>
      <c r="AD366" s="219"/>
      <c r="AE366" s="219"/>
      <c r="AF366" s="56"/>
      <c r="AG366" s="56" t="s">
        <v>61</v>
      </c>
      <c r="AH366" s="56" t="s">
        <v>62</v>
      </c>
      <c r="AI366" s="56" t="s">
        <v>63</v>
      </c>
      <c r="AJ366" s="56" t="s">
        <v>62</v>
      </c>
      <c r="AK366" s="56"/>
      <c r="AL366" s="107"/>
      <c r="AT366" s="219"/>
      <c r="AU366" s="219"/>
      <c r="AV366" s="56" t="s">
        <v>80</v>
      </c>
      <c r="AW366" s="63" t="s">
        <v>81</v>
      </c>
      <c r="AX366" s="56" t="s">
        <v>62</v>
      </c>
      <c r="AY366" s="56" t="s">
        <v>80</v>
      </c>
      <c r="AZ366" s="63" t="s">
        <v>81</v>
      </c>
      <c r="BA366" s="56" t="s">
        <v>62</v>
      </c>
      <c r="BB366" s="233"/>
    </row>
    <row r="367" spans="4:54" x14ac:dyDescent="0.3">
      <c r="N367" s="56" t="s">
        <v>64</v>
      </c>
      <c r="O367" s="159" t="s">
        <v>204</v>
      </c>
      <c r="P367" s="86">
        <f>Q367/R367</f>
        <v>0.24590163934426229</v>
      </c>
      <c r="Q367" s="56">
        <f>Q368+Q369</f>
        <v>60</v>
      </c>
      <c r="R367" s="56">
        <v>244</v>
      </c>
      <c r="S367" s="56">
        <f>S368+S369</f>
        <v>2</v>
      </c>
      <c r="T367" s="56">
        <v>27</v>
      </c>
      <c r="U367" s="95">
        <f>S367/T367</f>
        <v>7.407407407407407E-2</v>
      </c>
      <c r="V367" s="63" t="s">
        <v>148</v>
      </c>
      <c r="AD367" s="56"/>
      <c r="AE367" s="56"/>
      <c r="AF367" s="88"/>
      <c r="AG367" s="56"/>
      <c r="AH367" s="56"/>
      <c r="AI367" s="56"/>
      <c r="AJ367" s="56"/>
      <c r="AK367" s="96"/>
      <c r="AL367" s="63"/>
      <c r="AT367" s="56" t="s">
        <v>1272</v>
      </c>
      <c r="AU367" s="56" t="s">
        <v>65</v>
      </c>
      <c r="AV367" s="90" t="s">
        <v>219</v>
      </c>
      <c r="AW367" s="157" t="s">
        <v>220</v>
      </c>
      <c r="AX367" s="63" t="s">
        <v>221</v>
      </c>
      <c r="AY367" s="98" t="s">
        <v>224</v>
      </c>
      <c r="AZ367" s="157" t="s">
        <v>225</v>
      </c>
      <c r="BA367" s="63" t="s">
        <v>226</v>
      </c>
      <c r="BB367" s="106"/>
    </row>
    <row r="368" spans="4:54" x14ac:dyDescent="0.3">
      <c r="N368" s="56" t="s">
        <v>67</v>
      </c>
      <c r="O368" s="159" t="s">
        <v>204</v>
      </c>
      <c r="P368" s="92">
        <f>Q368/R368</f>
        <v>1.6393442622950821E-2</v>
      </c>
      <c r="Q368" s="56">
        <v>4</v>
      </c>
      <c r="R368" s="56">
        <v>244</v>
      </c>
      <c r="S368" s="56">
        <v>0</v>
      </c>
      <c r="T368" s="56">
        <v>27</v>
      </c>
      <c r="U368" s="100">
        <f>S368/T368</f>
        <v>0</v>
      </c>
      <c r="V368" s="63" t="s">
        <v>209</v>
      </c>
      <c r="AD368" s="56"/>
      <c r="AE368" s="56"/>
      <c r="AF368" s="88"/>
      <c r="AG368" s="56"/>
      <c r="AH368" s="56"/>
      <c r="AI368" s="56"/>
      <c r="AJ368" s="56"/>
      <c r="AK368" s="96"/>
      <c r="AL368" s="63"/>
      <c r="AT368" s="102"/>
      <c r="AU368" s="103" t="s">
        <v>59</v>
      </c>
      <c r="AV368" s="56"/>
      <c r="AW368" s="56" t="s">
        <v>61</v>
      </c>
      <c r="AX368" s="56" t="s">
        <v>62</v>
      </c>
      <c r="AY368" s="56" t="s">
        <v>63</v>
      </c>
      <c r="AZ368" s="56" t="s">
        <v>62</v>
      </c>
      <c r="BA368" s="80"/>
      <c r="BB368" s="56"/>
    </row>
    <row r="369" spans="1:78" x14ac:dyDescent="0.3">
      <c r="N369" s="56" t="s">
        <v>68</v>
      </c>
      <c r="O369" s="159" t="s">
        <v>204</v>
      </c>
      <c r="P369" s="92">
        <f>Q369/R369</f>
        <v>0.22950819672131148</v>
      </c>
      <c r="Q369" s="56">
        <v>56</v>
      </c>
      <c r="R369" s="56">
        <v>244</v>
      </c>
      <c r="S369" s="56">
        <v>2</v>
      </c>
      <c r="T369" s="56">
        <v>27</v>
      </c>
      <c r="U369" s="100">
        <f>S369/T369</f>
        <v>7.407407407407407E-2</v>
      </c>
      <c r="V369" s="63">
        <v>0.1</v>
      </c>
      <c r="AD369" s="56"/>
      <c r="AE369" s="56"/>
      <c r="AF369" s="88"/>
      <c r="AG369" s="56"/>
      <c r="AH369" s="56"/>
      <c r="AI369" s="56"/>
      <c r="AJ369" s="56"/>
      <c r="AK369" s="96"/>
      <c r="AL369" s="63"/>
      <c r="AT369" s="56" t="s">
        <v>112</v>
      </c>
      <c r="AU369" s="56" t="s">
        <v>65</v>
      </c>
      <c r="AV369" s="77">
        <f t="shared" ref="AV369" si="91">AW369/AX369</f>
        <v>0</v>
      </c>
      <c r="AW369" s="56">
        <v>0</v>
      </c>
      <c r="AX369" s="63" t="s">
        <v>221</v>
      </c>
      <c r="AY369" s="56">
        <v>0</v>
      </c>
      <c r="AZ369" s="56">
        <v>27</v>
      </c>
      <c r="BA369" s="161">
        <f t="shared" ref="BA369" si="92">AY369/AZ369</f>
        <v>0</v>
      </c>
      <c r="BB369" s="80">
        <v>1</v>
      </c>
    </row>
    <row r="370" spans="1:78" x14ac:dyDescent="0.3">
      <c r="AD370" s="56" t="s">
        <v>210</v>
      </c>
      <c r="AE370" s="56" t="s">
        <v>211</v>
      </c>
      <c r="AF370" s="88">
        <f>AG370/AH370</f>
        <v>0</v>
      </c>
      <c r="AG370" s="80"/>
      <c r="AH370" s="56">
        <v>244</v>
      </c>
      <c r="AI370" s="56"/>
      <c r="AJ370" s="80">
        <v>27</v>
      </c>
      <c r="AK370" s="96">
        <v>1</v>
      </c>
      <c r="AL370" s="63" t="s">
        <v>216</v>
      </c>
    </row>
    <row r="371" spans="1:78" x14ac:dyDescent="0.3">
      <c r="AD371" s="56" t="s">
        <v>213</v>
      </c>
      <c r="AE371" s="56" t="s">
        <v>211</v>
      </c>
      <c r="AF371" s="88">
        <f>AG371/AH371</f>
        <v>0</v>
      </c>
      <c r="AG371" s="80"/>
      <c r="AH371" s="56">
        <v>244</v>
      </c>
      <c r="AI371" s="56"/>
      <c r="AJ371" s="80">
        <v>27</v>
      </c>
      <c r="AK371" s="96">
        <v>1</v>
      </c>
      <c r="AL371" s="63" t="s">
        <v>216</v>
      </c>
    </row>
    <row r="372" spans="1:78" x14ac:dyDescent="0.3">
      <c r="AD372" s="56" t="s">
        <v>214</v>
      </c>
      <c r="AE372" s="56" t="s">
        <v>211</v>
      </c>
      <c r="AF372" s="88">
        <f>AG372/AH372</f>
        <v>0</v>
      </c>
      <c r="AG372" s="80"/>
      <c r="AH372" s="56">
        <v>244</v>
      </c>
      <c r="AI372" s="56"/>
      <c r="AJ372" s="80">
        <v>27</v>
      </c>
      <c r="AK372" s="96">
        <v>1</v>
      </c>
      <c r="AL372" s="63" t="s">
        <v>216</v>
      </c>
    </row>
    <row r="373" spans="1:78" x14ac:dyDescent="0.3">
      <c r="BG373" s="84"/>
      <c r="BH373" s="84"/>
      <c r="BI373" s="84"/>
      <c r="BJ373" s="84"/>
      <c r="BK373" s="84"/>
      <c r="BL373" s="84"/>
      <c r="BM373" s="84"/>
      <c r="BN373" s="84"/>
      <c r="BO373" s="84"/>
      <c r="BP373" s="84"/>
      <c r="BQ373" s="84"/>
      <c r="BR373" s="84"/>
      <c r="BS373" s="84"/>
      <c r="BT373" s="84"/>
      <c r="BU373" s="84"/>
    </row>
    <row r="374" spans="1:78" ht="4.1500000000000004" customHeight="1" x14ac:dyDescent="0.3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J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</row>
    <row r="376" spans="1:78" x14ac:dyDescent="0.3">
      <c r="A376" s="60">
        <v>16</v>
      </c>
      <c r="B376" s="60">
        <v>368</v>
      </c>
      <c r="C376" s="61" t="s">
        <v>16</v>
      </c>
      <c r="D376" s="56" t="s">
        <v>227</v>
      </c>
      <c r="E376" s="56" t="s">
        <v>157</v>
      </c>
      <c r="F376" s="56" t="s">
        <v>134</v>
      </c>
      <c r="G376" s="56"/>
    </row>
    <row r="377" spans="1:78" x14ac:dyDescent="0.3">
      <c r="C377" s="54" t="s">
        <v>179</v>
      </c>
    </row>
    <row r="378" spans="1:78" x14ac:dyDescent="0.3">
      <c r="D378" s="62" t="s">
        <v>51</v>
      </c>
      <c r="E378" s="56" t="s">
        <v>157</v>
      </c>
      <c r="F378" s="56" t="s">
        <v>134</v>
      </c>
      <c r="G378" s="56" t="s">
        <v>131</v>
      </c>
      <c r="N378" s="218"/>
      <c r="O378" s="218" t="s">
        <v>59</v>
      </c>
      <c r="P378" s="220" t="s">
        <v>41</v>
      </c>
      <c r="Q378" s="221"/>
      <c r="R378" s="222"/>
      <c r="S378" s="220" t="s">
        <v>42</v>
      </c>
      <c r="T378" s="221"/>
      <c r="U378" s="222"/>
      <c r="V378" s="223" t="s">
        <v>60</v>
      </c>
      <c r="AD378" s="218"/>
      <c r="AE378" s="218" t="s">
        <v>59</v>
      </c>
      <c r="AF378" s="217" t="s">
        <v>41</v>
      </c>
      <c r="AG378" s="217"/>
      <c r="AH378" s="217"/>
      <c r="AI378" s="217" t="s">
        <v>42</v>
      </c>
      <c r="AJ378" s="217"/>
      <c r="AK378" s="217"/>
      <c r="AL378" s="223" t="s">
        <v>60</v>
      </c>
      <c r="AT378" s="217" t="s">
        <v>155</v>
      </c>
      <c r="AU378" s="217"/>
      <c r="AV378" s="217"/>
      <c r="AW378" s="217"/>
      <c r="AX378" s="217"/>
      <c r="AY378" s="217"/>
      <c r="AZ378" s="217"/>
      <c r="BA378" s="217"/>
      <c r="BB378" s="217"/>
      <c r="BC378" s="217"/>
      <c r="BD378" s="217"/>
      <c r="BE378" s="217"/>
      <c r="BF378" s="217"/>
      <c r="BG378" s="217"/>
      <c r="BJ378" s="56" t="s">
        <v>155</v>
      </c>
      <c r="BL378" s="220" t="s">
        <v>155</v>
      </c>
      <c r="BM378" s="221"/>
      <c r="BN378" s="221"/>
      <c r="BO378" s="221"/>
      <c r="BP378" s="221"/>
      <c r="BQ378" s="221"/>
      <c r="BR378" s="221"/>
      <c r="BS378" s="221"/>
      <c r="BT378" s="222"/>
    </row>
    <row r="379" spans="1:78" x14ac:dyDescent="0.3">
      <c r="D379" s="56" t="s">
        <v>52</v>
      </c>
      <c r="E379" s="56">
        <v>61</v>
      </c>
      <c r="F379" s="56">
        <v>17</v>
      </c>
      <c r="G379" s="56"/>
      <c r="N379" s="219"/>
      <c r="O379" s="219"/>
      <c r="P379" s="56"/>
      <c r="Q379" s="56" t="s">
        <v>61</v>
      </c>
      <c r="R379" s="56" t="s">
        <v>62</v>
      </c>
      <c r="S379" s="56" t="s">
        <v>63</v>
      </c>
      <c r="T379" s="56" t="s">
        <v>62</v>
      </c>
      <c r="U379" s="56"/>
      <c r="V379" s="224"/>
      <c r="AD379" s="219"/>
      <c r="AE379" s="219"/>
      <c r="AF379" s="56"/>
      <c r="AG379" s="56" t="s">
        <v>61</v>
      </c>
      <c r="AH379" s="56" t="s">
        <v>62</v>
      </c>
      <c r="AI379" s="56" t="s">
        <v>63</v>
      </c>
      <c r="AJ379" s="56" t="s">
        <v>62</v>
      </c>
      <c r="AK379" s="56"/>
      <c r="AL379" s="224"/>
    </row>
    <row r="380" spans="1:78" x14ac:dyDescent="0.3">
      <c r="D380" s="56" t="s">
        <v>53</v>
      </c>
      <c r="E380" s="220" t="s">
        <v>228</v>
      </c>
      <c r="F380" s="222"/>
      <c r="G380" s="56"/>
      <c r="N380" s="217" t="s">
        <v>64</v>
      </c>
      <c r="O380" s="217" t="s">
        <v>229</v>
      </c>
      <c r="P380" s="86">
        <f>Q380/R380</f>
        <v>0.13114754098360656</v>
      </c>
      <c r="Q380" s="56">
        <v>8</v>
      </c>
      <c r="R380" s="56">
        <v>61</v>
      </c>
      <c r="S380" s="56">
        <v>1</v>
      </c>
      <c r="T380" s="56">
        <v>17</v>
      </c>
      <c r="U380" s="87">
        <f>S380/T380</f>
        <v>5.8823529411764705E-2</v>
      </c>
      <c r="V380" s="228" t="s">
        <v>231</v>
      </c>
      <c r="AD380" s="56"/>
      <c r="AE380" s="56"/>
      <c r="AF380" s="88"/>
      <c r="AG380" s="56"/>
      <c r="AH380" s="56"/>
      <c r="AI380" s="56"/>
      <c r="AJ380" s="56"/>
      <c r="AK380" s="89"/>
      <c r="AL380" s="63"/>
    </row>
    <row r="381" spans="1:78" x14ac:dyDescent="0.3">
      <c r="D381" s="56" t="s">
        <v>54</v>
      </c>
      <c r="E381" s="217" t="s">
        <v>66</v>
      </c>
      <c r="F381" s="217"/>
      <c r="G381" s="56"/>
      <c r="N381" s="217"/>
      <c r="O381" s="217"/>
      <c r="P381" s="220" t="s">
        <v>230</v>
      </c>
      <c r="Q381" s="221"/>
      <c r="R381" s="221"/>
      <c r="S381" s="221"/>
      <c r="T381" s="221"/>
      <c r="U381" s="222"/>
      <c r="V381" s="228"/>
      <c r="AD381" s="56"/>
      <c r="AE381" s="56"/>
      <c r="AF381" s="88"/>
      <c r="AG381" s="56"/>
      <c r="AH381" s="56"/>
      <c r="AI381" s="56"/>
      <c r="AJ381" s="56"/>
      <c r="AK381" s="89"/>
      <c r="AL381" s="63"/>
    </row>
    <row r="382" spans="1:78" x14ac:dyDescent="0.3">
      <c r="D382" s="56" t="s">
        <v>55</v>
      </c>
      <c r="E382" s="220" t="s">
        <v>139</v>
      </c>
      <c r="F382" s="222"/>
      <c r="G382" s="56"/>
      <c r="AD382" s="56"/>
      <c r="AE382" s="56"/>
      <c r="AF382" s="88"/>
      <c r="AG382" s="56"/>
      <c r="AH382" s="56"/>
      <c r="AI382" s="56"/>
      <c r="AJ382" s="56"/>
      <c r="AK382" s="89"/>
      <c r="AL382" s="63"/>
    </row>
    <row r="383" spans="1:78" x14ac:dyDescent="0.3">
      <c r="D383" s="56" t="s">
        <v>56</v>
      </c>
      <c r="E383" s="220" t="s">
        <v>66</v>
      </c>
      <c r="F383" s="222"/>
      <c r="G383" s="56"/>
      <c r="AD383" s="56" t="s">
        <v>210</v>
      </c>
      <c r="AE383" s="56" t="s">
        <v>232</v>
      </c>
      <c r="AF383" s="254" t="s">
        <v>233</v>
      </c>
      <c r="AG383" s="255"/>
      <c r="AH383" s="255"/>
      <c r="AI383" s="255"/>
      <c r="AJ383" s="255"/>
      <c r="AK383" s="256"/>
      <c r="AL383" s="63" t="s">
        <v>66</v>
      </c>
    </row>
    <row r="384" spans="1:78" x14ac:dyDescent="0.3">
      <c r="D384" s="56" t="s">
        <v>57</v>
      </c>
      <c r="E384" s="220" t="s">
        <v>139</v>
      </c>
      <c r="F384" s="222"/>
      <c r="G384" s="56"/>
    </row>
    <row r="385" spans="1:78" x14ac:dyDescent="0.3">
      <c r="D385" s="94" t="s">
        <v>236</v>
      </c>
      <c r="E385" s="94">
        <v>41</v>
      </c>
      <c r="F385" s="94">
        <v>12</v>
      </c>
      <c r="G385" s="56"/>
    </row>
    <row r="387" spans="1:78" ht="4.1500000000000004" customHeight="1" x14ac:dyDescent="0.3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J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</row>
    <row r="389" spans="1:78" x14ac:dyDescent="0.3">
      <c r="A389" s="60">
        <v>17</v>
      </c>
      <c r="B389" s="60">
        <v>350</v>
      </c>
      <c r="C389" s="162" t="s">
        <v>17</v>
      </c>
      <c r="D389" s="56" t="s">
        <v>202</v>
      </c>
      <c r="E389" s="56" t="s">
        <v>157</v>
      </c>
      <c r="F389" s="56" t="s">
        <v>159</v>
      </c>
      <c r="G389" s="56"/>
    </row>
    <row r="390" spans="1:78" x14ac:dyDescent="0.3">
      <c r="C390" s="54" t="s">
        <v>178</v>
      </c>
    </row>
    <row r="391" spans="1:78" x14ac:dyDescent="0.3">
      <c r="D391" s="62" t="s">
        <v>51</v>
      </c>
      <c r="E391" s="56" t="s">
        <v>157</v>
      </c>
      <c r="F391" s="56" t="s">
        <v>159</v>
      </c>
      <c r="G391" s="56" t="s">
        <v>131</v>
      </c>
      <c r="N391" s="218"/>
      <c r="O391" s="218" t="s">
        <v>59</v>
      </c>
      <c r="P391" s="220" t="s">
        <v>41</v>
      </c>
      <c r="Q391" s="221"/>
      <c r="R391" s="222"/>
      <c r="S391" s="220" t="s">
        <v>42</v>
      </c>
      <c r="T391" s="221"/>
      <c r="U391" s="222"/>
      <c r="V391" s="223" t="s">
        <v>60</v>
      </c>
      <c r="AD391" s="218"/>
      <c r="AE391" s="218" t="s">
        <v>59</v>
      </c>
      <c r="AF391" s="217" t="s">
        <v>41</v>
      </c>
      <c r="AG391" s="217"/>
      <c r="AH391" s="217"/>
      <c r="AI391" s="217" t="s">
        <v>42</v>
      </c>
      <c r="AJ391" s="217"/>
      <c r="AK391" s="217"/>
      <c r="AL391" s="223" t="s">
        <v>60</v>
      </c>
      <c r="AT391" s="218"/>
      <c r="AU391" s="218" t="s">
        <v>59</v>
      </c>
      <c r="AV391" s="220" t="s">
        <v>41</v>
      </c>
      <c r="AW391" s="221"/>
      <c r="AX391" s="222"/>
      <c r="AY391" s="220" t="s">
        <v>42</v>
      </c>
      <c r="AZ391" s="221"/>
      <c r="BA391" s="222"/>
      <c r="BB391" s="232" t="s">
        <v>60</v>
      </c>
      <c r="BJ391" s="56" t="s">
        <v>155</v>
      </c>
      <c r="BL391" s="56" t="s">
        <v>131</v>
      </c>
      <c r="BM391" s="56" t="s">
        <v>51</v>
      </c>
      <c r="BN391" s="220" t="s">
        <v>41</v>
      </c>
      <c r="BO391" s="221"/>
      <c r="BP391" s="222"/>
      <c r="BQ391" s="220" t="s">
        <v>42</v>
      </c>
      <c r="BR391" s="221"/>
      <c r="BS391" s="222"/>
      <c r="BT391" s="63" t="s">
        <v>60</v>
      </c>
    </row>
    <row r="392" spans="1:78" x14ac:dyDescent="0.3">
      <c r="D392" s="56" t="s">
        <v>52</v>
      </c>
      <c r="E392" s="56">
        <v>63</v>
      </c>
      <c r="F392" s="56">
        <v>63</v>
      </c>
      <c r="G392" s="56"/>
      <c r="N392" s="219"/>
      <c r="O392" s="219"/>
      <c r="P392" s="56"/>
      <c r="Q392" s="56" t="s">
        <v>61</v>
      </c>
      <c r="R392" s="56" t="s">
        <v>62</v>
      </c>
      <c r="S392" s="56" t="s">
        <v>63</v>
      </c>
      <c r="T392" s="56" t="s">
        <v>62</v>
      </c>
      <c r="U392" s="56"/>
      <c r="V392" s="224"/>
      <c r="AD392" s="219"/>
      <c r="AE392" s="219"/>
      <c r="AF392" s="56"/>
      <c r="AG392" s="56" t="s">
        <v>61</v>
      </c>
      <c r="AH392" s="56" t="s">
        <v>62</v>
      </c>
      <c r="AI392" s="56" t="s">
        <v>63</v>
      </c>
      <c r="AJ392" s="56" t="s">
        <v>62</v>
      </c>
      <c r="AK392" s="56"/>
      <c r="AL392" s="224"/>
      <c r="AT392" s="219"/>
      <c r="AU392" s="219"/>
      <c r="AV392" s="56" t="s">
        <v>80</v>
      </c>
      <c r="AW392" s="63" t="s">
        <v>81</v>
      </c>
      <c r="AX392" s="56" t="s">
        <v>62</v>
      </c>
      <c r="AY392" s="56" t="s">
        <v>80</v>
      </c>
      <c r="AZ392" s="63" t="s">
        <v>81</v>
      </c>
      <c r="BA392" s="56" t="s">
        <v>62</v>
      </c>
      <c r="BB392" s="233"/>
      <c r="BL392" s="56"/>
      <c r="BM392" s="56"/>
      <c r="BN392" s="56" t="s">
        <v>80</v>
      </c>
      <c r="BO392" s="63" t="s">
        <v>81</v>
      </c>
      <c r="BP392" s="56" t="s">
        <v>62</v>
      </c>
      <c r="BQ392" s="56" t="s">
        <v>80</v>
      </c>
      <c r="BR392" s="56" t="s">
        <v>81</v>
      </c>
      <c r="BS392" s="56" t="s">
        <v>62</v>
      </c>
      <c r="BT392" s="63"/>
    </row>
    <row r="393" spans="1:78" x14ac:dyDescent="0.3">
      <c r="D393" s="56" t="s">
        <v>53</v>
      </c>
      <c r="E393" s="56">
        <v>2.1</v>
      </c>
      <c r="F393" s="56">
        <v>2</v>
      </c>
      <c r="G393" s="56"/>
      <c r="N393" s="56"/>
      <c r="O393" s="56"/>
      <c r="P393" s="86"/>
      <c r="Q393" s="56"/>
      <c r="R393" s="56"/>
      <c r="S393" s="56"/>
      <c r="T393" s="56"/>
      <c r="U393" s="87"/>
      <c r="V393" s="63"/>
      <c r="AD393" s="56"/>
      <c r="AE393" s="56"/>
      <c r="AF393" s="88"/>
      <c r="AG393" s="56"/>
      <c r="AH393" s="56"/>
      <c r="AI393" s="56"/>
      <c r="AJ393" s="56"/>
      <c r="AK393" s="89"/>
      <c r="AL393" s="63"/>
      <c r="AT393" s="56" t="s">
        <v>243</v>
      </c>
      <c r="AU393" s="56" t="s">
        <v>244</v>
      </c>
      <c r="AV393" s="90" t="s">
        <v>246</v>
      </c>
      <c r="AW393" s="63" t="s">
        <v>247</v>
      </c>
      <c r="AX393" s="63" t="s">
        <v>248</v>
      </c>
      <c r="AY393" s="91" t="s">
        <v>249</v>
      </c>
      <c r="AZ393" s="63" t="s">
        <v>250</v>
      </c>
      <c r="BA393" s="63" t="s">
        <v>248</v>
      </c>
      <c r="BB393" s="63" t="s">
        <v>251</v>
      </c>
      <c r="BL393" s="99"/>
      <c r="BM393" s="64" t="s">
        <v>114</v>
      </c>
      <c r="BN393" s="74" t="s">
        <v>261</v>
      </c>
      <c r="BO393" s="67" t="s">
        <v>262</v>
      </c>
      <c r="BP393" s="67" t="s">
        <v>248</v>
      </c>
      <c r="BQ393" s="75" t="s">
        <v>263</v>
      </c>
      <c r="BR393" s="67" t="s">
        <v>264</v>
      </c>
      <c r="BS393" s="67" t="s">
        <v>248</v>
      </c>
      <c r="BT393" s="67" t="s">
        <v>197</v>
      </c>
    </row>
    <row r="394" spans="1:78" x14ac:dyDescent="0.3">
      <c r="D394" s="56" t="s">
        <v>54</v>
      </c>
      <c r="E394" s="217" t="s">
        <v>66</v>
      </c>
      <c r="F394" s="217"/>
      <c r="G394" s="56"/>
      <c r="N394" s="217" t="s">
        <v>67</v>
      </c>
      <c r="O394" s="217" t="s">
        <v>237</v>
      </c>
      <c r="P394" s="92">
        <f>Q394/R394</f>
        <v>4.7619047619047616E-2</v>
      </c>
      <c r="Q394" s="56">
        <v>3</v>
      </c>
      <c r="R394" s="56">
        <v>63</v>
      </c>
      <c r="S394" s="56">
        <v>3</v>
      </c>
      <c r="T394" s="56">
        <v>63</v>
      </c>
      <c r="U394" s="93">
        <f>S394/T394</f>
        <v>4.7619047619047616E-2</v>
      </c>
      <c r="V394" s="63" t="s">
        <v>240</v>
      </c>
      <c r="AD394" s="56" t="s">
        <v>76</v>
      </c>
      <c r="AE394" s="56" t="s">
        <v>237</v>
      </c>
      <c r="AF394" s="88">
        <f>AG394/AH394</f>
        <v>0</v>
      </c>
      <c r="AG394" s="80">
        <v>0</v>
      </c>
      <c r="AH394" s="80">
        <v>63</v>
      </c>
      <c r="AI394" s="80">
        <v>3</v>
      </c>
      <c r="AJ394" s="80">
        <v>63</v>
      </c>
      <c r="AK394" s="89">
        <f>AI394/AJ394</f>
        <v>4.7619047619047616E-2</v>
      </c>
      <c r="AL394" s="63" t="s">
        <v>212</v>
      </c>
      <c r="AT394" s="56" t="s">
        <v>243</v>
      </c>
      <c r="AU394" s="56" t="s">
        <v>237</v>
      </c>
      <c r="AV394" s="90" t="s">
        <v>252</v>
      </c>
      <c r="AW394" s="63" t="s">
        <v>253</v>
      </c>
      <c r="AX394" s="63" t="s">
        <v>248</v>
      </c>
      <c r="AY394" s="91" t="s">
        <v>254</v>
      </c>
      <c r="AZ394" s="63" t="s">
        <v>97</v>
      </c>
      <c r="BA394" s="63" t="s">
        <v>248</v>
      </c>
      <c r="BB394" s="63" t="s">
        <v>255</v>
      </c>
      <c r="BL394" s="101"/>
      <c r="BM394" s="101"/>
    </row>
    <row r="395" spans="1:78" x14ac:dyDescent="0.3">
      <c r="D395" s="56" t="s">
        <v>55</v>
      </c>
      <c r="E395" s="217" t="s">
        <v>66</v>
      </c>
      <c r="F395" s="217"/>
      <c r="G395" s="56"/>
      <c r="N395" s="217"/>
      <c r="O395" s="217"/>
      <c r="P395" s="217" t="s">
        <v>238</v>
      </c>
      <c r="Q395" s="217"/>
      <c r="R395" s="217"/>
      <c r="S395" s="217" t="s">
        <v>239</v>
      </c>
      <c r="T395" s="217"/>
      <c r="U395" s="217"/>
      <c r="V395" s="63"/>
      <c r="AD395" s="56"/>
      <c r="AE395" s="56"/>
      <c r="AF395" s="88"/>
      <c r="AG395" s="56"/>
      <c r="AH395" s="56"/>
      <c r="AI395" s="56"/>
      <c r="AJ395" s="56"/>
      <c r="AK395" s="89"/>
      <c r="AL395" s="63"/>
      <c r="AT395" s="56" t="s">
        <v>245</v>
      </c>
      <c r="AU395" s="56" t="s">
        <v>237</v>
      </c>
      <c r="AV395" s="90" t="s">
        <v>256</v>
      </c>
      <c r="AW395" s="63" t="s">
        <v>257</v>
      </c>
      <c r="AX395" s="63" t="s">
        <v>248</v>
      </c>
      <c r="AY395" s="91" t="s">
        <v>258</v>
      </c>
      <c r="AZ395" s="63" t="s">
        <v>259</v>
      </c>
      <c r="BA395" s="63" t="s">
        <v>248</v>
      </c>
      <c r="BB395" s="63" t="s">
        <v>260</v>
      </c>
      <c r="BL395" s="99"/>
      <c r="BM395" s="64" t="s">
        <v>121</v>
      </c>
      <c r="BN395" s="74" t="s">
        <v>265</v>
      </c>
      <c r="BO395" s="67" t="s">
        <v>266</v>
      </c>
      <c r="BP395" s="67" t="s">
        <v>248</v>
      </c>
      <c r="BQ395" s="75" t="s">
        <v>267</v>
      </c>
      <c r="BR395" s="67" t="s">
        <v>268</v>
      </c>
      <c r="BS395" s="67" t="s">
        <v>248</v>
      </c>
      <c r="BT395" s="67" t="s">
        <v>197</v>
      </c>
    </row>
    <row r="396" spans="1:78" x14ac:dyDescent="0.3">
      <c r="D396" s="56" t="s">
        <v>56</v>
      </c>
      <c r="E396" s="217" t="s">
        <v>66</v>
      </c>
      <c r="F396" s="217"/>
      <c r="G396" s="56"/>
      <c r="AD396" s="64" t="s">
        <v>241</v>
      </c>
      <c r="AE396" s="64" t="s">
        <v>211</v>
      </c>
      <c r="AF396" s="163">
        <v>1</v>
      </c>
      <c r="AG396" s="64"/>
      <c r="AH396" s="64">
        <v>63</v>
      </c>
      <c r="AI396" s="64"/>
      <c r="AJ396" s="64">
        <v>63</v>
      </c>
      <c r="AK396" s="164">
        <v>0.95199999999999996</v>
      </c>
      <c r="AL396" s="67" t="s">
        <v>242</v>
      </c>
      <c r="AT396" s="102"/>
      <c r="AU396" s="103" t="s">
        <v>59</v>
      </c>
      <c r="AV396" s="56"/>
      <c r="AW396" s="56" t="s">
        <v>61</v>
      </c>
      <c r="AX396" s="56" t="s">
        <v>62</v>
      </c>
      <c r="AY396" s="56" t="s">
        <v>63</v>
      </c>
      <c r="AZ396" s="56" t="s">
        <v>62</v>
      </c>
      <c r="BA396" s="56"/>
      <c r="BB396" s="104" t="s">
        <v>60</v>
      </c>
    </row>
    <row r="397" spans="1:78" x14ac:dyDescent="0.3">
      <c r="D397" s="56" t="s">
        <v>57</v>
      </c>
      <c r="E397" s="220" t="s">
        <v>139</v>
      </c>
      <c r="F397" s="222"/>
      <c r="G397" s="56"/>
      <c r="AT397" s="56" t="s">
        <v>112</v>
      </c>
      <c r="AU397" s="56" t="s">
        <v>146</v>
      </c>
      <c r="AV397" s="88">
        <f t="shared" ref="AV397" si="93">AW397/AX397</f>
        <v>0.12698412698412698</v>
      </c>
      <c r="AW397" s="56">
        <v>8</v>
      </c>
      <c r="AX397" s="56">
        <v>63</v>
      </c>
      <c r="AY397" s="56">
        <v>6</v>
      </c>
      <c r="AZ397" s="56">
        <v>63</v>
      </c>
      <c r="BA397" s="89">
        <f t="shared" ref="BA397" si="94">AY397/AZ397</f>
        <v>9.5238095238095233E-2</v>
      </c>
      <c r="BB397" s="63">
        <v>0.57099999999999995</v>
      </c>
    </row>
    <row r="398" spans="1:78" x14ac:dyDescent="0.3">
      <c r="D398" s="56" t="s">
        <v>236</v>
      </c>
      <c r="E398" s="56">
        <v>21</v>
      </c>
      <c r="F398" s="56">
        <v>24.6</v>
      </c>
      <c r="G398" s="56"/>
    </row>
    <row r="400" spans="1:78" ht="4.1500000000000004" customHeight="1" x14ac:dyDescent="0.3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J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</row>
    <row r="402" spans="1:78" x14ac:dyDescent="0.3">
      <c r="A402" s="60">
        <v>18</v>
      </c>
      <c r="B402" s="60">
        <v>341</v>
      </c>
      <c r="C402" s="61" t="s">
        <v>18</v>
      </c>
      <c r="D402" s="56" t="s">
        <v>269</v>
      </c>
      <c r="E402" s="56" t="s">
        <v>157</v>
      </c>
      <c r="F402" s="56" t="s">
        <v>158</v>
      </c>
      <c r="G402" s="56" t="s">
        <v>134</v>
      </c>
    </row>
    <row r="403" spans="1:78" x14ac:dyDescent="0.3">
      <c r="C403" s="54" t="s">
        <v>179</v>
      </c>
    </row>
    <row r="404" spans="1:78" x14ac:dyDescent="0.3">
      <c r="D404" s="62" t="s">
        <v>51</v>
      </c>
      <c r="E404" s="56" t="str">
        <f>E402</f>
        <v>p-RFA</v>
      </c>
      <c r="F404" s="56" t="str">
        <f>F402</f>
        <v>p-CRA</v>
      </c>
      <c r="G404" s="56" t="str">
        <f>G402</f>
        <v>p-MWA</v>
      </c>
      <c r="H404" s="56" t="s">
        <v>131</v>
      </c>
      <c r="N404" s="218"/>
      <c r="O404" s="217" t="s">
        <v>59</v>
      </c>
      <c r="P404" s="217" t="s">
        <v>41</v>
      </c>
      <c r="Q404" s="217"/>
      <c r="R404" s="217"/>
      <c r="S404" s="217" t="s">
        <v>42</v>
      </c>
      <c r="T404" s="217"/>
      <c r="U404" s="217"/>
      <c r="V404" s="217" t="s">
        <v>43</v>
      </c>
      <c r="W404" s="217"/>
      <c r="X404" s="217"/>
      <c r="Y404" s="228" t="s">
        <v>60</v>
      </c>
      <c r="Z404" s="84"/>
      <c r="AA404" s="84"/>
      <c r="AB404" s="84"/>
      <c r="AD404" s="220" t="s">
        <v>155</v>
      </c>
      <c r="AE404" s="221"/>
      <c r="AF404" s="221"/>
      <c r="AG404" s="221"/>
      <c r="AH404" s="221"/>
      <c r="AI404" s="221"/>
      <c r="AJ404" s="221"/>
      <c r="AK404" s="221"/>
      <c r="AL404" s="221"/>
      <c r="AM404" s="221"/>
      <c r="AN404" s="221"/>
      <c r="AO404" s="222"/>
      <c r="AT404" s="249"/>
      <c r="AU404" s="217" t="s">
        <v>59</v>
      </c>
      <c r="AV404" s="220" t="s">
        <v>41</v>
      </c>
      <c r="AW404" s="221"/>
      <c r="AX404" s="221"/>
      <c r="AY404" s="222"/>
      <c r="AZ404" s="220" t="s">
        <v>42</v>
      </c>
      <c r="BA404" s="221"/>
      <c r="BB404" s="221"/>
      <c r="BC404" s="222"/>
      <c r="BD404" s="220" t="s">
        <v>43</v>
      </c>
      <c r="BE404" s="221"/>
      <c r="BF404" s="221"/>
      <c r="BG404" s="222"/>
      <c r="BJ404" s="56" t="s">
        <v>155</v>
      </c>
      <c r="BL404" s="218" t="s">
        <v>131</v>
      </c>
      <c r="BM404" s="218" t="s">
        <v>51</v>
      </c>
      <c r="BN404" s="220" t="s">
        <v>41</v>
      </c>
      <c r="BO404" s="221"/>
      <c r="BP404" s="222"/>
      <c r="BQ404" s="220" t="s">
        <v>42</v>
      </c>
      <c r="BR404" s="221"/>
      <c r="BS404" s="222"/>
      <c r="BT404" s="220" t="s">
        <v>43</v>
      </c>
      <c r="BU404" s="221"/>
      <c r="BV404" s="222"/>
      <c r="BW404" s="223" t="s">
        <v>60</v>
      </c>
      <c r="BX404" s="84"/>
      <c r="BY404" s="84"/>
      <c r="BZ404" s="84"/>
    </row>
    <row r="405" spans="1:78" x14ac:dyDescent="0.3">
      <c r="D405" s="56" t="s">
        <v>52</v>
      </c>
      <c r="E405" s="56">
        <v>347</v>
      </c>
      <c r="F405" s="56">
        <v>46</v>
      </c>
      <c r="G405" s="56">
        <v>44</v>
      </c>
      <c r="H405" s="56"/>
      <c r="N405" s="219"/>
      <c r="O405" s="217"/>
      <c r="P405" s="56"/>
      <c r="Q405" s="56" t="s">
        <v>61</v>
      </c>
      <c r="R405" s="56" t="s">
        <v>62</v>
      </c>
      <c r="S405" s="56" t="s">
        <v>63</v>
      </c>
      <c r="T405" s="56" t="s">
        <v>62</v>
      </c>
      <c r="U405" s="56"/>
      <c r="V405" s="56" t="s">
        <v>63</v>
      </c>
      <c r="W405" s="56" t="s">
        <v>62</v>
      </c>
      <c r="X405" s="56"/>
      <c r="Y405" s="228"/>
      <c r="Z405" s="84"/>
      <c r="AA405" s="84"/>
      <c r="AB405" s="84"/>
      <c r="AT405" s="250"/>
      <c r="AU405" s="217"/>
      <c r="AV405" s="56" t="s">
        <v>80</v>
      </c>
      <c r="AW405" s="63" t="s">
        <v>304</v>
      </c>
      <c r="AX405" s="56" t="s">
        <v>62</v>
      </c>
      <c r="AY405" s="80" t="s">
        <v>217</v>
      </c>
      <c r="AZ405" s="56" t="s">
        <v>80</v>
      </c>
      <c r="BA405" s="63" t="s">
        <v>81</v>
      </c>
      <c r="BB405" s="56" t="s">
        <v>62</v>
      </c>
      <c r="BC405" s="80" t="s">
        <v>217</v>
      </c>
      <c r="BD405" s="56" t="s">
        <v>80</v>
      </c>
      <c r="BE405" s="63" t="s">
        <v>81</v>
      </c>
      <c r="BF405" s="56" t="s">
        <v>62</v>
      </c>
      <c r="BG405" s="80" t="s">
        <v>217</v>
      </c>
      <c r="BH405" s="160"/>
      <c r="BL405" s="219"/>
      <c r="BM405" s="219"/>
      <c r="BN405" s="56" t="s">
        <v>80</v>
      </c>
      <c r="BO405" s="63" t="s">
        <v>305</v>
      </c>
      <c r="BP405" s="56" t="s">
        <v>62</v>
      </c>
      <c r="BQ405" s="56" t="s">
        <v>80</v>
      </c>
      <c r="BR405" s="63" t="s">
        <v>305</v>
      </c>
      <c r="BS405" s="56" t="s">
        <v>62</v>
      </c>
      <c r="BT405" s="56" t="s">
        <v>80</v>
      </c>
      <c r="BU405" s="63" t="s">
        <v>305</v>
      </c>
      <c r="BV405" s="56" t="s">
        <v>62</v>
      </c>
      <c r="BW405" s="224"/>
      <c r="BX405" s="84"/>
      <c r="BY405" s="84"/>
      <c r="BZ405" s="84"/>
    </row>
    <row r="406" spans="1:78" x14ac:dyDescent="0.3">
      <c r="D406" s="56" t="s">
        <v>53</v>
      </c>
      <c r="E406" s="56">
        <v>2.7</v>
      </c>
      <c r="F406" s="56">
        <v>2.9</v>
      </c>
      <c r="G406" s="56">
        <v>2.5</v>
      </c>
      <c r="H406" s="56"/>
      <c r="N406" s="56" t="s">
        <v>64</v>
      </c>
      <c r="O406" s="56" t="s">
        <v>204</v>
      </c>
      <c r="P406" s="86">
        <f>Q406/R406</f>
        <v>0.20461095100864554</v>
      </c>
      <c r="Q406" s="56">
        <f>Q407+Q408</f>
        <v>71</v>
      </c>
      <c r="R406" s="56">
        <v>347</v>
      </c>
      <c r="S406" s="56">
        <f>S407+S408</f>
        <v>7</v>
      </c>
      <c r="T406" s="56">
        <v>46</v>
      </c>
      <c r="U406" s="87">
        <f>S406/T406</f>
        <v>0.15217391304347827</v>
      </c>
      <c r="V406" s="56">
        <f>V407+V408</f>
        <v>5</v>
      </c>
      <c r="W406" s="56">
        <v>44</v>
      </c>
      <c r="X406" s="95">
        <f>V406/W406</f>
        <v>0.11363636363636363</v>
      </c>
      <c r="Y406" s="63" t="s">
        <v>270</v>
      </c>
      <c r="Z406" s="84"/>
      <c r="AA406" s="84"/>
      <c r="AB406" s="84"/>
      <c r="AT406" s="118" t="s">
        <v>1272</v>
      </c>
      <c r="AU406" s="56" t="s">
        <v>274</v>
      </c>
      <c r="AV406" s="90" t="s">
        <v>275</v>
      </c>
      <c r="AW406" s="63" t="s">
        <v>276</v>
      </c>
      <c r="AX406" s="63" t="s">
        <v>277</v>
      </c>
      <c r="AY406" s="157" t="s">
        <v>278</v>
      </c>
      <c r="AZ406" s="90" t="s">
        <v>279</v>
      </c>
      <c r="BA406" s="63" t="s">
        <v>280</v>
      </c>
      <c r="BB406" s="63" t="s">
        <v>281</v>
      </c>
      <c r="BC406" s="157" t="s">
        <v>282</v>
      </c>
      <c r="BD406" s="90" t="s">
        <v>283</v>
      </c>
      <c r="BE406" s="63" t="s">
        <v>284</v>
      </c>
      <c r="BF406" s="63" t="s">
        <v>285</v>
      </c>
      <c r="BG406" s="157" t="s">
        <v>286</v>
      </c>
      <c r="BH406" s="165"/>
      <c r="BL406" s="157"/>
      <c r="BM406" s="99" t="s">
        <v>114</v>
      </c>
      <c r="BN406" s="90" t="s">
        <v>306</v>
      </c>
      <c r="BO406" s="63" t="s">
        <v>307</v>
      </c>
      <c r="BP406" s="63" t="s">
        <v>277</v>
      </c>
      <c r="BQ406" s="91" t="s">
        <v>308</v>
      </c>
      <c r="BR406" s="63" t="s">
        <v>309</v>
      </c>
      <c r="BS406" s="63" t="s">
        <v>281</v>
      </c>
      <c r="BT406" s="166" t="s">
        <v>310</v>
      </c>
      <c r="BU406" s="63" t="s">
        <v>311</v>
      </c>
      <c r="BV406" s="63" t="s">
        <v>285</v>
      </c>
      <c r="BW406" s="63" t="s">
        <v>174</v>
      </c>
      <c r="BX406" s="84"/>
      <c r="BY406" s="84"/>
      <c r="BZ406" s="84"/>
    </row>
    <row r="407" spans="1:78" x14ac:dyDescent="0.3">
      <c r="D407" s="56" t="s">
        <v>54</v>
      </c>
      <c r="E407" s="220" t="s">
        <v>66</v>
      </c>
      <c r="F407" s="221"/>
      <c r="G407" s="222"/>
      <c r="H407" s="56"/>
      <c r="N407" s="56" t="s">
        <v>67</v>
      </c>
      <c r="O407" s="56" t="s">
        <v>204</v>
      </c>
      <c r="P407" s="92">
        <f>Q407/R407</f>
        <v>3.4582132564841501E-2</v>
      </c>
      <c r="Q407" s="56">
        <v>12</v>
      </c>
      <c r="R407" s="56">
        <v>347</v>
      </c>
      <c r="S407" s="56">
        <v>1</v>
      </c>
      <c r="T407" s="56">
        <v>46</v>
      </c>
      <c r="U407" s="93">
        <f>S407/T407</f>
        <v>2.1739130434782608E-2</v>
      </c>
      <c r="V407" s="56">
        <v>0</v>
      </c>
      <c r="W407" s="56">
        <v>44</v>
      </c>
      <c r="X407" s="100">
        <f>V407/W407</f>
        <v>0</v>
      </c>
      <c r="Y407" s="63" t="s">
        <v>270</v>
      </c>
      <c r="Z407" s="84"/>
      <c r="AA407" s="84"/>
      <c r="AB407" s="84"/>
      <c r="AT407" s="118" t="s">
        <v>1284</v>
      </c>
      <c r="AU407" s="56" t="s">
        <v>274</v>
      </c>
      <c r="AV407" s="90" t="s">
        <v>170</v>
      </c>
      <c r="AW407" s="63" t="s">
        <v>287</v>
      </c>
      <c r="AX407" s="63" t="s">
        <v>277</v>
      </c>
      <c r="AY407" s="157" t="s">
        <v>288</v>
      </c>
      <c r="AZ407" s="90" t="s">
        <v>289</v>
      </c>
      <c r="BA407" s="63" t="s">
        <v>290</v>
      </c>
      <c r="BB407" s="63" t="s">
        <v>281</v>
      </c>
      <c r="BC407" s="157" t="s">
        <v>291</v>
      </c>
      <c r="BD407" s="90" t="s">
        <v>292</v>
      </c>
      <c r="BE407" s="63" t="s">
        <v>293</v>
      </c>
      <c r="BF407" s="63" t="s">
        <v>285</v>
      </c>
      <c r="BG407" s="157" t="s">
        <v>294</v>
      </c>
      <c r="BH407" s="165"/>
    </row>
    <row r="408" spans="1:78" x14ac:dyDescent="0.3">
      <c r="D408" s="56" t="s">
        <v>55</v>
      </c>
      <c r="E408" s="220" t="s">
        <v>66</v>
      </c>
      <c r="F408" s="221"/>
      <c r="G408" s="222"/>
      <c r="H408" s="56"/>
      <c r="N408" s="56" t="s">
        <v>68</v>
      </c>
      <c r="O408" s="56" t="s">
        <v>204</v>
      </c>
      <c r="P408" s="92">
        <f>Q408/R408</f>
        <v>0.17002881844380405</v>
      </c>
      <c r="Q408" s="56">
        <v>59</v>
      </c>
      <c r="R408" s="56">
        <v>347</v>
      </c>
      <c r="S408" s="56">
        <v>6</v>
      </c>
      <c r="T408" s="56">
        <v>46</v>
      </c>
      <c r="U408" s="93">
        <f>S408/T408</f>
        <v>0.13043478260869565</v>
      </c>
      <c r="V408" s="56">
        <v>5</v>
      </c>
      <c r="W408" s="56">
        <v>44</v>
      </c>
      <c r="X408" s="100">
        <f>V408/W408</f>
        <v>0.11363636363636363</v>
      </c>
      <c r="Y408" s="63" t="s">
        <v>270</v>
      </c>
      <c r="Z408" s="84"/>
      <c r="AA408" s="84"/>
      <c r="AB408" s="84"/>
      <c r="AT408" s="167" t="s">
        <v>295</v>
      </c>
      <c r="AU408" s="56" t="s">
        <v>274</v>
      </c>
      <c r="AV408" s="90" t="s">
        <v>296</v>
      </c>
      <c r="AW408" s="63" t="s">
        <v>297</v>
      </c>
      <c r="AX408" s="63" t="s">
        <v>277</v>
      </c>
      <c r="AY408" s="157" t="s">
        <v>298</v>
      </c>
      <c r="AZ408" s="90" t="s">
        <v>299</v>
      </c>
      <c r="BA408" s="63" t="s">
        <v>300</v>
      </c>
      <c r="BB408" s="63" t="s">
        <v>281</v>
      </c>
      <c r="BC408" s="157" t="s">
        <v>301</v>
      </c>
      <c r="BD408" s="90" t="s">
        <v>142</v>
      </c>
      <c r="BE408" s="63" t="s">
        <v>302</v>
      </c>
      <c r="BF408" s="63" t="s">
        <v>285</v>
      </c>
      <c r="BG408" s="157" t="s">
        <v>303</v>
      </c>
      <c r="BH408" s="165"/>
    </row>
    <row r="409" spans="1:78" x14ac:dyDescent="0.3">
      <c r="D409" s="56" t="s">
        <v>56</v>
      </c>
      <c r="E409" s="220" t="s">
        <v>66</v>
      </c>
      <c r="F409" s="221"/>
      <c r="G409" s="222"/>
      <c r="H409" s="56"/>
      <c r="AT409" s="160"/>
      <c r="AU409" s="160"/>
      <c r="AV409" s="160"/>
      <c r="AW409" s="160"/>
      <c r="AX409" s="160"/>
      <c r="AY409" s="160"/>
      <c r="AZ409" s="160"/>
      <c r="BA409" s="160"/>
      <c r="BB409" s="160"/>
      <c r="BC409" s="160"/>
      <c r="BD409" s="160"/>
      <c r="BE409" s="160"/>
      <c r="BF409" s="160"/>
      <c r="BG409" s="160"/>
      <c r="BH409" s="160"/>
      <c r="BI409" s="160"/>
      <c r="BJ409" s="160"/>
      <c r="BK409" s="160"/>
    </row>
    <row r="410" spans="1:78" x14ac:dyDescent="0.3">
      <c r="D410" s="56" t="s">
        <v>57</v>
      </c>
      <c r="E410" s="220" t="s">
        <v>139</v>
      </c>
      <c r="F410" s="221"/>
      <c r="G410" s="222"/>
      <c r="H410" s="56"/>
      <c r="BE410" s="160"/>
      <c r="BF410" s="160"/>
      <c r="BG410" s="160"/>
      <c r="BH410" s="160"/>
      <c r="BI410" s="160"/>
      <c r="BJ410" s="160"/>
      <c r="BK410" s="160"/>
    </row>
    <row r="411" spans="1:78" x14ac:dyDescent="0.3">
      <c r="D411" s="56" t="s">
        <v>236</v>
      </c>
      <c r="E411" s="56">
        <v>1</v>
      </c>
      <c r="F411" s="56">
        <v>1</v>
      </c>
      <c r="G411" s="56">
        <v>1</v>
      </c>
      <c r="H411" s="56"/>
      <c r="BE411" s="160"/>
      <c r="BF411" s="160"/>
      <c r="BG411" s="160"/>
      <c r="BH411" s="160"/>
      <c r="BI411" s="160"/>
      <c r="BJ411" s="160"/>
      <c r="BK411" s="160"/>
    </row>
    <row r="412" spans="1:78" x14ac:dyDescent="0.3">
      <c r="BE412" s="160"/>
      <c r="BF412" s="160"/>
      <c r="BG412" s="160"/>
      <c r="BH412" s="160"/>
      <c r="BI412" s="160"/>
      <c r="BJ412" s="160"/>
      <c r="BK412" s="160"/>
    </row>
    <row r="413" spans="1:78" x14ac:dyDescent="0.3">
      <c r="D413" s="56" t="s">
        <v>51</v>
      </c>
      <c r="E413" s="56" t="str">
        <f>E404</f>
        <v>p-RFA</v>
      </c>
      <c r="F413" s="56" t="str">
        <f>F404</f>
        <v>p-CRA</v>
      </c>
      <c r="G413" s="56" t="s">
        <v>131</v>
      </c>
      <c r="I413" s="56" t="s">
        <v>51</v>
      </c>
      <c r="J413" s="56" t="str">
        <f>E404</f>
        <v>p-RFA</v>
      </c>
      <c r="K413" s="56" t="str">
        <f>G404</f>
        <v>p-MWA</v>
      </c>
      <c r="L413" s="56" t="s">
        <v>131</v>
      </c>
      <c r="N413" s="218"/>
      <c r="O413" s="218" t="s">
        <v>59</v>
      </c>
      <c r="P413" s="220" t="s">
        <v>41</v>
      </c>
      <c r="Q413" s="221"/>
      <c r="R413" s="222"/>
      <c r="S413" s="220" t="s">
        <v>42</v>
      </c>
      <c r="T413" s="221"/>
      <c r="U413" s="222"/>
      <c r="V413" s="223" t="s">
        <v>60</v>
      </c>
      <c r="AT413" s="249"/>
      <c r="AU413" s="217" t="s">
        <v>59</v>
      </c>
      <c r="AV413" s="220" t="s">
        <v>41</v>
      </c>
      <c r="AW413" s="221"/>
      <c r="AX413" s="221"/>
      <c r="AY413" s="222"/>
      <c r="AZ413" s="220" t="s">
        <v>42</v>
      </c>
      <c r="BA413" s="221"/>
      <c r="BB413" s="221"/>
      <c r="BC413" s="222"/>
      <c r="BD413" s="218" t="s">
        <v>60</v>
      </c>
      <c r="BE413" s="160"/>
      <c r="BF413" s="160"/>
      <c r="BG413" s="160"/>
      <c r="BH413" s="160"/>
      <c r="BI413" s="160"/>
      <c r="BJ413" s="160"/>
      <c r="BK413" s="160"/>
      <c r="BL413" s="56" t="s">
        <v>131</v>
      </c>
      <c r="BM413" s="56" t="s">
        <v>51</v>
      </c>
      <c r="BN413" s="220" t="s">
        <v>41</v>
      </c>
      <c r="BO413" s="221"/>
      <c r="BP413" s="222"/>
      <c r="BQ413" s="220" t="s">
        <v>42</v>
      </c>
      <c r="BR413" s="221"/>
      <c r="BS413" s="222"/>
      <c r="BT413" s="223" t="s">
        <v>60</v>
      </c>
    </row>
    <row r="414" spans="1:78" x14ac:dyDescent="0.3">
      <c r="D414" s="56" t="s">
        <v>52</v>
      </c>
      <c r="E414" s="56">
        <f>E405</f>
        <v>347</v>
      </c>
      <c r="F414" s="56">
        <f t="shared" ref="F414:F420" si="95">F405</f>
        <v>46</v>
      </c>
      <c r="G414" s="56"/>
      <c r="I414" s="56" t="s">
        <v>52</v>
      </c>
      <c r="J414" s="56">
        <f t="shared" ref="J414:J420" si="96">E405</f>
        <v>347</v>
      </c>
      <c r="K414" s="56">
        <f t="shared" ref="K414:K420" si="97">G405</f>
        <v>44</v>
      </c>
      <c r="L414" s="56"/>
      <c r="N414" s="219"/>
      <c r="O414" s="219"/>
      <c r="P414" s="56"/>
      <c r="Q414" s="56" t="s">
        <v>61</v>
      </c>
      <c r="R414" s="56" t="s">
        <v>62</v>
      </c>
      <c r="S414" s="56" t="s">
        <v>63</v>
      </c>
      <c r="T414" s="56" t="s">
        <v>62</v>
      </c>
      <c r="U414" s="56"/>
      <c r="V414" s="224"/>
      <c r="AT414" s="250"/>
      <c r="AU414" s="217"/>
      <c r="AV414" s="56" t="s">
        <v>80</v>
      </c>
      <c r="AW414" s="63" t="s">
        <v>304</v>
      </c>
      <c r="AX414" s="56" t="s">
        <v>62</v>
      </c>
      <c r="AY414" s="80" t="s">
        <v>217</v>
      </c>
      <c r="AZ414" s="56" t="s">
        <v>80</v>
      </c>
      <c r="BA414" s="63" t="s">
        <v>81</v>
      </c>
      <c r="BB414" s="56" t="s">
        <v>62</v>
      </c>
      <c r="BC414" s="80" t="s">
        <v>217</v>
      </c>
      <c r="BD414" s="219"/>
      <c r="BE414" s="160"/>
      <c r="BF414" s="160"/>
      <c r="BG414" s="160"/>
      <c r="BH414" s="160"/>
      <c r="BI414" s="160"/>
      <c r="BJ414" s="160"/>
      <c r="BK414" s="160"/>
      <c r="BL414" s="56"/>
      <c r="BM414" s="56"/>
      <c r="BN414" s="56" t="s">
        <v>80</v>
      </c>
      <c r="BO414" s="63" t="s">
        <v>305</v>
      </c>
      <c r="BP414" s="56" t="s">
        <v>62</v>
      </c>
      <c r="BQ414" s="56" t="s">
        <v>80</v>
      </c>
      <c r="BR414" s="63" t="s">
        <v>305</v>
      </c>
      <c r="BS414" s="56" t="s">
        <v>62</v>
      </c>
      <c r="BT414" s="224"/>
    </row>
    <row r="415" spans="1:78" x14ac:dyDescent="0.3">
      <c r="D415" s="56" t="s">
        <v>53</v>
      </c>
      <c r="E415" s="56">
        <f t="shared" ref="E415:E420" si="98">E406</f>
        <v>2.7</v>
      </c>
      <c r="F415" s="56">
        <f t="shared" si="95"/>
        <v>2.9</v>
      </c>
      <c r="G415" s="56"/>
      <c r="I415" s="56" t="s">
        <v>53</v>
      </c>
      <c r="J415" s="56">
        <f t="shared" si="96"/>
        <v>2.7</v>
      </c>
      <c r="K415" s="56">
        <f t="shared" si="97"/>
        <v>2.5</v>
      </c>
      <c r="L415" s="56"/>
      <c r="N415" s="56" t="s">
        <v>64</v>
      </c>
      <c r="O415" s="56" t="s">
        <v>204</v>
      </c>
      <c r="P415" s="86">
        <f>Q415/R415</f>
        <v>0.20461095100864554</v>
      </c>
      <c r="Q415" s="56">
        <f>Q416+Q417</f>
        <v>71</v>
      </c>
      <c r="R415" s="56">
        <v>347</v>
      </c>
      <c r="S415" s="56">
        <f>S416+S417</f>
        <v>7</v>
      </c>
      <c r="T415" s="56">
        <v>46</v>
      </c>
      <c r="U415" s="87">
        <f>S415/T415</f>
        <v>0.15217391304347827</v>
      </c>
      <c r="V415" s="63" t="s">
        <v>270</v>
      </c>
      <c r="AT415" s="118" t="s">
        <v>1272</v>
      </c>
      <c r="AU415" s="56" t="s">
        <v>274</v>
      </c>
      <c r="AV415" s="90" t="s">
        <v>275</v>
      </c>
      <c r="AW415" s="63" t="s">
        <v>276</v>
      </c>
      <c r="AX415" s="63" t="s">
        <v>277</v>
      </c>
      <c r="AY415" s="157" t="s">
        <v>278</v>
      </c>
      <c r="AZ415" s="90" t="s">
        <v>279</v>
      </c>
      <c r="BA415" s="63" t="s">
        <v>280</v>
      </c>
      <c r="BB415" s="63" t="s">
        <v>281</v>
      </c>
      <c r="BC415" s="157" t="s">
        <v>282</v>
      </c>
      <c r="BD415" s="106"/>
      <c r="BE415" s="160"/>
      <c r="BF415" s="160"/>
      <c r="BG415" s="160"/>
      <c r="BH415" s="160"/>
      <c r="BI415" s="160"/>
      <c r="BJ415" s="160"/>
      <c r="BK415" s="160"/>
      <c r="BL415" s="99"/>
      <c r="BM415" s="99" t="s">
        <v>114</v>
      </c>
      <c r="BN415" s="90" t="s">
        <v>306</v>
      </c>
      <c r="BO415" s="63" t="s">
        <v>307</v>
      </c>
      <c r="BP415" s="63" t="s">
        <v>277</v>
      </c>
      <c r="BQ415" s="91" t="s">
        <v>308</v>
      </c>
      <c r="BR415" s="63" t="s">
        <v>309</v>
      </c>
      <c r="BS415" s="63" t="s">
        <v>281</v>
      </c>
      <c r="BT415" s="106"/>
    </row>
    <row r="416" spans="1:78" x14ac:dyDescent="0.3">
      <c r="D416" s="56" t="s">
        <v>54</v>
      </c>
      <c r="E416" s="56" t="str">
        <f t="shared" si="98"/>
        <v>NS</v>
      </c>
      <c r="F416" s="56">
        <f t="shared" si="95"/>
        <v>0</v>
      </c>
      <c r="G416" s="56"/>
      <c r="I416" s="56" t="s">
        <v>54</v>
      </c>
      <c r="J416" s="56" t="str">
        <f t="shared" si="96"/>
        <v>NS</v>
      </c>
      <c r="K416" s="56">
        <f t="shared" si="97"/>
        <v>0</v>
      </c>
      <c r="L416" s="56"/>
      <c r="N416" s="56" t="s">
        <v>67</v>
      </c>
      <c r="O416" s="56" t="s">
        <v>204</v>
      </c>
      <c r="P416" s="92">
        <f>Q416/R416</f>
        <v>3.4582132564841501E-2</v>
      </c>
      <c r="Q416" s="56">
        <v>12</v>
      </c>
      <c r="R416" s="56">
        <v>347</v>
      </c>
      <c r="S416" s="56">
        <v>1</v>
      </c>
      <c r="T416" s="56">
        <v>46</v>
      </c>
      <c r="U416" s="93">
        <f>S416/T416</f>
        <v>2.1739130434782608E-2</v>
      </c>
      <c r="V416" s="63" t="s">
        <v>271</v>
      </c>
      <c r="AT416" s="118" t="s">
        <v>1284</v>
      </c>
      <c r="AU416" s="56" t="s">
        <v>274</v>
      </c>
      <c r="AV416" s="90" t="s">
        <v>170</v>
      </c>
      <c r="AW416" s="63" t="s">
        <v>287</v>
      </c>
      <c r="AX416" s="63" t="s">
        <v>277</v>
      </c>
      <c r="AY416" s="157" t="s">
        <v>288</v>
      </c>
      <c r="AZ416" s="90" t="s">
        <v>289</v>
      </c>
      <c r="BA416" s="63" t="s">
        <v>290</v>
      </c>
      <c r="BB416" s="63" t="s">
        <v>281</v>
      </c>
      <c r="BC416" s="157" t="s">
        <v>291</v>
      </c>
      <c r="BD416" s="106"/>
      <c r="BE416" s="160"/>
      <c r="BF416" s="160"/>
      <c r="BG416" s="160"/>
      <c r="BH416" s="160"/>
      <c r="BI416" s="160"/>
      <c r="BJ416" s="160"/>
      <c r="BK416" s="160"/>
    </row>
    <row r="417" spans="1:78" x14ac:dyDescent="0.3">
      <c r="D417" s="56" t="s">
        <v>55</v>
      </c>
      <c r="E417" s="56" t="str">
        <f t="shared" si="98"/>
        <v>NS</v>
      </c>
      <c r="F417" s="56">
        <f t="shared" si="95"/>
        <v>0</v>
      </c>
      <c r="G417" s="56"/>
      <c r="I417" s="56" t="s">
        <v>55</v>
      </c>
      <c r="J417" s="56" t="str">
        <f t="shared" si="96"/>
        <v>NS</v>
      </c>
      <c r="K417" s="56">
        <f t="shared" si="97"/>
        <v>0</v>
      </c>
      <c r="L417" s="56"/>
      <c r="N417" s="56" t="s">
        <v>68</v>
      </c>
      <c r="O417" s="56" t="s">
        <v>204</v>
      </c>
      <c r="P417" s="92">
        <f>Q417/R417</f>
        <v>0.17002881844380405</v>
      </c>
      <c r="Q417" s="56">
        <v>59</v>
      </c>
      <c r="R417" s="56">
        <v>347</v>
      </c>
      <c r="S417" s="56">
        <v>6</v>
      </c>
      <c r="T417" s="56">
        <v>46</v>
      </c>
      <c r="U417" s="93">
        <f>S417/T417</f>
        <v>0.13043478260869565</v>
      </c>
      <c r="V417" s="63" t="s">
        <v>162</v>
      </c>
      <c r="AT417" s="167" t="s">
        <v>295</v>
      </c>
      <c r="AU417" s="56" t="s">
        <v>274</v>
      </c>
      <c r="AV417" s="90" t="s">
        <v>296</v>
      </c>
      <c r="AW417" s="63" t="s">
        <v>297</v>
      </c>
      <c r="AX417" s="63" t="s">
        <v>277</v>
      </c>
      <c r="AY417" s="157" t="s">
        <v>298</v>
      </c>
      <c r="AZ417" s="90" t="s">
        <v>299</v>
      </c>
      <c r="BA417" s="63" t="s">
        <v>300</v>
      </c>
      <c r="BB417" s="63" t="s">
        <v>281</v>
      </c>
      <c r="BC417" s="157" t="s">
        <v>301</v>
      </c>
      <c r="BD417" s="106"/>
      <c r="BE417" s="160"/>
      <c r="BF417" s="160"/>
      <c r="BG417" s="160"/>
      <c r="BH417" s="160"/>
      <c r="BI417" s="160"/>
      <c r="BJ417" s="160"/>
      <c r="BK417" s="160"/>
    </row>
    <row r="418" spans="1:78" x14ac:dyDescent="0.3">
      <c r="D418" s="56" t="s">
        <v>56</v>
      </c>
      <c r="E418" s="56" t="str">
        <f t="shared" si="98"/>
        <v>NS</v>
      </c>
      <c r="F418" s="56">
        <f t="shared" si="95"/>
        <v>0</v>
      </c>
      <c r="G418" s="56"/>
      <c r="I418" s="56" t="s">
        <v>56</v>
      </c>
      <c r="J418" s="56" t="str">
        <f t="shared" si="96"/>
        <v>NS</v>
      </c>
      <c r="K418" s="56">
        <f t="shared" si="97"/>
        <v>0</v>
      </c>
      <c r="L418" s="56"/>
      <c r="AT418" s="160"/>
      <c r="AU418" s="160"/>
      <c r="AV418" s="160"/>
      <c r="AW418" s="160"/>
      <c r="AX418" s="160"/>
      <c r="AY418" s="160"/>
      <c r="AZ418" s="160"/>
      <c r="BA418" s="160"/>
      <c r="BB418" s="160"/>
      <c r="BC418" s="160"/>
      <c r="BD418" s="160"/>
      <c r="BE418" s="160"/>
      <c r="BF418" s="160"/>
      <c r="BG418" s="160"/>
      <c r="BH418" s="160"/>
      <c r="BI418" s="160"/>
      <c r="BJ418" s="160"/>
      <c r="BK418" s="160"/>
    </row>
    <row r="419" spans="1:78" x14ac:dyDescent="0.3">
      <c r="D419" s="56" t="s">
        <v>57</v>
      </c>
      <c r="E419" s="56" t="str">
        <f t="shared" si="98"/>
        <v>ㅡ</v>
      </c>
      <c r="F419" s="56">
        <f t="shared" si="95"/>
        <v>0</v>
      </c>
      <c r="G419" s="56"/>
      <c r="I419" s="56" t="s">
        <v>57</v>
      </c>
      <c r="J419" s="56" t="str">
        <f t="shared" si="96"/>
        <v>ㅡ</v>
      </c>
      <c r="K419" s="56">
        <f t="shared" si="97"/>
        <v>0</v>
      </c>
      <c r="L419" s="56"/>
      <c r="BE419" s="160"/>
      <c r="BF419" s="160"/>
      <c r="BG419" s="160"/>
      <c r="BH419" s="160"/>
      <c r="BI419" s="160"/>
      <c r="BJ419" s="160"/>
      <c r="BK419" s="160"/>
    </row>
    <row r="420" spans="1:78" x14ac:dyDescent="0.3">
      <c r="D420" s="56" t="s">
        <v>235</v>
      </c>
      <c r="E420" s="56">
        <f t="shared" si="98"/>
        <v>1</v>
      </c>
      <c r="F420" s="56">
        <f t="shared" si="95"/>
        <v>1</v>
      </c>
      <c r="G420" s="56"/>
      <c r="I420" s="56" t="s">
        <v>235</v>
      </c>
      <c r="J420" s="56">
        <f t="shared" si="96"/>
        <v>1</v>
      </c>
      <c r="K420" s="56">
        <f t="shared" si="97"/>
        <v>1</v>
      </c>
      <c r="L420" s="56"/>
      <c r="BE420" s="160"/>
      <c r="BF420" s="160"/>
      <c r="BG420" s="160"/>
      <c r="BH420" s="160"/>
      <c r="BI420" s="160"/>
      <c r="BJ420" s="160"/>
      <c r="BK420" s="160"/>
    </row>
    <row r="422" spans="1:78" x14ac:dyDescent="0.3">
      <c r="N422" s="218"/>
      <c r="O422" s="218" t="s">
        <v>59</v>
      </c>
      <c r="P422" s="220" t="s">
        <v>41</v>
      </c>
      <c r="Q422" s="221"/>
      <c r="R422" s="222"/>
      <c r="S422" s="220" t="s">
        <v>43</v>
      </c>
      <c r="T422" s="221"/>
      <c r="U422" s="222"/>
      <c r="V422" s="223" t="s">
        <v>60</v>
      </c>
      <c r="AT422" s="249"/>
      <c r="AU422" s="217" t="s">
        <v>59</v>
      </c>
      <c r="AV422" s="220" t="s">
        <v>41</v>
      </c>
      <c r="AW422" s="221"/>
      <c r="AX422" s="221"/>
      <c r="AY422" s="222"/>
      <c r="AZ422" s="220" t="s">
        <v>43</v>
      </c>
      <c r="BA422" s="221"/>
      <c r="BB422" s="221"/>
      <c r="BC422" s="222"/>
      <c r="BD422" s="218" t="s">
        <v>60</v>
      </c>
      <c r="BL422" s="56" t="s">
        <v>131</v>
      </c>
      <c r="BM422" s="56" t="s">
        <v>51</v>
      </c>
      <c r="BN422" s="220" t="s">
        <v>41</v>
      </c>
      <c r="BO422" s="221"/>
      <c r="BP422" s="222"/>
      <c r="BQ422" s="220" t="s">
        <v>43</v>
      </c>
      <c r="BR422" s="221"/>
      <c r="BS422" s="222"/>
      <c r="BT422" s="223" t="s">
        <v>60</v>
      </c>
    </row>
    <row r="423" spans="1:78" x14ac:dyDescent="0.3">
      <c r="N423" s="219"/>
      <c r="O423" s="219"/>
      <c r="P423" s="56"/>
      <c r="Q423" s="56" t="s">
        <v>61</v>
      </c>
      <c r="R423" s="56" t="s">
        <v>62</v>
      </c>
      <c r="S423" s="56" t="s">
        <v>63</v>
      </c>
      <c r="T423" s="56" t="s">
        <v>62</v>
      </c>
      <c r="U423" s="56"/>
      <c r="V423" s="224"/>
      <c r="AT423" s="250"/>
      <c r="AU423" s="217"/>
      <c r="AV423" s="56" t="s">
        <v>80</v>
      </c>
      <c r="AW423" s="63" t="s">
        <v>304</v>
      </c>
      <c r="AX423" s="56" t="s">
        <v>62</v>
      </c>
      <c r="AY423" s="80" t="s">
        <v>217</v>
      </c>
      <c r="AZ423" s="56" t="s">
        <v>80</v>
      </c>
      <c r="BA423" s="63" t="s">
        <v>81</v>
      </c>
      <c r="BB423" s="56" t="s">
        <v>62</v>
      </c>
      <c r="BC423" s="80" t="s">
        <v>217</v>
      </c>
      <c r="BD423" s="219"/>
      <c r="BL423" s="56"/>
      <c r="BM423" s="56"/>
      <c r="BN423" s="56" t="s">
        <v>80</v>
      </c>
      <c r="BO423" s="63" t="s">
        <v>305</v>
      </c>
      <c r="BP423" s="56" t="s">
        <v>62</v>
      </c>
      <c r="BQ423" s="56" t="s">
        <v>80</v>
      </c>
      <c r="BR423" s="63" t="s">
        <v>305</v>
      </c>
      <c r="BS423" s="56" t="s">
        <v>62</v>
      </c>
      <c r="BT423" s="224"/>
    </row>
    <row r="424" spans="1:78" x14ac:dyDescent="0.3">
      <c r="N424" s="56" t="s">
        <v>64</v>
      </c>
      <c r="O424" s="56" t="s">
        <v>204</v>
      </c>
      <c r="P424" s="86">
        <f>Q424/R424</f>
        <v>0.20461095100864554</v>
      </c>
      <c r="Q424" s="56">
        <f>Q425+Q426</f>
        <v>71</v>
      </c>
      <c r="R424" s="56">
        <v>347</v>
      </c>
      <c r="S424" s="56">
        <f>S425+S426</f>
        <v>5</v>
      </c>
      <c r="T424" s="56">
        <v>44</v>
      </c>
      <c r="U424" s="95">
        <f>S424/T424</f>
        <v>0.11363636363636363</v>
      </c>
      <c r="V424" s="63" t="s">
        <v>272</v>
      </c>
      <c r="AT424" s="118" t="s">
        <v>1272</v>
      </c>
      <c r="AU424" s="56" t="s">
        <v>274</v>
      </c>
      <c r="AV424" s="90" t="s">
        <v>275</v>
      </c>
      <c r="AW424" s="63" t="s">
        <v>276</v>
      </c>
      <c r="AX424" s="63" t="s">
        <v>277</v>
      </c>
      <c r="AY424" s="157" t="s">
        <v>278</v>
      </c>
      <c r="AZ424" s="90" t="s">
        <v>283</v>
      </c>
      <c r="BA424" s="63" t="s">
        <v>284</v>
      </c>
      <c r="BB424" s="63" t="s">
        <v>285</v>
      </c>
      <c r="BC424" s="157" t="s">
        <v>286</v>
      </c>
      <c r="BD424" s="106"/>
      <c r="BL424" s="99"/>
      <c r="BM424" s="99" t="s">
        <v>114</v>
      </c>
      <c r="BN424" s="90" t="s">
        <v>306</v>
      </c>
      <c r="BO424" s="63" t="s">
        <v>307</v>
      </c>
      <c r="BP424" s="63" t="s">
        <v>277</v>
      </c>
      <c r="BQ424" s="166" t="s">
        <v>310</v>
      </c>
      <c r="BR424" s="63" t="s">
        <v>311</v>
      </c>
      <c r="BS424" s="63" t="s">
        <v>285</v>
      </c>
      <c r="BT424" s="106"/>
    </row>
    <row r="425" spans="1:78" x14ac:dyDescent="0.3">
      <c r="N425" s="56" t="s">
        <v>67</v>
      </c>
      <c r="O425" s="56" t="s">
        <v>204</v>
      </c>
      <c r="P425" s="92">
        <f>Q425/R425</f>
        <v>3.4582132564841501E-2</v>
      </c>
      <c r="Q425" s="56">
        <v>12</v>
      </c>
      <c r="R425" s="56">
        <v>347</v>
      </c>
      <c r="S425" s="56">
        <v>0</v>
      </c>
      <c r="T425" s="56">
        <v>44</v>
      </c>
      <c r="U425" s="100">
        <f>S425/T425</f>
        <v>0</v>
      </c>
      <c r="V425" s="63" t="s">
        <v>72</v>
      </c>
      <c r="AT425" s="118" t="s">
        <v>1284</v>
      </c>
      <c r="AU425" s="56" t="s">
        <v>274</v>
      </c>
      <c r="AV425" s="90" t="s">
        <v>170</v>
      </c>
      <c r="AW425" s="63" t="s">
        <v>287</v>
      </c>
      <c r="AX425" s="63" t="s">
        <v>277</v>
      </c>
      <c r="AY425" s="157" t="s">
        <v>288</v>
      </c>
      <c r="AZ425" s="90" t="s">
        <v>292</v>
      </c>
      <c r="BA425" s="63" t="s">
        <v>293</v>
      </c>
      <c r="BB425" s="63" t="s">
        <v>285</v>
      </c>
      <c r="BC425" s="157" t="s">
        <v>294</v>
      </c>
      <c r="BD425" s="106"/>
    </row>
    <row r="426" spans="1:78" x14ac:dyDescent="0.3">
      <c r="N426" s="56" t="s">
        <v>68</v>
      </c>
      <c r="O426" s="56" t="s">
        <v>204</v>
      </c>
      <c r="P426" s="92">
        <f>Q426/R426</f>
        <v>0.17002881844380405</v>
      </c>
      <c r="Q426" s="56">
        <v>59</v>
      </c>
      <c r="R426" s="56">
        <v>347</v>
      </c>
      <c r="S426" s="56">
        <v>5</v>
      </c>
      <c r="T426" s="56">
        <v>44</v>
      </c>
      <c r="U426" s="100">
        <f>S426/T426</f>
        <v>0.11363636363636363</v>
      </c>
      <c r="V426" s="63" t="s">
        <v>273</v>
      </c>
      <c r="AT426" s="167" t="s">
        <v>295</v>
      </c>
      <c r="AU426" s="56" t="s">
        <v>274</v>
      </c>
      <c r="AV426" s="90" t="s">
        <v>296</v>
      </c>
      <c r="AW426" s="63" t="s">
        <v>297</v>
      </c>
      <c r="AX426" s="63" t="s">
        <v>277</v>
      </c>
      <c r="AY426" s="157" t="s">
        <v>298</v>
      </c>
      <c r="AZ426" s="90" t="s">
        <v>142</v>
      </c>
      <c r="BA426" s="63" t="s">
        <v>302</v>
      </c>
      <c r="BB426" s="63" t="s">
        <v>285</v>
      </c>
      <c r="BC426" s="157" t="s">
        <v>303</v>
      </c>
      <c r="BD426" s="106"/>
    </row>
    <row r="427" spans="1:78" x14ac:dyDescent="0.3">
      <c r="AZ427" s="84"/>
      <c r="BA427" s="84"/>
      <c r="BB427" s="84"/>
      <c r="BC427" s="84"/>
      <c r="BD427" s="84"/>
      <c r="BE427" s="84"/>
      <c r="BF427" s="84"/>
      <c r="BG427" s="84"/>
      <c r="BH427" s="84"/>
      <c r="BI427" s="84"/>
      <c r="BJ427" s="84"/>
      <c r="BK427" s="84"/>
      <c r="BL427" s="84"/>
      <c r="BM427" s="84"/>
      <c r="BN427" s="84"/>
      <c r="BO427" s="84"/>
      <c r="BP427" s="84"/>
      <c r="BQ427" s="84"/>
      <c r="BR427" s="84"/>
      <c r="BS427" s="84"/>
      <c r="BT427" s="84"/>
      <c r="BU427" s="84"/>
    </row>
    <row r="428" spans="1:78" ht="4.1500000000000004" customHeight="1" x14ac:dyDescent="0.3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J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</row>
    <row r="430" spans="1:78" x14ac:dyDescent="0.3">
      <c r="A430" s="60">
        <v>19</v>
      </c>
      <c r="B430" s="60">
        <v>403</v>
      </c>
      <c r="C430" s="61" t="s">
        <v>19</v>
      </c>
      <c r="D430" s="56" t="s">
        <v>857</v>
      </c>
      <c r="E430" s="56" t="s">
        <v>157</v>
      </c>
      <c r="F430" s="56" t="s">
        <v>726</v>
      </c>
      <c r="G430" s="56"/>
    </row>
    <row r="431" spans="1:78" x14ac:dyDescent="0.3">
      <c r="C431" s="54" t="s">
        <v>729</v>
      </c>
    </row>
    <row r="432" spans="1:78" x14ac:dyDescent="0.3">
      <c r="D432" s="62" t="s">
        <v>51</v>
      </c>
      <c r="E432" s="220" t="s">
        <v>858</v>
      </c>
      <c r="F432" s="222"/>
      <c r="G432" s="220" t="s">
        <v>859</v>
      </c>
      <c r="H432" s="222"/>
      <c r="N432" s="218"/>
      <c r="O432" s="217" t="s">
        <v>59</v>
      </c>
      <c r="P432" s="217" t="s">
        <v>860</v>
      </c>
      <c r="Q432" s="217"/>
      <c r="R432" s="217"/>
      <c r="S432" s="217" t="s">
        <v>42</v>
      </c>
      <c r="T432" s="217"/>
      <c r="U432" s="217"/>
      <c r="V432" s="217" t="s">
        <v>861</v>
      </c>
      <c r="W432" s="217"/>
      <c r="X432" s="217"/>
      <c r="Y432" s="217" t="s">
        <v>42</v>
      </c>
      <c r="Z432" s="217"/>
      <c r="AA432" s="217"/>
      <c r="AB432" s="223" t="s">
        <v>60</v>
      </c>
      <c r="AD432" s="218"/>
      <c r="AE432" s="218" t="s">
        <v>59</v>
      </c>
      <c r="AF432" s="217" t="s">
        <v>860</v>
      </c>
      <c r="AG432" s="217"/>
      <c r="AH432" s="217"/>
      <c r="AI432" s="217" t="s">
        <v>42</v>
      </c>
      <c r="AJ432" s="217"/>
      <c r="AK432" s="217"/>
      <c r="AL432" s="217" t="s">
        <v>860</v>
      </c>
      <c r="AM432" s="217"/>
      <c r="AN432" s="217"/>
      <c r="AO432" s="217" t="s">
        <v>43</v>
      </c>
      <c r="AP432" s="217"/>
      <c r="AQ432" s="217"/>
      <c r="AR432" s="104" t="s">
        <v>60</v>
      </c>
      <c r="AT432" s="218"/>
      <c r="AU432" s="218" t="s">
        <v>59</v>
      </c>
      <c r="AV432" s="220" t="s">
        <v>860</v>
      </c>
      <c r="AW432" s="221"/>
      <c r="AX432" s="222"/>
      <c r="AY432" s="220" t="s">
        <v>42</v>
      </c>
      <c r="AZ432" s="221"/>
      <c r="BA432" s="222"/>
      <c r="BB432" s="220" t="s">
        <v>861</v>
      </c>
      <c r="BC432" s="221"/>
      <c r="BD432" s="222"/>
      <c r="BE432" s="220" t="s">
        <v>43</v>
      </c>
      <c r="BF432" s="221"/>
      <c r="BG432" s="222"/>
      <c r="BH432" s="232" t="s">
        <v>60</v>
      </c>
      <c r="BJ432" s="56" t="s">
        <v>817</v>
      </c>
      <c r="BL432" s="217" t="s">
        <v>817</v>
      </c>
      <c r="BM432" s="217"/>
      <c r="BN432" s="217"/>
      <c r="BO432" s="217"/>
      <c r="BP432" s="217"/>
      <c r="BQ432" s="217"/>
      <c r="BR432" s="217"/>
      <c r="BS432" s="217"/>
      <c r="BT432" s="217"/>
      <c r="BU432" s="217"/>
      <c r="BV432" s="217"/>
      <c r="BW432" s="217"/>
      <c r="BX432" s="217"/>
      <c r="BY432" s="217"/>
      <c r="BZ432" s="217"/>
    </row>
    <row r="433" spans="4:78" ht="12.75" thickBot="1" x14ac:dyDescent="0.35">
      <c r="D433" s="168" t="s">
        <v>51</v>
      </c>
      <c r="E433" s="56" t="s">
        <v>183</v>
      </c>
      <c r="F433" s="56" t="s">
        <v>725</v>
      </c>
      <c r="G433" s="56" t="s">
        <v>183</v>
      </c>
      <c r="H433" s="56" t="s">
        <v>725</v>
      </c>
      <c r="N433" s="244"/>
      <c r="O433" s="218"/>
      <c r="P433" s="76"/>
      <c r="Q433" s="76" t="s">
        <v>61</v>
      </c>
      <c r="R433" s="76" t="s">
        <v>62</v>
      </c>
      <c r="S433" s="76" t="s">
        <v>63</v>
      </c>
      <c r="T433" s="76" t="s">
        <v>62</v>
      </c>
      <c r="U433" s="76"/>
      <c r="V433" s="76"/>
      <c r="W433" s="76" t="s">
        <v>61</v>
      </c>
      <c r="X433" s="76" t="s">
        <v>62</v>
      </c>
      <c r="Y433" s="76" t="s">
        <v>63</v>
      </c>
      <c r="Z433" s="76" t="s">
        <v>62</v>
      </c>
      <c r="AA433" s="76"/>
      <c r="AB433" s="278"/>
      <c r="AD433" s="219"/>
      <c r="AE433" s="219"/>
      <c r="AF433" s="56"/>
      <c r="AG433" s="56" t="s">
        <v>61</v>
      </c>
      <c r="AH433" s="56" t="s">
        <v>62</v>
      </c>
      <c r="AI433" s="56" t="s">
        <v>63</v>
      </c>
      <c r="AJ433" s="56" t="s">
        <v>62</v>
      </c>
      <c r="AK433" s="56"/>
      <c r="AL433" s="56" t="s">
        <v>63</v>
      </c>
      <c r="AM433" s="56" t="s">
        <v>62</v>
      </c>
      <c r="AN433" s="56"/>
      <c r="AO433" s="56" t="s">
        <v>63</v>
      </c>
      <c r="AP433" s="56" t="s">
        <v>62</v>
      </c>
      <c r="AQ433" s="56"/>
      <c r="AR433" s="107"/>
      <c r="AT433" s="219"/>
      <c r="AU433" s="219"/>
      <c r="AV433" s="56" t="s">
        <v>149</v>
      </c>
      <c r="AW433" s="63" t="s">
        <v>305</v>
      </c>
      <c r="AX433" s="56" t="s">
        <v>62</v>
      </c>
      <c r="AY433" s="56" t="s">
        <v>149</v>
      </c>
      <c r="AZ433" s="63" t="s">
        <v>305</v>
      </c>
      <c r="BA433" s="56" t="s">
        <v>62</v>
      </c>
      <c r="BB433" s="56" t="s">
        <v>149</v>
      </c>
      <c r="BC433" s="63" t="s">
        <v>305</v>
      </c>
      <c r="BD433" s="56" t="s">
        <v>62</v>
      </c>
      <c r="BE433" s="56" t="s">
        <v>149</v>
      </c>
      <c r="BF433" s="63" t="s">
        <v>305</v>
      </c>
      <c r="BG433" s="56" t="s">
        <v>62</v>
      </c>
      <c r="BH433" s="233"/>
      <c r="BX433" s="84"/>
      <c r="BY433" s="84"/>
      <c r="BZ433" s="84"/>
    </row>
    <row r="434" spans="4:78" ht="12.75" thickBot="1" x14ac:dyDescent="0.35">
      <c r="D434" s="56" t="s">
        <v>52</v>
      </c>
      <c r="E434" s="56">
        <v>93</v>
      </c>
      <c r="F434" s="56">
        <v>120</v>
      </c>
      <c r="G434" s="56">
        <v>22</v>
      </c>
      <c r="H434" s="56">
        <v>29</v>
      </c>
      <c r="J434" s="54">
        <f>E434+G434</f>
        <v>115</v>
      </c>
      <c r="K434" s="54">
        <f>F434+H434</f>
        <v>149</v>
      </c>
      <c r="N434" s="169" t="s">
        <v>64</v>
      </c>
      <c r="O434" s="170" t="s">
        <v>870</v>
      </c>
      <c r="P434" s="171">
        <f t="shared" ref="P434:P442" si="99">Q434/R434</f>
        <v>0.18279569892473119</v>
      </c>
      <c r="Q434" s="170">
        <f>Q435+Q436</f>
        <v>17</v>
      </c>
      <c r="R434" s="170">
        <v>93</v>
      </c>
      <c r="S434" s="170">
        <f>S435+S436</f>
        <v>15</v>
      </c>
      <c r="T434" s="170">
        <v>120</v>
      </c>
      <c r="U434" s="172">
        <f t="shared" ref="U434:U442" si="100">S434/T434</f>
        <v>0.125</v>
      </c>
      <c r="V434" s="173">
        <f t="shared" ref="V434:V442" si="101">W434/X434</f>
        <v>0.18181818181818182</v>
      </c>
      <c r="W434" s="170">
        <f>W435+W436</f>
        <v>4</v>
      </c>
      <c r="X434" s="170">
        <v>22</v>
      </c>
      <c r="Y434" s="170">
        <f>Y435+Y436</f>
        <v>6</v>
      </c>
      <c r="Z434" s="170">
        <v>29</v>
      </c>
      <c r="AA434" s="174">
        <f t="shared" ref="AA434:AA442" si="102">Y434/Z434</f>
        <v>0.20689655172413793</v>
      </c>
      <c r="AB434" s="175"/>
      <c r="AD434" s="56"/>
      <c r="AE434" s="56"/>
      <c r="AF434" s="88"/>
      <c r="AG434" s="56"/>
      <c r="AH434" s="56"/>
      <c r="AI434" s="56"/>
      <c r="AJ434" s="56"/>
      <c r="AK434" s="89"/>
      <c r="AL434" s="56"/>
      <c r="AM434" s="56"/>
      <c r="AN434" s="176"/>
      <c r="AO434" s="56"/>
      <c r="AP434" s="56"/>
      <c r="AQ434" s="96"/>
      <c r="AR434" s="63"/>
      <c r="AT434" s="56" t="s">
        <v>880</v>
      </c>
      <c r="AU434" s="56" t="s">
        <v>83</v>
      </c>
      <c r="AV434" s="97" t="s">
        <v>838</v>
      </c>
      <c r="AW434" s="63" t="s">
        <v>881</v>
      </c>
      <c r="AX434" s="63" t="s">
        <v>882</v>
      </c>
      <c r="AY434" s="91" t="s">
        <v>885</v>
      </c>
      <c r="AZ434" s="63" t="s">
        <v>886</v>
      </c>
      <c r="BA434" s="63" t="s">
        <v>887</v>
      </c>
      <c r="BB434" s="177" t="s">
        <v>839</v>
      </c>
      <c r="BC434" s="63" t="s">
        <v>890</v>
      </c>
      <c r="BD434" s="63" t="s">
        <v>685</v>
      </c>
      <c r="BE434" s="98" t="s">
        <v>119</v>
      </c>
      <c r="BF434" s="63" t="s">
        <v>893</v>
      </c>
      <c r="BG434" s="63" t="s">
        <v>649</v>
      </c>
      <c r="BH434" s="63" t="s">
        <v>896</v>
      </c>
      <c r="BX434" s="84"/>
      <c r="BY434" s="84"/>
      <c r="BZ434" s="84"/>
    </row>
    <row r="435" spans="4:78" x14ac:dyDescent="0.3">
      <c r="D435" s="56" t="s">
        <v>53</v>
      </c>
      <c r="E435" s="56">
        <v>3</v>
      </c>
      <c r="F435" s="56">
        <v>3.3</v>
      </c>
      <c r="G435" s="56">
        <v>3.3</v>
      </c>
      <c r="H435" s="56">
        <v>3.6</v>
      </c>
      <c r="J435" s="54">
        <f>E435+G435</f>
        <v>6.3</v>
      </c>
      <c r="K435" s="54">
        <f>F435+H435</f>
        <v>6.9</v>
      </c>
      <c r="N435" s="178" t="s">
        <v>67</v>
      </c>
      <c r="O435" s="83" t="s">
        <v>870</v>
      </c>
      <c r="P435" s="179">
        <f t="shared" si="99"/>
        <v>5.3763440860215055E-2</v>
      </c>
      <c r="Q435" s="83">
        <f>Q438+Q441</f>
        <v>5</v>
      </c>
      <c r="R435" s="83">
        <v>93</v>
      </c>
      <c r="S435" s="83">
        <f>S438+S441</f>
        <v>4</v>
      </c>
      <c r="T435" s="83">
        <v>120</v>
      </c>
      <c r="U435" s="180">
        <f t="shared" si="100"/>
        <v>3.3333333333333333E-2</v>
      </c>
      <c r="V435" s="181">
        <f t="shared" si="101"/>
        <v>4.5454545454545456E-2</v>
      </c>
      <c r="W435" s="83">
        <f>W438+W441</f>
        <v>1</v>
      </c>
      <c r="X435" s="83">
        <v>22</v>
      </c>
      <c r="Y435" s="83">
        <f>Y438+Y441</f>
        <v>0</v>
      </c>
      <c r="Z435" s="83">
        <v>29</v>
      </c>
      <c r="AA435" s="182">
        <f t="shared" si="102"/>
        <v>0</v>
      </c>
      <c r="AB435" s="183"/>
      <c r="AD435" s="56"/>
      <c r="AE435" s="56"/>
      <c r="AF435" s="88"/>
      <c r="AG435" s="56"/>
      <c r="AH435" s="56"/>
      <c r="AI435" s="56"/>
      <c r="AJ435" s="56"/>
      <c r="AK435" s="89"/>
      <c r="AL435" s="56"/>
      <c r="AM435" s="56"/>
      <c r="AN435" s="176"/>
      <c r="AO435" s="56"/>
      <c r="AP435" s="56"/>
      <c r="AQ435" s="96"/>
      <c r="AR435" s="63"/>
      <c r="AT435" s="56" t="s">
        <v>880</v>
      </c>
      <c r="AU435" s="56" t="s">
        <v>69</v>
      </c>
      <c r="AV435" s="97" t="s">
        <v>883</v>
      </c>
      <c r="AW435" s="63" t="s">
        <v>884</v>
      </c>
      <c r="AX435" s="63" t="s">
        <v>882</v>
      </c>
      <c r="AY435" s="91" t="s">
        <v>888</v>
      </c>
      <c r="AZ435" s="63" t="s">
        <v>884</v>
      </c>
      <c r="BA435" s="63" t="s">
        <v>887</v>
      </c>
      <c r="BB435" s="177" t="s">
        <v>891</v>
      </c>
      <c r="BC435" s="63" t="s">
        <v>892</v>
      </c>
      <c r="BD435" s="63" t="s">
        <v>685</v>
      </c>
      <c r="BE435" s="98" t="s">
        <v>894</v>
      </c>
      <c r="BF435" s="63" t="s">
        <v>895</v>
      </c>
      <c r="BG435" s="63" t="s">
        <v>649</v>
      </c>
      <c r="BH435" s="63" t="s">
        <v>897</v>
      </c>
      <c r="BX435" s="84"/>
      <c r="BY435" s="84"/>
      <c r="BZ435" s="84"/>
    </row>
    <row r="436" spans="4:78" x14ac:dyDescent="0.3">
      <c r="D436" s="56" t="s">
        <v>54</v>
      </c>
      <c r="E436" s="220" t="s">
        <v>728</v>
      </c>
      <c r="F436" s="222"/>
      <c r="G436" s="220" t="s">
        <v>728</v>
      </c>
      <c r="H436" s="222"/>
      <c r="N436" s="184" t="s">
        <v>68</v>
      </c>
      <c r="O436" s="83" t="s">
        <v>870</v>
      </c>
      <c r="P436" s="92">
        <f t="shared" si="99"/>
        <v>0.12903225806451613</v>
      </c>
      <c r="Q436" s="56">
        <f>Q439+Q442</f>
        <v>12</v>
      </c>
      <c r="R436" s="83">
        <v>93</v>
      </c>
      <c r="S436" s="56">
        <f>S439+S442</f>
        <v>11</v>
      </c>
      <c r="T436" s="83">
        <v>120</v>
      </c>
      <c r="U436" s="93">
        <f t="shared" si="100"/>
        <v>9.166666666666666E-2</v>
      </c>
      <c r="V436" s="185">
        <f t="shared" si="101"/>
        <v>0.13636363636363635</v>
      </c>
      <c r="W436" s="56">
        <f>W439+W442</f>
        <v>3</v>
      </c>
      <c r="X436" s="83">
        <v>22</v>
      </c>
      <c r="Y436" s="56">
        <f>Y439+Y442</f>
        <v>6</v>
      </c>
      <c r="Z436" s="83">
        <v>29</v>
      </c>
      <c r="AA436" s="100">
        <f t="shared" si="102"/>
        <v>0.20689655172413793</v>
      </c>
      <c r="AB436" s="186"/>
      <c r="AD436" s="56"/>
      <c r="AE436" s="56"/>
      <c r="AF436" s="88"/>
      <c r="AG436" s="56"/>
      <c r="AH436" s="56"/>
      <c r="AI436" s="56"/>
      <c r="AJ436" s="56"/>
      <c r="AK436" s="89"/>
      <c r="AL436" s="56"/>
      <c r="AM436" s="56"/>
      <c r="AN436" s="176"/>
      <c r="AO436" s="56"/>
      <c r="AP436" s="56"/>
      <c r="AQ436" s="96"/>
      <c r="AR436" s="63"/>
      <c r="BX436" s="84"/>
      <c r="BY436" s="84"/>
      <c r="BZ436" s="84"/>
    </row>
    <row r="437" spans="4:78" x14ac:dyDescent="0.3">
      <c r="D437" s="94" t="s">
        <v>55</v>
      </c>
      <c r="E437" s="225" t="s">
        <v>731</v>
      </c>
      <c r="F437" s="227"/>
      <c r="G437" s="225" t="s">
        <v>731</v>
      </c>
      <c r="H437" s="227"/>
      <c r="N437" s="184" t="s">
        <v>862</v>
      </c>
      <c r="O437" s="83" t="s">
        <v>870</v>
      </c>
      <c r="P437" s="86">
        <f t="shared" si="99"/>
        <v>0.11827956989247312</v>
      </c>
      <c r="Q437" s="184">
        <f>Q438+Q439</f>
        <v>11</v>
      </c>
      <c r="R437" s="178">
        <v>93</v>
      </c>
      <c r="S437" s="184">
        <f>S438+S439</f>
        <v>10</v>
      </c>
      <c r="T437" s="178">
        <v>120</v>
      </c>
      <c r="U437" s="87">
        <f t="shared" si="100"/>
        <v>8.3333333333333329E-2</v>
      </c>
      <c r="V437" s="187">
        <f t="shared" si="101"/>
        <v>0.13636363636363635</v>
      </c>
      <c r="W437" s="184">
        <f>W438+W439</f>
        <v>3</v>
      </c>
      <c r="X437" s="178">
        <v>22</v>
      </c>
      <c r="Y437" s="184">
        <f>Y438+Y439</f>
        <v>4</v>
      </c>
      <c r="Z437" s="178">
        <v>29</v>
      </c>
      <c r="AA437" s="95">
        <f t="shared" si="102"/>
        <v>0.13793103448275862</v>
      </c>
      <c r="AB437" s="186" t="s">
        <v>864</v>
      </c>
      <c r="AD437" s="56" t="s">
        <v>317</v>
      </c>
      <c r="AE437" s="56" t="s">
        <v>873</v>
      </c>
      <c r="AF437" s="238">
        <v>0.84899999999999998</v>
      </c>
      <c r="AG437" s="239"/>
      <c r="AH437" s="240"/>
      <c r="AI437" s="235">
        <v>0.88300000000000001</v>
      </c>
      <c r="AJ437" s="236"/>
      <c r="AK437" s="237"/>
      <c r="AL437" s="265">
        <v>0.86399999999999999</v>
      </c>
      <c r="AM437" s="266"/>
      <c r="AN437" s="267"/>
      <c r="AO437" s="241">
        <v>0.86199999999999999</v>
      </c>
      <c r="AP437" s="242"/>
      <c r="AQ437" s="243"/>
      <c r="AR437" s="63" t="s">
        <v>875</v>
      </c>
      <c r="BX437" s="84"/>
      <c r="BY437" s="84"/>
      <c r="BZ437" s="84"/>
    </row>
    <row r="438" spans="4:78" x14ac:dyDescent="0.3">
      <c r="D438" s="56" t="s">
        <v>56</v>
      </c>
      <c r="E438" s="220" t="s">
        <v>728</v>
      </c>
      <c r="F438" s="222"/>
      <c r="G438" s="220" t="s">
        <v>728</v>
      </c>
      <c r="H438" s="222"/>
      <c r="N438" s="56" t="s">
        <v>67</v>
      </c>
      <c r="O438" s="83" t="s">
        <v>870</v>
      </c>
      <c r="P438" s="92">
        <f t="shared" si="99"/>
        <v>4.3010752688172046E-2</v>
      </c>
      <c r="Q438" s="56">
        <v>4</v>
      </c>
      <c r="R438" s="83">
        <v>93</v>
      </c>
      <c r="S438" s="56">
        <v>4</v>
      </c>
      <c r="T438" s="83">
        <v>120</v>
      </c>
      <c r="U438" s="93">
        <f t="shared" si="100"/>
        <v>3.3333333333333333E-2</v>
      </c>
      <c r="V438" s="185">
        <f t="shared" si="101"/>
        <v>4.5454545454545456E-2</v>
      </c>
      <c r="W438" s="56">
        <v>1</v>
      </c>
      <c r="X438" s="83">
        <v>22</v>
      </c>
      <c r="Y438" s="56">
        <v>0</v>
      </c>
      <c r="Z438" s="83">
        <v>29</v>
      </c>
      <c r="AA438" s="100">
        <f t="shared" si="102"/>
        <v>0</v>
      </c>
      <c r="AB438" s="63"/>
      <c r="AD438" s="56" t="s">
        <v>742</v>
      </c>
      <c r="AE438" s="56" t="s">
        <v>874</v>
      </c>
      <c r="AF438" s="238">
        <v>0.82799999999999996</v>
      </c>
      <c r="AG438" s="239"/>
      <c r="AH438" s="240"/>
      <c r="AI438" s="235">
        <v>0.88300000000000001</v>
      </c>
      <c r="AJ438" s="236"/>
      <c r="AK438" s="237"/>
      <c r="AL438" s="265">
        <v>1</v>
      </c>
      <c r="AM438" s="266"/>
      <c r="AN438" s="267"/>
      <c r="AO438" s="241">
        <v>0.96599999999999997</v>
      </c>
      <c r="AP438" s="242"/>
      <c r="AQ438" s="243"/>
      <c r="AR438" s="63" t="s">
        <v>876</v>
      </c>
      <c r="BX438" s="84"/>
      <c r="BY438" s="84"/>
      <c r="BZ438" s="84"/>
    </row>
    <row r="439" spans="4:78" x14ac:dyDescent="0.3">
      <c r="D439" s="56" t="s">
        <v>57</v>
      </c>
      <c r="E439" s="220" t="s">
        <v>729</v>
      </c>
      <c r="F439" s="222"/>
      <c r="G439" s="220" t="s">
        <v>729</v>
      </c>
      <c r="H439" s="222"/>
      <c r="N439" s="56" t="s">
        <v>68</v>
      </c>
      <c r="O439" s="83" t="s">
        <v>870</v>
      </c>
      <c r="P439" s="92">
        <f t="shared" si="99"/>
        <v>7.5268817204301078E-2</v>
      </c>
      <c r="Q439" s="56">
        <v>7</v>
      </c>
      <c r="R439" s="83">
        <v>93</v>
      </c>
      <c r="S439" s="56">
        <v>6</v>
      </c>
      <c r="T439" s="83">
        <v>120</v>
      </c>
      <c r="U439" s="93">
        <f t="shared" si="100"/>
        <v>0.05</v>
      </c>
      <c r="V439" s="185">
        <f t="shared" si="101"/>
        <v>9.0909090909090912E-2</v>
      </c>
      <c r="W439" s="56">
        <v>2</v>
      </c>
      <c r="X439" s="83">
        <v>22</v>
      </c>
      <c r="Y439" s="56">
        <v>4</v>
      </c>
      <c r="Z439" s="83">
        <v>29</v>
      </c>
      <c r="AA439" s="100">
        <f t="shared" si="102"/>
        <v>0.13793103448275862</v>
      </c>
      <c r="AB439" s="63"/>
    </row>
    <row r="440" spans="4:78" x14ac:dyDescent="0.3">
      <c r="D440" s="56" t="s">
        <v>235</v>
      </c>
      <c r="E440" s="56">
        <v>77</v>
      </c>
      <c r="F440" s="56">
        <v>80</v>
      </c>
      <c r="G440" s="56">
        <v>77.5</v>
      </c>
      <c r="H440" s="56">
        <v>76</v>
      </c>
      <c r="N440" s="184" t="s">
        <v>863</v>
      </c>
      <c r="O440" s="83" t="s">
        <v>870</v>
      </c>
      <c r="P440" s="86">
        <f t="shared" si="99"/>
        <v>6.4516129032258063E-2</v>
      </c>
      <c r="Q440" s="184">
        <f>Q441+Q442</f>
        <v>6</v>
      </c>
      <c r="R440" s="178">
        <v>93</v>
      </c>
      <c r="S440" s="184">
        <f>S441+S442</f>
        <v>5</v>
      </c>
      <c r="T440" s="178">
        <v>120</v>
      </c>
      <c r="U440" s="87">
        <f t="shared" si="100"/>
        <v>4.1666666666666664E-2</v>
      </c>
      <c r="V440" s="187">
        <f t="shared" si="101"/>
        <v>4.5454545454545456E-2</v>
      </c>
      <c r="W440" s="184">
        <f>W441+W442</f>
        <v>1</v>
      </c>
      <c r="X440" s="178">
        <v>22</v>
      </c>
      <c r="Y440" s="184">
        <f>Y441+Y442</f>
        <v>2</v>
      </c>
      <c r="Z440" s="178">
        <v>29</v>
      </c>
      <c r="AA440" s="95">
        <f t="shared" si="102"/>
        <v>6.8965517241379309E-2</v>
      </c>
      <c r="AB440" s="186" t="s">
        <v>865</v>
      </c>
    </row>
    <row r="441" spans="4:78" x14ac:dyDescent="0.3">
      <c r="N441" s="56" t="s">
        <v>67</v>
      </c>
      <c r="O441" s="83" t="s">
        <v>870</v>
      </c>
      <c r="P441" s="92">
        <f t="shared" si="99"/>
        <v>1.0752688172043012E-2</v>
      </c>
      <c r="Q441" s="56">
        <v>1</v>
      </c>
      <c r="R441" s="83">
        <v>93</v>
      </c>
      <c r="S441" s="56">
        <v>0</v>
      </c>
      <c r="T441" s="83">
        <v>120</v>
      </c>
      <c r="U441" s="93">
        <f t="shared" si="100"/>
        <v>0</v>
      </c>
      <c r="V441" s="185">
        <f t="shared" si="101"/>
        <v>0</v>
      </c>
      <c r="W441" s="56">
        <v>0</v>
      </c>
      <c r="X441" s="83">
        <v>22</v>
      </c>
      <c r="Y441" s="56">
        <v>0</v>
      </c>
      <c r="Z441" s="83">
        <v>29</v>
      </c>
      <c r="AA441" s="100">
        <f t="shared" si="102"/>
        <v>0</v>
      </c>
      <c r="AB441" s="63"/>
      <c r="AD441" s="218"/>
      <c r="AE441" s="218" t="s">
        <v>59</v>
      </c>
      <c r="AF441" s="217" t="s">
        <v>860</v>
      </c>
      <c r="AG441" s="217"/>
      <c r="AH441" s="217"/>
      <c r="AI441" s="217" t="s">
        <v>42</v>
      </c>
      <c r="AJ441" s="217"/>
      <c r="AK441" s="217"/>
      <c r="AL441" s="223" t="s">
        <v>60</v>
      </c>
      <c r="AT441" s="218"/>
      <c r="AU441" s="218" t="s">
        <v>59</v>
      </c>
      <c r="AV441" s="220" t="s">
        <v>860</v>
      </c>
      <c r="AW441" s="221"/>
      <c r="AX441" s="222"/>
      <c r="AY441" s="220" t="s">
        <v>42</v>
      </c>
      <c r="AZ441" s="221"/>
      <c r="BA441" s="222"/>
      <c r="BB441" s="232" t="s">
        <v>60</v>
      </c>
    </row>
    <row r="442" spans="4:78" x14ac:dyDescent="0.3">
      <c r="D442" s="56" t="s">
        <v>51</v>
      </c>
      <c r="E442" s="56" t="str">
        <f>E433</f>
        <v>p-RFA</v>
      </c>
      <c r="F442" s="56" t="str">
        <f>F433</f>
        <v>PN</v>
      </c>
      <c r="G442" s="56" t="s">
        <v>131</v>
      </c>
      <c r="I442" s="56" t="s">
        <v>51</v>
      </c>
      <c r="J442" s="56" t="str">
        <f>E433</f>
        <v>p-RFA</v>
      </c>
      <c r="K442" s="56" t="s">
        <v>725</v>
      </c>
      <c r="L442" s="56" t="s">
        <v>131</v>
      </c>
      <c r="N442" s="56" t="s">
        <v>68</v>
      </c>
      <c r="O442" s="83" t="s">
        <v>870</v>
      </c>
      <c r="P442" s="92">
        <f t="shared" si="99"/>
        <v>5.3763440860215055E-2</v>
      </c>
      <c r="Q442" s="56">
        <v>5</v>
      </c>
      <c r="R442" s="83">
        <v>93</v>
      </c>
      <c r="S442" s="56">
        <v>5</v>
      </c>
      <c r="T442" s="83">
        <v>120</v>
      </c>
      <c r="U442" s="93">
        <f t="shared" si="100"/>
        <v>4.1666666666666664E-2</v>
      </c>
      <c r="V442" s="185">
        <f t="shared" si="101"/>
        <v>4.5454545454545456E-2</v>
      </c>
      <c r="W442" s="56">
        <v>1</v>
      </c>
      <c r="X442" s="83">
        <v>22</v>
      </c>
      <c r="Y442" s="56">
        <v>2</v>
      </c>
      <c r="Z442" s="83">
        <v>29</v>
      </c>
      <c r="AA442" s="100">
        <f t="shared" si="102"/>
        <v>6.8965517241379309E-2</v>
      </c>
      <c r="AB442" s="63"/>
      <c r="AD442" s="219"/>
      <c r="AE442" s="219"/>
      <c r="AF442" s="56"/>
      <c r="AG442" s="56" t="s">
        <v>61</v>
      </c>
      <c r="AH442" s="56" t="s">
        <v>62</v>
      </c>
      <c r="AI442" s="56" t="s">
        <v>63</v>
      </c>
      <c r="AJ442" s="56" t="s">
        <v>62</v>
      </c>
      <c r="AK442" s="56"/>
      <c r="AL442" s="224"/>
      <c r="AT442" s="219"/>
      <c r="AU442" s="219"/>
      <c r="AV442" s="56" t="s">
        <v>149</v>
      </c>
      <c r="AW442" s="63" t="s">
        <v>305</v>
      </c>
      <c r="AX442" s="56" t="s">
        <v>62</v>
      </c>
      <c r="AY442" s="56" t="s">
        <v>149</v>
      </c>
      <c r="AZ442" s="63" t="s">
        <v>305</v>
      </c>
      <c r="BA442" s="56" t="s">
        <v>62</v>
      </c>
      <c r="BB442" s="233"/>
    </row>
    <row r="443" spans="4:78" x14ac:dyDescent="0.3">
      <c r="D443" s="56" t="s">
        <v>52</v>
      </c>
      <c r="E443" s="56">
        <v>93</v>
      </c>
      <c r="F443" s="56">
        <v>120</v>
      </c>
      <c r="G443" s="56"/>
      <c r="I443" s="56" t="s">
        <v>52</v>
      </c>
      <c r="J443" s="56">
        <v>22</v>
      </c>
      <c r="K443" s="56">
        <v>29</v>
      </c>
      <c r="L443" s="56"/>
      <c r="AD443" s="56"/>
      <c r="AE443" s="56"/>
      <c r="AF443" s="88"/>
      <c r="AG443" s="56"/>
      <c r="AH443" s="56"/>
      <c r="AI443" s="56"/>
      <c r="AJ443" s="56"/>
      <c r="AK443" s="89"/>
      <c r="AL443" s="63"/>
      <c r="AT443" s="56" t="s">
        <v>880</v>
      </c>
      <c r="AU443" s="56" t="s">
        <v>83</v>
      </c>
      <c r="AV443" s="97" t="s">
        <v>838</v>
      </c>
      <c r="AW443" s="63" t="s">
        <v>881</v>
      </c>
      <c r="AX443" s="63" t="s">
        <v>882</v>
      </c>
      <c r="AY443" s="91" t="s">
        <v>885</v>
      </c>
      <c r="AZ443" s="63" t="s">
        <v>886</v>
      </c>
      <c r="BA443" s="63" t="s">
        <v>887</v>
      </c>
      <c r="BB443" s="63" t="s">
        <v>898</v>
      </c>
    </row>
    <row r="444" spans="4:78" x14ac:dyDescent="0.3">
      <c r="D444" s="56" t="s">
        <v>53</v>
      </c>
      <c r="E444" s="56">
        <v>3</v>
      </c>
      <c r="F444" s="56">
        <v>3.3</v>
      </c>
      <c r="G444" s="56"/>
      <c r="I444" s="56" t="s">
        <v>53</v>
      </c>
      <c r="J444" s="56">
        <v>3.3</v>
      </c>
      <c r="K444" s="56">
        <v>3.6</v>
      </c>
      <c r="L444" s="56"/>
      <c r="N444" s="217"/>
      <c r="O444" s="217" t="s">
        <v>59</v>
      </c>
      <c r="P444" s="217" t="s">
        <v>860</v>
      </c>
      <c r="Q444" s="217"/>
      <c r="R444" s="217"/>
      <c r="S444" s="217" t="s">
        <v>42</v>
      </c>
      <c r="T444" s="217"/>
      <c r="U444" s="217"/>
      <c r="V444" s="228" t="s">
        <v>60</v>
      </c>
      <c r="AD444" s="56"/>
      <c r="AE444" s="56"/>
      <c r="AF444" s="88"/>
      <c r="AG444" s="56"/>
      <c r="AH444" s="56"/>
      <c r="AI444" s="56"/>
      <c r="AJ444" s="56"/>
      <c r="AK444" s="89"/>
      <c r="AL444" s="63"/>
      <c r="AT444" s="56" t="s">
        <v>880</v>
      </c>
      <c r="AU444" s="56" t="s">
        <v>69</v>
      </c>
      <c r="AV444" s="97" t="s">
        <v>883</v>
      </c>
      <c r="AW444" s="63" t="s">
        <v>884</v>
      </c>
      <c r="AX444" s="63" t="s">
        <v>882</v>
      </c>
      <c r="AY444" s="91" t="s">
        <v>888</v>
      </c>
      <c r="AZ444" s="63" t="s">
        <v>884</v>
      </c>
      <c r="BA444" s="63" t="s">
        <v>887</v>
      </c>
      <c r="BB444" s="63" t="s">
        <v>889</v>
      </c>
    </row>
    <row r="445" spans="4:78" x14ac:dyDescent="0.3">
      <c r="D445" s="56" t="s">
        <v>54</v>
      </c>
      <c r="E445" s="220" t="s">
        <v>185</v>
      </c>
      <c r="F445" s="222"/>
      <c r="G445" s="56"/>
      <c r="I445" s="56" t="s">
        <v>54</v>
      </c>
      <c r="J445" s="220" t="s">
        <v>185</v>
      </c>
      <c r="K445" s="222"/>
      <c r="L445" s="56"/>
      <c r="N445" s="217"/>
      <c r="O445" s="217"/>
      <c r="P445" s="56"/>
      <c r="Q445" s="56" t="s">
        <v>61</v>
      </c>
      <c r="R445" s="56" t="s">
        <v>62</v>
      </c>
      <c r="S445" s="56" t="s">
        <v>63</v>
      </c>
      <c r="T445" s="56" t="s">
        <v>62</v>
      </c>
      <c r="U445" s="56"/>
      <c r="V445" s="228"/>
      <c r="AD445" s="56"/>
      <c r="AE445" s="56"/>
      <c r="AF445" s="88"/>
      <c r="AG445" s="56"/>
      <c r="AH445" s="56"/>
      <c r="AI445" s="56"/>
      <c r="AJ445" s="56"/>
      <c r="AK445" s="89"/>
      <c r="AL445" s="63"/>
    </row>
    <row r="446" spans="4:78" x14ac:dyDescent="0.3">
      <c r="D446" s="94" t="s">
        <v>55</v>
      </c>
      <c r="E446" s="225" t="s">
        <v>730</v>
      </c>
      <c r="F446" s="227"/>
      <c r="G446" s="56"/>
      <c r="I446" s="94" t="s">
        <v>55</v>
      </c>
      <c r="J446" s="225" t="s">
        <v>730</v>
      </c>
      <c r="K446" s="227"/>
      <c r="L446" s="56"/>
      <c r="N446" s="184" t="s">
        <v>64</v>
      </c>
      <c r="O446" s="184" t="s">
        <v>871</v>
      </c>
      <c r="P446" s="86">
        <f t="shared" ref="P446:P454" si="103">Q446/R446</f>
        <v>0.18279569892473119</v>
      </c>
      <c r="Q446" s="184">
        <f>Q447+Q448</f>
        <v>17</v>
      </c>
      <c r="R446" s="184">
        <v>93</v>
      </c>
      <c r="S446" s="184">
        <f>S447+S448</f>
        <v>15</v>
      </c>
      <c r="T446" s="184">
        <v>120</v>
      </c>
      <c r="U446" s="87">
        <f t="shared" ref="U446:U454" si="104">S446/T446</f>
        <v>0.125</v>
      </c>
      <c r="V446" s="186"/>
      <c r="AD446" s="56" t="s">
        <v>317</v>
      </c>
      <c r="AE446" s="56" t="s">
        <v>873</v>
      </c>
      <c r="AF446" s="238">
        <v>0.84899999999999998</v>
      </c>
      <c r="AG446" s="239"/>
      <c r="AH446" s="240"/>
      <c r="AI446" s="235">
        <v>0.88300000000000001</v>
      </c>
      <c r="AJ446" s="236"/>
      <c r="AK446" s="237"/>
      <c r="AL446" s="63" t="s">
        <v>877</v>
      </c>
    </row>
    <row r="447" spans="4:78" x14ac:dyDescent="0.3">
      <c r="D447" s="56" t="s">
        <v>56</v>
      </c>
      <c r="E447" s="220" t="s">
        <v>185</v>
      </c>
      <c r="F447" s="222"/>
      <c r="G447" s="56"/>
      <c r="I447" s="56" t="s">
        <v>56</v>
      </c>
      <c r="J447" s="220" t="s">
        <v>185</v>
      </c>
      <c r="K447" s="222"/>
      <c r="L447" s="56"/>
      <c r="N447" s="184" t="s">
        <v>67</v>
      </c>
      <c r="O447" s="56" t="s">
        <v>871</v>
      </c>
      <c r="P447" s="92">
        <f t="shared" si="103"/>
        <v>5.3763440860215055E-2</v>
      </c>
      <c r="Q447" s="56">
        <f>Q450+Q453</f>
        <v>5</v>
      </c>
      <c r="R447" s="56">
        <v>93</v>
      </c>
      <c r="S447" s="56">
        <f>S450+S453</f>
        <v>4</v>
      </c>
      <c r="T447" s="56">
        <v>120</v>
      </c>
      <c r="U447" s="93">
        <f t="shared" si="104"/>
        <v>3.3333333333333333E-2</v>
      </c>
      <c r="V447" s="186"/>
      <c r="AD447" s="56" t="s">
        <v>742</v>
      </c>
      <c r="AE447" s="56" t="s">
        <v>874</v>
      </c>
      <c r="AF447" s="238">
        <v>0.82799999999999996</v>
      </c>
      <c r="AG447" s="239"/>
      <c r="AH447" s="240"/>
      <c r="AI447" s="235">
        <v>0.88300000000000001</v>
      </c>
      <c r="AJ447" s="236"/>
      <c r="AK447" s="237"/>
      <c r="AL447" s="56">
        <v>0.249</v>
      </c>
    </row>
    <row r="448" spans="4:78" x14ac:dyDescent="0.3">
      <c r="D448" s="56" t="s">
        <v>57</v>
      </c>
      <c r="E448" s="220" t="s">
        <v>180</v>
      </c>
      <c r="F448" s="222"/>
      <c r="G448" s="56"/>
      <c r="I448" s="56" t="s">
        <v>57</v>
      </c>
      <c r="J448" s="220" t="s">
        <v>180</v>
      </c>
      <c r="K448" s="222"/>
      <c r="L448" s="56"/>
      <c r="N448" s="184" t="s">
        <v>68</v>
      </c>
      <c r="O448" s="56" t="s">
        <v>871</v>
      </c>
      <c r="P448" s="92">
        <f t="shared" si="103"/>
        <v>0.12903225806451613</v>
      </c>
      <c r="Q448" s="56">
        <f>Q451+Q454</f>
        <v>12</v>
      </c>
      <c r="R448" s="56">
        <v>93</v>
      </c>
      <c r="S448" s="56">
        <f>S451+S454</f>
        <v>11</v>
      </c>
      <c r="T448" s="56">
        <v>120</v>
      </c>
      <c r="U448" s="93">
        <f t="shared" si="104"/>
        <v>9.166666666666666E-2</v>
      </c>
      <c r="V448" s="186"/>
    </row>
    <row r="449" spans="4:54" x14ac:dyDescent="0.3">
      <c r="D449" s="56" t="s">
        <v>235</v>
      </c>
      <c r="E449" s="56">
        <v>77</v>
      </c>
      <c r="F449" s="56">
        <v>80</v>
      </c>
      <c r="G449" s="56"/>
      <c r="I449" s="56" t="s">
        <v>235</v>
      </c>
      <c r="J449" s="56">
        <v>77.5</v>
      </c>
      <c r="K449" s="56">
        <v>76</v>
      </c>
      <c r="L449" s="56"/>
      <c r="N449" s="184" t="s">
        <v>862</v>
      </c>
      <c r="O449" s="184" t="s">
        <v>871</v>
      </c>
      <c r="P449" s="86">
        <f t="shared" si="103"/>
        <v>0.11827956989247312</v>
      </c>
      <c r="Q449" s="184">
        <f>Q450+Q451</f>
        <v>11</v>
      </c>
      <c r="R449" s="184">
        <v>93</v>
      </c>
      <c r="S449" s="184">
        <f>S450+S451</f>
        <v>10</v>
      </c>
      <c r="T449" s="184">
        <v>120</v>
      </c>
      <c r="U449" s="87">
        <f t="shared" si="104"/>
        <v>8.3333333333333329E-2</v>
      </c>
      <c r="V449" s="186" t="s">
        <v>866</v>
      </c>
    </row>
    <row r="450" spans="4:54" x14ac:dyDescent="0.3">
      <c r="N450" s="56" t="s">
        <v>67</v>
      </c>
      <c r="O450" s="56" t="s">
        <v>871</v>
      </c>
      <c r="P450" s="92">
        <f t="shared" si="103"/>
        <v>4.3010752688172046E-2</v>
      </c>
      <c r="Q450" s="56">
        <v>4</v>
      </c>
      <c r="R450" s="56">
        <v>93</v>
      </c>
      <c r="S450" s="56">
        <v>4</v>
      </c>
      <c r="T450" s="56">
        <v>120</v>
      </c>
      <c r="U450" s="93">
        <f t="shared" si="104"/>
        <v>3.3333333333333333E-2</v>
      </c>
      <c r="V450" s="63"/>
      <c r="AD450" s="218"/>
      <c r="AE450" s="218" t="s">
        <v>59</v>
      </c>
      <c r="AF450" s="220" t="s">
        <v>861</v>
      </c>
      <c r="AG450" s="221"/>
      <c r="AH450" s="222"/>
      <c r="AI450" s="220" t="s">
        <v>43</v>
      </c>
      <c r="AJ450" s="221"/>
      <c r="AK450" s="222"/>
      <c r="AL450" s="104" t="s">
        <v>60</v>
      </c>
      <c r="AT450" s="218"/>
      <c r="AU450" s="218" t="s">
        <v>59</v>
      </c>
      <c r="AV450" s="220" t="s">
        <v>861</v>
      </c>
      <c r="AW450" s="221"/>
      <c r="AX450" s="222"/>
      <c r="AY450" s="220" t="s">
        <v>43</v>
      </c>
      <c r="AZ450" s="221"/>
      <c r="BA450" s="222"/>
      <c r="BB450" s="232" t="s">
        <v>60</v>
      </c>
    </row>
    <row r="451" spans="4:54" x14ac:dyDescent="0.3">
      <c r="N451" s="56" t="s">
        <v>68</v>
      </c>
      <c r="O451" s="56" t="s">
        <v>871</v>
      </c>
      <c r="P451" s="92">
        <f t="shared" si="103"/>
        <v>7.5268817204301078E-2</v>
      </c>
      <c r="Q451" s="56">
        <v>7</v>
      </c>
      <c r="R451" s="56">
        <v>93</v>
      </c>
      <c r="S451" s="56">
        <v>6</v>
      </c>
      <c r="T451" s="56">
        <v>120</v>
      </c>
      <c r="U451" s="93">
        <f t="shared" si="104"/>
        <v>0.05</v>
      </c>
      <c r="V451" s="63"/>
      <c r="AD451" s="219"/>
      <c r="AE451" s="219"/>
      <c r="AF451" s="56"/>
      <c r="AG451" s="56" t="s">
        <v>61</v>
      </c>
      <c r="AH451" s="56" t="s">
        <v>62</v>
      </c>
      <c r="AI451" s="56" t="s">
        <v>63</v>
      </c>
      <c r="AJ451" s="56" t="s">
        <v>62</v>
      </c>
      <c r="AK451" s="56"/>
      <c r="AL451" s="107"/>
      <c r="AT451" s="219"/>
      <c r="AU451" s="219"/>
      <c r="AV451" s="56" t="s">
        <v>149</v>
      </c>
      <c r="AW451" s="63" t="s">
        <v>305</v>
      </c>
      <c r="AX451" s="56" t="s">
        <v>62</v>
      </c>
      <c r="AY451" s="56" t="s">
        <v>149</v>
      </c>
      <c r="AZ451" s="63" t="s">
        <v>305</v>
      </c>
      <c r="BA451" s="56" t="s">
        <v>62</v>
      </c>
      <c r="BB451" s="233"/>
    </row>
    <row r="452" spans="4:54" x14ac:dyDescent="0.3">
      <c r="N452" s="184" t="s">
        <v>863</v>
      </c>
      <c r="O452" s="184" t="s">
        <v>871</v>
      </c>
      <c r="P452" s="86">
        <f t="shared" si="103"/>
        <v>6.4516129032258063E-2</v>
      </c>
      <c r="Q452" s="184">
        <f>Q453+Q454</f>
        <v>6</v>
      </c>
      <c r="R452" s="184">
        <v>93</v>
      </c>
      <c r="S452" s="184">
        <f>S453+S454</f>
        <v>5</v>
      </c>
      <c r="T452" s="184">
        <v>120</v>
      </c>
      <c r="U452" s="87">
        <f t="shared" si="104"/>
        <v>4.1666666666666664E-2</v>
      </c>
      <c r="V452" s="186" t="s">
        <v>867</v>
      </c>
      <c r="AD452" s="56"/>
      <c r="AE452" s="56"/>
      <c r="AF452" s="188"/>
      <c r="AG452" s="56"/>
      <c r="AH452" s="56"/>
      <c r="AI452" s="56"/>
      <c r="AJ452" s="56"/>
      <c r="AK452" s="96"/>
      <c r="AL452" s="63"/>
      <c r="AT452" s="56" t="s">
        <v>880</v>
      </c>
      <c r="AU452" s="56" t="s">
        <v>83</v>
      </c>
      <c r="AV452" s="177" t="s">
        <v>839</v>
      </c>
      <c r="AW452" s="63" t="s">
        <v>890</v>
      </c>
      <c r="AX452" s="63" t="s">
        <v>685</v>
      </c>
      <c r="AY452" s="98" t="s">
        <v>119</v>
      </c>
      <c r="AZ452" s="63" t="s">
        <v>893</v>
      </c>
      <c r="BA452" s="63" t="s">
        <v>649</v>
      </c>
      <c r="BB452" s="63" t="s">
        <v>899</v>
      </c>
    </row>
    <row r="453" spans="4:54" x14ac:dyDescent="0.3">
      <c r="N453" s="56" t="s">
        <v>67</v>
      </c>
      <c r="O453" s="56" t="s">
        <v>871</v>
      </c>
      <c r="P453" s="92">
        <f t="shared" si="103"/>
        <v>1.0752688172043012E-2</v>
      </c>
      <c r="Q453" s="56">
        <v>1</v>
      </c>
      <c r="R453" s="56">
        <v>93</v>
      </c>
      <c r="S453" s="56">
        <v>0</v>
      </c>
      <c r="T453" s="56">
        <v>120</v>
      </c>
      <c r="U453" s="93">
        <f t="shared" si="104"/>
        <v>0</v>
      </c>
      <c r="V453" s="63"/>
      <c r="AD453" s="56"/>
      <c r="AE453" s="56"/>
      <c r="AF453" s="188"/>
      <c r="AG453" s="56"/>
      <c r="AH453" s="56"/>
      <c r="AI453" s="56"/>
      <c r="AJ453" s="56"/>
      <c r="AK453" s="96"/>
      <c r="AL453" s="63"/>
      <c r="AT453" s="56" t="s">
        <v>880</v>
      </c>
      <c r="AU453" s="56" t="s">
        <v>69</v>
      </c>
      <c r="AV453" s="177" t="s">
        <v>891</v>
      </c>
      <c r="AW453" s="63" t="s">
        <v>892</v>
      </c>
      <c r="AX453" s="63" t="s">
        <v>685</v>
      </c>
      <c r="AY453" s="98" t="s">
        <v>894</v>
      </c>
      <c r="AZ453" s="63" t="s">
        <v>895</v>
      </c>
      <c r="BA453" s="63" t="s">
        <v>649</v>
      </c>
      <c r="BB453" s="63" t="s">
        <v>900</v>
      </c>
    </row>
    <row r="454" spans="4:54" x14ac:dyDescent="0.3">
      <c r="N454" s="56" t="s">
        <v>68</v>
      </c>
      <c r="O454" s="56" t="s">
        <v>871</v>
      </c>
      <c r="P454" s="92">
        <f t="shared" si="103"/>
        <v>5.3763440860215055E-2</v>
      </c>
      <c r="Q454" s="56">
        <v>5</v>
      </c>
      <c r="R454" s="56">
        <v>93</v>
      </c>
      <c r="S454" s="56">
        <v>5</v>
      </c>
      <c r="T454" s="56">
        <v>120</v>
      </c>
      <c r="U454" s="93">
        <f t="shared" si="104"/>
        <v>4.1666666666666664E-2</v>
      </c>
      <c r="V454" s="63"/>
      <c r="AD454" s="56"/>
      <c r="AE454" s="56"/>
      <c r="AF454" s="188"/>
      <c r="AG454" s="56"/>
      <c r="AH454" s="56"/>
      <c r="AI454" s="56"/>
      <c r="AJ454" s="56"/>
      <c r="AK454" s="96"/>
      <c r="AL454" s="63"/>
    </row>
    <row r="455" spans="4:54" x14ac:dyDescent="0.3">
      <c r="AD455" s="56" t="s">
        <v>317</v>
      </c>
      <c r="AE455" s="56" t="s">
        <v>873</v>
      </c>
      <c r="AF455" s="265">
        <v>0.86399999999999999</v>
      </c>
      <c r="AG455" s="266"/>
      <c r="AH455" s="267"/>
      <c r="AI455" s="241">
        <v>0.86199999999999999</v>
      </c>
      <c r="AJ455" s="242"/>
      <c r="AK455" s="243"/>
      <c r="AL455" s="63" t="s">
        <v>878</v>
      </c>
    </row>
    <row r="456" spans="4:54" x14ac:dyDescent="0.3">
      <c r="N456" s="217"/>
      <c r="O456" s="217" t="s">
        <v>59</v>
      </c>
      <c r="P456" s="217" t="s">
        <v>861</v>
      </c>
      <c r="Q456" s="217"/>
      <c r="R456" s="217"/>
      <c r="S456" s="217" t="s">
        <v>42</v>
      </c>
      <c r="T456" s="217"/>
      <c r="U456" s="217"/>
      <c r="V456" s="228" t="s">
        <v>60</v>
      </c>
      <c r="AD456" s="56" t="s">
        <v>742</v>
      </c>
      <c r="AE456" s="56" t="s">
        <v>874</v>
      </c>
      <c r="AF456" s="265">
        <v>1</v>
      </c>
      <c r="AG456" s="266"/>
      <c r="AH456" s="267"/>
      <c r="AI456" s="241">
        <v>0.96599999999999997</v>
      </c>
      <c r="AJ456" s="242"/>
      <c r="AK456" s="243"/>
      <c r="AL456" s="63" t="s">
        <v>879</v>
      </c>
    </row>
    <row r="457" spans="4:54" x14ac:dyDescent="0.3">
      <c r="N457" s="217"/>
      <c r="O457" s="217"/>
      <c r="P457" s="56"/>
      <c r="Q457" s="56" t="s">
        <v>61</v>
      </c>
      <c r="R457" s="56" t="s">
        <v>62</v>
      </c>
      <c r="S457" s="56" t="s">
        <v>63</v>
      </c>
      <c r="T457" s="56" t="s">
        <v>62</v>
      </c>
      <c r="U457" s="56"/>
      <c r="V457" s="228"/>
    </row>
    <row r="458" spans="4:54" x14ac:dyDescent="0.3">
      <c r="N458" s="184" t="s">
        <v>64</v>
      </c>
      <c r="O458" s="184" t="s">
        <v>872</v>
      </c>
      <c r="P458" s="187">
        <f t="shared" ref="P458:P466" si="105">Q458/R458</f>
        <v>0.18181818181818182</v>
      </c>
      <c r="Q458" s="184">
        <f>Q459+Q460</f>
        <v>4</v>
      </c>
      <c r="R458" s="184">
        <v>22</v>
      </c>
      <c r="S458" s="184">
        <f>S459+S460</f>
        <v>6</v>
      </c>
      <c r="T458" s="184">
        <v>29</v>
      </c>
      <c r="U458" s="95">
        <f t="shared" ref="U458:U466" si="106">S458/T458</f>
        <v>0.20689655172413793</v>
      </c>
      <c r="V458" s="186"/>
    </row>
    <row r="459" spans="4:54" x14ac:dyDescent="0.3">
      <c r="N459" s="184" t="s">
        <v>67</v>
      </c>
      <c r="O459" s="56" t="s">
        <v>872</v>
      </c>
      <c r="P459" s="185">
        <f t="shared" si="105"/>
        <v>4.5454545454545456E-2</v>
      </c>
      <c r="Q459" s="56">
        <f>Q462+Q465</f>
        <v>1</v>
      </c>
      <c r="R459" s="56">
        <v>22</v>
      </c>
      <c r="S459" s="56">
        <f>S462+S465</f>
        <v>0</v>
      </c>
      <c r="T459" s="56">
        <v>29</v>
      </c>
      <c r="U459" s="100">
        <f t="shared" si="106"/>
        <v>0</v>
      </c>
      <c r="V459" s="186"/>
    </row>
    <row r="460" spans="4:54" x14ac:dyDescent="0.3">
      <c r="N460" s="184" t="s">
        <v>68</v>
      </c>
      <c r="O460" s="56" t="s">
        <v>872</v>
      </c>
      <c r="P460" s="185">
        <f t="shared" si="105"/>
        <v>0.13636363636363635</v>
      </c>
      <c r="Q460" s="56">
        <f>Q463+Q466</f>
        <v>3</v>
      </c>
      <c r="R460" s="56">
        <v>22</v>
      </c>
      <c r="S460" s="56">
        <f>S463+S466</f>
        <v>6</v>
      </c>
      <c r="T460" s="56">
        <v>29</v>
      </c>
      <c r="U460" s="100">
        <f t="shared" si="106"/>
        <v>0.20689655172413793</v>
      </c>
      <c r="V460" s="186"/>
    </row>
    <row r="461" spans="4:54" x14ac:dyDescent="0.3">
      <c r="N461" s="184" t="s">
        <v>862</v>
      </c>
      <c r="O461" s="184" t="s">
        <v>872</v>
      </c>
      <c r="P461" s="187">
        <f t="shared" si="105"/>
        <v>0.13636363636363635</v>
      </c>
      <c r="Q461" s="184">
        <f>Q462+Q463</f>
        <v>3</v>
      </c>
      <c r="R461" s="184">
        <v>22</v>
      </c>
      <c r="S461" s="184">
        <f>S462+S463</f>
        <v>4</v>
      </c>
      <c r="T461" s="184">
        <v>29</v>
      </c>
      <c r="U461" s="95">
        <f t="shared" si="106"/>
        <v>0.13793103448275862</v>
      </c>
      <c r="V461" s="186" t="s">
        <v>868</v>
      </c>
    </row>
    <row r="462" spans="4:54" x14ac:dyDescent="0.3">
      <c r="N462" s="56" t="s">
        <v>67</v>
      </c>
      <c r="O462" s="56" t="s">
        <v>872</v>
      </c>
      <c r="P462" s="185">
        <f t="shared" si="105"/>
        <v>4.5454545454545456E-2</v>
      </c>
      <c r="Q462" s="56">
        <v>1</v>
      </c>
      <c r="R462" s="56">
        <v>22</v>
      </c>
      <c r="S462" s="56">
        <v>0</v>
      </c>
      <c r="T462" s="56">
        <v>29</v>
      </c>
      <c r="U462" s="100">
        <f t="shared" si="106"/>
        <v>0</v>
      </c>
      <c r="V462" s="63"/>
    </row>
    <row r="463" spans="4:54" x14ac:dyDescent="0.3">
      <c r="N463" s="56" t="s">
        <v>68</v>
      </c>
      <c r="O463" s="56" t="s">
        <v>872</v>
      </c>
      <c r="P463" s="185">
        <f t="shared" si="105"/>
        <v>9.0909090909090912E-2</v>
      </c>
      <c r="Q463" s="56">
        <v>2</v>
      </c>
      <c r="R463" s="56">
        <v>22</v>
      </c>
      <c r="S463" s="56">
        <v>4</v>
      </c>
      <c r="T463" s="56">
        <v>29</v>
      </c>
      <c r="U463" s="100">
        <f t="shared" si="106"/>
        <v>0.13793103448275862</v>
      </c>
      <c r="V463" s="63"/>
    </row>
    <row r="464" spans="4:54" x14ac:dyDescent="0.3">
      <c r="N464" s="184" t="s">
        <v>863</v>
      </c>
      <c r="O464" s="184" t="s">
        <v>872</v>
      </c>
      <c r="P464" s="187">
        <f t="shared" si="105"/>
        <v>4.5454545454545456E-2</v>
      </c>
      <c r="Q464" s="184">
        <f>Q465+Q466</f>
        <v>1</v>
      </c>
      <c r="R464" s="184">
        <v>22</v>
      </c>
      <c r="S464" s="184">
        <f>S465+S466</f>
        <v>2</v>
      </c>
      <c r="T464" s="184">
        <v>29</v>
      </c>
      <c r="U464" s="95">
        <f t="shared" si="106"/>
        <v>6.8965517241379309E-2</v>
      </c>
      <c r="V464" s="186" t="s">
        <v>869</v>
      </c>
    </row>
    <row r="465" spans="1:78" x14ac:dyDescent="0.3">
      <c r="N465" s="56" t="s">
        <v>67</v>
      </c>
      <c r="O465" s="56" t="s">
        <v>872</v>
      </c>
      <c r="P465" s="185">
        <f t="shared" si="105"/>
        <v>0</v>
      </c>
      <c r="Q465" s="56">
        <v>0</v>
      </c>
      <c r="R465" s="56">
        <v>22</v>
      </c>
      <c r="S465" s="56">
        <v>0</v>
      </c>
      <c r="T465" s="56">
        <v>29</v>
      </c>
      <c r="U465" s="100">
        <f t="shared" si="106"/>
        <v>0</v>
      </c>
      <c r="V465" s="63"/>
    </row>
    <row r="466" spans="1:78" x14ac:dyDescent="0.3">
      <c r="N466" s="56" t="s">
        <v>68</v>
      </c>
      <c r="O466" s="56" t="s">
        <v>872</v>
      </c>
      <c r="P466" s="185">
        <f t="shared" si="105"/>
        <v>4.5454545454545456E-2</v>
      </c>
      <c r="Q466" s="56">
        <v>1</v>
      </c>
      <c r="R466" s="56">
        <v>22</v>
      </c>
      <c r="S466" s="56">
        <v>2</v>
      </c>
      <c r="T466" s="56">
        <v>29</v>
      </c>
      <c r="U466" s="100">
        <f t="shared" si="106"/>
        <v>6.8965517241379309E-2</v>
      </c>
      <c r="V466" s="63"/>
    </row>
    <row r="467" spans="1:78" x14ac:dyDescent="0.3">
      <c r="AZ467" s="84"/>
      <c r="BA467" s="84"/>
      <c r="BB467" s="84"/>
      <c r="BC467" s="84"/>
      <c r="BD467" s="84"/>
      <c r="BE467" s="84"/>
      <c r="BF467" s="84"/>
      <c r="BG467" s="84"/>
      <c r="BH467" s="84"/>
      <c r="BI467" s="84"/>
      <c r="BJ467" s="84"/>
      <c r="BK467" s="84"/>
      <c r="BL467" s="84"/>
      <c r="BM467" s="84"/>
      <c r="BN467" s="84"/>
      <c r="BO467" s="84"/>
      <c r="BP467" s="84"/>
      <c r="BQ467" s="84"/>
      <c r="BR467" s="84"/>
      <c r="BS467" s="84"/>
      <c r="BT467" s="84"/>
      <c r="BU467" s="84"/>
    </row>
    <row r="468" spans="1:78" ht="4.1500000000000004" customHeight="1" x14ac:dyDescent="0.3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</row>
    <row r="470" spans="1:78" x14ac:dyDescent="0.3">
      <c r="A470" s="60">
        <v>20</v>
      </c>
      <c r="B470" s="60">
        <v>490</v>
      </c>
      <c r="C470" s="61" t="s">
        <v>20</v>
      </c>
      <c r="D470" s="56" t="s">
        <v>312</v>
      </c>
      <c r="E470" s="56" t="s">
        <v>157</v>
      </c>
      <c r="F470" s="56" t="s">
        <v>158</v>
      </c>
      <c r="G470" s="56"/>
    </row>
    <row r="471" spans="1:78" x14ac:dyDescent="0.3">
      <c r="C471" s="54" t="s">
        <v>139</v>
      </c>
    </row>
    <row r="472" spans="1:78" x14ac:dyDescent="0.3">
      <c r="D472" s="62" t="s">
        <v>51</v>
      </c>
      <c r="E472" s="56" t="s">
        <v>157</v>
      </c>
      <c r="F472" s="56" t="s">
        <v>158</v>
      </c>
      <c r="G472" s="56" t="s">
        <v>131</v>
      </c>
      <c r="N472" s="218"/>
      <c r="O472" s="218" t="s">
        <v>59</v>
      </c>
      <c r="P472" s="220" t="s">
        <v>41</v>
      </c>
      <c r="Q472" s="221"/>
      <c r="R472" s="222"/>
      <c r="S472" s="220" t="s">
        <v>42</v>
      </c>
      <c r="T472" s="221"/>
      <c r="U472" s="222"/>
      <c r="V472" s="223" t="s">
        <v>60</v>
      </c>
      <c r="AD472" s="218"/>
      <c r="AE472" s="218" t="s">
        <v>59</v>
      </c>
      <c r="AF472" s="217" t="s">
        <v>41</v>
      </c>
      <c r="AG472" s="217"/>
      <c r="AH472" s="217"/>
      <c r="AI472" s="217" t="s">
        <v>42</v>
      </c>
      <c r="AJ472" s="217"/>
      <c r="AK472" s="217"/>
      <c r="AL472" s="223" t="s">
        <v>60</v>
      </c>
      <c r="AT472" s="217" t="s">
        <v>155</v>
      </c>
      <c r="AU472" s="217"/>
      <c r="AV472" s="217"/>
      <c r="AW472" s="217"/>
      <c r="AX472" s="217"/>
      <c r="AY472" s="217"/>
      <c r="AZ472" s="217"/>
      <c r="BA472" s="217"/>
      <c r="BB472" s="217"/>
      <c r="BC472" s="217"/>
      <c r="BD472" s="217"/>
      <c r="BE472" s="217"/>
      <c r="BF472" s="217"/>
      <c r="BG472" s="217"/>
      <c r="BJ472" s="56" t="s">
        <v>155</v>
      </c>
      <c r="BL472" s="56" t="s">
        <v>131</v>
      </c>
      <c r="BM472" s="56" t="s">
        <v>51</v>
      </c>
      <c r="BN472" s="220" t="s">
        <v>41</v>
      </c>
      <c r="BO472" s="221"/>
      <c r="BP472" s="222"/>
      <c r="BQ472" s="220" t="s">
        <v>42</v>
      </c>
      <c r="BR472" s="221"/>
      <c r="BS472" s="222"/>
      <c r="BT472" s="63" t="s">
        <v>60</v>
      </c>
    </row>
    <row r="473" spans="1:78" x14ac:dyDescent="0.3">
      <c r="D473" s="56" t="s">
        <v>52</v>
      </c>
      <c r="E473" s="56">
        <v>70</v>
      </c>
      <c r="F473" s="56">
        <v>104</v>
      </c>
      <c r="G473" s="56"/>
      <c r="N473" s="219"/>
      <c r="O473" s="219"/>
      <c r="P473" s="56"/>
      <c r="Q473" s="56" t="s">
        <v>61</v>
      </c>
      <c r="R473" s="56" t="s">
        <v>62</v>
      </c>
      <c r="S473" s="56" t="s">
        <v>63</v>
      </c>
      <c r="T473" s="56" t="s">
        <v>62</v>
      </c>
      <c r="U473" s="56"/>
      <c r="V473" s="224"/>
      <c r="AD473" s="219"/>
      <c r="AE473" s="219"/>
      <c r="AF473" s="56"/>
      <c r="AG473" s="56" t="s">
        <v>61</v>
      </c>
      <c r="AH473" s="56" t="s">
        <v>62</v>
      </c>
      <c r="AI473" s="56" t="s">
        <v>63</v>
      </c>
      <c r="AJ473" s="56" t="s">
        <v>62</v>
      </c>
      <c r="AK473" s="56"/>
      <c r="AL473" s="224"/>
      <c r="BL473" s="56"/>
      <c r="BM473" s="56"/>
      <c r="BN473" s="56" t="s">
        <v>149</v>
      </c>
      <c r="BO473" s="63" t="s">
        <v>305</v>
      </c>
      <c r="BP473" s="56" t="s">
        <v>62</v>
      </c>
      <c r="BQ473" s="56" t="s">
        <v>80</v>
      </c>
      <c r="BR473" s="56" t="s">
        <v>81</v>
      </c>
      <c r="BS473" s="56" t="s">
        <v>62</v>
      </c>
      <c r="BT473" s="63"/>
    </row>
    <row r="474" spans="1:78" x14ac:dyDescent="0.3">
      <c r="D474" s="56" t="s">
        <v>53</v>
      </c>
      <c r="E474" s="56">
        <v>3.2</v>
      </c>
      <c r="F474" s="56">
        <v>3</v>
      </c>
      <c r="G474" s="56"/>
      <c r="N474" s="56"/>
      <c r="O474" s="56"/>
      <c r="P474" s="86"/>
      <c r="Q474" s="56"/>
      <c r="R474" s="56"/>
      <c r="S474" s="56"/>
      <c r="T474" s="56"/>
      <c r="U474" s="87"/>
      <c r="V474" s="63"/>
      <c r="AD474" s="56"/>
      <c r="AE474" s="56"/>
      <c r="AF474" s="88"/>
      <c r="AG474" s="56"/>
      <c r="AH474" s="56"/>
      <c r="AI474" s="56"/>
      <c r="AJ474" s="56"/>
      <c r="AK474" s="89"/>
      <c r="AL474" s="63"/>
      <c r="BL474" s="99"/>
      <c r="BM474" s="56"/>
      <c r="BN474" s="90"/>
      <c r="BO474" s="63"/>
      <c r="BP474" s="63"/>
      <c r="BQ474" s="91"/>
      <c r="BR474" s="63"/>
      <c r="BS474" s="63"/>
      <c r="BT474" s="63"/>
    </row>
    <row r="475" spans="1:78" x14ac:dyDescent="0.3">
      <c r="D475" s="56" t="s">
        <v>54</v>
      </c>
      <c r="E475" s="217" t="s">
        <v>66</v>
      </c>
      <c r="F475" s="217"/>
      <c r="G475" s="56"/>
      <c r="N475" s="56" t="s">
        <v>67</v>
      </c>
      <c r="O475" s="56" t="s">
        <v>313</v>
      </c>
      <c r="P475" s="92">
        <f>Q475/R475</f>
        <v>7.1428571428571425E-2</v>
      </c>
      <c r="Q475" s="56">
        <v>5</v>
      </c>
      <c r="R475" s="56">
        <v>70</v>
      </c>
      <c r="S475" s="56">
        <v>2</v>
      </c>
      <c r="T475" s="56">
        <v>104</v>
      </c>
      <c r="U475" s="93">
        <f>S475/T475</f>
        <v>1.9230769230769232E-2</v>
      </c>
      <c r="V475" s="63" t="s">
        <v>170</v>
      </c>
      <c r="AD475" s="56"/>
      <c r="AE475" s="56"/>
      <c r="AF475" s="88"/>
      <c r="AG475" s="56"/>
      <c r="AH475" s="56"/>
      <c r="AI475" s="56"/>
      <c r="AJ475" s="56"/>
      <c r="AK475" s="89"/>
      <c r="AL475" s="63"/>
      <c r="BL475" s="101"/>
      <c r="BM475" s="101" t="s">
        <v>130</v>
      </c>
      <c r="BN475" s="90" t="s">
        <v>321</v>
      </c>
      <c r="BO475" s="63" t="s">
        <v>319</v>
      </c>
      <c r="BP475" s="63" t="s">
        <v>320</v>
      </c>
      <c r="BQ475" s="91" t="s">
        <v>226</v>
      </c>
      <c r="BR475" s="63" t="s">
        <v>322</v>
      </c>
      <c r="BS475" s="63" t="s">
        <v>323</v>
      </c>
      <c r="BT475" s="63" t="s">
        <v>324</v>
      </c>
    </row>
    <row r="476" spans="1:78" x14ac:dyDescent="0.3">
      <c r="D476" s="56" t="s">
        <v>55</v>
      </c>
      <c r="E476" s="217" t="s">
        <v>139</v>
      </c>
      <c r="F476" s="217"/>
      <c r="G476" s="56"/>
      <c r="N476" s="217" t="s">
        <v>314</v>
      </c>
      <c r="O476" s="56" t="s">
        <v>315</v>
      </c>
      <c r="P476" s="77">
        <f>Q476/R476</f>
        <v>0.12857142857142856</v>
      </c>
      <c r="Q476" s="56">
        <v>9</v>
      </c>
      <c r="R476" s="56">
        <v>70</v>
      </c>
      <c r="S476" s="56">
        <v>13</v>
      </c>
      <c r="T476" s="56">
        <v>104</v>
      </c>
      <c r="U476" s="77">
        <f>S476/T476</f>
        <v>0.125</v>
      </c>
      <c r="V476" s="63" t="s">
        <v>212</v>
      </c>
      <c r="AD476" s="56"/>
      <c r="AE476" s="56"/>
      <c r="AF476" s="88"/>
      <c r="AG476" s="56"/>
      <c r="AH476" s="56"/>
      <c r="AI476" s="56"/>
      <c r="AJ476" s="56"/>
      <c r="AK476" s="89"/>
      <c r="AL476" s="63"/>
      <c r="BL476" s="99"/>
      <c r="BM476" s="56"/>
      <c r="BN476" s="90"/>
      <c r="BO476" s="63"/>
      <c r="BP476" s="63"/>
      <c r="BQ476" s="91"/>
      <c r="BR476" s="63"/>
      <c r="BS476" s="63"/>
      <c r="BT476" s="63"/>
    </row>
    <row r="477" spans="1:78" x14ac:dyDescent="0.3">
      <c r="D477" s="56" t="s">
        <v>56</v>
      </c>
      <c r="E477" s="217" t="s">
        <v>139</v>
      </c>
      <c r="F477" s="217"/>
      <c r="G477" s="56"/>
      <c r="N477" s="217"/>
      <c r="O477" s="220" t="s">
        <v>316</v>
      </c>
      <c r="P477" s="221"/>
      <c r="Q477" s="221"/>
      <c r="R477" s="221"/>
      <c r="S477" s="221"/>
      <c r="T477" s="221"/>
      <c r="U477" s="221"/>
      <c r="V477" s="222"/>
      <c r="AD477" s="56" t="s">
        <v>317</v>
      </c>
      <c r="AE477" s="56" t="s">
        <v>211</v>
      </c>
      <c r="AF477" s="88">
        <v>0.98</v>
      </c>
      <c r="AG477" s="80"/>
      <c r="AH477" s="80">
        <v>70</v>
      </c>
      <c r="AI477" s="80"/>
      <c r="AJ477" s="80">
        <v>104</v>
      </c>
      <c r="AK477" s="89">
        <v>0.97</v>
      </c>
      <c r="AL477" s="63" t="s">
        <v>212</v>
      </c>
      <c r="BL477" s="56"/>
      <c r="BM477" s="83"/>
      <c r="BN477" s="56"/>
      <c r="BO477" s="56" t="s">
        <v>61</v>
      </c>
      <c r="BP477" s="56" t="s">
        <v>62</v>
      </c>
      <c r="BQ477" s="56" t="s">
        <v>63</v>
      </c>
      <c r="BR477" s="56" t="s">
        <v>62</v>
      </c>
      <c r="BS477" s="56"/>
      <c r="BT477" s="63"/>
    </row>
    <row r="478" spans="1:78" x14ac:dyDescent="0.3">
      <c r="D478" s="56" t="s">
        <v>57</v>
      </c>
      <c r="E478" s="217" t="s">
        <v>139</v>
      </c>
      <c r="F478" s="217"/>
      <c r="G478" s="56"/>
      <c r="AD478" s="56" t="s">
        <v>317</v>
      </c>
      <c r="AE478" s="56" t="s">
        <v>318</v>
      </c>
      <c r="AF478" s="88">
        <v>0.95</v>
      </c>
      <c r="AG478" s="80"/>
      <c r="AH478" s="80">
        <v>70</v>
      </c>
      <c r="AI478" s="80"/>
      <c r="AJ478" s="80">
        <v>104</v>
      </c>
      <c r="AK478" s="89">
        <v>0.97</v>
      </c>
      <c r="AL478" s="56" t="s">
        <v>129</v>
      </c>
      <c r="BL478" s="56" t="s">
        <v>330</v>
      </c>
      <c r="BM478" s="56" t="s">
        <v>128</v>
      </c>
      <c r="BN478" s="92">
        <f>BO478/BP478</f>
        <v>8.5714285714285715E-2</v>
      </c>
      <c r="BO478" s="56">
        <v>6</v>
      </c>
      <c r="BP478" s="63" t="s">
        <v>325</v>
      </c>
      <c r="BQ478" s="56">
        <v>2</v>
      </c>
      <c r="BR478" s="63" t="s">
        <v>326</v>
      </c>
      <c r="BS478" s="89">
        <f>BQ478/BR478</f>
        <v>1.9230769230769232E-2</v>
      </c>
      <c r="BT478" s="63" t="s">
        <v>129</v>
      </c>
    </row>
    <row r="479" spans="1:78" x14ac:dyDescent="0.3">
      <c r="D479" s="56" t="s">
        <v>236</v>
      </c>
      <c r="E479" s="56">
        <v>36</v>
      </c>
      <c r="F479" s="56">
        <v>33</v>
      </c>
      <c r="G479" s="56"/>
      <c r="BL479" s="218" t="s">
        <v>327</v>
      </c>
      <c r="BM479" s="217" t="s">
        <v>128</v>
      </c>
      <c r="BN479" s="254" t="s">
        <v>328</v>
      </c>
      <c r="BO479" s="255"/>
      <c r="BP479" s="255"/>
      <c r="BQ479" s="255"/>
      <c r="BR479" s="255"/>
      <c r="BS479" s="256"/>
      <c r="BT479" s="63"/>
    </row>
    <row r="480" spans="1:78" x14ac:dyDescent="0.3">
      <c r="BL480" s="219"/>
      <c r="BM480" s="217"/>
      <c r="BN480" s="254" t="s">
        <v>329</v>
      </c>
      <c r="BO480" s="255"/>
      <c r="BP480" s="255"/>
      <c r="BQ480" s="255"/>
      <c r="BR480" s="255"/>
      <c r="BS480" s="256"/>
      <c r="BT480" s="63"/>
    </row>
    <row r="481" spans="1:78" x14ac:dyDescent="0.3">
      <c r="AZ481" s="84"/>
      <c r="BA481" s="84"/>
      <c r="BB481" s="84"/>
      <c r="BC481" s="84"/>
      <c r="BD481" s="84"/>
      <c r="BE481" s="84"/>
      <c r="BF481" s="84"/>
      <c r="BG481" s="84"/>
      <c r="BH481" s="84"/>
      <c r="BT481" s="84"/>
      <c r="BU481" s="84"/>
    </row>
    <row r="482" spans="1:78" ht="4.1500000000000004" customHeight="1" x14ac:dyDescent="0.3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85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J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</row>
    <row r="484" spans="1:78" x14ac:dyDescent="0.3">
      <c r="A484" s="60">
        <v>21</v>
      </c>
      <c r="B484" s="60">
        <v>451</v>
      </c>
      <c r="C484" s="61" t="s">
        <v>21</v>
      </c>
      <c r="D484" s="56" t="s">
        <v>902</v>
      </c>
      <c r="E484" s="56" t="s">
        <v>157</v>
      </c>
      <c r="F484" s="56" t="s">
        <v>904</v>
      </c>
      <c r="G484" s="56"/>
    </row>
    <row r="485" spans="1:78" x14ac:dyDescent="0.3">
      <c r="C485" s="54" t="s">
        <v>807</v>
      </c>
    </row>
    <row r="486" spans="1:78" ht="14.25" customHeight="1" x14ac:dyDescent="0.3">
      <c r="D486" s="189" t="s">
        <v>51</v>
      </c>
      <c r="E486" s="56" t="s">
        <v>183</v>
      </c>
      <c r="F486" s="56" t="s">
        <v>903</v>
      </c>
      <c r="G486" s="56" t="s">
        <v>131</v>
      </c>
      <c r="N486" s="218"/>
      <c r="O486" s="218" t="s">
        <v>59</v>
      </c>
      <c r="P486" s="220" t="s">
        <v>41</v>
      </c>
      <c r="Q486" s="221"/>
      <c r="R486" s="222"/>
      <c r="S486" s="220" t="s">
        <v>42</v>
      </c>
      <c r="T486" s="221"/>
      <c r="U486" s="222"/>
      <c r="V486" s="223" t="s">
        <v>60</v>
      </c>
      <c r="AD486" s="218"/>
      <c r="AE486" s="218" t="s">
        <v>59</v>
      </c>
      <c r="AF486" s="220" t="s">
        <v>41</v>
      </c>
      <c r="AG486" s="221"/>
      <c r="AH486" s="222"/>
      <c r="AI486" s="220" t="s">
        <v>42</v>
      </c>
      <c r="AJ486" s="221"/>
      <c r="AK486" s="222"/>
      <c r="AL486" s="223" t="s">
        <v>60</v>
      </c>
      <c r="AT486" s="218"/>
      <c r="AU486" s="218" t="s">
        <v>59</v>
      </c>
      <c r="AV486" s="220" t="s">
        <v>41</v>
      </c>
      <c r="AW486" s="221"/>
      <c r="AX486" s="222"/>
      <c r="AY486" s="220" t="s">
        <v>42</v>
      </c>
      <c r="AZ486" s="221"/>
      <c r="BA486" s="222"/>
      <c r="BB486" s="218" t="s">
        <v>60</v>
      </c>
      <c r="BJ486" s="56" t="s">
        <v>155</v>
      </c>
      <c r="BL486" s="56" t="s">
        <v>131</v>
      </c>
      <c r="BM486" s="56" t="s">
        <v>51</v>
      </c>
      <c r="BN486" s="220" t="s">
        <v>41</v>
      </c>
      <c r="BO486" s="221"/>
      <c r="BP486" s="222"/>
      <c r="BQ486" s="220" t="s">
        <v>42</v>
      </c>
      <c r="BR486" s="221"/>
      <c r="BS486" s="222"/>
      <c r="BT486" s="63" t="s">
        <v>60</v>
      </c>
    </row>
    <row r="487" spans="1:78" x14ac:dyDescent="0.3">
      <c r="D487" s="56" t="s">
        <v>52</v>
      </c>
      <c r="E487" s="56">
        <v>63</v>
      </c>
      <c r="F487" s="56">
        <v>63</v>
      </c>
      <c r="G487" s="56"/>
      <c r="N487" s="219"/>
      <c r="O487" s="219"/>
      <c r="P487" s="56"/>
      <c r="Q487" s="56" t="s">
        <v>61</v>
      </c>
      <c r="R487" s="56" t="s">
        <v>62</v>
      </c>
      <c r="S487" s="56" t="s">
        <v>63</v>
      </c>
      <c r="T487" s="56" t="s">
        <v>62</v>
      </c>
      <c r="U487" s="56"/>
      <c r="V487" s="224"/>
      <c r="AD487" s="219"/>
      <c r="AE487" s="219"/>
      <c r="AF487" s="56"/>
      <c r="AG487" s="56" t="s">
        <v>61</v>
      </c>
      <c r="AH487" s="56" t="s">
        <v>62</v>
      </c>
      <c r="AI487" s="56" t="s">
        <v>63</v>
      </c>
      <c r="AJ487" s="56" t="s">
        <v>62</v>
      </c>
      <c r="AK487" s="56"/>
      <c r="AL487" s="224"/>
      <c r="AT487" s="219"/>
      <c r="AU487" s="219"/>
      <c r="AV487" s="56" t="s">
        <v>80</v>
      </c>
      <c r="AW487" s="63" t="s">
        <v>81</v>
      </c>
      <c r="AX487" s="56" t="s">
        <v>62</v>
      </c>
      <c r="AY487" s="56" t="s">
        <v>80</v>
      </c>
      <c r="AZ487" s="63" t="s">
        <v>81</v>
      </c>
      <c r="BA487" s="56" t="s">
        <v>62</v>
      </c>
      <c r="BB487" s="219"/>
      <c r="BL487" s="56"/>
      <c r="BM487" s="56"/>
      <c r="BN487" s="56" t="s">
        <v>80</v>
      </c>
      <c r="BO487" s="63" t="s">
        <v>81</v>
      </c>
      <c r="BP487" s="56" t="s">
        <v>62</v>
      </c>
      <c r="BQ487" s="56" t="s">
        <v>80</v>
      </c>
      <c r="BR487" s="56" t="s">
        <v>81</v>
      </c>
      <c r="BS487" s="56" t="s">
        <v>62</v>
      </c>
      <c r="BT487" s="63"/>
    </row>
    <row r="488" spans="1:78" x14ac:dyDescent="0.3">
      <c r="D488" s="94" t="s">
        <v>53</v>
      </c>
      <c r="E488" s="94">
        <v>2.11</v>
      </c>
      <c r="F488" s="94">
        <v>2.88</v>
      </c>
      <c r="G488" s="94"/>
      <c r="N488" s="56" t="s">
        <v>64</v>
      </c>
      <c r="O488" s="56" t="s">
        <v>907</v>
      </c>
      <c r="P488" s="86">
        <f>Q488/R488</f>
        <v>7.9365079365079361E-2</v>
      </c>
      <c r="Q488" s="56">
        <f>Q489+Q490</f>
        <v>5</v>
      </c>
      <c r="R488" s="56">
        <v>63</v>
      </c>
      <c r="S488" s="56">
        <f>S489+S490</f>
        <v>12</v>
      </c>
      <c r="T488" s="56">
        <v>63</v>
      </c>
      <c r="U488" s="87">
        <f>S488/T488</f>
        <v>0.19047619047619047</v>
      </c>
      <c r="V488" s="106"/>
      <c r="AD488" s="56" t="s">
        <v>78</v>
      </c>
      <c r="AE488" s="56" t="s">
        <v>907</v>
      </c>
      <c r="AF488" s="88">
        <f t="shared" ref="AF488" si="107">AG488/AH488</f>
        <v>3.1746031746031744E-2</v>
      </c>
      <c r="AG488" s="56">
        <v>2</v>
      </c>
      <c r="AH488" s="56">
        <v>63</v>
      </c>
      <c r="AI488" s="56">
        <v>1</v>
      </c>
      <c r="AJ488" s="56">
        <v>63</v>
      </c>
      <c r="AK488" s="89">
        <f t="shared" ref="AK488" si="108">AI488/AJ488</f>
        <v>1.5873015873015872E-2</v>
      </c>
      <c r="AL488" s="63" t="s">
        <v>66</v>
      </c>
      <c r="AT488" s="56" t="s">
        <v>1285</v>
      </c>
      <c r="AU488" s="56"/>
      <c r="AV488" s="97" t="s">
        <v>909</v>
      </c>
      <c r="AW488" s="63" t="s">
        <v>910</v>
      </c>
      <c r="AX488" s="56">
        <v>63</v>
      </c>
      <c r="AY488" s="91" t="s">
        <v>914</v>
      </c>
      <c r="AZ488" s="63" t="s">
        <v>915</v>
      </c>
      <c r="BA488" s="56">
        <v>63</v>
      </c>
      <c r="BB488" s="63" t="s">
        <v>72</v>
      </c>
      <c r="BL488" s="99"/>
      <c r="BM488" s="56"/>
      <c r="BN488" s="90"/>
      <c r="BO488" s="63"/>
      <c r="BP488" s="56"/>
      <c r="BQ488" s="91"/>
      <c r="BR488" s="63"/>
      <c r="BS488" s="56"/>
      <c r="BT488" s="63"/>
    </row>
    <row r="489" spans="1:78" x14ac:dyDescent="0.3">
      <c r="D489" s="94" t="s">
        <v>54</v>
      </c>
      <c r="E489" s="253" t="s">
        <v>137</v>
      </c>
      <c r="F489" s="253"/>
      <c r="G489" s="56"/>
      <c r="N489" s="56" t="s">
        <v>67</v>
      </c>
      <c r="O489" s="56" t="s">
        <v>907</v>
      </c>
      <c r="P489" s="92">
        <f>Q489/R489</f>
        <v>1.5873015873015872E-2</v>
      </c>
      <c r="Q489" s="56">
        <v>1</v>
      </c>
      <c r="R489" s="56">
        <v>63</v>
      </c>
      <c r="S489" s="56">
        <v>2</v>
      </c>
      <c r="T489" s="56">
        <v>63</v>
      </c>
      <c r="U489" s="93">
        <f>S489/T489</f>
        <v>3.1746031746031744E-2</v>
      </c>
      <c r="V489" s="106"/>
      <c r="AD489" s="56" t="s">
        <v>76</v>
      </c>
      <c r="AE489" s="56" t="s">
        <v>907</v>
      </c>
      <c r="AF489" s="88">
        <f>AG489/AH489</f>
        <v>9.5238095238095233E-2</v>
      </c>
      <c r="AG489" s="56">
        <v>6</v>
      </c>
      <c r="AH489" s="56">
        <v>63</v>
      </c>
      <c r="AI489" s="56">
        <v>1</v>
      </c>
      <c r="AJ489" s="56">
        <v>63</v>
      </c>
      <c r="AK489" s="89">
        <f>AI489/AJ489</f>
        <v>1.5873015873015872E-2</v>
      </c>
      <c r="AL489" s="63" t="s">
        <v>66</v>
      </c>
      <c r="AT489" s="76" t="s">
        <v>1278</v>
      </c>
      <c r="AU489" s="56"/>
      <c r="AV489" s="97" t="s">
        <v>911</v>
      </c>
      <c r="AW489" s="63" t="s">
        <v>108</v>
      </c>
      <c r="AX489" s="56">
        <v>63</v>
      </c>
      <c r="AY489" s="91" t="s">
        <v>912</v>
      </c>
      <c r="AZ489" s="63" t="s">
        <v>913</v>
      </c>
      <c r="BA489" s="56">
        <v>63</v>
      </c>
      <c r="BB489" s="63" t="s">
        <v>188</v>
      </c>
      <c r="BL489" s="101"/>
      <c r="BM489" s="190" t="s">
        <v>916</v>
      </c>
      <c r="BN489" s="90" t="s">
        <v>917</v>
      </c>
      <c r="BO489" s="63" t="s">
        <v>600</v>
      </c>
      <c r="BP489" s="56">
        <v>63</v>
      </c>
      <c r="BQ489" s="91" t="s">
        <v>918</v>
      </c>
      <c r="BR489" s="63" t="s">
        <v>143</v>
      </c>
      <c r="BS489" s="56">
        <v>63</v>
      </c>
      <c r="BT489" s="63" t="s">
        <v>188</v>
      </c>
    </row>
    <row r="490" spans="1:78" x14ac:dyDescent="0.3">
      <c r="D490" s="56" t="s">
        <v>55</v>
      </c>
      <c r="E490" s="217" t="s">
        <v>139</v>
      </c>
      <c r="F490" s="217"/>
      <c r="G490" s="56"/>
      <c r="N490" s="56" t="s">
        <v>68</v>
      </c>
      <c r="O490" s="56" t="s">
        <v>907</v>
      </c>
      <c r="P490" s="92">
        <f>Q490/R490</f>
        <v>6.3492063492063489E-2</v>
      </c>
      <c r="Q490" s="56">
        <v>4</v>
      </c>
      <c r="R490" s="56">
        <v>63</v>
      </c>
      <c r="S490" s="56">
        <v>10</v>
      </c>
      <c r="T490" s="56">
        <v>63</v>
      </c>
      <c r="U490" s="93">
        <f>S490/T490</f>
        <v>0.15873015873015872</v>
      </c>
      <c r="V490" s="63" t="s">
        <v>908</v>
      </c>
      <c r="AD490" s="56" t="s">
        <v>77</v>
      </c>
      <c r="AE490" s="56" t="s">
        <v>907</v>
      </c>
      <c r="AF490" s="88">
        <f t="shared" ref="AF490" si="109">AG490/AH490</f>
        <v>4.7619047619047616E-2</v>
      </c>
      <c r="AG490" s="56">
        <v>3</v>
      </c>
      <c r="AH490" s="56">
        <v>63</v>
      </c>
      <c r="AI490" s="56">
        <v>1</v>
      </c>
      <c r="AJ490" s="56">
        <v>63</v>
      </c>
      <c r="AK490" s="89">
        <f t="shared" ref="AK490" si="110">AI490/AJ490</f>
        <v>1.5873015873015872E-2</v>
      </c>
      <c r="AL490" s="63" t="s">
        <v>66</v>
      </c>
      <c r="BL490" s="56"/>
      <c r="BM490" s="56"/>
      <c r="BN490" s="56" t="s">
        <v>149</v>
      </c>
      <c r="BO490" s="63" t="s">
        <v>304</v>
      </c>
      <c r="BP490" s="56" t="s">
        <v>62</v>
      </c>
      <c r="BQ490" s="56" t="s">
        <v>149</v>
      </c>
      <c r="BR490" s="63" t="s">
        <v>304</v>
      </c>
      <c r="BS490" s="56" t="s">
        <v>62</v>
      </c>
      <c r="BT490" s="63"/>
    </row>
    <row r="491" spans="1:78" x14ac:dyDescent="0.3">
      <c r="D491" s="94" t="s">
        <v>56</v>
      </c>
      <c r="E491" s="253" t="s">
        <v>906</v>
      </c>
      <c r="F491" s="253"/>
      <c r="G491" s="56"/>
      <c r="AD491" s="56"/>
      <c r="AE491" s="56"/>
      <c r="AF491" s="88"/>
      <c r="AG491" s="56"/>
      <c r="AH491" s="56"/>
      <c r="AI491" s="56"/>
      <c r="AJ491" s="56"/>
      <c r="AK491" s="89"/>
      <c r="AL491" s="63"/>
      <c r="BL491" s="56"/>
      <c r="BM491" s="56" t="s">
        <v>121</v>
      </c>
      <c r="BN491" s="90" t="s">
        <v>215</v>
      </c>
      <c r="BO491" s="63" t="s">
        <v>919</v>
      </c>
      <c r="BP491" s="56">
        <v>63</v>
      </c>
      <c r="BQ491" s="91" t="s">
        <v>123</v>
      </c>
      <c r="BR491" s="63" t="s">
        <v>920</v>
      </c>
      <c r="BS491" s="56">
        <v>63</v>
      </c>
      <c r="BT491" s="63" t="s">
        <v>188</v>
      </c>
    </row>
    <row r="492" spans="1:78" x14ac:dyDescent="0.3">
      <c r="D492" s="56" t="s">
        <v>57</v>
      </c>
      <c r="E492" s="217" t="s">
        <v>139</v>
      </c>
      <c r="F492" s="217"/>
      <c r="G492" s="56"/>
      <c r="BL492" s="56"/>
      <c r="BM492" s="56"/>
      <c r="BN492" s="92"/>
      <c r="BO492" s="56"/>
      <c r="BP492" s="56"/>
      <c r="BQ492" s="56"/>
      <c r="BR492" s="56"/>
      <c r="BS492" s="89"/>
      <c r="BT492" s="63"/>
    </row>
    <row r="493" spans="1:78" x14ac:dyDescent="0.3">
      <c r="D493" s="94" t="s">
        <v>235</v>
      </c>
      <c r="E493" s="94">
        <v>47.5</v>
      </c>
      <c r="F493" s="94">
        <v>18.5</v>
      </c>
      <c r="G493" s="94"/>
    </row>
    <row r="495" spans="1:78" ht="4.1500000000000004" customHeight="1" x14ac:dyDescent="0.3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</row>
    <row r="497" spans="1:78" x14ac:dyDescent="0.3">
      <c r="A497" s="60">
        <v>22</v>
      </c>
      <c r="B497" s="60">
        <v>545</v>
      </c>
      <c r="C497" s="162" t="s">
        <v>22</v>
      </c>
      <c r="D497" s="56" t="s">
        <v>373</v>
      </c>
      <c r="E497" s="56" t="s">
        <v>157</v>
      </c>
      <c r="F497" s="56" t="s">
        <v>158</v>
      </c>
      <c r="G497" s="56"/>
    </row>
    <row r="499" spans="1:78" x14ac:dyDescent="0.3">
      <c r="D499" s="62" t="s">
        <v>51</v>
      </c>
      <c r="E499" s="56" t="s">
        <v>157</v>
      </c>
      <c r="F499" s="56" t="s">
        <v>158</v>
      </c>
      <c r="G499" s="56" t="s">
        <v>131</v>
      </c>
      <c r="N499" s="218"/>
      <c r="O499" s="218" t="s">
        <v>59</v>
      </c>
      <c r="P499" s="220" t="s">
        <v>41</v>
      </c>
      <c r="Q499" s="221"/>
      <c r="R499" s="222"/>
      <c r="S499" s="220" t="s">
        <v>42</v>
      </c>
      <c r="T499" s="221"/>
      <c r="U499" s="222"/>
      <c r="V499" s="223" t="s">
        <v>60</v>
      </c>
      <c r="AD499" s="218"/>
      <c r="AE499" s="218" t="s">
        <v>59</v>
      </c>
      <c r="AF499" s="217" t="s">
        <v>41</v>
      </c>
      <c r="AG499" s="217"/>
      <c r="AH499" s="217"/>
      <c r="AI499" s="217" t="s">
        <v>42</v>
      </c>
      <c r="AJ499" s="217"/>
      <c r="AK499" s="217"/>
      <c r="AL499" s="223" t="s">
        <v>60</v>
      </c>
      <c r="AT499" s="217" t="s">
        <v>155</v>
      </c>
      <c r="AU499" s="217"/>
      <c r="AV499" s="217"/>
      <c r="AW499" s="217"/>
      <c r="AX499" s="217"/>
      <c r="AY499" s="217"/>
      <c r="AZ499" s="217"/>
      <c r="BA499" s="217"/>
      <c r="BB499" s="217"/>
      <c r="BC499" s="217"/>
      <c r="BD499" s="217"/>
      <c r="BE499" s="217"/>
      <c r="BF499" s="217"/>
      <c r="BG499" s="217"/>
      <c r="BJ499" s="56" t="s">
        <v>155</v>
      </c>
      <c r="BL499" s="220" t="s">
        <v>155</v>
      </c>
      <c r="BM499" s="221"/>
      <c r="BN499" s="221"/>
      <c r="BO499" s="221"/>
      <c r="BP499" s="221"/>
      <c r="BQ499" s="221"/>
      <c r="BR499" s="221"/>
      <c r="BS499" s="221"/>
      <c r="BT499" s="221"/>
      <c r="BU499" s="221"/>
      <c r="BV499" s="222"/>
    </row>
    <row r="500" spans="1:78" x14ac:dyDescent="0.3">
      <c r="D500" s="56" t="s">
        <v>52</v>
      </c>
      <c r="E500" s="56">
        <v>45</v>
      </c>
      <c r="F500" s="56">
        <v>56</v>
      </c>
      <c r="G500" s="56"/>
      <c r="N500" s="219"/>
      <c r="O500" s="219"/>
      <c r="P500" s="56"/>
      <c r="Q500" s="56" t="s">
        <v>61</v>
      </c>
      <c r="R500" s="56" t="s">
        <v>62</v>
      </c>
      <c r="S500" s="56" t="s">
        <v>63</v>
      </c>
      <c r="T500" s="56" t="s">
        <v>62</v>
      </c>
      <c r="U500" s="56"/>
      <c r="V500" s="224"/>
      <c r="AD500" s="219"/>
      <c r="AE500" s="219"/>
      <c r="AF500" s="56"/>
      <c r="AG500" s="56" t="s">
        <v>61</v>
      </c>
      <c r="AH500" s="56" t="s">
        <v>62</v>
      </c>
      <c r="AI500" s="56" t="s">
        <v>63</v>
      </c>
      <c r="AJ500" s="56" t="s">
        <v>62</v>
      </c>
      <c r="AK500" s="56"/>
      <c r="AL500" s="224"/>
    </row>
    <row r="501" spans="1:78" x14ac:dyDescent="0.3">
      <c r="D501" s="56" t="s">
        <v>53</v>
      </c>
      <c r="E501" s="56">
        <v>1.7</v>
      </c>
      <c r="F501" s="56">
        <v>2.2999999999999998</v>
      </c>
      <c r="G501" s="56"/>
      <c r="N501" s="56" t="s">
        <v>64</v>
      </c>
      <c r="O501" s="56" t="s">
        <v>368</v>
      </c>
      <c r="P501" s="86">
        <f>Q501/R501</f>
        <v>6.6666666666666666E-2</v>
      </c>
      <c r="Q501" s="56">
        <v>3</v>
      </c>
      <c r="R501" s="56">
        <v>45</v>
      </c>
      <c r="S501" s="56">
        <v>7</v>
      </c>
      <c r="T501" s="56">
        <v>56</v>
      </c>
      <c r="U501" s="87">
        <f>S501/T501</f>
        <v>0.125</v>
      </c>
      <c r="V501" s="63" t="s">
        <v>518</v>
      </c>
      <c r="AD501" s="56"/>
      <c r="AE501" s="56"/>
      <c r="AF501" s="88"/>
      <c r="AG501" s="56"/>
      <c r="AH501" s="56"/>
      <c r="AI501" s="56"/>
      <c r="AJ501" s="56"/>
      <c r="AK501" s="89"/>
      <c r="AL501" s="63"/>
    </row>
    <row r="502" spans="1:78" x14ac:dyDescent="0.3">
      <c r="D502" s="56" t="s">
        <v>54</v>
      </c>
      <c r="E502" s="220" t="s">
        <v>66</v>
      </c>
      <c r="F502" s="222"/>
      <c r="G502" s="56"/>
      <c r="N502" s="56" t="s">
        <v>519</v>
      </c>
      <c r="O502" s="56" t="s">
        <v>368</v>
      </c>
      <c r="P502" s="92">
        <f>Q502/R502</f>
        <v>0</v>
      </c>
      <c r="Q502" s="56">
        <v>0</v>
      </c>
      <c r="R502" s="56">
        <v>45</v>
      </c>
      <c r="S502" s="56">
        <v>1</v>
      </c>
      <c r="T502" s="56">
        <v>56</v>
      </c>
      <c r="U502" s="93">
        <f>S502/T502</f>
        <v>1.7857142857142856E-2</v>
      </c>
      <c r="V502" s="63" t="s">
        <v>523</v>
      </c>
      <c r="AD502" s="56" t="s">
        <v>76</v>
      </c>
      <c r="AE502" s="56" t="s">
        <v>368</v>
      </c>
      <c r="AF502" s="88">
        <f>AG502/AH502</f>
        <v>8.8888888888888892E-2</v>
      </c>
      <c r="AG502" s="56">
        <v>4</v>
      </c>
      <c r="AH502" s="56">
        <v>45</v>
      </c>
      <c r="AI502" s="56">
        <v>13</v>
      </c>
      <c r="AJ502" s="56">
        <v>56</v>
      </c>
      <c r="AK502" s="89">
        <f>AI502/AJ502</f>
        <v>0.23214285714285715</v>
      </c>
      <c r="AL502" s="63" t="s">
        <v>529</v>
      </c>
    </row>
    <row r="503" spans="1:78" x14ac:dyDescent="0.3">
      <c r="D503" s="56" t="s">
        <v>55</v>
      </c>
      <c r="E503" s="220" t="s">
        <v>139</v>
      </c>
      <c r="F503" s="222" t="e">
        <f>#REF!</f>
        <v>#REF!</v>
      </c>
      <c r="G503" s="56"/>
      <c r="N503" s="56" t="s">
        <v>520</v>
      </c>
      <c r="O503" s="56" t="s">
        <v>368</v>
      </c>
      <c r="P503" s="92">
        <f>Q503/R503</f>
        <v>4.4444444444444446E-2</v>
      </c>
      <c r="Q503" s="56">
        <v>2</v>
      </c>
      <c r="R503" s="56">
        <v>45</v>
      </c>
      <c r="S503" s="56">
        <v>3</v>
      </c>
      <c r="T503" s="56">
        <v>56</v>
      </c>
      <c r="U503" s="93">
        <f>S503/T503</f>
        <v>5.3571428571428568E-2</v>
      </c>
      <c r="V503" s="63" t="s">
        <v>524</v>
      </c>
      <c r="AD503" s="56" t="s">
        <v>76</v>
      </c>
      <c r="AE503" s="56" t="s">
        <v>527</v>
      </c>
      <c r="AF503" s="88">
        <f t="shared" ref="AF503" si="111">AG503/AH503</f>
        <v>2.2222222222222223E-2</v>
      </c>
      <c r="AG503" s="56">
        <v>1</v>
      </c>
      <c r="AH503" s="56">
        <v>45</v>
      </c>
      <c r="AI503" s="56">
        <v>7</v>
      </c>
      <c r="AJ503" s="56">
        <v>56</v>
      </c>
      <c r="AK503" s="89">
        <f t="shared" ref="AK503" si="112">AI503/AJ503</f>
        <v>0.125</v>
      </c>
      <c r="AL503" s="63" t="s">
        <v>530</v>
      </c>
    </row>
    <row r="504" spans="1:78" x14ac:dyDescent="0.3">
      <c r="D504" s="94" t="s">
        <v>56</v>
      </c>
      <c r="E504" s="225" t="s">
        <v>407</v>
      </c>
      <c r="F504" s="227" t="e">
        <f>#REF!</f>
        <v>#REF!</v>
      </c>
      <c r="G504" s="94" t="s">
        <v>138</v>
      </c>
      <c r="N504" s="56" t="s">
        <v>521</v>
      </c>
      <c r="O504" s="56" t="s">
        <v>368</v>
      </c>
      <c r="P504" s="92">
        <f>Q504/R504</f>
        <v>0</v>
      </c>
      <c r="Q504" s="56">
        <v>0</v>
      </c>
      <c r="R504" s="56">
        <v>45</v>
      </c>
      <c r="S504" s="56">
        <v>2</v>
      </c>
      <c r="T504" s="56">
        <v>56</v>
      </c>
      <c r="U504" s="93">
        <f>S504/T504</f>
        <v>3.5714285714285712E-2</v>
      </c>
      <c r="V504" s="63" t="s">
        <v>525</v>
      </c>
      <c r="AD504" s="56" t="s">
        <v>76</v>
      </c>
      <c r="AE504" s="56" t="s">
        <v>528</v>
      </c>
      <c r="AF504" s="88">
        <f>AG504/AH504</f>
        <v>6.6666666666666666E-2</v>
      </c>
      <c r="AG504" s="56">
        <v>3</v>
      </c>
      <c r="AH504" s="56">
        <v>45</v>
      </c>
      <c r="AI504" s="56">
        <v>6</v>
      </c>
      <c r="AJ504" s="56">
        <v>56</v>
      </c>
      <c r="AK504" s="89">
        <f>AI504/AJ504</f>
        <v>0.10714285714285714</v>
      </c>
      <c r="AL504" s="63" t="s">
        <v>531</v>
      </c>
    </row>
    <row r="505" spans="1:78" x14ac:dyDescent="0.3">
      <c r="D505" s="56" t="s">
        <v>57</v>
      </c>
      <c r="E505" s="220" t="s">
        <v>139</v>
      </c>
      <c r="F505" s="222" t="e">
        <f>#REF!</f>
        <v>#REF!</v>
      </c>
      <c r="G505" s="56"/>
      <c r="N505" s="56" t="s">
        <v>522</v>
      </c>
      <c r="O505" s="56" t="s">
        <v>368</v>
      </c>
      <c r="P505" s="92">
        <f>Q505/R505</f>
        <v>2.2222222222222223E-2</v>
      </c>
      <c r="Q505" s="56">
        <v>1</v>
      </c>
      <c r="R505" s="56">
        <v>45</v>
      </c>
      <c r="S505" s="56">
        <v>1</v>
      </c>
      <c r="T505" s="56">
        <v>56</v>
      </c>
      <c r="U505" s="93">
        <f>S505/T505</f>
        <v>1.7857142857142856E-2</v>
      </c>
      <c r="V505" s="63" t="s">
        <v>526</v>
      </c>
    </row>
    <row r="506" spans="1:78" x14ac:dyDescent="0.3">
      <c r="D506" s="56" t="s">
        <v>235</v>
      </c>
      <c r="E506" s="220">
        <v>60</v>
      </c>
      <c r="F506" s="222"/>
      <c r="G506" s="56"/>
    </row>
    <row r="508" spans="1:78" ht="4.1500000000000004" customHeight="1" x14ac:dyDescent="0.3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  <c r="AS508" s="85"/>
      <c r="AT508" s="85"/>
      <c r="AU508" s="85"/>
      <c r="AV508" s="85"/>
      <c r="AW508" s="85"/>
      <c r="AX508" s="85"/>
      <c r="AY508" s="85"/>
      <c r="AZ508" s="85"/>
      <c r="BA508" s="85"/>
      <c r="BB508" s="85"/>
      <c r="BC508" s="85"/>
      <c r="BD508" s="85"/>
      <c r="BE508" s="85"/>
      <c r="BF508" s="85"/>
      <c r="BG508" s="85"/>
      <c r="BH508" s="85"/>
      <c r="BI508" s="85"/>
      <c r="BJ508" s="85"/>
      <c r="BK508" s="85"/>
      <c r="BL508" s="85"/>
      <c r="BM508" s="85"/>
      <c r="BN508" s="85"/>
      <c r="BO508" s="85"/>
      <c r="BP508" s="85"/>
      <c r="BQ508" s="85"/>
      <c r="BR508" s="85"/>
      <c r="BS508" s="85"/>
      <c r="BT508" s="85"/>
      <c r="BU508" s="85"/>
      <c r="BV508" s="85"/>
      <c r="BW508" s="85"/>
      <c r="BX508" s="85"/>
      <c r="BY508" s="85"/>
      <c r="BZ508" s="85"/>
    </row>
    <row r="510" spans="1:78" x14ac:dyDescent="0.3">
      <c r="A510" s="60">
        <v>23</v>
      </c>
      <c r="B510" s="60">
        <v>2740</v>
      </c>
      <c r="C510" s="162" t="s">
        <v>23</v>
      </c>
      <c r="D510" s="56" t="s">
        <v>202</v>
      </c>
      <c r="E510" s="56" t="s">
        <v>157</v>
      </c>
      <c r="F510" s="56" t="s">
        <v>332</v>
      </c>
      <c r="G510" s="56" t="s">
        <v>333</v>
      </c>
    </row>
    <row r="511" spans="1:78" x14ac:dyDescent="0.3">
      <c r="C511" s="54" t="s">
        <v>179</v>
      </c>
    </row>
    <row r="512" spans="1:78" x14ac:dyDescent="0.3">
      <c r="D512" s="62" t="s">
        <v>51</v>
      </c>
      <c r="E512" s="56" t="str">
        <f>E510</f>
        <v>p-RFA</v>
      </c>
      <c r="F512" s="56" t="str">
        <f>F510</f>
        <v>PN</v>
      </c>
      <c r="G512" s="56" t="str">
        <f>G510</f>
        <v>RN</v>
      </c>
      <c r="H512" s="56" t="s">
        <v>131</v>
      </c>
      <c r="N512" s="218"/>
      <c r="O512" s="217" t="s">
        <v>59</v>
      </c>
      <c r="P512" s="217" t="s">
        <v>41</v>
      </c>
      <c r="Q512" s="217"/>
      <c r="R512" s="217"/>
      <c r="S512" s="217" t="s">
        <v>42</v>
      </c>
      <c r="T512" s="217"/>
      <c r="U512" s="217"/>
      <c r="V512" s="217" t="s">
        <v>43</v>
      </c>
      <c r="W512" s="217"/>
      <c r="X512" s="217"/>
      <c r="Y512" s="228" t="s">
        <v>60</v>
      </c>
      <c r="Z512" s="84"/>
      <c r="AA512" s="84"/>
      <c r="AB512" s="84"/>
      <c r="AD512" s="218"/>
      <c r="AE512" s="218" t="s">
        <v>59</v>
      </c>
      <c r="AF512" s="217" t="s">
        <v>41</v>
      </c>
      <c r="AG512" s="217"/>
      <c r="AH512" s="217"/>
      <c r="AI512" s="217" t="s">
        <v>42</v>
      </c>
      <c r="AJ512" s="217"/>
      <c r="AK512" s="217"/>
      <c r="AL512" s="217" t="s">
        <v>43</v>
      </c>
      <c r="AM512" s="217"/>
      <c r="AN512" s="217"/>
      <c r="AO512" s="223" t="s">
        <v>60</v>
      </c>
      <c r="AP512" s="84"/>
      <c r="AQ512" s="84"/>
      <c r="AR512" s="84"/>
      <c r="AT512" s="218"/>
      <c r="AU512" s="218" t="s">
        <v>59</v>
      </c>
      <c r="AV512" s="220" t="s">
        <v>41</v>
      </c>
      <c r="AW512" s="221"/>
      <c r="AX512" s="222"/>
      <c r="AY512" s="220" t="s">
        <v>42</v>
      </c>
      <c r="AZ512" s="221"/>
      <c r="BA512" s="222"/>
      <c r="BB512" s="217" t="s">
        <v>43</v>
      </c>
      <c r="BC512" s="217"/>
      <c r="BD512" s="217"/>
      <c r="BE512" s="232" t="s">
        <v>60</v>
      </c>
      <c r="BJ512" s="56" t="s">
        <v>155</v>
      </c>
      <c r="BL512" s="218" t="s">
        <v>131</v>
      </c>
      <c r="BM512" s="218" t="s">
        <v>51</v>
      </c>
      <c r="BN512" s="220" t="s">
        <v>41</v>
      </c>
      <c r="BO512" s="221"/>
      <c r="BP512" s="222"/>
      <c r="BQ512" s="220" t="s">
        <v>42</v>
      </c>
      <c r="BR512" s="221"/>
      <c r="BS512" s="222"/>
      <c r="BT512" s="220" t="s">
        <v>43</v>
      </c>
      <c r="BU512" s="221"/>
      <c r="BV512" s="222"/>
      <c r="BW512" s="223" t="s">
        <v>60</v>
      </c>
      <c r="BX512" s="84"/>
      <c r="BY512" s="84"/>
      <c r="BZ512" s="84"/>
    </row>
    <row r="513" spans="4:78" x14ac:dyDescent="0.3">
      <c r="D513" s="56" t="s">
        <v>52</v>
      </c>
      <c r="E513" s="56">
        <v>9</v>
      </c>
      <c r="F513" s="56">
        <v>9</v>
      </c>
      <c r="G513" s="56">
        <v>31</v>
      </c>
      <c r="H513" s="56"/>
      <c r="N513" s="219"/>
      <c r="O513" s="217"/>
      <c r="P513" s="56"/>
      <c r="Q513" s="56" t="s">
        <v>61</v>
      </c>
      <c r="R513" s="56" t="s">
        <v>62</v>
      </c>
      <c r="S513" s="56" t="s">
        <v>63</v>
      </c>
      <c r="T513" s="56" t="s">
        <v>62</v>
      </c>
      <c r="U513" s="56"/>
      <c r="V513" s="56" t="s">
        <v>63</v>
      </c>
      <c r="W513" s="56" t="s">
        <v>62</v>
      </c>
      <c r="X513" s="56"/>
      <c r="Y513" s="228"/>
      <c r="Z513" s="84"/>
      <c r="AA513" s="84"/>
      <c r="AB513" s="84"/>
      <c r="AD513" s="219"/>
      <c r="AE513" s="219"/>
      <c r="AF513" s="56"/>
      <c r="AG513" s="56" t="s">
        <v>61</v>
      </c>
      <c r="AH513" s="56" t="s">
        <v>62</v>
      </c>
      <c r="AI513" s="56" t="s">
        <v>63</v>
      </c>
      <c r="AJ513" s="56" t="s">
        <v>62</v>
      </c>
      <c r="AK513" s="56"/>
      <c r="AL513" s="56" t="s">
        <v>63</v>
      </c>
      <c r="AM513" s="56" t="s">
        <v>62</v>
      </c>
      <c r="AN513" s="56"/>
      <c r="AO513" s="224"/>
      <c r="AP513" s="84"/>
      <c r="AQ513" s="84"/>
      <c r="AR513" s="84"/>
      <c r="AT513" s="219"/>
      <c r="AU513" s="219"/>
      <c r="AV513" s="56" t="s">
        <v>80</v>
      </c>
      <c r="AW513" s="63" t="s">
        <v>81</v>
      </c>
      <c r="AX513" s="56" t="s">
        <v>62</v>
      </c>
      <c r="AY513" s="56" t="s">
        <v>80</v>
      </c>
      <c r="AZ513" s="63" t="s">
        <v>81</v>
      </c>
      <c r="BA513" s="56" t="s">
        <v>62</v>
      </c>
      <c r="BB513" s="56" t="s">
        <v>80</v>
      </c>
      <c r="BC513" s="63" t="s">
        <v>81</v>
      </c>
      <c r="BD513" s="56" t="s">
        <v>62</v>
      </c>
      <c r="BE513" s="233"/>
      <c r="BL513" s="219"/>
      <c r="BM513" s="219"/>
      <c r="BN513" s="56" t="s">
        <v>80</v>
      </c>
      <c r="BO513" s="63" t="s">
        <v>81</v>
      </c>
      <c r="BP513" s="56" t="s">
        <v>62</v>
      </c>
      <c r="BQ513" s="56" t="s">
        <v>80</v>
      </c>
      <c r="BR513" s="56" t="s">
        <v>81</v>
      </c>
      <c r="BS513" s="56" t="s">
        <v>62</v>
      </c>
      <c r="BT513" s="56" t="s">
        <v>80</v>
      </c>
      <c r="BU513" s="56" t="s">
        <v>81</v>
      </c>
      <c r="BV513" s="56" t="s">
        <v>62</v>
      </c>
      <c r="BW513" s="224"/>
      <c r="BX513" s="84"/>
      <c r="BY513" s="84"/>
      <c r="BZ513" s="84"/>
    </row>
    <row r="514" spans="4:78" x14ac:dyDescent="0.3">
      <c r="D514" s="94" t="s">
        <v>53</v>
      </c>
      <c r="E514" s="94">
        <v>4.08</v>
      </c>
      <c r="F514" s="94">
        <v>2.72</v>
      </c>
      <c r="G514" s="94">
        <v>4.9800000000000004</v>
      </c>
      <c r="H514" s="94"/>
      <c r="N514" s="56" t="s">
        <v>64</v>
      </c>
      <c r="O514" s="56" t="s">
        <v>533</v>
      </c>
      <c r="P514" s="86">
        <f>Q514/R514</f>
        <v>0</v>
      </c>
      <c r="Q514" s="56">
        <v>0</v>
      </c>
      <c r="R514" s="56">
        <v>9</v>
      </c>
      <c r="S514" s="56" t="s">
        <v>129</v>
      </c>
      <c r="T514" s="56">
        <v>9</v>
      </c>
      <c r="U514" s="87" t="s">
        <v>129</v>
      </c>
      <c r="V514" s="56" t="s">
        <v>129</v>
      </c>
      <c r="W514" s="56">
        <v>31</v>
      </c>
      <c r="X514" s="95" t="s">
        <v>129</v>
      </c>
      <c r="Y514" s="63" t="s">
        <v>129</v>
      </c>
      <c r="Z514" s="84"/>
      <c r="AA514" s="84"/>
      <c r="AB514" s="84"/>
      <c r="AD514" s="56"/>
      <c r="AE514" s="56"/>
      <c r="AF514" s="88"/>
      <c r="AG514" s="56"/>
      <c r="AH514" s="56"/>
      <c r="AI514" s="56"/>
      <c r="AJ514" s="56"/>
      <c r="AK514" s="89"/>
      <c r="AL514" s="56"/>
      <c r="AM514" s="56"/>
      <c r="AN514" s="96"/>
      <c r="AO514" s="63"/>
      <c r="AP514" s="84"/>
      <c r="AQ514" s="84"/>
      <c r="AR514" s="84"/>
      <c r="AT514" s="76" t="s">
        <v>536</v>
      </c>
      <c r="AU514" s="56" t="s">
        <v>83</v>
      </c>
      <c r="AV514" s="97" t="s">
        <v>539</v>
      </c>
      <c r="AW514" s="63" t="s">
        <v>75</v>
      </c>
      <c r="AX514" s="63" t="s">
        <v>320</v>
      </c>
      <c r="AY514" s="91" t="s">
        <v>548</v>
      </c>
      <c r="AZ514" s="63" t="s">
        <v>549</v>
      </c>
      <c r="BA514" s="63" t="s">
        <v>320</v>
      </c>
      <c r="BB514" s="98" t="s">
        <v>557</v>
      </c>
      <c r="BC514" s="63" t="s">
        <v>558</v>
      </c>
      <c r="BD514" s="63" t="s">
        <v>308</v>
      </c>
      <c r="BE514" s="63" t="s">
        <v>566</v>
      </c>
      <c r="BL514" s="99"/>
      <c r="BM514" s="56"/>
      <c r="BN514" s="90"/>
      <c r="BO514" s="63"/>
      <c r="BP514" s="63"/>
      <c r="BQ514" s="91"/>
      <c r="BR514" s="63"/>
      <c r="BS514" s="63"/>
      <c r="BT514" s="98"/>
      <c r="BU514" s="63"/>
      <c r="BV514" s="63"/>
      <c r="BW514" s="63"/>
      <c r="BX514" s="84"/>
      <c r="BY514" s="84"/>
      <c r="BZ514" s="84"/>
    </row>
    <row r="515" spans="4:78" x14ac:dyDescent="0.3">
      <c r="D515" s="56" t="s">
        <v>54</v>
      </c>
      <c r="E515" s="220" t="s">
        <v>66</v>
      </c>
      <c r="F515" s="221"/>
      <c r="G515" s="222"/>
      <c r="H515" s="56"/>
      <c r="AD515" s="56" t="s">
        <v>76</v>
      </c>
      <c r="AE515" s="56" t="s">
        <v>533</v>
      </c>
      <c r="AF515" s="88">
        <f>AG515/AH515</f>
        <v>0.22222222222222221</v>
      </c>
      <c r="AG515" s="56">
        <v>2</v>
      </c>
      <c r="AH515" s="56">
        <v>9</v>
      </c>
      <c r="AI515" s="56">
        <v>1</v>
      </c>
      <c r="AJ515" s="56">
        <v>9</v>
      </c>
      <c r="AK515" s="89">
        <f>AI515/AJ515</f>
        <v>0.1111111111111111</v>
      </c>
      <c r="AL515" s="56">
        <v>0</v>
      </c>
      <c r="AM515" s="56">
        <v>31</v>
      </c>
      <c r="AN515" s="96">
        <f>AL515/AM515</f>
        <v>0</v>
      </c>
      <c r="AO515" s="63" t="s">
        <v>66</v>
      </c>
      <c r="AP515" s="84"/>
      <c r="AQ515" s="84"/>
      <c r="AR515" s="84"/>
      <c r="AT515" s="76" t="s">
        <v>536</v>
      </c>
      <c r="AU515" s="56" t="s">
        <v>538</v>
      </c>
      <c r="AV515" s="97" t="s">
        <v>540</v>
      </c>
      <c r="AW515" s="63" t="s">
        <v>541</v>
      </c>
      <c r="AX515" s="63" t="s">
        <v>320</v>
      </c>
      <c r="AY515" s="91" t="s">
        <v>550</v>
      </c>
      <c r="AZ515" s="63" t="s">
        <v>71</v>
      </c>
      <c r="BA515" s="63" t="s">
        <v>320</v>
      </c>
      <c r="BB515" s="98" t="s">
        <v>559</v>
      </c>
      <c r="BC515" s="63" t="s">
        <v>560</v>
      </c>
      <c r="BD515" s="63" t="s">
        <v>308</v>
      </c>
      <c r="BE515" s="63" t="s">
        <v>567</v>
      </c>
      <c r="BL515" s="101" t="s">
        <v>571</v>
      </c>
      <c r="BM515" s="56" t="s">
        <v>1276</v>
      </c>
      <c r="BN515" s="90" t="s">
        <v>231</v>
      </c>
      <c r="BO515" s="63" t="s">
        <v>572</v>
      </c>
      <c r="BP515" s="63" t="s">
        <v>320</v>
      </c>
      <c r="BQ515" s="91" t="s">
        <v>573</v>
      </c>
      <c r="BR515" s="63" t="s">
        <v>574</v>
      </c>
      <c r="BS515" s="63" t="s">
        <v>320</v>
      </c>
      <c r="BT515" s="98" t="s">
        <v>575</v>
      </c>
      <c r="BU515" s="63" t="s">
        <v>576</v>
      </c>
      <c r="BV515" s="63" t="s">
        <v>308</v>
      </c>
      <c r="BW515" s="63" t="s">
        <v>583</v>
      </c>
      <c r="BX515" s="84"/>
      <c r="BY515" s="84"/>
      <c r="BZ515" s="84"/>
    </row>
    <row r="516" spans="4:78" x14ac:dyDescent="0.3">
      <c r="D516" s="56" t="s">
        <v>55</v>
      </c>
      <c r="E516" s="56"/>
      <c r="F516" s="56" t="s">
        <v>139</v>
      </c>
      <c r="G516" s="56"/>
      <c r="H516" s="56"/>
      <c r="AD516" s="56"/>
      <c r="AE516" s="56"/>
      <c r="AF516" s="217" t="s">
        <v>534</v>
      </c>
      <c r="AG516" s="217"/>
      <c r="AH516" s="217"/>
      <c r="AI516" s="217" t="s">
        <v>535</v>
      </c>
      <c r="AJ516" s="217"/>
      <c r="AK516" s="217"/>
      <c r="AL516" s="249"/>
      <c r="AM516" s="252"/>
      <c r="AN516" s="252"/>
      <c r="AO516" s="56"/>
      <c r="AT516" s="76" t="s">
        <v>537</v>
      </c>
      <c r="AU516" s="56" t="s">
        <v>83</v>
      </c>
      <c r="AV516" s="97" t="s">
        <v>542</v>
      </c>
      <c r="AW516" s="63" t="s">
        <v>543</v>
      </c>
      <c r="AX516" s="63" t="s">
        <v>320</v>
      </c>
      <c r="AY516" s="91" t="s">
        <v>551</v>
      </c>
      <c r="AZ516" s="63" t="s">
        <v>552</v>
      </c>
      <c r="BA516" s="63" t="s">
        <v>320</v>
      </c>
      <c r="BB516" s="98" t="s">
        <v>561</v>
      </c>
      <c r="BC516" s="63" t="s">
        <v>562</v>
      </c>
      <c r="BD516" s="63" t="s">
        <v>308</v>
      </c>
      <c r="BE516" s="63" t="s">
        <v>568</v>
      </c>
      <c r="BL516" s="63" t="s">
        <v>571</v>
      </c>
      <c r="BM516" s="56" t="s">
        <v>1286</v>
      </c>
      <c r="BN516" s="90" t="s">
        <v>577</v>
      </c>
      <c r="BO516" s="63" t="s">
        <v>578</v>
      </c>
      <c r="BP516" s="63" t="s">
        <v>320</v>
      </c>
      <c r="BQ516" s="91" t="s">
        <v>579</v>
      </c>
      <c r="BR516" s="63" t="s">
        <v>580</v>
      </c>
      <c r="BS516" s="63" t="s">
        <v>320</v>
      </c>
      <c r="BT516" s="98" t="s">
        <v>581</v>
      </c>
      <c r="BU516" s="63" t="s">
        <v>582</v>
      </c>
      <c r="BV516" s="63" t="s">
        <v>308</v>
      </c>
      <c r="BW516" s="63" t="s">
        <v>584</v>
      </c>
      <c r="BX516" s="84"/>
      <c r="BY516" s="84"/>
      <c r="BZ516" s="84"/>
    </row>
    <row r="517" spans="4:78" x14ac:dyDescent="0.3">
      <c r="D517" s="56" t="s">
        <v>56</v>
      </c>
      <c r="E517" s="56"/>
      <c r="F517" s="56" t="s">
        <v>139</v>
      </c>
      <c r="G517" s="56"/>
      <c r="H517" s="56"/>
      <c r="AT517" s="76" t="s">
        <v>537</v>
      </c>
      <c r="AU517" s="56" t="s">
        <v>538</v>
      </c>
      <c r="AV517" s="97" t="s">
        <v>544</v>
      </c>
      <c r="AW517" s="63" t="s">
        <v>545</v>
      </c>
      <c r="AX517" s="63" t="s">
        <v>320</v>
      </c>
      <c r="AY517" s="91" t="s">
        <v>553</v>
      </c>
      <c r="AZ517" s="63" t="s">
        <v>554</v>
      </c>
      <c r="BA517" s="63" t="s">
        <v>320</v>
      </c>
      <c r="BB517" s="98" t="s">
        <v>563</v>
      </c>
      <c r="BC517" s="63" t="s">
        <v>564</v>
      </c>
      <c r="BD517" s="63" t="s">
        <v>308</v>
      </c>
      <c r="BE517" s="63" t="s">
        <v>569</v>
      </c>
    </row>
    <row r="518" spans="4:78" x14ac:dyDescent="0.3">
      <c r="D518" s="56" t="s">
        <v>57</v>
      </c>
      <c r="E518" s="56"/>
      <c r="F518" s="56" t="s">
        <v>139</v>
      </c>
      <c r="G518" s="56"/>
      <c r="H518" s="56"/>
      <c r="AT518" s="56" t="s">
        <v>1287</v>
      </c>
      <c r="AU518" s="56" t="s">
        <v>538</v>
      </c>
      <c r="AV518" s="97" t="s">
        <v>546</v>
      </c>
      <c r="AW518" s="63" t="s">
        <v>547</v>
      </c>
      <c r="AX518" s="63" t="s">
        <v>320</v>
      </c>
      <c r="AY518" s="91" t="s">
        <v>555</v>
      </c>
      <c r="AZ518" s="63" t="s">
        <v>556</v>
      </c>
      <c r="BA518" s="63" t="s">
        <v>320</v>
      </c>
      <c r="BB518" s="98" t="s">
        <v>205</v>
      </c>
      <c r="BC518" s="63" t="s">
        <v>565</v>
      </c>
      <c r="BD518" s="63" t="s">
        <v>308</v>
      </c>
      <c r="BE518" s="63" t="s">
        <v>570</v>
      </c>
    </row>
    <row r="519" spans="4:78" x14ac:dyDescent="0.3">
      <c r="D519" s="56" t="s">
        <v>235</v>
      </c>
      <c r="E519" s="220">
        <v>48</v>
      </c>
      <c r="F519" s="221"/>
      <c r="G519" s="222"/>
      <c r="H519" s="56"/>
    </row>
    <row r="521" spans="4:78" x14ac:dyDescent="0.3">
      <c r="D521" s="56" t="s">
        <v>51</v>
      </c>
      <c r="E521" s="56" t="str">
        <f>E512</f>
        <v>p-RFA</v>
      </c>
      <c r="F521" s="56" t="str">
        <f>F512</f>
        <v>PN</v>
      </c>
      <c r="G521" s="56" t="s">
        <v>131</v>
      </c>
      <c r="I521" s="56" t="s">
        <v>51</v>
      </c>
      <c r="J521" s="56" t="str">
        <f>E512</f>
        <v>p-RFA</v>
      </c>
      <c r="K521" s="56" t="str">
        <f>G512</f>
        <v>RN</v>
      </c>
      <c r="L521" s="56" t="s">
        <v>131</v>
      </c>
      <c r="N521" s="218"/>
      <c r="O521" s="218" t="s">
        <v>59</v>
      </c>
      <c r="P521" s="220" t="s">
        <v>41</v>
      </c>
      <c r="Q521" s="221"/>
      <c r="R521" s="222"/>
      <c r="S521" s="220" t="s">
        <v>42</v>
      </c>
      <c r="T521" s="221"/>
      <c r="U521" s="222"/>
      <c r="V521" s="223" t="s">
        <v>60</v>
      </c>
      <c r="AD521" s="218"/>
      <c r="AE521" s="218" t="s">
        <v>59</v>
      </c>
      <c r="AF521" s="217" t="s">
        <v>41</v>
      </c>
      <c r="AG521" s="217"/>
      <c r="AH521" s="217"/>
      <c r="AI521" s="217" t="s">
        <v>42</v>
      </c>
      <c r="AJ521" s="217"/>
      <c r="AK521" s="217"/>
      <c r="AL521" s="223" t="s">
        <v>60</v>
      </c>
      <c r="AT521" s="218"/>
      <c r="AU521" s="218" t="s">
        <v>59</v>
      </c>
      <c r="AV521" s="220" t="s">
        <v>41</v>
      </c>
      <c r="AW521" s="221"/>
      <c r="AX521" s="222"/>
      <c r="AY521" s="220" t="s">
        <v>42</v>
      </c>
      <c r="AZ521" s="221"/>
      <c r="BA521" s="222"/>
      <c r="BB521" s="232" t="s">
        <v>60</v>
      </c>
      <c r="BL521" s="56" t="s">
        <v>131</v>
      </c>
      <c r="BM521" s="56" t="s">
        <v>51</v>
      </c>
      <c r="BN521" s="217" t="s">
        <v>41</v>
      </c>
      <c r="BO521" s="217"/>
      <c r="BP521" s="217"/>
      <c r="BQ521" s="217" t="s">
        <v>42</v>
      </c>
      <c r="BR521" s="217"/>
      <c r="BS521" s="217"/>
      <c r="BT521" s="63" t="s">
        <v>60</v>
      </c>
    </row>
    <row r="522" spans="4:78" x14ac:dyDescent="0.3">
      <c r="D522" s="56" t="s">
        <v>52</v>
      </c>
      <c r="E522" s="56">
        <f>E513</f>
        <v>9</v>
      </c>
      <c r="F522" s="56">
        <f t="shared" ref="F522:F527" si="113">F513</f>
        <v>9</v>
      </c>
      <c r="G522" s="56"/>
      <c r="I522" s="56" t="s">
        <v>52</v>
      </c>
      <c r="J522" s="56">
        <f t="shared" ref="J522:J523" si="114">E513</f>
        <v>9</v>
      </c>
      <c r="K522" s="56">
        <f t="shared" ref="K522:K523" si="115">G513</f>
        <v>31</v>
      </c>
      <c r="L522" s="56"/>
      <c r="N522" s="219"/>
      <c r="O522" s="219"/>
      <c r="P522" s="56"/>
      <c r="Q522" s="56" t="s">
        <v>61</v>
      </c>
      <c r="R522" s="56" t="s">
        <v>62</v>
      </c>
      <c r="S522" s="56" t="s">
        <v>63</v>
      </c>
      <c r="T522" s="56" t="s">
        <v>62</v>
      </c>
      <c r="U522" s="56"/>
      <c r="V522" s="224"/>
      <c r="AD522" s="219"/>
      <c r="AE522" s="219"/>
      <c r="AF522" s="56"/>
      <c r="AG522" s="56" t="s">
        <v>61</v>
      </c>
      <c r="AH522" s="56" t="s">
        <v>62</v>
      </c>
      <c r="AI522" s="56" t="s">
        <v>63</v>
      </c>
      <c r="AJ522" s="56" t="s">
        <v>62</v>
      </c>
      <c r="AK522" s="56"/>
      <c r="AL522" s="224"/>
      <c r="AT522" s="219"/>
      <c r="AU522" s="219"/>
      <c r="AV522" s="56" t="s">
        <v>80</v>
      </c>
      <c r="AW522" s="63" t="s">
        <v>81</v>
      </c>
      <c r="AX522" s="56" t="s">
        <v>62</v>
      </c>
      <c r="AY522" s="56" t="s">
        <v>80</v>
      </c>
      <c r="AZ522" s="63" t="s">
        <v>81</v>
      </c>
      <c r="BA522" s="56" t="s">
        <v>62</v>
      </c>
      <c r="BB522" s="233"/>
      <c r="BL522" s="56"/>
      <c r="BM522" s="56"/>
      <c r="BN522" s="56" t="s">
        <v>80</v>
      </c>
      <c r="BO522" s="63" t="s">
        <v>81</v>
      </c>
      <c r="BP522" s="56" t="s">
        <v>62</v>
      </c>
      <c r="BQ522" s="56" t="s">
        <v>80</v>
      </c>
      <c r="BR522" s="56" t="s">
        <v>81</v>
      </c>
      <c r="BS522" s="56" t="s">
        <v>62</v>
      </c>
      <c r="BT522" s="63"/>
    </row>
    <row r="523" spans="4:78" x14ac:dyDescent="0.3">
      <c r="D523" s="56" t="s">
        <v>53</v>
      </c>
      <c r="E523" s="56">
        <f t="shared" ref="E523:E528" si="116">E514</f>
        <v>4.08</v>
      </c>
      <c r="F523" s="56">
        <f t="shared" si="113"/>
        <v>2.72</v>
      </c>
      <c r="G523" s="56"/>
      <c r="I523" s="56" t="s">
        <v>53</v>
      </c>
      <c r="J523" s="56">
        <f t="shared" si="114"/>
        <v>4.08</v>
      </c>
      <c r="K523" s="56">
        <f t="shared" si="115"/>
        <v>4.9800000000000004</v>
      </c>
      <c r="L523" s="56"/>
      <c r="N523" s="56" t="s">
        <v>64</v>
      </c>
      <c r="O523" s="56" t="s">
        <v>533</v>
      </c>
      <c r="P523" s="86">
        <f>Q523/R523</f>
        <v>0</v>
      </c>
      <c r="Q523" s="56">
        <v>0</v>
      </c>
      <c r="R523" s="56">
        <v>9</v>
      </c>
      <c r="S523" s="56" t="s">
        <v>129</v>
      </c>
      <c r="T523" s="56">
        <v>9</v>
      </c>
      <c r="U523" s="87" t="s">
        <v>129</v>
      </c>
      <c r="V523" s="63" t="s">
        <v>129</v>
      </c>
      <c r="AD523" s="56"/>
      <c r="AE523" s="56"/>
      <c r="AF523" s="88"/>
      <c r="AG523" s="56"/>
      <c r="AH523" s="56"/>
      <c r="AI523" s="56"/>
      <c r="AJ523" s="56"/>
      <c r="AK523" s="89"/>
      <c r="AL523" s="63"/>
      <c r="AT523" s="76" t="s">
        <v>536</v>
      </c>
      <c r="AU523" s="56" t="s">
        <v>83</v>
      </c>
      <c r="AV523" s="97" t="s">
        <v>539</v>
      </c>
      <c r="AW523" s="63" t="s">
        <v>75</v>
      </c>
      <c r="AX523" s="63" t="s">
        <v>320</v>
      </c>
      <c r="AY523" s="91" t="s">
        <v>548</v>
      </c>
      <c r="AZ523" s="63" t="s">
        <v>549</v>
      </c>
      <c r="BA523" s="63" t="s">
        <v>320</v>
      </c>
      <c r="BB523" s="106"/>
      <c r="BL523" s="99"/>
      <c r="BM523" s="56"/>
      <c r="BN523" s="90"/>
      <c r="BO523" s="63"/>
      <c r="BP523" s="63"/>
      <c r="BQ523" s="91"/>
      <c r="BR523" s="63"/>
      <c r="BS523" s="63"/>
      <c r="BT523" s="63"/>
    </row>
    <row r="524" spans="4:78" x14ac:dyDescent="0.3">
      <c r="D524" s="56" t="s">
        <v>54</v>
      </c>
      <c r="E524" s="220" t="str">
        <f t="shared" si="116"/>
        <v>NS</v>
      </c>
      <c r="F524" s="222"/>
      <c r="G524" s="56"/>
      <c r="I524" s="56" t="s">
        <v>54</v>
      </c>
      <c r="J524" s="220">
        <f t="shared" ref="J524" si="117">J515</f>
        <v>0</v>
      </c>
      <c r="K524" s="222"/>
      <c r="L524" s="56"/>
      <c r="AD524" s="56" t="s">
        <v>76</v>
      </c>
      <c r="AE524" s="56" t="s">
        <v>533</v>
      </c>
      <c r="AF524" s="88">
        <f>AG524/AH524</f>
        <v>0.22222222222222221</v>
      </c>
      <c r="AG524" s="56">
        <v>2</v>
      </c>
      <c r="AH524" s="56">
        <v>9</v>
      </c>
      <c r="AI524" s="56">
        <v>1</v>
      </c>
      <c r="AJ524" s="56">
        <v>9</v>
      </c>
      <c r="AK524" s="89">
        <f>AI524/AJ524</f>
        <v>0.1111111111111111</v>
      </c>
      <c r="AL524" s="106"/>
      <c r="AT524" s="76" t="s">
        <v>536</v>
      </c>
      <c r="AU524" s="56" t="s">
        <v>538</v>
      </c>
      <c r="AV524" s="97" t="s">
        <v>540</v>
      </c>
      <c r="AW524" s="63" t="s">
        <v>541</v>
      </c>
      <c r="AX524" s="63" t="s">
        <v>320</v>
      </c>
      <c r="AY524" s="91" t="s">
        <v>550</v>
      </c>
      <c r="AZ524" s="63" t="s">
        <v>71</v>
      </c>
      <c r="BA524" s="63" t="s">
        <v>320</v>
      </c>
      <c r="BB524" s="106"/>
      <c r="BL524" s="63" t="s">
        <v>571</v>
      </c>
      <c r="BM524" s="56" t="s">
        <v>1276</v>
      </c>
      <c r="BN524" s="90" t="s">
        <v>231</v>
      </c>
      <c r="BO524" s="63" t="s">
        <v>572</v>
      </c>
      <c r="BP524" s="63" t="s">
        <v>320</v>
      </c>
      <c r="BQ524" s="91" t="s">
        <v>573</v>
      </c>
      <c r="BR524" s="63" t="s">
        <v>574</v>
      </c>
      <c r="BS524" s="63" t="s">
        <v>320</v>
      </c>
      <c r="BT524" s="106"/>
    </row>
    <row r="525" spans="4:78" ht="15.6" customHeight="1" x14ac:dyDescent="0.3">
      <c r="D525" s="56" t="s">
        <v>55</v>
      </c>
      <c r="E525" s="220" t="s">
        <v>139</v>
      </c>
      <c r="F525" s="222" t="str">
        <f t="shared" si="113"/>
        <v>ㅡ</v>
      </c>
      <c r="G525" s="56"/>
      <c r="I525" s="56" t="s">
        <v>55</v>
      </c>
      <c r="J525" s="220" t="s">
        <v>139</v>
      </c>
      <c r="K525" s="222">
        <f t="shared" ref="K525:K527" si="118">K516</f>
        <v>0</v>
      </c>
      <c r="L525" s="56"/>
      <c r="AD525" s="56"/>
      <c r="AE525" s="56"/>
      <c r="AF525" s="217" t="s">
        <v>534</v>
      </c>
      <c r="AG525" s="217"/>
      <c r="AH525" s="217"/>
      <c r="AI525" s="217" t="s">
        <v>535</v>
      </c>
      <c r="AJ525" s="217"/>
      <c r="AK525" s="217"/>
      <c r="AL525" s="56"/>
      <c r="AT525" s="76" t="s">
        <v>537</v>
      </c>
      <c r="AU525" s="56" t="s">
        <v>83</v>
      </c>
      <c r="AV525" s="97" t="s">
        <v>542</v>
      </c>
      <c r="AW525" s="63" t="s">
        <v>543</v>
      </c>
      <c r="AX525" s="63" t="s">
        <v>320</v>
      </c>
      <c r="AY525" s="91" t="s">
        <v>551</v>
      </c>
      <c r="AZ525" s="63" t="s">
        <v>552</v>
      </c>
      <c r="BA525" s="63" t="s">
        <v>320</v>
      </c>
      <c r="BB525" s="106"/>
      <c r="BL525" s="63" t="s">
        <v>571</v>
      </c>
      <c r="BM525" s="56" t="s">
        <v>1286</v>
      </c>
      <c r="BN525" s="90" t="s">
        <v>577</v>
      </c>
      <c r="BO525" s="63" t="s">
        <v>578</v>
      </c>
      <c r="BP525" s="63" t="s">
        <v>320</v>
      </c>
      <c r="BQ525" s="91" t="s">
        <v>579</v>
      </c>
      <c r="BR525" s="63" t="s">
        <v>580</v>
      </c>
      <c r="BS525" s="63" t="s">
        <v>320</v>
      </c>
      <c r="BT525" s="106"/>
    </row>
    <row r="526" spans="4:78" x14ac:dyDescent="0.3">
      <c r="D526" s="56" t="s">
        <v>56</v>
      </c>
      <c r="E526" s="220" t="s">
        <v>139</v>
      </c>
      <c r="F526" s="222" t="str">
        <f t="shared" si="113"/>
        <v>ㅡ</v>
      </c>
      <c r="G526" s="56"/>
      <c r="I526" s="56" t="s">
        <v>56</v>
      </c>
      <c r="J526" s="220" t="s">
        <v>139</v>
      </c>
      <c r="K526" s="222">
        <f t="shared" si="118"/>
        <v>0</v>
      </c>
      <c r="L526" s="56"/>
      <c r="AT526" s="76" t="s">
        <v>537</v>
      </c>
      <c r="AU526" s="56" t="s">
        <v>538</v>
      </c>
      <c r="AV526" s="97" t="s">
        <v>544</v>
      </c>
      <c r="AW526" s="63" t="s">
        <v>545</v>
      </c>
      <c r="AX526" s="63" t="s">
        <v>320</v>
      </c>
      <c r="AY526" s="91" t="s">
        <v>553</v>
      </c>
      <c r="AZ526" s="63" t="s">
        <v>554</v>
      </c>
      <c r="BA526" s="63" t="s">
        <v>320</v>
      </c>
      <c r="BB526" s="106"/>
    </row>
    <row r="527" spans="4:78" x14ac:dyDescent="0.3">
      <c r="D527" s="56" t="s">
        <v>57</v>
      </c>
      <c r="E527" s="220" t="s">
        <v>139</v>
      </c>
      <c r="F527" s="222" t="str">
        <f t="shared" si="113"/>
        <v>ㅡ</v>
      </c>
      <c r="G527" s="56"/>
      <c r="I527" s="56" t="s">
        <v>57</v>
      </c>
      <c r="J527" s="220" t="s">
        <v>139</v>
      </c>
      <c r="K527" s="222">
        <f t="shared" si="118"/>
        <v>0</v>
      </c>
      <c r="L527" s="56"/>
      <c r="AT527" s="56" t="s">
        <v>1287</v>
      </c>
      <c r="AU527" s="56" t="s">
        <v>538</v>
      </c>
      <c r="AV527" s="97" t="s">
        <v>546</v>
      </c>
      <c r="AW527" s="63" t="s">
        <v>547</v>
      </c>
      <c r="AX527" s="63" t="s">
        <v>320</v>
      </c>
      <c r="AY527" s="91" t="s">
        <v>555</v>
      </c>
      <c r="AZ527" s="63" t="s">
        <v>556</v>
      </c>
      <c r="BA527" s="63" t="s">
        <v>320</v>
      </c>
      <c r="BB527" s="106"/>
    </row>
    <row r="528" spans="4:78" x14ac:dyDescent="0.3">
      <c r="D528" s="56" t="s">
        <v>235</v>
      </c>
      <c r="E528" s="220">
        <f t="shared" si="116"/>
        <v>48</v>
      </c>
      <c r="F528" s="222"/>
      <c r="G528" s="56"/>
      <c r="I528" s="56" t="s">
        <v>235</v>
      </c>
      <c r="J528" s="220">
        <v>48</v>
      </c>
      <c r="K528" s="222"/>
      <c r="L528" s="56"/>
    </row>
    <row r="530" spans="1:78" x14ac:dyDescent="0.3">
      <c r="N530" s="218"/>
      <c r="O530" s="218" t="s">
        <v>59</v>
      </c>
      <c r="P530" s="220" t="s">
        <v>41</v>
      </c>
      <c r="Q530" s="221"/>
      <c r="R530" s="222"/>
      <c r="S530" s="220" t="s">
        <v>43</v>
      </c>
      <c r="T530" s="221"/>
      <c r="U530" s="222"/>
      <c r="V530" s="223" t="s">
        <v>60</v>
      </c>
      <c r="AD530" s="218"/>
      <c r="AE530" s="218" t="s">
        <v>59</v>
      </c>
      <c r="AF530" s="220" t="s">
        <v>41</v>
      </c>
      <c r="AG530" s="221"/>
      <c r="AH530" s="222"/>
      <c r="AI530" s="220" t="s">
        <v>43</v>
      </c>
      <c r="AJ530" s="221"/>
      <c r="AK530" s="222"/>
      <c r="AL530" s="104" t="s">
        <v>60</v>
      </c>
      <c r="AT530" s="218"/>
      <c r="AU530" s="218" t="s">
        <v>59</v>
      </c>
      <c r="AV530" s="220" t="s">
        <v>41</v>
      </c>
      <c r="AW530" s="221"/>
      <c r="AX530" s="222"/>
      <c r="AY530" s="220" t="s">
        <v>43</v>
      </c>
      <c r="AZ530" s="221"/>
      <c r="BA530" s="222"/>
      <c r="BB530" s="232" t="s">
        <v>60</v>
      </c>
      <c r="BL530" s="56" t="s">
        <v>131</v>
      </c>
      <c r="BM530" s="56" t="s">
        <v>51</v>
      </c>
      <c r="BN530" s="217" t="s">
        <v>41</v>
      </c>
      <c r="BO530" s="217"/>
      <c r="BP530" s="217"/>
      <c r="BQ530" s="217" t="s">
        <v>43</v>
      </c>
      <c r="BR530" s="217"/>
      <c r="BS530" s="217"/>
      <c r="BT530" s="63" t="s">
        <v>60</v>
      </c>
    </row>
    <row r="531" spans="1:78" x14ac:dyDescent="0.3">
      <c r="N531" s="219"/>
      <c r="O531" s="219"/>
      <c r="P531" s="56"/>
      <c r="Q531" s="56" t="s">
        <v>61</v>
      </c>
      <c r="R531" s="56" t="s">
        <v>62</v>
      </c>
      <c r="S531" s="56" t="s">
        <v>63</v>
      </c>
      <c r="T531" s="56" t="s">
        <v>62</v>
      </c>
      <c r="U531" s="56"/>
      <c r="V531" s="224"/>
      <c r="AD531" s="219"/>
      <c r="AE531" s="219"/>
      <c r="AF531" s="56"/>
      <c r="AG531" s="56" t="s">
        <v>61</v>
      </c>
      <c r="AH531" s="56" t="s">
        <v>62</v>
      </c>
      <c r="AI531" s="56" t="s">
        <v>63</v>
      </c>
      <c r="AJ531" s="56" t="s">
        <v>62</v>
      </c>
      <c r="AK531" s="56"/>
      <c r="AL531" s="107"/>
      <c r="AT531" s="219"/>
      <c r="AU531" s="219"/>
      <c r="AV531" s="56" t="s">
        <v>80</v>
      </c>
      <c r="AW531" s="63" t="s">
        <v>81</v>
      </c>
      <c r="AX531" s="56" t="s">
        <v>62</v>
      </c>
      <c r="AY531" s="56" t="s">
        <v>80</v>
      </c>
      <c r="AZ531" s="63" t="s">
        <v>81</v>
      </c>
      <c r="BA531" s="56" t="s">
        <v>62</v>
      </c>
      <c r="BB531" s="233"/>
      <c r="BL531" s="56"/>
      <c r="BM531" s="56"/>
      <c r="BN531" s="56" t="s">
        <v>80</v>
      </c>
      <c r="BO531" s="63" t="s">
        <v>81</v>
      </c>
      <c r="BP531" s="56" t="s">
        <v>62</v>
      </c>
      <c r="BQ531" s="56" t="s">
        <v>80</v>
      </c>
      <c r="BR531" s="56" t="s">
        <v>81</v>
      </c>
      <c r="BS531" s="56" t="s">
        <v>62</v>
      </c>
      <c r="BT531" s="63"/>
    </row>
    <row r="532" spans="1:78" x14ac:dyDescent="0.3">
      <c r="N532" s="56" t="s">
        <v>64</v>
      </c>
      <c r="O532" s="56" t="s">
        <v>533</v>
      </c>
      <c r="P532" s="86">
        <f>Q532/R532</f>
        <v>0</v>
      </c>
      <c r="Q532" s="56">
        <v>0</v>
      </c>
      <c r="R532" s="56">
        <v>9</v>
      </c>
      <c r="S532" s="56" t="s">
        <v>129</v>
      </c>
      <c r="T532" s="56">
        <v>31</v>
      </c>
      <c r="U532" s="95" t="s">
        <v>129</v>
      </c>
      <c r="V532" s="63" t="s">
        <v>129</v>
      </c>
      <c r="AD532" s="56"/>
      <c r="AE532" s="56"/>
      <c r="AF532" s="88"/>
      <c r="AG532" s="56"/>
      <c r="AH532" s="56"/>
      <c r="AI532" s="56"/>
      <c r="AJ532" s="56"/>
      <c r="AK532" s="96"/>
      <c r="AL532" s="63"/>
      <c r="AT532" s="76" t="s">
        <v>536</v>
      </c>
      <c r="AU532" s="56" t="s">
        <v>83</v>
      </c>
      <c r="AV532" s="97" t="s">
        <v>539</v>
      </c>
      <c r="AW532" s="63" t="s">
        <v>75</v>
      </c>
      <c r="AX532" s="63" t="s">
        <v>320</v>
      </c>
      <c r="AY532" s="98" t="s">
        <v>557</v>
      </c>
      <c r="AZ532" s="63" t="s">
        <v>558</v>
      </c>
      <c r="BA532" s="63" t="s">
        <v>308</v>
      </c>
      <c r="BB532" s="106"/>
      <c r="BL532" s="99"/>
      <c r="BM532" s="56"/>
      <c r="BN532" s="90"/>
      <c r="BO532" s="63"/>
      <c r="BP532" s="63"/>
      <c r="BQ532" s="98"/>
      <c r="BR532" s="63"/>
      <c r="BS532" s="63"/>
      <c r="BT532" s="63"/>
    </row>
    <row r="533" spans="1:78" x14ac:dyDescent="0.3">
      <c r="AD533" s="56" t="s">
        <v>76</v>
      </c>
      <c r="AE533" s="56" t="s">
        <v>533</v>
      </c>
      <c r="AF533" s="88">
        <f>AG533/AH533</f>
        <v>0.22222222222222221</v>
      </c>
      <c r="AG533" s="56">
        <v>2</v>
      </c>
      <c r="AH533" s="56">
        <v>9</v>
      </c>
      <c r="AI533" s="56">
        <v>0</v>
      </c>
      <c r="AJ533" s="56">
        <v>31</v>
      </c>
      <c r="AK533" s="96">
        <f>AI533/AJ533</f>
        <v>0</v>
      </c>
      <c r="AL533" s="106"/>
      <c r="AT533" s="76" t="s">
        <v>536</v>
      </c>
      <c r="AU533" s="56" t="s">
        <v>538</v>
      </c>
      <c r="AV533" s="97" t="s">
        <v>540</v>
      </c>
      <c r="AW533" s="63" t="s">
        <v>541</v>
      </c>
      <c r="AX533" s="63" t="s">
        <v>320</v>
      </c>
      <c r="AY533" s="98" t="s">
        <v>559</v>
      </c>
      <c r="AZ533" s="63" t="s">
        <v>560</v>
      </c>
      <c r="BA533" s="63" t="s">
        <v>308</v>
      </c>
      <c r="BB533" s="106"/>
      <c r="BL533" s="63" t="s">
        <v>571</v>
      </c>
      <c r="BM533" s="56" t="s">
        <v>1276</v>
      </c>
      <c r="BN533" s="90" t="s">
        <v>231</v>
      </c>
      <c r="BO533" s="63" t="s">
        <v>572</v>
      </c>
      <c r="BP533" s="63" t="s">
        <v>320</v>
      </c>
      <c r="BQ533" s="98" t="s">
        <v>575</v>
      </c>
      <c r="BR533" s="63" t="s">
        <v>576</v>
      </c>
      <c r="BS533" s="63" t="s">
        <v>308</v>
      </c>
      <c r="BT533" s="106"/>
    </row>
    <row r="534" spans="1:78" x14ac:dyDescent="0.3">
      <c r="AD534" s="56"/>
      <c r="AE534" s="56"/>
      <c r="AF534" s="217" t="s">
        <v>534</v>
      </c>
      <c r="AG534" s="217"/>
      <c r="AH534" s="217"/>
      <c r="AI534" s="217"/>
      <c r="AJ534" s="217"/>
      <c r="AK534" s="217"/>
      <c r="AL534" s="56"/>
      <c r="AT534" s="76" t="s">
        <v>537</v>
      </c>
      <c r="AU534" s="56" t="s">
        <v>83</v>
      </c>
      <c r="AV534" s="97" t="s">
        <v>542</v>
      </c>
      <c r="AW534" s="63" t="s">
        <v>543</v>
      </c>
      <c r="AX534" s="63" t="s">
        <v>320</v>
      </c>
      <c r="AY534" s="98" t="s">
        <v>561</v>
      </c>
      <c r="AZ534" s="63" t="s">
        <v>562</v>
      </c>
      <c r="BA534" s="63" t="s">
        <v>308</v>
      </c>
      <c r="BB534" s="106"/>
      <c r="BL534" s="63" t="s">
        <v>571</v>
      </c>
      <c r="BM534" s="56" t="s">
        <v>1286</v>
      </c>
      <c r="BN534" s="90" t="s">
        <v>577</v>
      </c>
      <c r="BO534" s="63" t="s">
        <v>578</v>
      </c>
      <c r="BP534" s="63" t="s">
        <v>320</v>
      </c>
      <c r="BQ534" s="98" t="s">
        <v>581</v>
      </c>
      <c r="BR534" s="63" t="s">
        <v>582</v>
      </c>
      <c r="BS534" s="63" t="s">
        <v>308</v>
      </c>
      <c r="BT534" s="106"/>
    </row>
    <row r="535" spans="1:78" s="211" customFormat="1" x14ac:dyDescent="0.3">
      <c r="AD535" s="150"/>
      <c r="AE535" s="150"/>
      <c r="AF535" s="150"/>
      <c r="AG535" s="150"/>
      <c r="AH535" s="150"/>
      <c r="AI535" s="150"/>
      <c r="AJ535" s="150"/>
      <c r="AK535" s="150"/>
      <c r="AL535" s="150"/>
      <c r="AT535" s="209" t="s">
        <v>537</v>
      </c>
      <c r="AU535" s="208" t="s">
        <v>538</v>
      </c>
      <c r="AV535" s="97" t="s">
        <v>544</v>
      </c>
      <c r="AW535" s="210" t="s">
        <v>545</v>
      </c>
      <c r="AX535" s="210" t="s">
        <v>320</v>
      </c>
      <c r="AY535" s="98" t="s">
        <v>563</v>
      </c>
      <c r="AZ535" s="210" t="s">
        <v>564</v>
      </c>
      <c r="BA535" s="210" t="s">
        <v>308</v>
      </c>
      <c r="BB535" s="106"/>
      <c r="BL535" s="153"/>
      <c r="BM535" s="150"/>
      <c r="BN535" s="214"/>
      <c r="BO535" s="153"/>
      <c r="BP535" s="153"/>
      <c r="BQ535" s="212"/>
      <c r="BR535" s="153"/>
      <c r="BS535" s="153"/>
      <c r="BT535" s="213"/>
    </row>
    <row r="536" spans="1:78" s="211" customFormat="1" x14ac:dyDescent="0.3">
      <c r="AD536" s="150"/>
      <c r="AE536" s="150"/>
      <c r="AF536" s="150"/>
      <c r="AG536" s="150"/>
      <c r="AH536" s="150"/>
      <c r="AI536" s="150"/>
      <c r="AJ536" s="150"/>
      <c r="AK536" s="150"/>
      <c r="AL536" s="150"/>
      <c r="AT536" s="208" t="s">
        <v>1287</v>
      </c>
      <c r="AU536" s="208" t="s">
        <v>538</v>
      </c>
      <c r="AV536" s="97" t="s">
        <v>546</v>
      </c>
      <c r="AW536" s="210" t="s">
        <v>547</v>
      </c>
      <c r="AX536" s="210" t="s">
        <v>320</v>
      </c>
      <c r="AY536" s="98" t="s">
        <v>205</v>
      </c>
      <c r="AZ536" s="210" t="s">
        <v>565</v>
      </c>
      <c r="BA536" s="210" t="s">
        <v>308</v>
      </c>
      <c r="BB536" s="106"/>
      <c r="BL536" s="153"/>
      <c r="BM536" s="150"/>
      <c r="BN536" s="214"/>
      <c r="BO536" s="153"/>
      <c r="BP536" s="153"/>
      <c r="BQ536" s="212"/>
      <c r="BR536" s="153"/>
      <c r="BS536" s="153"/>
      <c r="BT536" s="213"/>
    </row>
    <row r="537" spans="1:78" x14ac:dyDescent="0.3">
      <c r="AZ537" s="84"/>
      <c r="BA537" s="84"/>
      <c r="BB537" s="84"/>
      <c r="BC537" s="84"/>
      <c r="BD537" s="84"/>
      <c r="BE537" s="84"/>
      <c r="BF537" s="84"/>
      <c r="BG537" s="84"/>
      <c r="BH537" s="84"/>
      <c r="BI537" s="84"/>
      <c r="BJ537" s="84"/>
      <c r="BK537" s="84"/>
      <c r="BL537" s="84"/>
      <c r="BM537" s="84"/>
      <c r="BN537" s="84"/>
      <c r="BO537" s="84"/>
      <c r="BP537" s="84"/>
      <c r="BQ537" s="84"/>
      <c r="BR537" s="84"/>
      <c r="BS537" s="84"/>
      <c r="BT537" s="84"/>
      <c r="BU537" s="84"/>
    </row>
    <row r="538" spans="1:78" ht="4.1500000000000004" customHeight="1" x14ac:dyDescent="0.3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  <c r="AG538" s="85"/>
      <c r="AH538" s="85"/>
      <c r="AI538" s="85"/>
      <c r="AJ538" s="85"/>
      <c r="AK538" s="85"/>
      <c r="AL538" s="85"/>
      <c r="AM538" s="85"/>
      <c r="AN538" s="85"/>
      <c r="AO538" s="85"/>
      <c r="AP538" s="85"/>
      <c r="AQ538" s="85"/>
      <c r="AR538" s="85"/>
      <c r="AS538" s="85"/>
      <c r="AT538" s="85"/>
      <c r="AU538" s="85"/>
      <c r="AV538" s="85"/>
      <c r="AW538" s="85"/>
      <c r="AX538" s="85"/>
      <c r="AY538" s="85"/>
      <c r="AZ538" s="85"/>
      <c r="BA538" s="85"/>
      <c r="BB538" s="85"/>
      <c r="BC538" s="85"/>
      <c r="BD538" s="85"/>
      <c r="BE538" s="85"/>
      <c r="BF538" s="85"/>
      <c r="BG538" s="85"/>
      <c r="BH538" s="85"/>
      <c r="BI538" s="85"/>
      <c r="BJ538" s="85"/>
      <c r="BK538" s="85"/>
      <c r="BL538" s="85"/>
      <c r="BM538" s="85"/>
      <c r="BN538" s="85"/>
      <c r="BO538" s="85"/>
      <c r="BP538" s="85"/>
      <c r="BQ538" s="85"/>
      <c r="BR538" s="85"/>
      <c r="BS538" s="85"/>
      <c r="BT538" s="85"/>
      <c r="BU538" s="85"/>
      <c r="BV538" s="85"/>
      <c r="BW538" s="85"/>
      <c r="BX538" s="85"/>
      <c r="BY538" s="85"/>
      <c r="BZ538" s="85"/>
    </row>
    <row r="540" spans="1:78" x14ac:dyDescent="0.3">
      <c r="A540" s="60">
        <v>24</v>
      </c>
      <c r="B540" s="60">
        <v>556</v>
      </c>
      <c r="C540" s="162" t="s">
        <v>406</v>
      </c>
      <c r="D540" s="56" t="s">
        <v>373</v>
      </c>
      <c r="E540" s="56" t="s">
        <v>157</v>
      </c>
      <c r="F540" s="56" t="s">
        <v>159</v>
      </c>
      <c r="G540" s="56"/>
    </row>
    <row r="541" spans="1:78" x14ac:dyDescent="0.3">
      <c r="C541" s="54" t="s">
        <v>178</v>
      </c>
    </row>
    <row r="542" spans="1:78" x14ac:dyDescent="0.3">
      <c r="D542" s="62" t="s">
        <v>51</v>
      </c>
      <c r="E542" s="56" t="s">
        <v>157</v>
      </c>
      <c r="F542" s="56" t="s">
        <v>159</v>
      </c>
      <c r="G542" s="56" t="s">
        <v>131</v>
      </c>
      <c r="N542" s="218"/>
      <c r="O542" s="218" t="s">
        <v>59</v>
      </c>
      <c r="P542" s="220" t="s">
        <v>41</v>
      </c>
      <c r="Q542" s="221"/>
      <c r="R542" s="222"/>
      <c r="S542" s="220" t="s">
        <v>42</v>
      </c>
      <c r="T542" s="221"/>
      <c r="U542" s="222"/>
      <c r="V542" s="223" t="s">
        <v>60</v>
      </c>
      <c r="AD542" s="218"/>
      <c r="AE542" s="218" t="s">
        <v>59</v>
      </c>
      <c r="AF542" s="217" t="s">
        <v>41</v>
      </c>
      <c r="AG542" s="217"/>
      <c r="AH542" s="217"/>
      <c r="AI542" s="217" t="s">
        <v>42</v>
      </c>
      <c r="AJ542" s="217"/>
      <c r="AK542" s="217"/>
      <c r="AL542" s="223" t="s">
        <v>60</v>
      </c>
      <c r="AT542" s="218"/>
      <c r="AU542" s="218" t="s">
        <v>59</v>
      </c>
      <c r="AV542" s="220" t="s">
        <v>41</v>
      </c>
      <c r="AW542" s="221"/>
      <c r="AX542" s="222"/>
      <c r="AY542" s="220" t="s">
        <v>42</v>
      </c>
      <c r="AZ542" s="221"/>
      <c r="BA542" s="222"/>
      <c r="BB542" s="232" t="s">
        <v>60</v>
      </c>
      <c r="BL542" s="56" t="s">
        <v>131</v>
      </c>
      <c r="BM542" s="56" t="s">
        <v>51</v>
      </c>
      <c r="BN542" s="220" t="s">
        <v>41</v>
      </c>
      <c r="BO542" s="221"/>
      <c r="BP542" s="222"/>
      <c r="BQ542" s="220" t="s">
        <v>42</v>
      </c>
      <c r="BR542" s="221"/>
      <c r="BS542" s="222"/>
      <c r="BT542" s="63" t="s">
        <v>60</v>
      </c>
    </row>
    <row r="543" spans="1:78" x14ac:dyDescent="0.3">
      <c r="D543" s="56" t="s">
        <v>52</v>
      </c>
      <c r="E543" s="56">
        <v>27</v>
      </c>
      <c r="F543" s="56">
        <v>27</v>
      </c>
      <c r="G543" s="56"/>
      <c r="N543" s="219"/>
      <c r="O543" s="219"/>
      <c r="P543" s="56"/>
      <c r="Q543" s="56" t="s">
        <v>61</v>
      </c>
      <c r="R543" s="56" t="s">
        <v>62</v>
      </c>
      <c r="S543" s="56" t="s">
        <v>63</v>
      </c>
      <c r="T543" s="56" t="s">
        <v>62</v>
      </c>
      <c r="U543" s="56"/>
      <c r="V543" s="224"/>
      <c r="AD543" s="219"/>
      <c r="AE543" s="219"/>
      <c r="AF543" s="56"/>
      <c r="AG543" s="56" t="s">
        <v>61</v>
      </c>
      <c r="AH543" s="56" t="s">
        <v>62</v>
      </c>
      <c r="AI543" s="56" t="s">
        <v>63</v>
      </c>
      <c r="AJ543" s="56" t="s">
        <v>62</v>
      </c>
      <c r="AK543" s="56"/>
      <c r="AL543" s="224"/>
      <c r="AT543" s="219"/>
      <c r="AU543" s="219"/>
      <c r="AV543" s="56" t="s">
        <v>80</v>
      </c>
      <c r="AW543" s="63" t="s">
        <v>81</v>
      </c>
      <c r="AX543" s="56" t="s">
        <v>62</v>
      </c>
      <c r="AY543" s="56" t="s">
        <v>80</v>
      </c>
      <c r="AZ543" s="63" t="s">
        <v>81</v>
      </c>
      <c r="BA543" s="56" t="s">
        <v>62</v>
      </c>
      <c r="BB543" s="233"/>
      <c r="BL543" s="56"/>
      <c r="BM543" s="56"/>
      <c r="BN543" s="56" t="s">
        <v>80</v>
      </c>
      <c r="BO543" s="63" t="s">
        <v>81</v>
      </c>
      <c r="BP543" s="56" t="s">
        <v>62</v>
      </c>
      <c r="BQ543" s="56" t="s">
        <v>80</v>
      </c>
      <c r="BR543" s="56" t="s">
        <v>81</v>
      </c>
      <c r="BS543" s="56" t="s">
        <v>62</v>
      </c>
      <c r="BT543" s="63"/>
    </row>
    <row r="544" spans="1:78" x14ac:dyDescent="0.3">
      <c r="D544" s="56" t="s">
        <v>53</v>
      </c>
      <c r="E544" s="56">
        <v>1.8</v>
      </c>
      <c r="F544" s="56">
        <v>1.77</v>
      </c>
      <c r="G544" s="56"/>
      <c r="N544" s="56" t="s">
        <v>64</v>
      </c>
      <c r="O544" s="56" t="s">
        <v>591</v>
      </c>
      <c r="P544" s="86">
        <f t="shared" ref="P544:P549" si="119">Q544/R544</f>
        <v>0.14814814814814814</v>
      </c>
      <c r="Q544" s="56">
        <v>4</v>
      </c>
      <c r="R544" s="56">
        <v>27</v>
      </c>
      <c r="S544" s="56">
        <v>3</v>
      </c>
      <c r="T544" s="56">
        <v>27</v>
      </c>
      <c r="U544" s="87">
        <f t="shared" ref="U544:U549" si="120">S544/T544</f>
        <v>0.1111111111111111</v>
      </c>
      <c r="V544" s="63" t="s">
        <v>590</v>
      </c>
      <c r="AD544" s="56"/>
      <c r="AE544" s="56"/>
      <c r="AF544" s="88"/>
      <c r="AG544" s="56"/>
      <c r="AH544" s="56"/>
      <c r="AI544" s="56"/>
      <c r="AJ544" s="56"/>
      <c r="AK544" s="89"/>
      <c r="AL544" s="63"/>
      <c r="AT544" s="56" t="s">
        <v>1272</v>
      </c>
      <c r="AU544" s="56" t="s">
        <v>591</v>
      </c>
      <c r="AV544" s="97" t="s">
        <v>122</v>
      </c>
      <c r="AW544" s="63" t="s">
        <v>593</v>
      </c>
      <c r="AX544" s="63" t="s">
        <v>226</v>
      </c>
      <c r="AY544" s="91" t="s">
        <v>594</v>
      </c>
      <c r="AZ544" s="63" t="s">
        <v>595</v>
      </c>
      <c r="BA544" s="63" t="s">
        <v>226</v>
      </c>
      <c r="BB544" s="63" t="s">
        <v>596</v>
      </c>
      <c r="BL544" s="99"/>
      <c r="BM544" s="56"/>
      <c r="BN544" s="90"/>
      <c r="BO544" s="63"/>
      <c r="BP544" s="63"/>
      <c r="BQ544" s="91"/>
      <c r="BR544" s="63"/>
      <c r="BS544" s="63"/>
      <c r="BT544" s="63"/>
    </row>
    <row r="545" spans="1:78" x14ac:dyDescent="0.3">
      <c r="D545" s="56" t="s">
        <v>54</v>
      </c>
      <c r="E545" s="220" t="s">
        <v>66</v>
      </c>
      <c r="F545" s="222"/>
      <c r="G545" s="56"/>
      <c r="N545" s="56" t="s">
        <v>586</v>
      </c>
      <c r="O545" s="56" t="s">
        <v>591</v>
      </c>
      <c r="P545" s="92">
        <f t="shared" si="119"/>
        <v>3.7037037037037035E-2</v>
      </c>
      <c r="Q545" s="56">
        <v>1</v>
      </c>
      <c r="R545" s="56">
        <v>27</v>
      </c>
      <c r="S545" s="56">
        <v>0</v>
      </c>
      <c r="T545" s="56">
        <v>27</v>
      </c>
      <c r="U545" s="93">
        <f t="shared" si="120"/>
        <v>0</v>
      </c>
      <c r="V545" s="106"/>
      <c r="AD545" s="56" t="s">
        <v>76</v>
      </c>
      <c r="AE545" s="56" t="s">
        <v>591</v>
      </c>
      <c r="AF545" s="88">
        <f>AG545/AH545</f>
        <v>3.7037037037037035E-2</v>
      </c>
      <c r="AG545" s="56">
        <v>1</v>
      </c>
      <c r="AH545" s="56">
        <v>27</v>
      </c>
      <c r="AI545" s="56">
        <v>2</v>
      </c>
      <c r="AJ545" s="56">
        <v>27</v>
      </c>
      <c r="AK545" s="89">
        <f>AI545/AJ545</f>
        <v>7.407407407407407E-2</v>
      </c>
      <c r="AL545" s="63" t="s">
        <v>592</v>
      </c>
      <c r="AT545" s="102"/>
      <c r="AU545" s="103" t="s">
        <v>59</v>
      </c>
      <c r="AV545" s="56"/>
      <c r="AW545" s="56" t="s">
        <v>61</v>
      </c>
      <c r="AX545" s="56" t="s">
        <v>62</v>
      </c>
      <c r="AY545" s="56" t="s">
        <v>63</v>
      </c>
      <c r="AZ545" s="56" t="s">
        <v>62</v>
      </c>
      <c r="BA545" s="56"/>
      <c r="BB545" s="56"/>
      <c r="BL545" s="101"/>
      <c r="BM545" s="101"/>
      <c r="BN545" s="90"/>
      <c r="BO545" s="63"/>
      <c r="BP545" s="63"/>
      <c r="BQ545" s="91"/>
      <c r="BR545" s="63"/>
      <c r="BS545" s="63"/>
      <c r="BT545" s="63"/>
    </row>
    <row r="546" spans="1:78" x14ac:dyDescent="0.3">
      <c r="D546" s="94" t="s">
        <v>55</v>
      </c>
      <c r="E546" s="225" t="s">
        <v>137</v>
      </c>
      <c r="F546" s="227"/>
      <c r="G546" s="94"/>
      <c r="N546" s="56" t="s">
        <v>587</v>
      </c>
      <c r="O546" s="56" t="s">
        <v>591</v>
      </c>
      <c r="P546" s="92">
        <f t="shared" si="119"/>
        <v>3.7037037037037035E-2</v>
      </c>
      <c r="Q546" s="56">
        <v>1</v>
      </c>
      <c r="R546" s="56">
        <v>27</v>
      </c>
      <c r="S546" s="56">
        <v>0</v>
      </c>
      <c r="T546" s="56">
        <v>7</v>
      </c>
      <c r="U546" s="93">
        <f t="shared" si="120"/>
        <v>0</v>
      </c>
      <c r="V546" s="106"/>
      <c r="AD546" s="56"/>
      <c r="AE546" s="56"/>
      <c r="AF546" s="88"/>
      <c r="AG546" s="56"/>
      <c r="AH546" s="56"/>
      <c r="AI546" s="56"/>
      <c r="AJ546" s="56"/>
      <c r="AK546" s="89"/>
      <c r="AL546" s="63"/>
      <c r="AT546" s="56" t="s">
        <v>597</v>
      </c>
      <c r="AU546" s="56" t="s">
        <v>591</v>
      </c>
      <c r="AV546" s="88">
        <f t="shared" ref="AV546" si="121">AW546/AX546</f>
        <v>0.1111111111111111</v>
      </c>
      <c r="AW546" s="56">
        <v>3</v>
      </c>
      <c r="AX546" s="56">
        <v>27</v>
      </c>
      <c r="AY546" s="56">
        <v>1</v>
      </c>
      <c r="AZ546" s="56">
        <v>27</v>
      </c>
      <c r="BA546" s="89">
        <f t="shared" ref="BA546" si="122">AY546/AZ546</f>
        <v>3.7037037037037035E-2</v>
      </c>
      <c r="BB546" s="191"/>
      <c r="BL546" s="99"/>
      <c r="BM546" s="56" t="s">
        <v>121</v>
      </c>
      <c r="BN546" s="90" t="s">
        <v>598</v>
      </c>
      <c r="BO546" s="63" t="s">
        <v>599</v>
      </c>
      <c r="BP546" s="63" t="s">
        <v>226</v>
      </c>
      <c r="BQ546" s="91" t="s">
        <v>594</v>
      </c>
      <c r="BR546" s="63" t="s">
        <v>600</v>
      </c>
      <c r="BS546" s="63" t="s">
        <v>226</v>
      </c>
      <c r="BT546" s="63" t="s">
        <v>197</v>
      </c>
    </row>
    <row r="547" spans="1:78" x14ac:dyDescent="0.3">
      <c r="D547" s="56" t="s">
        <v>56</v>
      </c>
      <c r="E547" s="220" t="s">
        <v>66</v>
      </c>
      <c r="F547" s="222"/>
      <c r="G547" s="56"/>
      <c r="N547" s="56" t="s">
        <v>588</v>
      </c>
      <c r="O547" s="56" t="s">
        <v>591</v>
      </c>
      <c r="P547" s="92">
        <f t="shared" si="119"/>
        <v>0</v>
      </c>
      <c r="Q547" s="56">
        <v>0</v>
      </c>
      <c r="R547" s="56">
        <v>27</v>
      </c>
      <c r="S547" s="56">
        <v>1</v>
      </c>
      <c r="T547" s="56">
        <v>27</v>
      </c>
      <c r="U547" s="93">
        <f t="shared" si="120"/>
        <v>3.7037037037037035E-2</v>
      </c>
      <c r="V547" s="106"/>
      <c r="AD547" s="56"/>
      <c r="AE547" s="56"/>
      <c r="AF547" s="88"/>
      <c r="AG547" s="56"/>
      <c r="AH547" s="56"/>
      <c r="AI547" s="56"/>
      <c r="AJ547" s="56"/>
      <c r="AK547" s="89"/>
      <c r="AL547" s="63"/>
    </row>
    <row r="548" spans="1:78" x14ac:dyDescent="0.3">
      <c r="D548" s="56" t="s">
        <v>57</v>
      </c>
      <c r="E548" s="220" t="s">
        <v>139</v>
      </c>
      <c r="F548" s="222"/>
      <c r="G548" s="56"/>
      <c r="N548" s="56" t="s">
        <v>315</v>
      </c>
      <c r="O548" s="56" t="s">
        <v>591</v>
      </c>
      <c r="P548" s="92">
        <f t="shared" si="119"/>
        <v>0</v>
      </c>
      <c r="Q548" s="56">
        <v>0</v>
      </c>
      <c r="R548" s="56">
        <v>27</v>
      </c>
      <c r="S548" s="56">
        <v>2</v>
      </c>
      <c r="T548" s="56">
        <v>27</v>
      </c>
      <c r="U548" s="93">
        <f t="shared" si="120"/>
        <v>7.407407407407407E-2</v>
      </c>
      <c r="V548" s="106"/>
    </row>
    <row r="549" spans="1:78" x14ac:dyDescent="0.3">
      <c r="D549" s="56" t="s">
        <v>235</v>
      </c>
      <c r="E549" s="56">
        <v>16.7</v>
      </c>
      <c r="F549" s="56">
        <v>10.9</v>
      </c>
      <c r="G549" s="56"/>
      <c r="N549" s="56" t="s">
        <v>589</v>
      </c>
      <c r="O549" s="56" t="s">
        <v>591</v>
      </c>
      <c r="P549" s="92">
        <f t="shared" si="119"/>
        <v>7.407407407407407E-2</v>
      </c>
      <c r="Q549" s="56">
        <v>2</v>
      </c>
      <c r="R549" s="56">
        <v>27</v>
      </c>
      <c r="S549" s="56">
        <v>0</v>
      </c>
      <c r="T549" s="56">
        <v>7</v>
      </c>
      <c r="U549" s="93">
        <f t="shared" si="120"/>
        <v>0</v>
      </c>
      <c r="V549" s="106"/>
    </row>
    <row r="550" spans="1:78" x14ac:dyDescent="0.3">
      <c r="AZ550" s="84"/>
      <c r="BA550" s="84"/>
      <c r="BB550" s="84"/>
      <c r="BC550" s="84"/>
      <c r="BD550" s="84"/>
      <c r="BE550" s="84"/>
      <c r="BF550" s="84"/>
      <c r="BG550" s="84"/>
      <c r="BH550" s="84"/>
      <c r="BI550" s="84"/>
      <c r="BJ550" s="84"/>
      <c r="BK550" s="84"/>
      <c r="BL550" s="84"/>
      <c r="BM550" s="84"/>
      <c r="BN550" s="84"/>
      <c r="BO550" s="84"/>
      <c r="BP550" s="84"/>
      <c r="BQ550" s="84"/>
      <c r="BR550" s="84"/>
      <c r="BS550" s="84"/>
      <c r="BT550" s="84"/>
      <c r="BU550" s="84"/>
    </row>
    <row r="551" spans="1:78" ht="4.1500000000000004" customHeight="1" x14ac:dyDescent="0.3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  <c r="AA551" s="85"/>
      <c r="AB551" s="85"/>
      <c r="AC551" s="85"/>
      <c r="AD551" s="85"/>
      <c r="AE551" s="85"/>
      <c r="AF551" s="85"/>
      <c r="AG551" s="85"/>
      <c r="AH551" s="85"/>
      <c r="AI551" s="85"/>
      <c r="AJ551" s="85"/>
      <c r="AK551" s="85"/>
      <c r="AL551" s="85"/>
      <c r="AM551" s="85"/>
      <c r="AN551" s="85"/>
      <c r="AO551" s="85"/>
      <c r="AP551" s="85"/>
      <c r="AQ551" s="85"/>
      <c r="AR551" s="85"/>
      <c r="AS551" s="85"/>
      <c r="AT551" s="85"/>
      <c r="AU551" s="85"/>
      <c r="AV551" s="85"/>
      <c r="AW551" s="85"/>
      <c r="AX551" s="85"/>
      <c r="AY551" s="85"/>
      <c r="AZ551" s="85"/>
      <c r="BA551" s="85"/>
      <c r="BB551" s="85"/>
      <c r="BC551" s="85"/>
      <c r="BD551" s="85"/>
      <c r="BE551" s="85"/>
      <c r="BF551" s="85"/>
      <c r="BG551" s="85"/>
      <c r="BH551" s="85"/>
      <c r="BI551" s="85"/>
      <c r="BJ551" s="85"/>
      <c r="BK551" s="85"/>
      <c r="BL551" s="85"/>
      <c r="BM551" s="85"/>
      <c r="BN551" s="85"/>
      <c r="BO551" s="85"/>
      <c r="BP551" s="85"/>
      <c r="BQ551" s="85"/>
      <c r="BR551" s="85"/>
      <c r="BS551" s="85"/>
      <c r="BT551" s="85"/>
      <c r="BU551" s="85"/>
      <c r="BV551" s="85"/>
      <c r="BW551" s="85"/>
      <c r="BX551" s="85"/>
      <c r="BY551" s="85"/>
      <c r="BZ551" s="85"/>
    </row>
    <row r="553" spans="1:78" x14ac:dyDescent="0.3">
      <c r="A553" s="60">
        <v>25</v>
      </c>
      <c r="B553" s="60">
        <v>560</v>
      </c>
      <c r="C553" s="162" t="s">
        <v>25</v>
      </c>
      <c r="D553" s="56" t="s">
        <v>603</v>
      </c>
      <c r="E553" s="56" t="s">
        <v>157</v>
      </c>
      <c r="F553" s="56" t="s">
        <v>158</v>
      </c>
      <c r="G553" s="56"/>
    </row>
    <row r="554" spans="1:78" x14ac:dyDescent="0.3">
      <c r="C554" s="54" t="s">
        <v>139</v>
      </c>
    </row>
    <row r="555" spans="1:78" x14ac:dyDescent="0.3">
      <c r="D555" s="62" t="s">
        <v>51</v>
      </c>
      <c r="E555" s="56" t="s">
        <v>157</v>
      </c>
      <c r="F555" s="56" t="s">
        <v>158</v>
      </c>
      <c r="G555" s="56" t="s">
        <v>131</v>
      </c>
      <c r="N555" s="218"/>
      <c r="O555" s="218" t="s">
        <v>59</v>
      </c>
      <c r="P555" s="220" t="s">
        <v>41</v>
      </c>
      <c r="Q555" s="221"/>
      <c r="R555" s="222"/>
      <c r="S555" s="220" t="s">
        <v>42</v>
      </c>
      <c r="T555" s="221"/>
      <c r="U555" s="222"/>
      <c r="V555" s="223" t="s">
        <v>60</v>
      </c>
      <c r="AD555" s="218"/>
      <c r="AE555" s="218" t="s">
        <v>59</v>
      </c>
      <c r="AF555" s="217" t="s">
        <v>41</v>
      </c>
      <c r="AG555" s="217"/>
      <c r="AH555" s="217"/>
      <c r="AI555" s="217" t="s">
        <v>42</v>
      </c>
      <c r="AJ555" s="217"/>
      <c r="AK555" s="217"/>
      <c r="AL555" s="223" t="s">
        <v>60</v>
      </c>
      <c r="AT555" s="218"/>
      <c r="AU555" s="218" t="s">
        <v>59</v>
      </c>
      <c r="AV555" s="220" t="s">
        <v>41</v>
      </c>
      <c r="AW555" s="221"/>
      <c r="AX555" s="222"/>
      <c r="AY555" s="220" t="s">
        <v>42</v>
      </c>
      <c r="AZ555" s="221"/>
      <c r="BA555" s="222"/>
      <c r="BB555" s="232" t="s">
        <v>60</v>
      </c>
      <c r="BL555" s="56" t="s">
        <v>131</v>
      </c>
      <c r="BM555" s="56" t="s">
        <v>51</v>
      </c>
      <c r="BN555" s="220" t="s">
        <v>41</v>
      </c>
      <c r="BO555" s="221"/>
      <c r="BP555" s="222"/>
      <c r="BQ555" s="220" t="s">
        <v>42</v>
      </c>
      <c r="BR555" s="221"/>
      <c r="BS555" s="222"/>
      <c r="BT555" s="63" t="s">
        <v>60</v>
      </c>
    </row>
    <row r="556" spans="1:78" x14ac:dyDescent="0.3">
      <c r="D556" s="56" t="s">
        <v>52</v>
      </c>
      <c r="E556" s="56">
        <v>44</v>
      </c>
      <c r="F556" s="56">
        <v>61</v>
      </c>
      <c r="G556" s="56"/>
      <c r="N556" s="219"/>
      <c r="O556" s="219"/>
      <c r="P556" s="56"/>
      <c r="Q556" s="56" t="s">
        <v>61</v>
      </c>
      <c r="R556" s="56" t="s">
        <v>62</v>
      </c>
      <c r="S556" s="56" t="s">
        <v>63</v>
      </c>
      <c r="T556" s="56" t="s">
        <v>62</v>
      </c>
      <c r="U556" s="56"/>
      <c r="V556" s="224"/>
      <c r="AD556" s="219"/>
      <c r="AE556" s="219"/>
      <c r="AF556" s="56"/>
      <c r="AG556" s="56" t="s">
        <v>61</v>
      </c>
      <c r="AH556" s="56" t="s">
        <v>62</v>
      </c>
      <c r="AI556" s="56" t="s">
        <v>63</v>
      </c>
      <c r="AJ556" s="56" t="s">
        <v>62</v>
      </c>
      <c r="AK556" s="56"/>
      <c r="AL556" s="224"/>
      <c r="AT556" s="219"/>
      <c r="AU556" s="219"/>
      <c r="AV556" s="56" t="s">
        <v>80</v>
      </c>
      <c r="AW556" s="63" t="s">
        <v>81</v>
      </c>
      <c r="AX556" s="56" t="s">
        <v>62</v>
      </c>
      <c r="AY556" s="56" t="s">
        <v>80</v>
      </c>
      <c r="AZ556" s="63" t="s">
        <v>81</v>
      </c>
      <c r="BA556" s="56" t="s">
        <v>62</v>
      </c>
      <c r="BB556" s="233"/>
      <c r="BL556" s="56"/>
      <c r="BM556" s="56"/>
      <c r="BN556" s="56" t="s">
        <v>80</v>
      </c>
      <c r="BO556" s="63" t="s">
        <v>81</v>
      </c>
      <c r="BP556" s="56" t="s">
        <v>62</v>
      </c>
      <c r="BQ556" s="56" t="s">
        <v>80</v>
      </c>
      <c r="BR556" s="56" t="s">
        <v>81</v>
      </c>
      <c r="BS556" s="56" t="s">
        <v>62</v>
      </c>
      <c r="BT556" s="63"/>
    </row>
    <row r="557" spans="1:78" x14ac:dyDescent="0.3">
      <c r="D557" s="94" t="s">
        <v>53</v>
      </c>
      <c r="E557" s="94">
        <v>2.2999999999999998</v>
      </c>
      <c r="F557" s="94">
        <v>3</v>
      </c>
      <c r="G557" s="94"/>
      <c r="N557" s="56" t="s">
        <v>64</v>
      </c>
      <c r="O557" s="56" t="s">
        <v>69</v>
      </c>
      <c r="P557" s="86">
        <f>Q557/R557</f>
        <v>9.0909090909090912E-2</v>
      </c>
      <c r="Q557" s="56">
        <v>4</v>
      </c>
      <c r="R557" s="56">
        <v>44</v>
      </c>
      <c r="S557" s="56">
        <v>9</v>
      </c>
      <c r="T557" s="56">
        <v>61</v>
      </c>
      <c r="U557" s="87">
        <f>S557/T557</f>
        <v>0.14754098360655737</v>
      </c>
      <c r="V557" s="106"/>
      <c r="AD557" s="56"/>
      <c r="AE557" s="56"/>
      <c r="AF557" s="88"/>
      <c r="AG557" s="56"/>
      <c r="AH557" s="56"/>
      <c r="AI557" s="56"/>
      <c r="AJ557" s="56"/>
      <c r="AK557" s="89"/>
      <c r="AL557" s="63"/>
      <c r="AT557" s="99" t="s">
        <v>604</v>
      </c>
      <c r="AU557" s="56" t="s">
        <v>129</v>
      </c>
      <c r="AV557" s="97" t="s">
        <v>606</v>
      </c>
      <c r="AW557" s="63" t="s">
        <v>607</v>
      </c>
      <c r="AX557" s="63" t="s">
        <v>605</v>
      </c>
      <c r="AY557" s="91" t="s">
        <v>606</v>
      </c>
      <c r="AZ557" s="63" t="s">
        <v>609</v>
      </c>
      <c r="BA557" s="63" t="s">
        <v>281</v>
      </c>
      <c r="BB557" s="106"/>
      <c r="BL557" s="99"/>
      <c r="BM557" s="56"/>
      <c r="BN557" s="90"/>
      <c r="BO557" s="63"/>
      <c r="BP557" s="63"/>
      <c r="BQ557" s="91"/>
      <c r="BR557" s="63"/>
      <c r="BS557" s="63"/>
      <c r="BT557" s="63"/>
    </row>
    <row r="558" spans="1:78" x14ac:dyDescent="0.3">
      <c r="D558" s="56" t="s">
        <v>54</v>
      </c>
      <c r="E558" s="220" t="s">
        <v>66</v>
      </c>
      <c r="F558" s="222"/>
      <c r="G558" s="56"/>
      <c r="N558" s="56" t="s">
        <v>67</v>
      </c>
      <c r="O558" s="56" t="s">
        <v>69</v>
      </c>
      <c r="P558" s="92">
        <f>Q558/R558</f>
        <v>0</v>
      </c>
      <c r="Q558" s="56">
        <v>0</v>
      </c>
      <c r="R558" s="56">
        <v>44</v>
      </c>
      <c r="S558" s="56">
        <v>5</v>
      </c>
      <c r="T558" s="56">
        <v>61</v>
      </c>
      <c r="U558" s="93">
        <f>S558/T558</f>
        <v>8.1967213114754092E-2</v>
      </c>
      <c r="V558" s="106"/>
      <c r="AD558" s="56" t="s">
        <v>76</v>
      </c>
      <c r="AE558" s="56" t="s">
        <v>318</v>
      </c>
      <c r="AF558" s="88">
        <f>AG558/AH558</f>
        <v>4.5454545454545456E-2</v>
      </c>
      <c r="AG558" s="56">
        <v>2</v>
      </c>
      <c r="AH558" s="54">
        <v>44</v>
      </c>
      <c r="AI558" s="56">
        <v>0</v>
      </c>
      <c r="AJ558" s="56">
        <v>61</v>
      </c>
      <c r="AK558" s="89">
        <f>AI558/AJ558</f>
        <v>0</v>
      </c>
      <c r="AL558" s="106"/>
      <c r="BL558" s="101"/>
      <c r="BM558" s="101"/>
      <c r="BN558" s="90"/>
      <c r="BO558" s="63"/>
      <c r="BP558" s="63"/>
      <c r="BQ558" s="91"/>
      <c r="BR558" s="63"/>
      <c r="BS558" s="63"/>
      <c r="BT558" s="63"/>
    </row>
    <row r="559" spans="1:78" x14ac:dyDescent="0.3">
      <c r="D559" s="94" t="s">
        <v>55</v>
      </c>
      <c r="E559" s="225" t="s">
        <v>139</v>
      </c>
      <c r="F559" s="227"/>
      <c r="G559" s="94"/>
      <c r="N559" s="56" t="s">
        <v>68</v>
      </c>
      <c r="O559" s="56" t="s">
        <v>69</v>
      </c>
      <c r="P559" s="92">
        <f>Q559/R559</f>
        <v>9.0909090909090912E-2</v>
      </c>
      <c r="Q559" s="56">
        <v>4</v>
      </c>
      <c r="R559" s="56">
        <v>44</v>
      </c>
      <c r="S559" s="56">
        <v>4</v>
      </c>
      <c r="T559" s="56">
        <v>61</v>
      </c>
      <c r="U559" s="93">
        <f>S559/T559</f>
        <v>6.5573770491803282E-2</v>
      </c>
      <c r="V559" s="106"/>
      <c r="AD559" s="56"/>
      <c r="AE559" s="56"/>
      <c r="AF559" s="88"/>
      <c r="AG559" s="56"/>
      <c r="AH559" s="56"/>
      <c r="AI559" s="56"/>
      <c r="AJ559" s="56"/>
      <c r="AK559" s="89"/>
      <c r="AL559" s="63"/>
      <c r="BL559" s="99"/>
      <c r="BM559" s="56" t="s">
        <v>121</v>
      </c>
      <c r="BN559" s="90" t="s">
        <v>265</v>
      </c>
      <c r="BO559" s="63" t="s">
        <v>610</v>
      </c>
      <c r="BP559" s="63" t="s">
        <v>396</v>
      </c>
      <c r="BQ559" s="91" t="s">
        <v>402</v>
      </c>
      <c r="BR559" s="63" t="s">
        <v>593</v>
      </c>
      <c r="BS559" s="63" t="s">
        <v>611</v>
      </c>
      <c r="BT559" s="106"/>
    </row>
    <row r="560" spans="1:78" x14ac:dyDescent="0.3">
      <c r="D560" s="56" t="s">
        <v>56</v>
      </c>
      <c r="E560" s="220" t="s">
        <v>139</v>
      </c>
      <c r="F560" s="222"/>
      <c r="G560" s="56"/>
      <c r="N560" s="56" t="s">
        <v>67</v>
      </c>
      <c r="O560" s="56"/>
      <c r="P560" s="220"/>
      <c r="Q560" s="221"/>
      <c r="R560" s="222"/>
      <c r="S560" s="217" t="s">
        <v>1288</v>
      </c>
      <c r="T560" s="217"/>
      <c r="U560" s="217"/>
      <c r="V560" s="56"/>
      <c r="AD560" s="56"/>
      <c r="AE560" s="56"/>
      <c r="AF560" s="88"/>
      <c r="AG560" s="56"/>
      <c r="AH560" s="56"/>
      <c r="AI560" s="56"/>
      <c r="AJ560" s="56"/>
      <c r="AK560" s="89"/>
      <c r="AL560" s="63"/>
    </row>
    <row r="561" spans="1:78" x14ac:dyDescent="0.3">
      <c r="D561" s="56" t="s">
        <v>57</v>
      </c>
      <c r="E561" s="220" t="s">
        <v>66</v>
      </c>
      <c r="F561" s="222"/>
      <c r="G561" s="56"/>
    </row>
    <row r="562" spans="1:78" x14ac:dyDescent="0.3">
      <c r="D562" s="56" t="s">
        <v>235</v>
      </c>
      <c r="E562" s="220" t="s">
        <v>318</v>
      </c>
      <c r="F562" s="222"/>
      <c r="G562" s="56"/>
    </row>
    <row r="563" spans="1:78" x14ac:dyDescent="0.3">
      <c r="AZ563" s="84"/>
      <c r="BA563" s="84"/>
      <c r="BB563" s="84"/>
      <c r="BC563" s="84"/>
      <c r="BD563" s="84"/>
      <c r="BE563" s="84"/>
      <c r="BF563" s="84"/>
      <c r="BG563" s="84"/>
      <c r="BH563" s="84"/>
      <c r="BI563" s="84"/>
      <c r="BJ563" s="84"/>
      <c r="BK563" s="84"/>
      <c r="BL563" s="84"/>
      <c r="BM563" s="84"/>
      <c r="BN563" s="84"/>
      <c r="BO563" s="84"/>
      <c r="BP563" s="84"/>
      <c r="BQ563" s="84"/>
      <c r="BR563" s="84"/>
      <c r="BS563" s="84"/>
      <c r="BT563" s="84"/>
      <c r="BU563" s="84"/>
    </row>
    <row r="564" spans="1:78" ht="4.1500000000000004" customHeight="1" x14ac:dyDescent="0.3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  <c r="AA564" s="85"/>
      <c r="AB564" s="85"/>
      <c r="AC564" s="85"/>
      <c r="AD564" s="85"/>
      <c r="AE564" s="85"/>
      <c r="AF564" s="85"/>
      <c r="AG564" s="85"/>
      <c r="AH564" s="85"/>
      <c r="AI564" s="85"/>
      <c r="AJ564" s="85"/>
      <c r="AK564" s="85"/>
      <c r="AL564" s="85"/>
      <c r="AM564" s="85"/>
      <c r="AN564" s="85"/>
      <c r="AO564" s="85"/>
      <c r="AP564" s="85"/>
      <c r="AQ564" s="85"/>
      <c r="AR564" s="85"/>
      <c r="AS564" s="85"/>
      <c r="AT564" s="85"/>
      <c r="AU564" s="85"/>
      <c r="AV564" s="85"/>
      <c r="AW564" s="85"/>
      <c r="AX564" s="85"/>
      <c r="AY564" s="85"/>
      <c r="AZ564" s="85"/>
      <c r="BA564" s="85"/>
      <c r="BB564" s="85"/>
      <c r="BC564" s="85"/>
      <c r="BD564" s="85"/>
      <c r="BE564" s="85"/>
      <c r="BF564" s="85"/>
      <c r="BG564" s="85"/>
      <c r="BH564" s="85"/>
      <c r="BI564" s="85"/>
      <c r="BJ564" s="85"/>
      <c r="BK564" s="85"/>
      <c r="BL564" s="85"/>
      <c r="BM564" s="85"/>
      <c r="BN564" s="85"/>
      <c r="BO564" s="85"/>
      <c r="BP564" s="85"/>
      <c r="BQ564" s="85"/>
      <c r="BR564" s="85"/>
      <c r="BS564" s="85"/>
      <c r="BT564" s="85"/>
      <c r="BU564" s="85"/>
      <c r="BV564" s="85"/>
      <c r="BW564" s="85"/>
      <c r="BX564" s="85"/>
      <c r="BY564" s="85"/>
      <c r="BZ564" s="85"/>
    </row>
    <row r="566" spans="1:78" x14ac:dyDescent="0.3">
      <c r="A566" s="60">
        <v>26</v>
      </c>
      <c r="B566" s="60">
        <v>568</v>
      </c>
      <c r="C566" s="162" t="s">
        <v>26</v>
      </c>
      <c r="D566" s="56" t="s">
        <v>613</v>
      </c>
      <c r="E566" s="56" t="s">
        <v>157</v>
      </c>
      <c r="F566" s="56" t="s">
        <v>158</v>
      </c>
      <c r="G566" s="56" t="s">
        <v>332</v>
      </c>
    </row>
    <row r="567" spans="1:78" x14ac:dyDescent="0.3">
      <c r="C567" s="54" t="s">
        <v>179</v>
      </c>
    </row>
    <row r="568" spans="1:78" x14ac:dyDescent="0.3">
      <c r="D568" s="62" t="s">
        <v>51</v>
      </c>
      <c r="E568" s="56" t="str">
        <f>E566</f>
        <v>p-RFA</v>
      </c>
      <c r="F568" s="56" t="str">
        <f>F566</f>
        <v>p-CRA</v>
      </c>
      <c r="G568" s="56" t="str">
        <f>G566</f>
        <v>PN</v>
      </c>
      <c r="H568" s="56" t="s">
        <v>131</v>
      </c>
      <c r="N568" s="220" t="s">
        <v>155</v>
      </c>
      <c r="O568" s="221"/>
      <c r="P568" s="221"/>
      <c r="Q568" s="221"/>
      <c r="R568" s="221"/>
      <c r="S568" s="221"/>
      <c r="T568" s="221"/>
      <c r="U568" s="221"/>
      <c r="V568" s="221"/>
      <c r="W568" s="221"/>
      <c r="X568" s="221"/>
      <c r="Y568" s="222"/>
      <c r="AD568" s="218"/>
      <c r="AE568" s="218" t="s">
        <v>59</v>
      </c>
      <c r="AF568" s="217" t="s">
        <v>41</v>
      </c>
      <c r="AG568" s="217"/>
      <c r="AH568" s="217"/>
      <c r="AI568" s="217" t="s">
        <v>42</v>
      </c>
      <c r="AJ568" s="217"/>
      <c r="AK568" s="217"/>
      <c r="AL568" s="217" t="s">
        <v>43</v>
      </c>
      <c r="AM568" s="217"/>
      <c r="AN568" s="217"/>
      <c r="AO568" s="223" t="s">
        <v>60</v>
      </c>
      <c r="AP568" s="84"/>
      <c r="AQ568" s="84"/>
      <c r="AR568" s="84"/>
      <c r="AT568" s="217" t="s">
        <v>155</v>
      </c>
      <c r="AU568" s="217"/>
      <c r="AV568" s="217"/>
      <c r="AW568" s="217"/>
      <c r="AX568" s="217"/>
      <c r="AY568" s="217"/>
      <c r="AZ568" s="217"/>
      <c r="BA568" s="217"/>
      <c r="BB568" s="217"/>
      <c r="BC568" s="217"/>
      <c r="BD568" s="217"/>
      <c r="BE568" s="217"/>
      <c r="BF568" s="217"/>
      <c r="BG568" s="217"/>
      <c r="BJ568" s="56" t="s">
        <v>155</v>
      </c>
      <c r="BL568" s="217" t="s">
        <v>155</v>
      </c>
      <c r="BM568" s="217"/>
      <c r="BN568" s="217"/>
      <c r="BO568" s="217"/>
      <c r="BP568" s="217"/>
      <c r="BQ568" s="217"/>
      <c r="BR568" s="217"/>
      <c r="BS568" s="217"/>
      <c r="BT568" s="217"/>
      <c r="BU568" s="217"/>
      <c r="BV568" s="217"/>
      <c r="BW568" s="217"/>
    </row>
    <row r="569" spans="1:78" x14ac:dyDescent="0.3">
      <c r="D569" s="56" t="s">
        <v>52</v>
      </c>
      <c r="E569" s="56">
        <v>180</v>
      </c>
      <c r="F569" s="56">
        <v>187</v>
      </c>
      <c r="G569" s="56">
        <v>1057</v>
      </c>
      <c r="H569" s="56"/>
      <c r="AD569" s="219"/>
      <c r="AE569" s="219"/>
      <c r="AF569" s="56"/>
      <c r="AG569" s="56" t="s">
        <v>61</v>
      </c>
      <c r="AH569" s="56" t="s">
        <v>62</v>
      </c>
      <c r="AI569" s="56" t="s">
        <v>63</v>
      </c>
      <c r="AJ569" s="56" t="s">
        <v>62</v>
      </c>
      <c r="AK569" s="56"/>
      <c r="AL569" s="56" t="s">
        <v>63</v>
      </c>
      <c r="AM569" s="56" t="s">
        <v>62</v>
      </c>
      <c r="AN569" s="56"/>
      <c r="AO569" s="224"/>
      <c r="AP569" s="84"/>
      <c r="AQ569" s="84"/>
      <c r="AR569" s="84"/>
    </row>
    <row r="570" spans="1:78" x14ac:dyDescent="0.3">
      <c r="D570" s="94" t="s">
        <v>53</v>
      </c>
      <c r="E570" s="94">
        <v>2.1</v>
      </c>
      <c r="F570" s="94">
        <v>2.9</v>
      </c>
      <c r="G570" s="94">
        <v>2.5</v>
      </c>
      <c r="H570" s="94"/>
      <c r="AD570" s="56"/>
      <c r="AE570" s="56"/>
      <c r="AF570" s="88"/>
      <c r="AG570" s="56"/>
      <c r="AH570" s="56"/>
      <c r="AI570" s="56"/>
      <c r="AJ570" s="56"/>
      <c r="AK570" s="89"/>
      <c r="AL570" s="56"/>
      <c r="AM570" s="56"/>
      <c r="AN570" s="96"/>
      <c r="AO570" s="63"/>
      <c r="AP570" s="84"/>
      <c r="AQ570" s="84"/>
      <c r="AR570" s="84"/>
    </row>
    <row r="571" spans="1:78" x14ac:dyDescent="0.3">
      <c r="D571" s="94" t="s">
        <v>54</v>
      </c>
      <c r="E571" s="225" t="s">
        <v>614</v>
      </c>
      <c r="F571" s="226"/>
      <c r="G571" s="227"/>
      <c r="H571" s="94"/>
      <c r="AD571" s="56" t="s">
        <v>76</v>
      </c>
      <c r="AE571" s="56" t="s">
        <v>318</v>
      </c>
      <c r="AF571" s="88">
        <f>AG571/AH571</f>
        <v>3.0120481927710843E-2</v>
      </c>
      <c r="AG571" s="56">
        <v>5</v>
      </c>
      <c r="AH571" s="56">
        <v>166</v>
      </c>
      <c r="AI571" s="56">
        <v>3</v>
      </c>
      <c r="AJ571" s="56">
        <v>174</v>
      </c>
      <c r="AK571" s="89">
        <f>AI571/AJ571</f>
        <v>1.7241379310344827E-2</v>
      </c>
      <c r="AL571" s="56">
        <v>36</v>
      </c>
      <c r="AM571" s="56">
        <v>1057</v>
      </c>
      <c r="AN571" s="96">
        <f>AL571/AM571</f>
        <v>3.405865657521287E-2</v>
      </c>
      <c r="AO571" s="63" t="s">
        <v>66</v>
      </c>
      <c r="AP571" s="84"/>
      <c r="AQ571" s="84"/>
      <c r="AR571" s="84"/>
    </row>
    <row r="572" spans="1:78" x14ac:dyDescent="0.3">
      <c r="D572" s="94" t="s">
        <v>55</v>
      </c>
      <c r="E572" s="225" t="s">
        <v>614</v>
      </c>
      <c r="F572" s="226"/>
      <c r="G572" s="227"/>
      <c r="H572" s="94"/>
      <c r="AD572" s="56" t="s">
        <v>77</v>
      </c>
      <c r="AE572" s="56" t="s">
        <v>318</v>
      </c>
      <c r="AF572" s="88">
        <f>AG572/AH572</f>
        <v>5.4794520547945202E-2</v>
      </c>
      <c r="AG572" s="56">
        <v>4</v>
      </c>
      <c r="AH572" s="56">
        <v>73</v>
      </c>
      <c r="AI572" s="56">
        <v>0</v>
      </c>
      <c r="AJ572" s="56">
        <v>108</v>
      </c>
      <c r="AK572" s="89">
        <f>AI572/AJ572</f>
        <v>0</v>
      </c>
      <c r="AL572" s="56">
        <v>16</v>
      </c>
      <c r="AM572" s="56">
        <v>836</v>
      </c>
      <c r="AN572" s="96">
        <f>AL572/AM572</f>
        <v>1.9138755980861243E-2</v>
      </c>
      <c r="AO572" s="63" t="s">
        <v>66</v>
      </c>
      <c r="AP572" s="84"/>
      <c r="AQ572" s="84"/>
      <c r="AR572" s="84"/>
    </row>
    <row r="573" spans="1:78" ht="17.45" customHeight="1" x14ac:dyDescent="0.3">
      <c r="D573" s="56" t="s">
        <v>56</v>
      </c>
      <c r="E573" s="220" t="s">
        <v>139</v>
      </c>
      <c r="F573" s="221"/>
      <c r="G573" s="222"/>
      <c r="H573" s="56"/>
      <c r="AD573" s="56" t="s">
        <v>241</v>
      </c>
      <c r="AE573" s="56" t="s">
        <v>232</v>
      </c>
      <c r="AF573" s="238" t="s">
        <v>619</v>
      </c>
      <c r="AG573" s="239"/>
      <c r="AH573" s="240"/>
      <c r="AI573" s="235" t="s">
        <v>616</v>
      </c>
      <c r="AJ573" s="236"/>
      <c r="AK573" s="237"/>
      <c r="AL573" s="241" t="s">
        <v>619</v>
      </c>
      <c r="AM573" s="242"/>
      <c r="AN573" s="243"/>
      <c r="AO573" s="63" t="s">
        <v>615</v>
      </c>
      <c r="AP573" s="84"/>
      <c r="AQ573" s="84"/>
      <c r="AR573" s="84"/>
    </row>
    <row r="574" spans="1:78" ht="15.6" customHeight="1" x14ac:dyDescent="0.3">
      <c r="D574" s="56" t="s">
        <v>57</v>
      </c>
      <c r="E574" s="220" t="s">
        <v>139</v>
      </c>
      <c r="F574" s="221"/>
      <c r="G574" s="222"/>
      <c r="H574" s="56"/>
      <c r="AD574" s="56" t="s">
        <v>617</v>
      </c>
      <c r="AE574" s="56" t="s">
        <v>232</v>
      </c>
      <c r="AF574" s="238" t="s">
        <v>620</v>
      </c>
      <c r="AG574" s="239"/>
      <c r="AH574" s="240"/>
      <c r="AI574" s="235" t="s">
        <v>621</v>
      </c>
      <c r="AJ574" s="236"/>
      <c r="AK574" s="237"/>
      <c r="AL574" s="241" t="s">
        <v>622</v>
      </c>
      <c r="AM574" s="242"/>
      <c r="AN574" s="243"/>
      <c r="AO574" s="63" t="s">
        <v>618</v>
      </c>
      <c r="AP574" s="84"/>
      <c r="AQ574" s="84"/>
      <c r="AR574" s="84"/>
    </row>
    <row r="575" spans="1:78" x14ac:dyDescent="0.3">
      <c r="D575" s="56" t="s">
        <v>235</v>
      </c>
      <c r="E575" s="220" t="s">
        <v>318</v>
      </c>
      <c r="F575" s="221"/>
      <c r="G575" s="222"/>
      <c r="H575" s="56"/>
      <c r="AD575" s="56" t="s">
        <v>317</v>
      </c>
      <c r="AE575" s="56" t="s">
        <v>232</v>
      </c>
      <c r="AF575" s="238" t="s">
        <v>623</v>
      </c>
      <c r="AG575" s="239"/>
      <c r="AH575" s="240"/>
      <c r="AI575" s="235" t="s">
        <v>624</v>
      </c>
      <c r="AJ575" s="236"/>
      <c r="AK575" s="237"/>
      <c r="AL575" s="241" t="s">
        <v>625</v>
      </c>
      <c r="AM575" s="242"/>
      <c r="AN575" s="243"/>
      <c r="AO575" s="63" t="s">
        <v>270</v>
      </c>
      <c r="AP575" s="84"/>
      <c r="AQ575" s="84"/>
      <c r="AR575" s="84"/>
    </row>
    <row r="577" spans="4:38" x14ac:dyDescent="0.3">
      <c r="D577" s="56" t="s">
        <v>51</v>
      </c>
      <c r="E577" s="56" t="str">
        <f>E568</f>
        <v>p-RFA</v>
      </c>
      <c r="F577" s="56" t="str">
        <f>F568</f>
        <v>p-CRA</v>
      </c>
      <c r="G577" s="56" t="s">
        <v>131</v>
      </c>
      <c r="I577" s="56" t="s">
        <v>51</v>
      </c>
      <c r="J577" s="56" t="str">
        <f>E568</f>
        <v>p-RFA</v>
      </c>
      <c r="K577" s="56" t="str">
        <f>G568</f>
        <v>PN</v>
      </c>
      <c r="L577" s="56" t="s">
        <v>131</v>
      </c>
      <c r="AD577" s="218"/>
      <c r="AE577" s="218" t="s">
        <v>59</v>
      </c>
      <c r="AF577" s="217" t="s">
        <v>41</v>
      </c>
      <c r="AG577" s="217"/>
      <c r="AH577" s="217"/>
      <c r="AI577" s="217" t="s">
        <v>42</v>
      </c>
      <c r="AJ577" s="217"/>
      <c r="AK577" s="217"/>
      <c r="AL577" s="223" t="s">
        <v>60</v>
      </c>
    </row>
    <row r="578" spans="4:38" x14ac:dyDescent="0.3">
      <c r="D578" s="56" t="s">
        <v>52</v>
      </c>
      <c r="E578" s="56">
        <f>E569</f>
        <v>180</v>
      </c>
      <c r="F578" s="56">
        <f t="shared" ref="F578:F583" si="123">F569</f>
        <v>187</v>
      </c>
      <c r="G578" s="56"/>
      <c r="I578" s="56" t="s">
        <v>52</v>
      </c>
      <c r="J578" s="56">
        <f t="shared" ref="J578:J580" si="124">E569</f>
        <v>180</v>
      </c>
      <c r="K578" s="56">
        <f t="shared" ref="K578:K580" si="125">G569</f>
        <v>1057</v>
      </c>
      <c r="L578" s="56"/>
      <c r="AD578" s="219"/>
      <c r="AE578" s="219"/>
      <c r="AF578" s="56"/>
      <c r="AG578" s="56" t="s">
        <v>61</v>
      </c>
      <c r="AH578" s="56" t="s">
        <v>62</v>
      </c>
      <c r="AI578" s="56" t="s">
        <v>63</v>
      </c>
      <c r="AJ578" s="56" t="s">
        <v>62</v>
      </c>
      <c r="AK578" s="56"/>
      <c r="AL578" s="224"/>
    </row>
    <row r="579" spans="4:38" x14ac:dyDescent="0.3">
      <c r="D579" s="56" t="s">
        <v>53</v>
      </c>
      <c r="E579" s="56">
        <f t="shared" ref="E579:E584" si="126">E570</f>
        <v>2.1</v>
      </c>
      <c r="F579" s="56">
        <f t="shared" si="123"/>
        <v>2.9</v>
      </c>
      <c r="G579" s="56"/>
      <c r="I579" s="56" t="s">
        <v>53</v>
      </c>
      <c r="J579" s="56">
        <f t="shared" si="124"/>
        <v>2.1</v>
      </c>
      <c r="K579" s="56">
        <f t="shared" si="125"/>
        <v>2.5</v>
      </c>
      <c r="L579" s="56"/>
      <c r="AD579" s="56"/>
      <c r="AE579" s="56"/>
      <c r="AF579" s="88"/>
      <c r="AG579" s="56"/>
      <c r="AH579" s="56"/>
      <c r="AI579" s="56"/>
      <c r="AJ579" s="56"/>
      <c r="AK579" s="89"/>
      <c r="AL579" s="63"/>
    </row>
    <row r="580" spans="4:38" x14ac:dyDescent="0.3">
      <c r="D580" s="56" t="s">
        <v>54</v>
      </c>
      <c r="E580" s="220" t="s">
        <v>66</v>
      </c>
      <c r="F580" s="222"/>
      <c r="G580" s="56"/>
      <c r="I580" s="56" t="s">
        <v>54</v>
      </c>
      <c r="J580" s="220" t="str">
        <f t="shared" si="124"/>
        <v>PTA &gt;PN</v>
      </c>
      <c r="K580" s="222">
        <f t="shared" si="125"/>
        <v>0</v>
      </c>
      <c r="L580" s="56"/>
      <c r="AD580" s="56" t="s">
        <v>76</v>
      </c>
      <c r="AE580" s="56" t="s">
        <v>65</v>
      </c>
      <c r="AF580" s="88">
        <f>AG580/AH580</f>
        <v>3.0120481927710843E-2</v>
      </c>
      <c r="AG580" s="56">
        <v>5</v>
      </c>
      <c r="AH580" s="56">
        <v>166</v>
      </c>
      <c r="AI580" s="56">
        <v>3</v>
      </c>
      <c r="AJ580" s="56">
        <v>174</v>
      </c>
      <c r="AK580" s="89">
        <f>AI580/AJ580</f>
        <v>1.7241379310344827E-2</v>
      </c>
      <c r="AL580" s="192"/>
    </row>
    <row r="581" spans="4:38" x14ac:dyDescent="0.3">
      <c r="D581" s="56" t="s">
        <v>55</v>
      </c>
      <c r="E581" s="220" t="s">
        <v>66</v>
      </c>
      <c r="F581" s="222"/>
      <c r="G581" s="56"/>
      <c r="I581" s="56" t="s">
        <v>55</v>
      </c>
      <c r="J581" s="220" t="str">
        <f t="shared" ref="J581:J582" si="127">E572</f>
        <v>PTA &gt;PN</v>
      </c>
      <c r="K581" s="222">
        <f t="shared" ref="K581:K582" si="128">G572</f>
        <v>0</v>
      </c>
      <c r="L581" s="56"/>
      <c r="AD581" s="56" t="s">
        <v>77</v>
      </c>
      <c r="AE581" s="56" t="s">
        <v>318</v>
      </c>
      <c r="AF581" s="88">
        <f>AG581/AH581</f>
        <v>5.4794520547945202E-2</v>
      </c>
      <c r="AG581" s="56">
        <v>4</v>
      </c>
      <c r="AH581" s="56">
        <v>73</v>
      </c>
      <c r="AI581" s="56">
        <v>0</v>
      </c>
      <c r="AJ581" s="56">
        <v>108</v>
      </c>
      <c r="AK581" s="89">
        <f>AI581/AJ581</f>
        <v>0</v>
      </c>
      <c r="AL581" s="192"/>
    </row>
    <row r="582" spans="4:38" ht="15.6" customHeight="1" x14ac:dyDescent="0.3">
      <c r="D582" s="56" t="s">
        <v>56</v>
      </c>
      <c r="E582" s="220" t="str">
        <f t="shared" si="126"/>
        <v>ㅡ</v>
      </c>
      <c r="F582" s="222">
        <f t="shared" si="123"/>
        <v>0</v>
      </c>
      <c r="G582" s="56"/>
      <c r="I582" s="56" t="s">
        <v>56</v>
      </c>
      <c r="J582" s="220" t="str">
        <f t="shared" si="127"/>
        <v>ㅡ</v>
      </c>
      <c r="K582" s="222">
        <f t="shared" si="128"/>
        <v>0</v>
      </c>
      <c r="L582" s="56"/>
      <c r="AD582" s="56" t="s">
        <v>241</v>
      </c>
      <c r="AE582" s="56" t="s">
        <v>232</v>
      </c>
      <c r="AF582" s="238" t="s">
        <v>619</v>
      </c>
      <c r="AG582" s="239"/>
      <c r="AH582" s="240"/>
      <c r="AI582" s="235" t="s">
        <v>616</v>
      </c>
      <c r="AJ582" s="236"/>
      <c r="AK582" s="237"/>
      <c r="AL582" s="193" t="s">
        <v>129</v>
      </c>
    </row>
    <row r="583" spans="4:38" ht="15.6" customHeight="1" x14ac:dyDescent="0.3">
      <c r="D583" s="56" t="s">
        <v>57</v>
      </c>
      <c r="E583" s="220" t="str">
        <f t="shared" si="126"/>
        <v>ㅡ</v>
      </c>
      <c r="F583" s="222">
        <f t="shared" si="123"/>
        <v>0</v>
      </c>
      <c r="G583" s="56"/>
      <c r="I583" s="56" t="s">
        <v>57</v>
      </c>
      <c r="J583" s="220" t="str">
        <f t="shared" ref="J583" si="129">E574</f>
        <v>ㅡ</v>
      </c>
      <c r="K583" s="222">
        <f t="shared" ref="K583" si="130">G574</f>
        <v>0</v>
      </c>
      <c r="L583" s="56"/>
      <c r="AD583" s="56" t="s">
        <v>617</v>
      </c>
      <c r="AE583" s="56" t="s">
        <v>232</v>
      </c>
      <c r="AF583" s="238" t="s">
        <v>620</v>
      </c>
      <c r="AG583" s="239"/>
      <c r="AH583" s="240"/>
      <c r="AI583" s="235" t="s">
        <v>621</v>
      </c>
      <c r="AJ583" s="236"/>
      <c r="AK583" s="237"/>
      <c r="AL583" s="193" t="s">
        <v>129</v>
      </c>
    </row>
    <row r="584" spans="4:38" ht="15.6" customHeight="1" x14ac:dyDescent="0.3">
      <c r="D584" s="56" t="s">
        <v>235</v>
      </c>
      <c r="E584" s="220" t="str">
        <f t="shared" si="126"/>
        <v>5년</v>
      </c>
      <c r="F584" s="222"/>
      <c r="G584" s="56"/>
      <c r="I584" s="56" t="s">
        <v>235</v>
      </c>
      <c r="J584" s="220" t="s">
        <v>318</v>
      </c>
      <c r="K584" s="222"/>
      <c r="L584" s="56"/>
      <c r="AD584" s="56" t="s">
        <v>317</v>
      </c>
      <c r="AE584" s="56" t="s">
        <v>232</v>
      </c>
      <c r="AF584" s="238" t="s">
        <v>623</v>
      </c>
      <c r="AG584" s="239"/>
      <c r="AH584" s="240"/>
      <c r="AI584" s="235" t="s">
        <v>624</v>
      </c>
      <c r="AJ584" s="236"/>
      <c r="AK584" s="237"/>
      <c r="AL584" s="193" t="s">
        <v>129</v>
      </c>
    </row>
    <row r="586" spans="4:38" x14ac:dyDescent="0.3">
      <c r="AD586" s="218"/>
      <c r="AE586" s="218" t="s">
        <v>59</v>
      </c>
      <c r="AF586" s="220" t="s">
        <v>41</v>
      </c>
      <c r="AG586" s="221"/>
      <c r="AH586" s="222"/>
      <c r="AI586" s="220" t="s">
        <v>43</v>
      </c>
      <c r="AJ586" s="221"/>
      <c r="AK586" s="222"/>
      <c r="AL586" s="104" t="s">
        <v>60</v>
      </c>
    </row>
    <row r="587" spans="4:38" x14ac:dyDescent="0.3">
      <c r="AD587" s="219"/>
      <c r="AE587" s="219"/>
      <c r="AF587" s="56"/>
      <c r="AG587" s="56" t="s">
        <v>61</v>
      </c>
      <c r="AH587" s="56" t="s">
        <v>62</v>
      </c>
      <c r="AI587" s="56" t="s">
        <v>63</v>
      </c>
      <c r="AJ587" s="56" t="s">
        <v>62</v>
      </c>
      <c r="AK587" s="56"/>
      <c r="AL587" s="107"/>
    </row>
    <row r="588" spans="4:38" x14ac:dyDescent="0.3">
      <c r="AD588" s="56"/>
      <c r="AE588" s="56"/>
      <c r="AF588" s="88"/>
      <c r="AG588" s="56"/>
      <c r="AH588" s="56"/>
      <c r="AI588" s="56"/>
      <c r="AJ588" s="56"/>
      <c r="AK588" s="96"/>
      <c r="AL588" s="63"/>
    </row>
    <row r="589" spans="4:38" x14ac:dyDescent="0.3">
      <c r="AD589" s="56" t="s">
        <v>76</v>
      </c>
      <c r="AE589" s="56" t="s">
        <v>65</v>
      </c>
      <c r="AF589" s="88">
        <f>AG589/AH589</f>
        <v>3.0120481927710843E-2</v>
      </c>
      <c r="AG589" s="56">
        <v>5</v>
      </c>
      <c r="AH589" s="56">
        <v>166</v>
      </c>
      <c r="AI589" s="56">
        <v>36</v>
      </c>
      <c r="AJ589" s="56">
        <v>1057</v>
      </c>
      <c r="AK589" s="96">
        <f>AI589/AJ589</f>
        <v>3.405865657521287E-2</v>
      </c>
      <c r="AL589" s="192"/>
    </row>
    <row r="590" spans="4:38" x14ac:dyDescent="0.3">
      <c r="AD590" s="56" t="s">
        <v>77</v>
      </c>
      <c r="AE590" s="56" t="s">
        <v>318</v>
      </c>
      <c r="AF590" s="88">
        <f>AG590/AH590</f>
        <v>5.4794520547945202E-2</v>
      </c>
      <c r="AG590" s="56">
        <v>4</v>
      </c>
      <c r="AH590" s="56">
        <v>73</v>
      </c>
      <c r="AI590" s="56">
        <v>16</v>
      </c>
      <c r="AJ590" s="56">
        <v>836</v>
      </c>
      <c r="AK590" s="96">
        <f>AI590/AJ590</f>
        <v>1.9138755980861243E-2</v>
      </c>
      <c r="AL590" s="192"/>
    </row>
    <row r="591" spans="4:38" ht="15.6" customHeight="1" x14ac:dyDescent="0.3">
      <c r="AD591" s="56" t="s">
        <v>241</v>
      </c>
      <c r="AE591" s="56" t="s">
        <v>232</v>
      </c>
      <c r="AF591" s="238" t="s">
        <v>619</v>
      </c>
      <c r="AG591" s="239"/>
      <c r="AH591" s="240"/>
      <c r="AI591" s="241" t="s">
        <v>619</v>
      </c>
      <c r="AJ591" s="242"/>
      <c r="AK591" s="243"/>
      <c r="AL591" s="193" t="s">
        <v>129</v>
      </c>
    </row>
    <row r="592" spans="4:38" ht="15.6" customHeight="1" x14ac:dyDescent="0.3">
      <c r="AD592" s="56" t="s">
        <v>617</v>
      </c>
      <c r="AE592" s="56" t="s">
        <v>232</v>
      </c>
      <c r="AF592" s="238" t="s">
        <v>620</v>
      </c>
      <c r="AG592" s="239"/>
      <c r="AH592" s="240"/>
      <c r="AI592" s="241" t="s">
        <v>622</v>
      </c>
      <c r="AJ592" s="242"/>
      <c r="AK592" s="243"/>
      <c r="AL592" s="193" t="s">
        <v>129</v>
      </c>
    </row>
    <row r="593" spans="1:78" ht="15.6" customHeight="1" x14ac:dyDescent="0.3">
      <c r="AD593" s="56" t="s">
        <v>317</v>
      </c>
      <c r="AE593" s="56" t="s">
        <v>232</v>
      </c>
      <c r="AF593" s="238" t="s">
        <v>623</v>
      </c>
      <c r="AG593" s="239"/>
      <c r="AH593" s="240"/>
      <c r="AI593" s="241" t="s">
        <v>625</v>
      </c>
      <c r="AJ593" s="242"/>
      <c r="AK593" s="243"/>
      <c r="AL593" s="193" t="s">
        <v>129</v>
      </c>
    </row>
    <row r="594" spans="1:78" x14ac:dyDescent="0.3">
      <c r="AZ594" s="84"/>
      <c r="BA594" s="84"/>
      <c r="BB594" s="84"/>
      <c r="BC594" s="84"/>
      <c r="BD594" s="84"/>
      <c r="BE594" s="84"/>
      <c r="BF594" s="84"/>
      <c r="BG594" s="84"/>
      <c r="BH594" s="84"/>
      <c r="BI594" s="84"/>
      <c r="BJ594" s="84"/>
      <c r="BK594" s="84"/>
      <c r="BL594" s="84"/>
      <c r="BM594" s="84"/>
      <c r="BN594" s="84"/>
      <c r="BO594" s="84"/>
      <c r="BP594" s="84"/>
      <c r="BQ594" s="84"/>
      <c r="BR594" s="84"/>
      <c r="BS594" s="84"/>
      <c r="BT594" s="84"/>
      <c r="BU594" s="84"/>
    </row>
    <row r="595" spans="1:78" ht="4.1500000000000004" customHeight="1" x14ac:dyDescent="0.3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5"/>
      <c r="AQ595" s="85"/>
      <c r="AR595" s="85"/>
      <c r="AS595" s="85"/>
      <c r="AT595" s="85"/>
      <c r="AU595" s="85"/>
      <c r="AV595" s="85"/>
      <c r="AW595" s="85"/>
      <c r="AX595" s="85"/>
      <c r="AY595" s="85"/>
      <c r="AZ595" s="85"/>
      <c r="BA595" s="85"/>
      <c r="BB595" s="85"/>
      <c r="BC595" s="85"/>
      <c r="BD595" s="85"/>
      <c r="BE595" s="85"/>
      <c r="BF595" s="85"/>
      <c r="BG595" s="85"/>
      <c r="BH595" s="85"/>
      <c r="BI595" s="85"/>
      <c r="BJ595" s="85"/>
      <c r="BK595" s="85"/>
      <c r="BL595" s="85"/>
      <c r="BM595" s="85"/>
      <c r="BN595" s="85"/>
      <c r="BO595" s="85"/>
      <c r="BP595" s="85"/>
      <c r="BQ595" s="85"/>
      <c r="BR595" s="85"/>
      <c r="BS595" s="85"/>
      <c r="BT595" s="85"/>
      <c r="BU595" s="85"/>
      <c r="BV595" s="85"/>
      <c r="BW595" s="85"/>
      <c r="BX595" s="85"/>
      <c r="BY595" s="85"/>
      <c r="BZ595" s="85"/>
    </row>
    <row r="597" spans="1:78" x14ac:dyDescent="0.3">
      <c r="A597" s="60">
        <v>27</v>
      </c>
      <c r="B597" s="60">
        <v>688</v>
      </c>
      <c r="C597" s="162" t="s">
        <v>27</v>
      </c>
      <c r="D597" s="56" t="s">
        <v>1271</v>
      </c>
      <c r="E597" s="56" t="s">
        <v>157</v>
      </c>
      <c r="F597" s="56" t="s">
        <v>158</v>
      </c>
      <c r="G597" s="56"/>
    </row>
    <row r="598" spans="1:78" x14ac:dyDescent="0.3">
      <c r="C598" s="54" t="s">
        <v>139</v>
      </c>
    </row>
    <row r="599" spans="1:78" x14ac:dyDescent="0.3">
      <c r="D599" s="62" t="s">
        <v>51</v>
      </c>
      <c r="E599" s="56" t="s">
        <v>157</v>
      </c>
      <c r="F599" s="56" t="s">
        <v>158</v>
      </c>
      <c r="G599" s="56" t="s">
        <v>131</v>
      </c>
      <c r="N599" s="218"/>
      <c r="O599" s="218" t="s">
        <v>59</v>
      </c>
      <c r="P599" s="220" t="s">
        <v>41</v>
      </c>
      <c r="Q599" s="221"/>
      <c r="R599" s="222"/>
      <c r="S599" s="220" t="s">
        <v>42</v>
      </c>
      <c r="T599" s="221"/>
      <c r="U599" s="222"/>
      <c r="V599" s="223" t="s">
        <v>60</v>
      </c>
      <c r="AD599" s="218"/>
      <c r="AE599" s="218" t="s">
        <v>59</v>
      </c>
      <c r="AF599" s="217" t="s">
        <v>41</v>
      </c>
      <c r="AG599" s="217"/>
      <c r="AH599" s="217"/>
      <c r="AI599" s="217" t="s">
        <v>42</v>
      </c>
      <c r="AJ599" s="217"/>
      <c r="AK599" s="217"/>
      <c r="AL599" s="223" t="s">
        <v>60</v>
      </c>
      <c r="AT599" s="217" t="s">
        <v>155</v>
      </c>
      <c r="AU599" s="217"/>
      <c r="AV599" s="217"/>
      <c r="AW599" s="217"/>
      <c r="AX599" s="217"/>
      <c r="AY599" s="217"/>
      <c r="AZ599" s="217"/>
      <c r="BA599" s="217"/>
      <c r="BB599" s="217"/>
      <c r="BC599" s="217"/>
      <c r="BD599" s="217"/>
      <c r="BE599" s="217"/>
      <c r="BF599" s="217"/>
      <c r="BG599" s="217"/>
      <c r="BJ599" s="56" t="s">
        <v>155</v>
      </c>
      <c r="BL599" s="217" t="s">
        <v>155</v>
      </c>
      <c r="BM599" s="217"/>
      <c r="BN599" s="217"/>
      <c r="BO599" s="217"/>
      <c r="BP599" s="217"/>
      <c r="BQ599" s="217"/>
      <c r="BR599" s="217"/>
      <c r="BS599" s="217"/>
      <c r="BT599" s="217"/>
      <c r="BU599" s="217"/>
      <c r="BV599" s="217"/>
      <c r="BW599" s="217"/>
    </row>
    <row r="600" spans="1:78" x14ac:dyDescent="0.3">
      <c r="D600" s="56" t="s">
        <v>52</v>
      </c>
      <c r="E600" s="56">
        <v>256</v>
      </c>
      <c r="F600" s="56">
        <v>189</v>
      </c>
      <c r="G600" s="56"/>
      <c r="N600" s="219"/>
      <c r="O600" s="219"/>
      <c r="P600" s="56"/>
      <c r="Q600" s="56" t="s">
        <v>61</v>
      </c>
      <c r="R600" s="56" t="s">
        <v>62</v>
      </c>
      <c r="S600" s="56" t="s">
        <v>63</v>
      </c>
      <c r="T600" s="56" t="s">
        <v>62</v>
      </c>
      <c r="U600" s="56"/>
      <c r="V600" s="224"/>
      <c r="AD600" s="219"/>
      <c r="AE600" s="219"/>
      <c r="AF600" s="56"/>
      <c r="AG600" s="56" t="s">
        <v>61</v>
      </c>
      <c r="AH600" s="56" t="s">
        <v>62</v>
      </c>
      <c r="AI600" s="56" t="s">
        <v>63</v>
      </c>
      <c r="AJ600" s="56" t="s">
        <v>62</v>
      </c>
      <c r="AK600" s="56"/>
      <c r="AL600" s="224"/>
    </row>
    <row r="601" spans="1:78" x14ac:dyDescent="0.3">
      <c r="D601" s="94" t="s">
        <v>53</v>
      </c>
      <c r="E601" s="94">
        <v>1.9</v>
      </c>
      <c r="F601" s="94">
        <v>2.2999999999999998</v>
      </c>
      <c r="G601" s="94"/>
      <c r="N601" s="56" t="s">
        <v>64</v>
      </c>
      <c r="O601" s="56" t="s">
        <v>69</v>
      </c>
      <c r="P601" s="86">
        <f>Q601/R601</f>
        <v>4.3103448275862072E-2</v>
      </c>
      <c r="Q601" s="56">
        <v>10</v>
      </c>
      <c r="R601" s="56">
        <v>232</v>
      </c>
      <c r="S601" s="56">
        <v>9</v>
      </c>
      <c r="T601" s="56">
        <v>176</v>
      </c>
      <c r="U601" s="87">
        <f>S601/T601</f>
        <v>5.113636363636364E-2</v>
      </c>
      <c r="V601" s="63" t="s">
        <v>296</v>
      </c>
      <c r="AD601" s="56"/>
      <c r="AE601" s="56"/>
      <c r="AF601" s="88"/>
      <c r="AG601" s="56"/>
      <c r="AH601" s="56"/>
      <c r="AI601" s="56"/>
      <c r="AJ601" s="56"/>
      <c r="AK601" s="89"/>
      <c r="AL601" s="63"/>
    </row>
    <row r="602" spans="1:78" x14ac:dyDescent="0.3">
      <c r="D602" s="56" t="s">
        <v>54</v>
      </c>
      <c r="E602" s="220" t="s">
        <v>66</v>
      </c>
      <c r="F602" s="222"/>
      <c r="G602" s="56"/>
      <c r="N602" s="56"/>
      <c r="O602" s="56"/>
      <c r="P602" s="220" t="s">
        <v>627</v>
      </c>
      <c r="Q602" s="221"/>
      <c r="R602" s="222"/>
      <c r="S602" s="220" t="s">
        <v>626</v>
      </c>
      <c r="T602" s="221"/>
      <c r="U602" s="222"/>
      <c r="V602" s="56"/>
      <c r="AD602" s="56" t="s">
        <v>76</v>
      </c>
      <c r="AE602" s="56" t="s">
        <v>318</v>
      </c>
      <c r="AF602" s="88">
        <f>AG602/AH602</f>
        <v>3.2110091743119268E-2</v>
      </c>
      <c r="AG602" s="56">
        <v>7</v>
      </c>
      <c r="AH602" s="56">
        <v>218</v>
      </c>
      <c r="AI602" s="56">
        <v>4</v>
      </c>
      <c r="AJ602" s="56">
        <v>145</v>
      </c>
      <c r="AK602" s="89">
        <f>AI602/AJ602</f>
        <v>2.7586206896551724E-2</v>
      </c>
      <c r="AL602" s="63" t="s">
        <v>628</v>
      </c>
    </row>
    <row r="603" spans="1:78" x14ac:dyDescent="0.3">
      <c r="D603" s="56" t="s">
        <v>55</v>
      </c>
      <c r="E603" s="220" t="s">
        <v>66</v>
      </c>
      <c r="F603" s="222"/>
      <c r="G603" s="56"/>
      <c r="AD603" s="56"/>
      <c r="AE603" s="56"/>
      <c r="AF603" s="88"/>
      <c r="AG603" s="56"/>
      <c r="AH603" s="56"/>
      <c r="AI603" s="56"/>
      <c r="AJ603" s="56"/>
      <c r="AK603" s="89"/>
      <c r="AL603" s="63"/>
    </row>
    <row r="604" spans="1:78" x14ac:dyDescent="0.3">
      <c r="D604" s="94" t="s">
        <v>56</v>
      </c>
      <c r="E604" s="225" t="s">
        <v>407</v>
      </c>
      <c r="F604" s="227"/>
      <c r="G604" s="94"/>
      <c r="AD604" s="218" t="s">
        <v>241</v>
      </c>
      <c r="AE604" s="56" t="s">
        <v>349</v>
      </c>
      <c r="AF604" s="238" t="s">
        <v>621</v>
      </c>
      <c r="AG604" s="239"/>
      <c r="AH604" s="240"/>
      <c r="AI604" s="241" t="s">
        <v>631</v>
      </c>
      <c r="AJ604" s="242"/>
      <c r="AK604" s="243"/>
      <c r="AL604" s="193" t="s">
        <v>129</v>
      </c>
    </row>
    <row r="605" spans="1:78" x14ac:dyDescent="0.3">
      <c r="D605" s="56" t="s">
        <v>57</v>
      </c>
      <c r="E605" s="220" t="s">
        <v>66</v>
      </c>
      <c r="F605" s="222"/>
      <c r="G605" s="56"/>
      <c r="AD605" s="244"/>
      <c r="AE605" s="56" t="s">
        <v>232</v>
      </c>
      <c r="AF605" s="238" t="s">
        <v>629</v>
      </c>
      <c r="AG605" s="239"/>
      <c r="AH605" s="240"/>
      <c r="AI605" s="241" t="s">
        <v>632</v>
      </c>
      <c r="AJ605" s="242"/>
      <c r="AK605" s="243"/>
      <c r="AL605" s="193" t="s">
        <v>129</v>
      </c>
    </row>
    <row r="606" spans="1:78" ht="15.6" customHeight="1" x14ac:dyDescent="0.3">
      <c r="D606" s="56" t="s">
        <v>235</v>
      </c>
      <c r="E606" s="220" t="s">
        <v>318</v>
      </c>
      <c r="F606" s="222"/>
      <c r="G606" s="56"/>
      <c r="AD606" s="219"/>
      <c r="AE606" s="56" t="s">
        <v>318</v>
      </c>
      <c r="AF606" s="238" t="s">
        <v>630</v>
      </c>
      <c r="AG606" s="239"/>
      <c r="AH606" s="240"/>
      <c r="AI606" s="241" t="s">
        <v>633</v>
      </c>
      <c r="AJ606" s="242"/>
      <c r="AK606" s="243"/>
      <c r="AL606" s="193" t="s">
        <v>129</v>
      </c>
    </row>
    <row r="608" spans="1:78" ht="4.1500000000000004" customHeight="1" x14ac:dyDescent="0.3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  <c r="AA608" s="85"/>
      <c r="AB608" s="85"/>
      <c r="AC608" s="85"/>
      <c r="AD608" s="85"/>
      <c r="AE608" s="85"/>
      <c r="AF608" s="85"/>
      <c r="AG608" s="85"/>
      <c r="AH608" s="85"/>
      <c r="AI608" s="85"/>
      <c r="AJ608" s="85"/>
      <c r="AK608" s="85"/>
      <c r="AL608" s="85"/>
      <c r="AM608" s="85"/>
      <c r="AN608" s="85"/>
      <c r="AO608" s="85"/>
      <c r="AP608" s="85"/>
      <c r="AQ608" s="85"/>
      <c r="AR608" s="85"/>
      <c r="AS608" s="85"/>
      <c r="AT608" s="85"/>
      <c r="AU608" s="85"/>
      <c r="AV608" s="85"/>
      <c r="AW608" s="85"/>
      <c r="AX608" s="85"/>
      <c r="AY608" s="85"/>
      <c r="AZ608" s="85"/>
      <c r="BA608" s="85"/>
      <c r="BB608" s="85"/>
      <c r="BC608" s="85"/>
      <c r="BD608" s="85"/>
      <c r="BE608" s="85"/>
      <c r="BF608" s="85"/>
      <c r="BG608" s="85"/>
      <c r="BH608" s="85"/>
      <c r="BI608" s="85"/>
      <c r="BJ608" s="85"/>
      <c r="BK608" s="85"/>
      <c r="BL608" s="85"/>
      <c r="BM608" s="85"/>
      <c r="BN608" s="85"/>
      <c r="BO608" s="85"/>
      <c r="BP608" s="85"/>
      <c r="BQ608" s="85"/>
      <c r="BR608" s="85"/>
      <c r="BS608" s="85"/>
      <c r="BT608" s="85"/>
      <c r="BU608" s="85"/>
      <c r="BV608" s="85"/>
      <c r="BW608" s="85"/>
      <c r="BX608" s="85"/>
      <c r="BY608" s="85"/>
      <c r="BZ608" s="85"/>
    </row>
    <row r="610" spans="1:78" x14ac:dyDescent="0.3">
      <c r="A610" s="60">
        <v>28</v>
      </c>
      <c r="B610" s="60">
        <v>707</v>
      </c>
      <c r="C610" s="162" t="s">
        <v>28</v>
      </c>
      <c r="D610" s="56" t="s">
        <v>635</v>
      </c>
      <c r="E610" s="56" t="s">
        <v>157</v>
      </c>
      <c r="F610" s="56" t="s">
        <v>636</v>
      </c>
      <c r="G610" s="56" t="s">
        <v>637</v>
      </c>
      <c r="H610" s="56" t="s">
        <v>639</v>
      </c>
      <c r="I610" s="194" t="s">
        <v>374</v>
      </c>
    </row>
    <row r="612" spans="1:78" x14ac:dyDescent="0.3">
      <c r="D612" s="62" t="s">
        <v>51</v>
      </c>
      <c r="E612" s="56" t="str">
        <f>E610</f>
        <v>p-RFA</v>
      </c>
      <c r="F612" s="56" t="str">
        <f>F610</f>
        <v>L-RFA</v>
      </c>
      <c r="G612" s="56" t="str">
        <f>G610</f>
        <v>RLPN</v>
      </c>
      <c r="H612" s="56" t="s">
        <v>639</v>
      </c>
      <c r="N612" s="218"/>
      <c r="O612" s="217" t="s">
        <v>59</v>
      </c>
      <c r="P612" s="217" t="s">
        <v>41</v>
      </c>
      <c r="Q612" s="217"/>
      <c r="R612" s="217"/>
      <c r="S612" s="217" t="s">
        <v>42</v>
      </c>
      <c r="T612" s="217"/>
      <c r="U612" s="217"/>
      <c r="V612" s="217" t="s">
        <v>43</v>
      </c>
      <c r="W612" s="217"/>
      <c r="X612" s="217"/>
      <c r="Y612" s="217" t="s">
        <v>643</v>
      </c>
      <c r="Z612" s="217"/>
      <c r="AA612" s="217"/>
      <c r="AB612" s="63" t="s">
        <v>60</v>
      </c>
      <c r="AD612" s="218"/>
      <c r="AE612" s="218" t="s">
        <v>59</v>
      </c>
      <c r="AF612" s="217" t="s">
        <v>41</v>
      </c>
      <c r="AG612" s="217"/>
      <c r="AH612" s="217"/>
      <c r="AI612" s="217" t="s">
        <v>42</v>
      </c>
      <c r="AJ612" s="217"/>
      <c r="AK612" s="217"/>
      <c r="AL612" s="217" t="s">
        <v>43</v>
      </c>
      <c r="AM612" s="217"/>
      <c r="AN612" s="217"/>
      <c r="AO612" s="217" t="s">
        <v>43</v>
      </c>
      <c r="AP612" s="217"/>
      <c r="AQ612" s="217"/>
      <c r="AR612" s="104" t="s">
        <v>60</v>
      </c>
      <c r="AT612" s="217" t="s">
        <v>155</v>
      </c>
      <c r="AU612" s="217"/>
      <c r="AV612" s="217"/>
      <c r="AW612" s="217"/>
      <c r="AX612" s="217"/>
      <c r="AY612" s="217"/>
      <c r="AZ612" s="217"/>
      <c r="BA612" s="217"/>
      <c r="BB612" s="217"/>
      <c r="BC612" s="217"/>
      <c r="BD612" s="217"/>
      <c r="BE612" s="217"/>
      <c r="BF612" s="217"/>
      <c r="BG612" s="217"/>
      <c r="BJ612" s="56" t="s">
        <v>155</v>
      </c>
      <c r="BL612" s="218" t="s">
        <v>131</v>
      </c>
      <c r="BM612" s="218" t="s">
        <v>51</v>
      </c>
      <c r="BN612" s="220" t="s">
        <v>41</v>
      </c>
      <c r="BO612" s="221"/>
      <c r="BP612" s="222"/>
      <c r="BQ612" s="220" t="s">
        <v>42</v>
      </c>
      <c r="BR612" s="221"/>
      <c r="BS612" s="222"/>
      <c r="BT612" s="220" t="s">
        <v>43</v>
      </c>
      <c r="BU612" s="221"/>
      <c r="BV612" s="222"/>
      <c r="BW612" s="220" t="s">
        <v>643</v>
      </c>
      <c r="BX612" s="221"/>
      <c r="BY612" s="222"/>
      <c r="BZ612" s="104" t="s">
        <v>60</v>
      </c>
    </row>
    <row r="613" spans="1:78" x14ac:dyDescent="0.3">
      <c r="D613" s="56" t="s">
        <v>52</v>
      </c>
      <c r="E613" s="56">
        <v>29</v>
      </c>
      <c r="F613" s="56">
        <v>44</v>
      </c>
      <c r="G613" s="56">
        <v>48</v>
      </c>
      <c r="H613" s="56">
        <v>52</v>
      </c>
      <c r="N613" s="219"/>
      <c r="O613" s="217"/>
      <c r="P613" s="56"/>
      <c r="Q613" s="56" t="s">
        <v>61</v>
      </c>
      <c r="R613" s="56" t="s">
        <v>62</v>
      </c>
      <c r="S613" s="56" t="s">
        <v>63</v>
      </c>
      <c r="T613" s="56" t="s">
        <v>62</v>
      </c>
      <c r="U613" s="56"/>
      <c r="V613" s="56" t="s">
        <v>63</v>
      </c>
      <c r="W613" s="56" t="s">
        <v>62</v>
      </c>
      <c r="X613" s="56"/>
      <c r="Y613" s="56" t="s">
        <v>63</v>
      </c>
      <c r="Z613" s="56" t="s">
        <v>62</v>
      </c>
      <c r="AA613" s="56"/>
      <c r="AB613" s="63"/>
      <c r="AD613" s="219"/>
      <c r="AE613" s="219"/>
      <c r="AF613" s="56"/>
      <c r="AG613" s="56" t="s">
        <v>61</v>
      </c>
      <c r="AH613" s="56" t="s">
        <v>62</v>
      </c>
      <c r="AI613" s="56" t="s">
        <v>63</v>
      </c>
      <c r="AJ613" s="56" t="s">
        <v>62</v>
      </c>
      <c r="AK613" s="56"/>
      <c r="AL613" s="56" t="s">
        <v>63</v>
      </c>
      <c r="AM613" s="56" t="s">
        <v>62</v>
      </c>
      <c r="AN613" s="56"/>
      <c r="AO613" s="56" t="s">
        <v>63</v>
      </c>
      <c r="AP613" s="56" t="s">
        <v>62</v>
      </c>
      <c r="AQ613" s="56"/>
      <c r="AR613" s="107"/>
      <c r="BL613" s="219"/>
      <c r="BM613" s="219"/>
      <c r="BN613" s="56" t="s">
        <v>149</v>
      </c>
      <c r="BO613" s="63" t="s">
        <v>304</v>
      </c>
      <c r="BP613" s="56" t="s">
        <v>62</v>
      </c>
      <c r="BQ613" s="56" t="s">
        <v>149</v>
      </c>
      <c r="BR613" s="63" t="s">
        <v>304</v>
      </c>
      <c r="BS613" s="56" t="s">
        <v>62</v>
      </c>
      <c r="BT613" s="56" t="s">
        <v>149</v>
      </c>
      <c r="BU613" s="63" t="s">
        <v>304</v>
      </c>
      <c r="BV613" s="56" t="s">
        <v>62</v>
      </c>
      <c r="BW613" s="56" t="s">
        <v>149</v>
      </c>
      <c r="BX613" s="63" t="s">
        <v>304</v>
      </c>
      <c r="BY613" s="56" t="s">
        <v>62</v>
      </c>
      <c r="BZ613" s="107"/>
    </row>
    <row r="614" spans="1:78" x14ac:dyDescent="0.3">
      <c r="D614" s="94" t="s">
        <v>53</v>
      </c>
      <c r="E614" s="94">
        <v>2.6</v>
      </c>
      <c r="F614" s="94">
        <v>2.5</v>
      </c>
      <c r="G614" s="94">
        <v>2.6</v>
      </c>
      <c r="H614" s="94">
        <v>3</v>
      </c>
      <c r="N614" s="56" t="s">
        <v>64</v>
      </c>
      <c r="O614" s="56" t="s">
        <v>642</v>
      </c>
      <c r="P614" s="86">
        <f>Q614/R614</f>
        <v>0.20689655172413793</v>
      </c>
      <c r="Q614" s="56">
        <f>Q615+Q616</f>
        <v>6</v>
      </c>
      <c r="R614" s="56">
        <v>29</v>
      </c>
      <c r="S614" s="56">
        <f>S615+S616</f>
        <v>9</v>
      </c>
      <c r="T614" s="56">
        <v>44</v>
      </c>
      <c r="U614" s="87">
        <f>S614/T614</f>
        <v>0.20454545454545456</v>
      </c>
      <c r="V614" s="56">
        <f>V615+V616</f>
        <v>5</v>
      </c>
      <c r="W614" s="56">
        <v>48</v>
      </c>
      <c r="X614" s="95">
        <f>V614/W614</f>
        <v>0.10416666666666667</v>
      </c>
      <c r="Y614" s="56">
        <f>Y615+Y616</f>
        <v>7</v>
      </c>
      <c r="Z614" s="56">
        <v>52</v>
      </c>
      <c r="AA614" s="187">
        <f>Y614/Z614</f>
        <v>0.13461538461538461</v>
      </c>
      <c r="AB614" s="63" t="s">
        <v>644</v>
      </c>
      <c r="AD614" s="56"/>
      <c r="AE614" s="56"/>
      <c r="AF614" s="88"/>
      <c r="AG614" s="56"/>
      <c r="AH614" s="56"/>
      <c r="AI614" s="56"/>
      <c r="AJ614" s="56"/>
      <c r="AK614" s="89"/>
      <c r="AL614" s="56"/>
      <c r="AM614" s="56"/>
      <c r="AN614" s="96"/>
      <c r="AO614" s="56"/>
      <c r="AP614" s="56"/>
      <c r="AQ614" s="195"/>
      <c r="AR614" s="63"/>
      <c r="BL614" s="99"/>
      <c r="BM614" s="56"/>
      <c r="BN614" s="90"/>
      <c r="BO614" s="63"/>
      <c r="BP614" s="63"/>
      <c r="BQ614" s="91"/>
      <c r="BR614" s="63"/>
      <c r="BS614" s="63"/>
      <c r="BT614" s="98"/>
      <c r="BU614" s="63"/>
      <c r="BV614" s="63"/>
      <c r="BW614" s="196"/>
      <c r="BX614" s="63"/>
      <c r="BY614" s="63"/>
      <c r="BZ614" s="63"/>
    </row>
    <row r="615" spans="1:78" x14ac:dyDescent="0.3">
      <c r="D615" s="94" t="s">
        <v>54</v>
      </c>
      <c r="E615" s="225" t="s">
        <v>641</v>
      </c>
      <c r="F615" s="226"/>
      <c r="G615" s="226"/>
      <c r="H615" s="227"/>
      <c r="N615" s="56" t="s">
        <v>67</v>
      </c>
      <c r="O615" s="56" t="s">
        <v>642</v>
      </c>
      <c r="P615" s="92">
        <f>Q615/R615</f>
        <v>0</v>
      </c>
      <c r="Q615" s="56">
        <v>0</v>
      </c>
      <c r="R615" s="56">
        <v>29</v>
      </c>
      <c r="S615" s="56">
        <v>2</v>
      </c>
      <c r="T615" s="56">
        <v>44</v>
      </c>
      <c r="U615" s="93">
        <f>S615/T615</f>
        <v>4.5454545454545456E-2</v>
      </c>
      <c r="V615" s="56">
        <v>1</v>
      </c>
      <c r="W615" s="56">
        <v>48</v>
      </c>
      <c r="X615" s="100">
        <f>V615/W615</f>
        <v>2.0833333333333332E-2</v>
      </c>
      <c r="Y615" s="56">
        <v>3</v>
      </c>
      <c r="Z615" s="56">
        <v>52</v>
      </c>
      <c r="AA615" s="185">
        <f>Y615/Z615</f>
        <v>5.7692307692307696E-2</v>
      </c>
      <c r="AB615" s="63" t="s">
        <v>129</v>
      </c>
      <c r="AD615" s="56" t="s">
        <v>76</v>
      </c>
      <c r="AE615" s="56" t="s">
        <v>642</v>
      </c>
      <c r="AF615" s="88">
        <f>AG615/AH615</f>
        <v>3.4482758620689655E-2</v>
      </c>
      <c r="AG615" s="56">
        <v>1</v>
      </c>
      <c r="AH615" s="56">
        <v>29</v>
      </c>
      <c r="AI615" s="56">
        <v>1</v>
      </c>
      <c r="AJ615" s="56">
        <v>44</v>
      </c>
      <c r="AK615" s="89">
        <f>AI615/AJ615</f>
        <v>2.2727272727272728E-2</v>
      </c>
      <c r="AL615" s="56">
        <f>AL616+AL617</f>
        <v>0</v>
      </c>
      <c r="AM615" s="56">
        <v>48</v>
      </c>
      <c r="AN615" s="96">
        <f>AL615/AM615</f>
        <v>0</v>
      </c>
      <c r="AO615" s="56">
        <f>AO616+AO617</f>
        <v>0</v>
      </c>
      <c r="AP615" s="56">
        <v>52</v>
      </c>
      <c r="AQ615" s="195">
        <f>AO615/AP615</f>
        <v>0</v>
      </c>
      <c r="AR615" s="63" t="s">
        <v>646</v>
      </c>
      <c r="BL615" s="101"/>
      <c r="BM615" s="101"/>
      <c r="BN615" s="90"/>
      <c r="BO615" s="63"/>
      <c r="BP615" s="63"/>
      <c r="BQ615" s="91"/>
      <c r="BR615" s="63"/>
      <c r="BS615" s="63"/>
      <c r="BT615" s="98"/>
      <c r="BU615" s="63"/>
      <c r="BV615" s="63"/>
      <c r="BW615" s="196"/>
      <c r="BX615" s="63"/>
      <c r="BY615" s="63"/>
      <c r="BZ615" s="63"/>
    </row>
    <row r="616" spans="1:78" x14ac:dyDescent="0.3">
      <c r="D616" s="56" t="s">
        <v>55</v>
      </c>
      <c r="E616" s="220" t="s">
        <v>139</v>
      </c>
      <c r="F616" s="221"/>
      <c r="G616" s="221"/>
      <c r="H616" s="222"/>
      <c r="N616" s="56" t="s">
        <v>68</v>
      </c>
      <c r="O616" s="56" t="s">
        <v>642</v>
      </c>
      <c r="P616" s="92">
        <f>Q616/R616</f>
        <v>0.20689655172413793</v>
      </c>
      <c r="Q616" s="56">
        <v>6</v>
      </c>
      <c r="R616" s="56">
        <v>29</v>
      </c>
      <c r="S616" s="56">
        <v>7</v>
      </c>
      <c r="T616" s="56">
        <v>44</v>
      </c>
      <c r="U616" s="93">
        <f>S616/T616</f>
        <v>0.15909090909090909</v>
      </c>
      <c r="V616" s="56">
        <v>4</v>
      </c>
      <c r="W616" s="56">
        <v>48</v>
      </c>
      <c r="X616" s="100">
        <f>V616/W616</f>
        <v>8.3333333333333329E-2</v>
      </c>
      <c r="Y616" s="56">
        <v>4</v>
      </c>
      <c r="Z616" s="56">
        <v>52</v>
      </c>
      <c r="AA616" s="185">
        <f>Y616/Z616</f>
        <v>7.6923076923076927E-2</v>
      </c>
      <c r="AB616" s="63" t="s">
        <v>645</v>
      </c>
      <c r="AD616" s="56"/>
      <c r="AE616" s="56"/>
      <c r="AF616" s="88"/>
      <c r="AG616" s="56"/>
      <c r="AH616" s="56"/>
      <c r="AI616" s="56"/>
      <c r="AJ616" s="56"/>
      <c r="AK616" s="89"/>
      <c r="AL616" s="56"/>
      <c r="AM616" s="56"/>
      <c r="AN616" s="96"/>
      <c r="AO616" s="56"/>
      <c r="AP616" s="56"/>
      <c r="AQ616" s="195"/>
      <c r="AR616" s="63"/>
      <c r="BL616" s="99"/>
      <c r="BM616" s="56" t="s">
        <v>121</v>
      </c>
      <c r="BN616" s="90" t="s">
        <v>647</v>
      </c>
      <c r="BO616" s="63" t="s">
        <v>648</v>
      </c>
      <c r="BP616" s="63" t="s">
        <v>649</v>
      </c>
      <c r="BQ616" s="91" t="s">
        <v>215</v>
      </c>
      <c r="BR616" s="63" t="s">
        <v>650</v>
      </c>
      <c r="BS616" s="63" t="s">
        <v>285</v>
      </c>
      <c r="BT616" s="98" t="s">
        <v>123</v>
      </c>
      <c r="BU616" s="63" t="s">
        <v>651</v>
      </c>
      <c r="BV616" s="63" t="s">
        <v>652</v>
      </c>
      <c r="BW616" s="196" t="s">
        <v>653</v>
      </c>
      <c r="BX616" s="63" t="s">
        <v>654</v>
      </c>
      <c r="BY616" s="63" t="s">
        <v>655</v>
      </c>
      <c r="BZ616" s="63" t="s">
        <v>197</v>
      </c>
    </row>
    <row r="617" spans="1:78" x14ac:dyDescent="0.3">
      <c r="D617" s="56" t="s">
        <v>56</v>
      </c>
      <c r="E617" s="220" t="s">
        <v>139</v>
      </c>
      <c r="F617" s="221"/>
      <c r="G617" s="221"/>
      <c r="H617" s="222"/>
      <c r="AD617" s="56"/>
      <c r="AE617" s="56"/>
      <c r="AF617" s="88"/>
      <c r="AG617" s="56"/>
      <c r="AH617" s="56"/>
      <c r="AI617" s="56"/>
      <c r="AJ617" s="56"/>
      <c r="AK617" s="89"/>
      <c r="AL617" s="56"/>
      <c r="AM617" s="56"/>
      <c r="AN617" s="96"/>
      <c r="AO617" s="56"/>
      <c r="AP617" s="56"/>
      <c r="AQ617" s="195"/>
      <c r="AR617" s="63"/>
    </row>
    <row r="618" spans="1:78" x14ac:dyDescent="0.3">
      <c r="D618" s="56" t="s">
        <v>57</v>
      </c>
      <c r="E618" s="220" t="s">
        <v>139</v>
      </c>
      <c r="F618" s="221"/>
      <c r="G618" s="221"/>
      <c r="H618" s="222"/>
    </row>
    <row r="619" spans="1:78" x14ac:dyDescent="0.3">
      <c r="D619" s="56" t="s">
        <v>235</v>
      </c>
      <c r="E619" s="220" t="s">
        <v>642</v>
      </c>
      <c r="F619" s="221"/>
      <c r="G619" s="221"/>
      <c r="H619" s="222"/>
    </row>
    <row r="621" spans="1:78" x14ac:dyDescent="0.3">
      <c r="A621" s="56" t="s">
        <v>51</v>
      </c>
      <c r="B621" s="56" t="str">
        <f t="shared" ref="B621:C623" si="131">E612</f>
        <v>p-RFA</v>
      </c>
      <c r="C621" s="56" t="str">
        <f t="shared" si="131"/>
        <v>L-RFA</v>
      </c>
      <c r="E621" s="56" t="s">
        <v>51</v>
      </c>
      <c r="F621" s="56" t="str">
        <f>E612</f>
        <v>p-RFA</v>
      </c>
      <c r="G621" s="56" t="str">
        <f>G612</f>
        <v>RLPN</v>
      </c>
      <c r="I621" s="56" t="s">
        <v>51</v>
      </c>
      <c r="J621" s="56" t="s">
        <v>183</v>
      </c>
      <c r="K621" s="56" t="s">
        <v>638</v>
      </c>
      <c r="N621" s="218"/>
      <c r="O621" s="218" t="s">
        <v>59</v>
      </c>
      <c r="P621" s="220" t="s">
        <v>41</v>
      </c>
      <c r="Q621" s="221"/>
      <c r="R621" s="222"/>
      <c r="S621" s="220" t="s">
        <v>42</v>
      </c>
      <c r="T621" s="221"/>
      <c r="U621" s="222"/>
      <c r="V621" s="223" t="s">
        <v>60</v>
      </c>
      <c r="AD621" s="218"/>
      <c r="AE621" s="218" t="s">
        <v>59</v>
      </c>
      <c r="AF621" s="217" t="s">
        <v>41</v>
      </c>
      <c r="AG621" s="217"/>
      <c r="AH621" s="217"/>
      <c r="AI621" s="217" t="s">
        <v>42</v>
      </c>
      <c r="AJ621" s="217"/>
      <c r="AK621" s="217"/>
      <c r="AL621" s="223" t="s">
        <v>60</v>
      </c>
      <c r="BL621" s="56" t="s">
        <v>131</v>
      </c>
      <c r="BM621" s="56" t="s">
        <v>51</v>
      </c>
      <c r="BN621" s="220" t="s">
        <v>41</v>
      </c>
      <c r="BO621" s="221"/>
      <c r="BP621" s="222"/>
      <c r="BQ621" s="220" t="s">
        <v>42</v>
      </c>
      <c r="BR621" s="221"/>
      <c r="BS621" s="222"/>
      <c r="BT621" s="63" t="s">
        <v>60</v>
      </c>
    </row>
    <row r="622" spans="1:78" x14ac:dyDescent="0.3">
      <c r="A622" s="56" t="s">
        <v>52</v>
      </c>
      <c r="B622" s="56">
        <f t="shared" si="131"/>
        <v>29</v>
      </c>
      <c r="C622" s="56">
        <f t="shared" si="131"/>
        <v>44</v>
      </c>
      <c r="E622" s="56" t="s">
        <v>52</v>
      </c>
      <c r="F622" s="56">
        <f>E613</f>
        <v>29</v>
      </c>
      <c r="G622" s="56">
        <f>G613</f>
        <v>48</v>
      </c>
      <c r="I622" s="56" t="s">
        <v>52</v>
      </c>
      <c r="J622" s="56">
        <v>29</v>
      </c>
      <c r="K622" s="56">
        <v>52</v>
      </c>
      <c r="N622" s="219"/>
      <c r="O622" s="219"/>
      <c r="P622" s="56"/>
      <c r="Q622" s="56" t="s">
        <v>61</v>
      </c>
      <c r="R622" s="56" t="s">
        <v>62</v>
      </c>
      <c r="S622" s="56" t="s">
        <v>63</v>
      </c>
      <c r="T622" s="56" t="s">
        <v>62</v>
      </c>
      <c r="U622" s="56"/>
      <c r="V622" s="224"/>
      <c r="AD622" s="219"/>
      <c r="AE622" s="219"/>
      <c r="AF622" s="56"/>
      <c r="AG622" s="56" t="s">
        <v>61</v>
      </c>
      <c r="AH622" s="56" t="s">
        <v>62</v>
      </c>
      <c r="AI622" s="56" t="s">
        <v>63</v>
      </c>
      <c r="AJ622" s="56" t="s">
        <v>62</v>
      </c>
      <c r="AK622" s="56"/>
      <c r="AL622" s="224"/>
      <c r="BL622" s="56"/>
      <c r="BM622" s="56"/>
      <c r="BN622" s="56" t="s">
        <v>149</v>
      </c>
      <c r="BO622" s="63" t="s">
        <v>304</v>
      </c>
      <c r="BP622" s="56" t="s">
        <v>62</v>
      </c>
      <c r="BQ622" s="56" t="s">
        <v>149</v>
      </c>
      <c r="BR622" s="63" t="s">
        <v>304</v>
      </c>
      <c r="BS622" s="56" t="s">
        <v>62</v>
      </c>
      <c r="BT622" s="63"/>
    </row>
    <row r="623" spans="1:78" x14ac:dyDescent="0.3">
      <c r="A623" s="56" t="s">
        <v>53</v>
      </c>
      <c r="B623" s="56">
        <f t="shared" si="131"/>
        <v>2.6</v>
      </c>
      <c r="C623" s="56">
        <f t="shared" si="131"/>
        <v>2.5</v>
      </c>
      <c r="E623" s="56" t="s">
        <v>53</v>
      </c>
      <c r="F623" s="56">
        <f>E614</f>
        <v>2.6</v>
      </c>
      <c r="G623" s="56">
        <f>G614</f>
        <v>2.6</v>
      </c>
      <c r="I623" s="56" t="s">
        <v>53</v>
      </c>
      <c r="J623" s="56">
        <v>2.6</v>
      </c>
      <c r="K623" s="56">
        <v>3</v>
      </c>
      <c r="N623" s="56" t="s">
        <v>64</v>
      </c>
      <c r="O623" s="56" t="s">
        <v>642</v>
      </c>
      <c r="P623" s="86">
        <f>Q623/R623</f>
        <v>0.20689655172413793</v>
      </c>
      <c r="Q623" s="56">
        <f>Q624+Q625</f>
        <v>6</v>
      </c>
      <c r="R623" s="56">
        <v>29</v>
      </c>
      <c r="S623" s="56">
        <f>S624+S625</f>
        <v>9</v>
      </c>
      <c r="T623" s="56">
        <v>44</v>
      </c>
      <c r="U623" s="87">
        <f>S623/T623</f>
        <v>0.20454545454545456</v>
      </c>
      <c r="V623" s="106"/>
      <c r="AD623" s="56"/>
      <c r="AE623" s="56"/>
      <c r="AF623" s="88"/>
      <c r="AG623" s="56"/>
      <c r="AH623" s="56"/>
      <c r="AI623" s="56"/>
      <c r="AJ623" s="56"/>
      <c r="AK623" s="89"/>
      <c r="AL623" s="63"/>
      <c r="BL623" s="99"/>
      <c r="BM623" s="56"/>
      <c r="BN623" s="90"/>
      <c r="BO623" s="63"/>
      <c r="BP623" s="63"/>
      <c r="BQ623" s="91"/>
      <c r="BR623" s="63"/>
      <c r="BS623" s="63"/>
      <c r="BT623" s="63"/>
    </row>
    <row r="624" spans="1:78" x14ac:dyDescent="0.3">
      <c r="A624" s="56" t="s">
        <v>54</v>
      </c>
      <c r="B624" s="220" t="s">
        <v>66</v>
      </c>
      <c r="C624" s="222"/>
      <c r="E624" s="56" t="s">
        <v>54</v>
      </c>
      <c r="F624" s="220" t="str">
        <f>E615</f>
        <v>RFA &gt; PN</v>
      </c>
      <c r="G624" s="222"/>
      <c r="I624" s="56" t="s">
        <v>54</v>
      </c>
      <c r="J624" s="220" t="s">
        <v>640</v>
      </c>
      <c r="K624" s="222"/>
      <c r="N624" s="56" t="s">
        <v>67</v>
      </c>
      <c r="O624" s="56" t="s">
        <v>642</v>
      </c>
      <c r="P624" s="92">
        <f>Q624/R624</f>
        <v>0</v>
      </c>
      <c r="Q624" s="56">
        <v>0</v>
      </c>
      <c r="R624" s="56">
        <v>29</v>
      </c>
      <c r="S624" s="56">
        <v>2</v>
      </c>
      <c r="T624" s="56">
        <v>44</v>
      </c>
      <c r="U624" s="93">
        <f>S624/T624</f>
        <v>4.5454545454545456E-2</v>
      </c>
      <c r="V624" s="106"/>
      <c r="AD624" s="56" t="s">
        <v>76</v>
      </c>
      <c r="AE624" s="56" t="s">
        <v>642</v>
      </c>
      <c r="AF624" s="88">
        <f>AG624/AH624</f>
        <v>3.4482758620689655E-2</v>
      </c>
      <c r="AG624" s="56">
        <v>1</v>
      </c>
      <c r="AH624" s="56">
        <v>29</v>
      </c>
      <c r="AI624" s="56">
        <v>1</v>
      </c>
      <c r="AJ624" s="56">
        <v>44</v>
      </c>
      <c r="AK624" s="89">
        <f>AI624/AJ624</f>
        <v>2.2727272727272728E-2</v>
      </c>
      <c r="AL624" s="106"/>
      <c r="BL624" s="101"/>
      <c r="BM624" s="101"/>
      <c r="BN624" s="90"/>
      <c r="BO624" s="63"/>
      <c r="BP624" s="63"/>
      <c r="BQ624" s="91"/>
      <c r="BR624" s="63"/>
      <c r="BS624" s="63"/>
      <c r="BT624" s="63"/>
    </row>
    <row r="625" spans="1:72" x14ac:dyDescent="0.3">
      <c r="A625" s="56" t="s">
        <v>55</v>
      </c>
      <c r="B625" s="220" t="s">
        <v>139</v>
      </c>
      <c r="C625" s="222"/>
      <c r="E625" s="56" t="s">
        <v>55</v>
      </c>
      <c r="F625" s="220" t="s">
        <v>139</v>
      </c>
      <c r="G625" s="222"/>
      <c r="I625" s="56" t="s">
        <v>55</v>
      </c>
      <c r="J625" s="220" t="s">
        <v>139</v>
      </c>
      <c r="K625" s="222"/>
      <c r="N625" s="56" t="s">
        <v>68</v>
      </c>
      <c r="O625" s="56" t="s">
        <v>642</v>
      </c>
      <c r="P625" s="92">
        <f>Q625/R625</f>
        <v>0.20689655172413793</v>
      </c>
      <c r="Q625" s="56">
        <v>6</v>
      </c>
      <c r="R625" s="56">
        <v>29</v>
      </c>
      <c r="S625" s="56">
        <v>7</v>
      </c>
      <c r="T625" s="56">
        <v>44</v>
      </c>
      <c r="U625" s="93">
        <f>S625/T625</f>
        <v>0.15909090909090909</v>
      </c>
      <c r="V625" s="106"/>
      <c r="AD625" s="56"/>
      <c r="AE625" s="56"/>
      <c r="AF625" s="88"/>
      <c r="AG625" s="56"/>
      <c r="AH625" s="56"/>
      <c r="AI625" s="56"/>
      <c r="AJ625" s="56"/>
      <c r="AK625" s="89"/>
      <c r="AL625" s="63"/>
      <c r="BL625" s="99"/>
      <c r="BM625" s="56" t="s">
        <v>121</v>
      </c>
      <c r="BN625" s="90" t="s">
        <v>647</v>
      </c>
      <c r="BO625" s="63" t="s">
        <v>648</v>
      </c>
      <c r="BP625" s="63" t="s">
        <v>649</v>
      </c>
      <c r="BQ625" s="91" t="s">
        <v>215</v>
      </c>
      <c r="BR625" s="63" t="s">
        <v>650</v>
      </c>
      <c r="BS625" s="63" t="s">
        <v>285</v>
      </c>
      <c r="BT625" s="63" t="s">
        <v>66</v>
      </c>
    </row>
    <row r="626" spans="1:72" x14ac:dyDescent="0.3">
      <c r="A626" s="56" t="s">
        <v>56</v>
      </c>
      <c r="B626" s="220" t="s">
        <v>139</v>
      </c>
      <c r="C626" s="222"/>
      <c r="E626" s="56" t="s">
        <v>56</v>
      </c>
      <c r="F626" s="220" t="s">
        <v>139</v>
      </c>
      <c r="G626" s="222"/>
      <c r="I626" s="56" t="s">
        <v>56</v>
      </c>
      <c r="J626" s="220" t="s">
        <v>139</v>
      </c>
      <c r="K626" s="222"/>
    </row>
    <row r="627" spans="1:72" x14ac:dyDescent="0.3">
      <c r="A627" s="56" t="s">
        <v>57</v>
      </c>
      <c r="B627" s="220" t="s">
        <v>139</v>
      </c>
      <c r="C627" s="222"/>
      <c r="E627" s="56" t="s">
        <v>57</v>
      </c>
      <c r="F627" s="220" t="s">
        <v>139</v>
      </c>
      <c r="G627" s="222"/>
      <c r="I627" s="56" t="s">
        <v>57</v>
      </c>
      <c r="J627" s="220" t="s">
        <v>139</v>
      </c>
      <c r="K627" s="222"/>
    </row>
    <row r="628" spans="1:72" x14ac:dyDescent="0.3">
      <c r="A628" s="56" t="s">
        <v>235</v>
      </c>
      <c r="B628" s="220" t="s">
        <v>66</v>
      </c>
      <c r="C628" s="222"/>
      <c r="E628" s="56" t="s">
        <v>235</v>
      </c>
      <c r="F628" s="220" t="s">
        <v>642</v>
      </c>
      <c r="G628" s="222"/>
      <c r="I628" s="56" t="s">
        <v>235</v>
      </c>
      <c r="J628" s="220" t="s">
        <v>642</v>
      </c>
      <c r="K628" s="222"/>
    </row>
    <row r="630" spans="1:72" x14ac:dyDescent="0.3">
      <c r="N630" s="218"/>
      <c r="O630" s="218" t="s">
        <v>59</v>
      </c>
      <c r="P630" s="220" t="s">
        <v>41</v>
      </c>
      <c r="Q630" s="221"/>
      <c r="R630" s="222"/>
      <c r="S630" s="220" t="s">
        <v>43</v>
      </c>
      <c r="T630" s="221"/>
      <c r="U630" s="222"/>
      <c r="V630" s="223" t="s">
        <v>60</v>
      </c>
      <c r="AD630" s="218"/>
      <c r="AE630" s="218" t="s">
        <v>59</v>
      </c>
      <c r="AF630" s="220" t="s">
        <v>41</v>
      </c>
      <c r="AG630" s="221"/>
      <c r="AH630" s="222"/>
      <c r="AI630" s="220" t="s">
        <v>43</v>
      </c>
      <c r="AJ630" s="221"/>
      <c r="AK630" s="222"/>
      <c r="AL630" s="104" t="s">
        <v>60</v>
      </c>
      <c r="BL630" s="56" t="s">
        <v>131</v>
      </c>
      <c r="BM630" s="56" t="s">
        <v>51</v>
      </c>
      <c r="BN630" s="220" t="s">
        <v>41</v>
      </c>
      <c r="BO630" s="221"/>
      <c r="BP630" s="222"/>
      <c r="BQ630" s="220" t="s">
        <v>43</v>
      </c>
      <c r="BR630" s="221"/>
      <c r="BS630" s="222"/>
      <c r="BT630" s="104" t="s">
        <v>60</v>
      </c>
    </row>
    <row r="631" spans="1:72" x14ac:dyDescent="0.3">
      <c r="N631" s="219"/>
      <c r="O631" s="219"/>
      <c r="P631" s="56"/>
      <c r="Q631" s="56" t="s">
        <v>61</v>
      </c>
      <c r="R631" s="56" t="s">
        <v>62</v>
      </c>
      <c r="S631" s="56" t="s">
        <v>63</v>
      </c>
      <c r="T631" s="56" t="s">
        <v>62</v>
      </c>
      <c r="U631" s="56"/>
      <c r="V631" s="224"/>
      <c r="AD631" s="219"/>
      <c r="AE631" s="219"/>
      <c r="AF631" s="56"/>
      <c r="AG631" s="56" t="s">
        <v>61</v>
      </c>
      <c r="AH631" s="56" t="s">
        <v>62</v>
      </c>
      <c r="AI631" s="56" t="s">
        <v>63</v>
      </c>
      <c r="AJ631" s="56" t="s">
        <v>62</v>
      </c>
      <c r="AK631" s="56"/>
      <c r="AL631" s="107"/>
      <c r="BL631" s="56"/>
      <c r="BM631" s="56"/>
      <c r="BN631" s="56" t="s">
        <v>149</v>
      </c>
      <c r="BO631" s="63" t="s">
        <v>304</v>
      </c>
      <c r="BP631" s="56" t="s">
        <v>62</v>
      </c>
      <c r="BQ631" s="56" t="s">
        <v>149</v>
      </c>
      <c r="BR631" s="63" t="s">
        <v>304</v>
      </c>
      <c r="BS631" s="56" t="s">
        <v>62</v>
      </c>
      <c r="BT631" s="107"/>
    </row>
    <row r="632" spans="1:72" x14ac:dyDescent="0.3">
      <c r="N632" s="56" t="s">
        <v>64</v>
      </c>
      <c r="O632" s="56" t="s">
        <v>642</v>
      </c>
      <c r="P632" s="86">
        <f>Q632/R632</f>
        <v>0.20689655172413793</v>
      </c>
      <c r="Q632" s="56">
        <f>Q633+Q634</f>
        <v>6</v>
      </c>
      <c r="R632" s="56">
        <v>29</v>
      </c>
      <c r="S632" s="56">
        <f>S633+S634</f>
        <v>5</v>
      </c>
      <c r="T632" s="56">
        <v>48</v>
      </c>
      <c r="U632" s="95">
        <f>S632/T632</f>
        <v>0.10416666666666667</v>
      </c>
      <c r="V632" s="106"/>
      <c r="AD632" s="56"/>
      <c r="AE632" s="56"/>
      <c r="AF632" s="88"/>
      <c r="AG632" s="56"/>
      <c r="AH632" s="56"/>
      <c r="AI632" s="56"/>
      <c r="AJ632" s="56"/>
      <c r="AK632" s="96"/>
      <c r="AL632" s="63"/>
      <c r="BL632" s="99"/>
      <c r="BM632" s="56"/>
      <c r="BN632" s="90"/>
      <c r="BO632" s="63"/>
      <c r="BP632" s="63"/>
      <c r="BQ632" s="98"/>
      <c r="BR632" s="63"/>
      <c r="BS632" s="63"/>
      <c r="BT632" s="63"/>
    </row>
    <row r="633" spans="1:72" x14ac:dyDescent="0.3">
      <c r="N633" s="56" t="s">
        <v>67</v>
      </c>
      <c r="O633" s="56" t="s">
        <v>642</v>
      </c>
      <c r="P633" s="92">
        <f>Q633/R633</f>
        <v>0</v>
      </c>
      <c r="Q633" s="56">
        <v>0</v>
      </c>
      <c r="R633" s="56">
        <v>29</v>
      </c>
      <c r="S633" s="56">
        <v>1</v>
      </c>
      <c r="T633" s="56">
        <v>48</v>
      </c>
      <c r="U633" s="100">
        <f>S633/T633</f>
        <v>2.0833333333333332E-2</v>
      </c>
      <c r="V633" s="106"/>
      <c r="AD633" s="56" t="s">
        <v>76</v>
      </c>
      <c r="AE633" s="56" t="s">
        <v>642</v>
      </c>
      <c r="AF633" s="88">
        <f>AG633/AH633</f>
        <v>3.4482758620689655E-2</v>
      </c>
      <c r="AG633" s="56">
        <v>1</v>
      </c>
      <c r="AH633" s="56">
        <v>29</v>
      </c>
      <c r="AI633" s="56">
        <f>AI634+AI635</f>
        <v>0</v>
      </c>
      <c r="AJ633" s="56">
        <v>48</v>
      </c>
      <c r="AK633" s="96">
        <f>AI633/AJ633</f>
        <v>0</v>
      </c>
      <c r="AL633" s="106"/>
      <c r="BL633" s="101"/>
      <c r="BM633" s="101"/>
      <c r="BN633" s="90"/>
      <c r="BO633" s="63"/>
      <c r="BP633" s="63"/>
      <c r="BQ633" s="98"/>
      <c r="BR633" s="63"/>
      <c r="BS633" s="63"/>
      <c r="BT633" s="63"/>
    </row>
    <row r="634" spans="1:72" x14ac:dyDescent="0.3">
      <c r="N634" s="56" t="s">
        <v>68</v>
      </c>
      <c r="O634" s="56" t="s">
        <v>642</v>
      </c>
      <c r="P634" s="92">
        <f>Q634/R634</f>
        <v>0.20689655172413793</v>
      </c>
      <c r="Q634" s="56">
        <v>6</v>
      </c>
      <c r="R634" s="56">
        <v>29</v>
      </c>
      <c r="S634" s="56">
        <v>4</v>
      </c>
      <c r="T634" s="56">
        <v>48</v>
      </c>
      <c r="U634" s="100">
        <f>S634/T634</f>
        <v>8.3333333333333329E-2</v>
      </c>
      <c r="V634" s="106"/>
      <c r="AD634" s="56"/>
      <c r="AE634" s="56"/>
      <c r="AF634" s="88"/>
      <c r="AG634" s="56"/>
      <c r="AH634" s="56"/>
      <c r="AI634" s="56"/>
      <c r="AJ634" s="56"/>
      <c r="AK634" s="96"/>
      <c r="AL634" s="63"/>
      <c r="BL634" s="99"/>
      <c r="BM634" s="56" t="s">
        <v>121</v>
      </c>
      <c r="BN634" s="90" t="s">
        <v>647</v>
      </c>
      <c r="BO634" s="63" t="s">
        <v>648</v>
      </c>
      <c r="BP634" s="63" t="s">
        <v>649</v>
      </c>
      <c r="BQ634" s="98" t="s">
        <v>123</v>
      </c>
      <c r="BR634" s="63" t="s">
        <v>651</v>
      </c>
      <c r="BS634" s="63" t="s">
        <v>652</v>
      </c>
      <c r="BT634" s="63" t="s">
        <v>363</v>
      </c>
    </row>
    <row r="637" spans="1:72" x14ac:dyDescent="0.3">
      <c r="N637" s="218"/>
      <c r="O637" s="218" t="s">
        <v>59</v>
      </c>
      <c r="P637" s="220" t="s">
        <v>41</v>
      </c>
      <c r="Q637" s="221"/>
      <c r="R637" s="222"/>
      <c r="S637" s="220" t="s">
        <v>43</v>
      </c>
      <c r="T637" s="221"/>
      <c r="U637" s="222"/>
      <c r="V637" s="104" t="s">
        <v>60</v>
      </c>
      <c r="AD637" s="218"/>
      <c r="AE637" s="218" t="s">
        <v>59</v>
      </c>
      <c r="AF637" s="220" t="s">
        <v>41</v>
      </c>
      <c r="AG637" s="221"/>
      <c r="AH637" s="222"/>
      <c r="AI637" s="220" t="s">
        <v>43</v>
      </c>
      <c r="AJ637" s="221"/>
      <c r="AK637" s="222"/>
      <c r="AL637" s="104" t="s">
        <v>60</v>
      </c>
      <c r="BL637" s="56" t="s">
        <v>131</v>
      </c>
      <c r="BM637" s="56" t="s">
        <v>51</v>
      </c>
      <c r="BN637" s="220" t="s">
        <v>41</v>
      </c>
      <c r="BO637" s="221"/>
      <c r="BP637" s="222"/>
      <c r="BQ637" s="220" t="s">
        <v>43</v>
      </c>
      <c r="BR637" s="221"/>
      <c r="BS637" s="222"/>
      <c r="BT637" s="104" t="s">
        <v>60</v>
      </c>
    </row>
    <row r="638" spans="1:72" x14ac:dyDescent="0.3">
      <c r="N638" s="219"/>
      <c r="O638" s="219"/>
      <c r="P638" s="56"/>
      <c r="Q638" s="56" t="s">
        <v>61</v>
      </c>
      <c r="R638" s="56" t="s">
        <v>62</v>
      </c>
      <c r="S638" s="56" t="s">
        <v>63</v>
      </c>
      <c r="T638" s="56" t="s">
        <v>62</v>
      </c>
      <c r="U638" s="56"/>
      <c r="V638" s="107"/>
      <c r="AD638" s="219"/>
      <c r="AE638" s="219"/>
      <c r="AF638" s="56"/>
      <c r="AG638" s="56" t="s">
        <v>61</v>
      </c>
      <c r="AH638" s="56" t="s">
        <v>62</v>
      </c>
      <c r="AI638" s="56" t="s">
        <v>63</v>
      </c>
      <c r="AJ638" s="56" t="s">
        <v>62</v>
      </c>
      <c r="AK638" s="56"/>
      <c r="AL638" s="107"/>
      <c r="BL638" s="56"/>
      <c r="BM638" s="56"/>
      <c r="BN638" s="56" t="s">
        <v>149</v>
      </c>
      <c r="BO638" s="63" t="s">
        <v>304</v>
      </c>
      <c r="BP638" s="56" t="s">
        <v>62</v>
      </c>
      <c r="BQ638" s="56" t="s">
        <v>149</v>
      </c>
      <c r="BR638" s="63" t="s">
        <v>304</v>
      </c>
      <c r="BS638" s="56" t="s">
        <v>62</v>
      </c>
      <c r="BT638" s="107"/>
    </row>
    <row r="639" spans="1:72" x14ac:dyDescent="0.3">
      <c r="N639" s="56" t="s">
        <v>64</v>
      </c>
      <c r="O639" s="56" t="s">
        <v>642</v>
      </c>
      <c r="P639" s="86">
        <f>Q639/R639</f>
        <v>0.20689655172413793</v>
      </c>
      <c r="Q639" s="56">
        <f>Q640+Q641</f>
        <v>6</v>
      </c>
      <c r="R639" s="56">
        <v>29</v>
      </c>
      <c r="S639" s="56">
        <f>S640+S641</f>
        <v>7</v>
      </c>
      <c r="T639" s="56">
        <v>52</v>
      </c>
      <c r="U639" s="187">
        <f>S639/T639</f>
        <v>0.13461538461538461</v>
      </c>
      <c r="V639" s="106"/>
      <c r="AD639" s="56"/>
      <c r="AE639" s="56"/>
      <c r="AF639" s="88"/>
      <c r="AG639" s="56"/>
      <c r="AH639" s="56"/>
      <c r="AI639" s="56"/>
      <c r="AJ639" s="56"/>
      <c r="AK639" s="195"/>
      <c r="AL639" s="63"/>
      <c r="BL639" s="99"/>
      <c r="BM639" s="56"/>
      <c r="BN639" s="90"/>
      <c r="BO639" s="63"/>
      <c r="BP639" s="63"/>
      <c r="BQ639" s="196"/>
      <c r="BR639" s="63"/>
      <c r="BS639" s="63"/>
      <c r="BT639" s="63"/>
    </row>
    <row r="640" spans="1:72" x14ac:dyDescent="0.3">
      <c r="N640" s="56" t="s">
        <v>67</v>
      </c>
      <c r="O640" s="56" t="s">
        <v>642</v>
      </c>
      <c r="P640" s="92">
        <f>Q640/R640</f>
        <v>0</v>
      </c>
      <c r="Q640" s="56">
        <v>0</v>
      </c>
      <c r="R640" s="56">
        <v>29</v>
      </c>
      <c r="S640" s="56">
        <v>3</v>
      </c>
      <c r="T640" s="56">
        <v>52</v>
      </c>
      <c r="U640" s="185">
        <f>S640/T640</f>
        <v>5.7692307692307696E-2</v>
      </c>
      <c r="V640" s="106"/>
      <c r="AD640" s="56" t="s">
        <v>76</v>
      </c>
      <c r="AE640" s="56" t="s">
        <v>642</v>
      </c>
      <c r="AF640" s="88">
        <f>AG640/AH640</f>
        <v>3.4482758620689655E-2</v>
      </c>
      <c r="AG640" s="56">
        <v>1</v>
      </c>
      <c r="AH640" s="56">
        <v>29</v>
      </c>
      <c r="AI640" s="56">
        <v>0</v>
      </c>
      <c r="AJ640" s="56">
        <v>52</v>
      </c>
      <c r="AK640" s="195">
        <f>AI640/AJ640</f>
        <v>0</v>
      </c>
      <c r="AL640" s="106"/>
      <c r="BL640" s="101"/>
      <c r="BM640" s="101"/>
      <c r="BN640" s="90"/>
      <c r="BO640" s="63"/>
      <c r="BP640" s="63"/>
      <c r="BQ640" s="196"/>
      <c r="BR640" s="63"/>
      <c r="BS640" s="63"/>
      <c r="BT640" s="63"/>
    </row>
    <row r="641" spans="1:78" x14ac:dyDescent="0.3">
      <c r="N641" s="56" t="s">
        <v>68</v>
      </c>
      <c r="O641" s="56" t="s">
        <v>642</v>
      </c>
      <c r="P641" s="92">
        <f>Q641/R641</f>
        <v>0.20689655172413793</v>
      </c>
      <c r="Q641" s="56">
        <v>6</v>
      </c>
      <c r="R641" s="56">
        <v>29</v>
      </c>
      <c r="S641" s="56">
        <v>4</v>
      </c>
      <c r="T641" s="56">
        <v>52</v>
      </c>
      <c r="U641" s="185">
        <f>S641/T641</f>
        <v>7.6923076923076927E-2</v>
      </c>
      <c r="V641" s="106"/>
      <c r="AD641" s="56"/>
      <c r="AE641" s="56"/>
      <c r="AF641" s="88"/>
      <c r="AG641" s="56"/>
      <c r="AH641" s="56"/>
      <c r="AI641" s="56"/>
      <c r="AJ641" s="56"/>
      <c r="AK641" s="195"/>
      <c r="AL641" s="63"/>
      <c r="BL641" s="99"/>
      <c r="BM641" s="56" t="s">
        <v>121</v>
      </c>
      <c r="BN641" s="90" t="s">
        <v>647</v>
      </c>
      <c r="BO641" s="63" t="s">
        <v>648</v>
      </c>
      <c r="BP641" s="63" t="s">
        <v>649</v>
      </c>
      <c r="BQ641" s="196" t="s">
        <v>653</v>
      </c>
      <c r="BR641" s="63" t="s">
        <v>654</v>
      </c>
      <c r="BS641" s="63" t="s">
        <v>655</v>
      </c>
      <c r="BT641" s="63" t="s">
        <v>363</v>
      </c>
    </row>
    <row r="642" spans="1:78" x14ac:dyDescent="0.3">
      <c r="AZ642" s="84"/>
      <c r="BA642" s="84"/>
      <c r="BB642" s="84"/>
      <c r="BC642" s="84"/>
      <c r="BD642" s="84"/>
      <c r="BE642" s="84"/>
      <c r="BF642" s="84"/>
      <c r="BG642" s="84"/>
      <c r="BH642" s="84"/>
      <c r="BI642" s="84"/>
      <c r="BJ642" s="84"/>
      <c r="BK642" s="84"/>
      <c r="BL642" s="84"/>
      <c r="BM642" s="84"/>
      <c r="BN642" s="84"/>
      <c r="BO642" s="84"/>
      <c r="BP642" s="84"/>
      <c r="BQ642" s="84"/>
      <c r="BR642" s="84"/>
      <c r="BS642" s="84"/>
      <c r="BT642" s="84"/>
      <c r="BU642" s="84"/>
    </row>
    <row r="643" spans="1:78" ht="4.1500000000000004" customHeight="1" x14ac:dyDescent="0.3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  <c r="AG643" s="85"/>
      <c r="AH643" s="85"/>
      <c r="AI643" s="85"/>
      <c r="AJ643" s="85"/>
      <c r="AK643" s="85"/>
      <c r="AL643" s="85"/>
      <c r="AM643" s="85"/>
      <c r="AN643" s="85"/>
      <c r="AO643" s="85"/>
      <c r="AP643" s="85"/>
      <c r="AQ643" s="85"/>
      <c r="AR643" s="85"/>
      <c r="AS643" s="85"/>
      <c r="AT643" s="85"/>
      <c r="AU643" s="85"/>
      <c r="AV643" s="85"/>
      <c r="AW643" s="85"/>
      <c r="AX643" s="85"/>
      <c r="AY643" s="85"/>
      <c r="AZ643" s="85"/>
      <c r="BA643" s="85"/>
      <c r="BB643" s="85"/>
      <c r="BC643" s="85"/>
      <c r="BD643" s="85"/>
      <c r="BE643" s="85"/>
      <c r="BF643" s="85"/>
      <c r="BG643" s="85"/>
      <c r="BH643" s="85"/>
      <c r="BI643" s="85"/>
      <c r="BJ643" s="85"/>
      <c r="BK643" s="85"/>
      <c r="BL643" s="85"/>
      <c r="BM643" s="85"/>
      <c r="BN643" s="85"/>
      <c r="BO643" s="85"/>
      <c r="BP643" s="85"/>
      <c r="BQ643" s="85"/>
      <c r="BR643" s="85"/>
      <c r="BS643" s="85"/>
      <c r="BT643" s="85"/>
      <c r="BU643" s="85"/>
      <c r="BV643" s="85"/>
      <c r="BW643" s="85"/>
      <c r="BX643" s="85"/>
      <c r="BY643" s="85"/>
      <c r="BZ643" s="85"/>
    </row>
    <row r="645" spans="1:78" x14ac:dyDescent="0.3">
      <c r="A645" s="60">
        <v>29</v>
      </c>
      <c r="B645" s="60">
        <v>783</v>
      </c>
      <c r="C645" s="162" t="s">
        <v>29</v>
      </c>
      <c r="D645" s="56" t="s">
        <v>312</v>
      </c>
      <c r="E645" s="56" t="s">
        <v>157</v>
      </c>
      <c r="F645" s="56" t="s">
        <v>158</v>
      </c>
      <c r="G645" s="56"/>
    </row>
    <row r="646" spans="1:78" x14ac:dyDescent="0.3">
      <c r="C646" s="54" t="s">
        <v>179</v>
      </c>
    </row>
    <row r="647" spans="1:78" x14ac:dyDescent="0.3">
      <c r="D647" s="62" t="s">
        <v>51</v>
      </c>
      <c r="E647" s="56" t="s">
        <v>157</v>
      </c>
      <c r="F647" s="56" t="s">
        <v>158</v>
      </c>
      <c r="G647" s="56" t="s">
        <v>131</v>
      </c>
      <c r="N647" s="218"/>
      <c r="O647" s="218" t="s">
        <v>59</v>
      </c>
      <c r="P647" s="220" t="s">
        <v>41</v>
      </c>
      <c r="Q647" s="221"/>
      <c r="R647" s="222"/>
      <c r="S647" s="220" t="s">
        <v>42</v>
      </c>
      <c r="T647" s="221"/>
      <c r="U647" s="222"/>
      <c r="V647" s="223" t="s">
        <v>60</v>
      </c>
      <c r="AD647" s="217" t="s">
        <v>155</v>
      </c>
      <c r="AE647" s="217"/>
      <c r="AF647" s="217"/>
      <c r="AG647" s="217"/>
      <c r="AH647" s="217"/>
      <c r="AI647" s="217"/>
      <c r="AJ647" s="217"/>
      <c r="AK647" s="217"/>
      <c r="AL647" s="217"/>
      <c r="AM647" s="217"/>
      <c r="AN647" s="217"/>
      <c r="AO647" s="217"/>
      <c r="AP647" s="217"/>
      <c r="AQ647" s="217"/>
      <c r="AR647" s="217"/>
      <c r="AT647" s="217" t="s">
        <v>155</v>
      </c>
      <c r="AU647" s="217"/>
      <c r="AV647" s="217"/>
      <c r="AW647" s="217"/>
      <c r="AX647" s="217"/>
      <c r="AY647" s="217"/>
      <c r="AZ647" s="217"/>
      <c r="BA647" s="217"/>
      <c r="BB647" s="217"/>
      <c r="BC647" s="217"/>
      <c r="BD647" s="217"/>
      <c r="BE647" s="217"/>
      <c r="BF647" s="217"/>
      <c r="BG647" s="217"/>
      <c r="BJ647" s="56" t="s">
        <v>155</v>
      </c>
      <c r="BL647" s="56" t="s">
        <v>131</v>
      </c>
      <c r="BM647" s="56" t="s">
        <v>51</v>
      </c>
      <c r="BN647" s="220" t="s">
        <v>41</v>
      </c>
      <c r="BO647" s="221"/>
      <c r="BP647" s="222"/>
      <c r="BQ647" s="220" t="s">
        <v>42</v>
      </c>
      <c r="BR647" s="221"/>
      <c r="BS647" s="222"/>
      <c r="BT647" s="63" t="s">
        <v>60</v>
      </c>
    </row>
    <row r="648" spans="1:78" x14ac:dyDescent="0.3">
      <c r="D648" s="56" t="s">
        <v>52</v>
      </c>
      <c r="E648" s="56">
        <v>254</v>
      </c>
      <c r="F648" s="56">
        <v>311</v>
      </c>
      <c r="G648" s="56"/>
      <c r="N648" s="219"/>
      <c r="O648" s="219"/>
      <c r="P648" s="56"/>
      <c r="Q648" s="56" t="s">
        <v>61</v>
      </c>
      <c r="R648" s="56" t="s">
        <v>62</v>
      </c>
      <c r="S648" s="56" t="s">
        <v>63</v>
      </c>
      <c r="T648" s="56" t="s">
        <v>62</v>
      </c>
      <c r="U648" s="56"/>
      <c r="V648" s="224"/>
      <c r="BL648" s="56"/>
      <c r="BM648" s="56"/>
      <c r="BN648" s="56" t="s">
        <v>80</v>
      </c>
      <c r="BO648" s="63" t="s">
        <v>81</v>
      </c>
      <c r="BP648" s="56" t="s">
        <v>62</v>
      </c>
      <c r="BQ648" s="56" t="s">
        <v>80</v>
      </c>
      <c r="BR648" s="63" t="s">
        <v>81</v>
      </c>
      <c r="BS648" s="56" t="s">
        <v>62</v>
      </c>
      <c r="BT648" s="63"/>
    </row>
    <row r="649" spans="1:78" x14ac:dyDescent="0.3">
      <c r="D649" s="94" t="s">
        <v>53</v>
      </c>
      <c r="E649" s="94">
        <v>2.1</v>
      </c>
      <c r="F649" s="94">
        <v>3.2</v>
      </c>
      <c r="G649" s="94"/>
      <c r="N649" s="56" t="s">
        <v>64</v>
      </c>
      <c r="O649" s="56" t="s">
        <v>129</v>
      </c>
      <c r="P649" s="86">
        <f>Q649/R649</f>
        <v>9.8425196850393706E-2</v>
      </c>
      <c r="Q649" s="56">
        <v>25</v>
      </c>
      <c r="R649" s="56">
        <v>254</v>
      </c>
      <c r="S649" s="56">
        <f>S650+S651</f>
        <v>41</v>
      </c>
      <c r="T649" s="56">
        <v>311</v>
      </c>
      <c r="U649" s="87">
        <f>S649/T649</f>
        <v>0.13183279742765272</v>
      </c>
      <c r="V649" s="63" t="s">
        <v>70</v>
      </c>
      <c r="BL649" s="99"/>
      <c r="BM649" s="56"/>
      <c r="BN649" s="90"/>
      <c r="BO649" s="63"/>
      <c r="BP649" s="63"/>
      <c r="BQ649" s="91"/>
      <c r="BR649" s="63"/>
      <c r="BS649" s="63"/>
      <c r="BT649" s="63"/>
    </row>
    <row r="650" spans="1:78" x14ac:dyDescent="0.3">
      <c r="D650" s="56" t="s">
        <v>54</v>
      </c>
      <c r="E650" s="220" t="s">
        <v>66</v>
      </c>
      <c r="F650" s="222"/>
      <c r="G650" s="56"/>
      <c r="N650" s="56" t="s">
        <v>67</v>
      </c>
      <c r="O650" s="56" t="s">
        <v>129</v>
      </c>
      <c r="P650" s="92">
        <f>Q650/R650</f>
        <v>3.5433070866141732E-2</v>
      </c>
      <c r="Q650" s="56">
        <v>9</v>
      </c>
      <c r="R650" s="56">
        <v>254</v>
      </c>
      <c r="S650" s="56">
        <v>16</v>
      </c>
      <c r="T650" s="56">
        <v>311</v>
      </c>
      <c r="U650" s="93">
        <f>S650/T650</f>
        <v>5.1446945337620578E-2</v>
      </c>
      <c r="V650" s="63" t="s">
        <v>72</v>
      </c>
      <c r="BL650" s="101"/>
      <c r="BM650" s="101"/>
      <c r="BN650" s="90"/>
      <c r="BO650" s="63"/>
      <c r="BP650" s="63"/>
      <c r="BQ650" s="91"/>
      <c r="BR650" s="63"/>
      <c r="BS650" s="63"/>
      <c r="BT650" s="63"/>
    </row>
    <row r="651" spans="1:78" x14ac:dyDescent="0.3">
      <c r="D651" s="56" t="s">
        <v>55</v>
      </c>
      <c r="E651" s="220" t="s">
        <v>139</v>
      </c>
      <c r="F651" s="222"/>
      <c r="G651" s="56"/>
      <c r="N651" s="56" t="s">
        <v>68</v>
      </c>
      <c r="O651" s="56" t="s">
        <v>129</v>
      </c>
      <c r="P651" s="92">
        <f>Q651/R651</f>
        <v>6.2992125984251968E-2</v>
      </c>
      <c r="Q651" s="56">
        <v>16</v>
      </c>
      <c r="R651" s="56">
        <v>254</v>
      </c>
      <c r="S651" s="56">
        <v>25</v>
      </c>
      <c r="T651" s="56">
        <v>311</v>
      </c>
      <c r="U651" s="93">
        <f>S651/T651</f>
        <v>8.0385852090032156E-2</v>
      </c>
      <c r="V651" s="63" t="s">
        <v>74</v>
      </c>
      <c r="BL651" s="99"/>
      <c r="BM651" s="56" t="s">
        <v>121</v>
      </c>
      <c r="BN651" s="90" t="s">
        <v>215</v>
      </c>
      <c r="BO651" s="63" t="s">
        <v>608</v>
      </c>
      <c r="BP651" s="63" t="s">
        <v>662</v>
      </c>
      <c r="BQ651" s="91" t="s">
        <v>215</v>
      </c>
      <c r="BR651" s="63" t="s">
        <v>663</v>
      </c>
      <c r="BS651" s="63" t="s">
        <v>664</v>
      </c>
      <c r="BT651" s="63" t="s">
        <v>66</v>
      </c>
    </row>
    <row r="652" spans="1:78" x14ac:dyDescent="0.3">
      <c r="D652" s="56" t="s">
        <v>56</v>
      </c>
      <c r="E652" s="220" t="s">
        <v>66</v>
      </c>
      <c r="F652" s="222"/>
      <c r="G652" s="56"/>
      <c r="N652" s="56" t="s">
        <v>67</v>
      </c>
      <c r="O652" s="56"/>
      <c r="P652" s="217" t="s">
        <v>659</v>
      </c>
      <c r="Q652" s="217"/>
      <c r="R652" s="217"/>
      <c r="S652" s="217" t="s">
        <v>661</v>
      </c>
      <c r="T652" s="217"/>
      <c r="U652" s="217"/>
      <c r="V652" s="56"/>
      <c r="BL652" s="84"/>
      <c r="BM652" s="84"/>
      <c r="BN652" s="84"/>
      <c r="BO652" s="84"/>
      <c r="BP652" s="84"/>
      <c r="BQ652" s="84"/>
      <c r="BR652" s="84"/>
      <c r="BS652" s="84"/>
      <c r="BT652" s="84"/>
    </row>
    <row r="653" spans="1:78" x14ac:dyDescent="0.3">
      <c r="D653" s="56" t="s">
        <v>57</v>
      </c>
      <c r="E653" s="220" t="s">
        <v>139</v>
      </c>
      <c r="F653" s="222"/>
      <c r="G653" s="56"/>
      <c r="N653" s="56" t="s">
        <v>68</v>
      </c>
      <c r="O653" s="56"/>
      <c r="P653" s="217" t="s">
        <v>658</v>
      </c>
      <c r="Q653" s="217"/>
      <c r="R653" s="217"/>
      <c r="S653" s="217" t="s">
        <v>660</v>
      </c>
      <c r="T653" s="217"/>
      <c r="U653" s="217"/>
      <c r="V653" s="56"/>
      <c r="BL653" s="84"/>
      <c r="BM653" s="84"/>
      <c r="BN653" s="84"/>
      <c r="BO653" s="84"/>
      <c r="BP653" s="84"/>
      <c r="BQ653" s="84"/>
      <c r="BR653" s="84"/>
      <c r="BS653" s="84"/>
      <c r="BT653" s="84"/>
    </row>
    <row r="654" spans="1:78" x14ac:dyDescent="0.3">
      <c r="D654" s="56" t="s">
        <v>235</v>
      </c>
      <c r="E654" s="220" t="s">
        <v>349</v>
      </c>
      <c r="F654" s="222"/>
      <c r="G654" s="56"/>
    </row>
    <row r="655" spans="1:78" x14ac:dyDescent="0.3">
      <c r="AZ655" s="84"/>
      <c r="BA655" s="84"/>
      <c r="BB655" s="84"/>
      <c r="BC655" s="84"/>
      <c r="BD655" s="84"/>
      <c r="BE655" s="84"/>
      <c r="BF655" s="84"/>
      <c r="BG655" s="84"/>
      <c r="BH655" s="84"/>
      <c r="BI655" s="84"/>
      <c r="BJ655" s="84"/>
      <c r="BK655" s="84"/>
      <c r="BL655" s="84"/>
      <c r="BM655" s="84"/>
      <c r="BN655" s="84"/>
      <c r="BO655" s="84"/>
      <c r="BP655" s="84"/>
      <c r="BQ655" s="84"/>
      <c r="BR655" s="84"/>
      <c r="BS655" s="84"/>
      <c r="BT655" s="84"/>
      <c r="BU655" s="84"/>
    </row>
    <row r="656" spans="1:78" ht="4.1500000000000004" customHeight="1" x14ac:dyDescent="0.3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  <c r="AA656" s="85"/>
      <c r="AB656" s="85"/>
      <c r="AC656" s="85"/>
      <c r="AD656" s="85"/>
      <c r="AE656" s="85"/>
      <c r="AF656" s="85"/>
      <c r="AG656" s="85"/>
      <c r="AH656" s="85"/>
      <c r="AI656" s="85"/>
      <c r="AJ656" s="85"/>
      <c r="AK656" s="85"/>
      <c r="AL656" s="85"/>
      <c r="AM656" s="85"/>
      <c r="AN656" s="85"/>
      <c r="AO656" s="85"/>
      <c r="AP656" s="85"/>
      <c r="AQ656" s="85"/>
      <c r="AR656" s="85"/>
      <c r="AS656" s="85"/>
      <c r="AT656" s="85"/>
      <c r="AU656" s="85"/>
      <c r="AV656" s="85"/>
      <c r="AW656" s="85"/>
      <c r="AX656" s="85"/>
      <c r="AY656" s="85"/>
      <c r="AZ656" s="85"/>
      <c r="BA656" s="85"/>
      <c r="BB656" s="85"/>
      <c r="BC656" s="85"/>
      <c r="BD656" s="85"/>
      <c r="BE656" s="85"/>
      <c r="BF656" s="85"/>
      <c r="BG656" s="85"/>
      <c r="BH656" s="85"/>
      <c r="BI656" s="85"/>
      <c r="BJ656" s="85"/>
      <c r="BK656" s="85"/>
      <c r="BL656" s="85"/>
      <c r="BM656" s="85"/>
      <c r="BN656" s="85"/>
      <c r="BO656" s="85"/>
      <c r="BP656" s="85"/>
      <c r="BQ656" s="85"/>
      <c r="BR656" s="85"/>
      <c r="BS656" s="85"/>
      <c r="BT656" s="85"/>
      <c r="BU656" s="85"/>
      <c r="BV656" s="85"/>
      <c r="BW656" s="85"/>
      <c r="BX656" s="85"/>
      <c r="BY656" s="85"/>
      <c r="BZ656" s="85"/>
    </row>
    <row r="658" spans="1:78" x14ac:dyDescent="0.3">
      <c r="A658" s="60">
        <v>30</v>
      </c>
      <c r="B658" s="60">
        <v>744</v>
      </c>
      <c r="C658" s="162" t="s">
        <v>30</v>
      </c>
      <c r="D658" s="56" t="s">
        <v>666</v>
      </c>
      <c r="E658" s="56" t="s">
        <v>157</v>
      </c>
      <c r="F658" s="56" t="s">
        <v>639</v>
      </c>
      <c r="G658" s="56"/>
    </row>
    <row r="659" spans="1:78" x14ac:dyDescent="0.3">
      <c r="C659" s="54" t="s">
        <v>178</v>
      </c>
    </row>
    <row r="660" spans="1:78" x14ac:dyDescent="0.3">
      <c r="D660" s="62" t="s">
        <v>51</v>
      </c>
      <c r="E660" s="56" t="s">
        <v>157</v>
      </c>
      <c r="F660" s="56" t="s">
        <v>639</v>
      </c>
      <c r="G660" s="56" t="s">
        <v>131</v>
      </c>
      <c r="N660" s="218"/>
      <c r="O660" s="218" t="s">
        <v>59</v>
      </c>
      <c r="P660" s="220" t="s">
        <v>41</v>
      </c>
      <c r="Q660" s="221"/>
      <c r="R660" s="222"/>
      <c r="S660" s="220" t="s">
        <v>42</v>
      </c>
      <c r="T660" s="221"/>
      <c r="U660" s="222"/>
      <c r="V660" s="223" t="s">
        <v>60</v>
      </c>
      <c r="AD660" s="218"/>
      <c r="AE660" s="218" t="s">
        <v>59</v>
      </c>
      <c r="AF660" s="217" t="s">
        <v>41</v>
      </c>
      <c r="AG660" s="217"/>
      <c r="AH660" s="217"/>
      <c r="AI660" s="217" t="s">
        <v>42</v>
      </c>
      <c r="AJ660" s="217"/>
      <c r="AK660" s="217"/>
      <c r="AL660" s="223" t="s">
        <v>60</v>
      </c>
      <c r="AT660" s="218"/>
      <c r="AU660" s="218" t="s">
        <v>59</v>
      </c>
      <c r="AV660" s="220" t="s">
        <v>41</v>
      </c>
      <c r="AW660" s="221"/>
      <c r="AX660" s="222"/>
      <c r="AY660" s="220" t="s">
        <v>42</v>
      </c>
      <c r="AZ660" s="221"/>
      <c r="BA660" s="222"/>
      <c r="BB660" s="232" t="s">
        <v>60</v>
      </c>
      <c r="BL660" s="56" t="s">
        <v>131</v>
      </c>
      <c r="BM660" s="56" t="s">
        <v>51</v>
      </c>
      <c r="BN660" s="220" t="s">
        <v>41</v>
      </c>
      <c r="BO660" s="221"/>
      <c r="BP660" s="222"/>
      <c r="BQ660" s="220" t="s">
        <v>42</v>
      </c>
      <c r="BR660" s="221"/>
      <c r="BS660" s="222"/>
      <c r="BT660" s="63" t="s">
        <v>60</v>
      </c>
    </row>
    <row r="661" spans="1:78" x14ac:dyDescent="0.3">
      <c r="D661" s="56" t="s">
        <v>52</v>
      </c>
      <c r="E661" s="56">
        <v>40</v>
      </c>
      <c r="F661" s="56">
        <v>110</v>
      </c>
      <c r="G661" s="56"/>
      <c r="N661" s="219"/>
      <c r="O661" s="219"/>
      <c r="P661" s="56"/>
      <c r="Q661" s="56" t="s">
        <v>61</v>
      </c>
      <c r="R661" s="56" t="s">
        <v>62</v>
      </c>
      <c r="S661" s="56" t="s">
        <v>63</v>
      </c>
      <c r="T661" s="56" t="s">
        <v>62</v>
      </c>
      <c r="U661" s="56"/>
      <c r="V661" s="224"/>
      <c r="AD661" s="219"/>
      <c r="AE661" s="219"/>
      <c r="AF661" s="56"/>
      <c r="AG661" s="56" t="s">
        <v>61</v>
      </c>
      <c r="AH661" s="56" t="s">
        <v>62</v>
      </c>
      <c r="AI661" s="56" t="s">
        <v>63</v>
      </c>
      <c r="AJ661" s="56" t="s">
        <v>62</v>
      </c>
      <c r="AK661" s="56"/>
      <c r="AL661" s="224"/>
      <c r="AT661" s="219"/>
      <c r="AU661" s="219"/>
      <c r="AV661" s="56" t="s">
        <v>80</v>
      </c>
      <c r="AW661" s="63" t="s">
        <v>81</v>
      </c>
      <c r="AX661" s="56" t="s">
        <v>62</v>
      </c>
      <c r="AY661" s="56" t="s">
        <v>80</v>
      </c>
      <c r="AZ661" s="63" t="s">
        <v>81</v>
      </c>
      <c r="BA661" s="56" t="s">
        <v>62</v>
      </c>
      <c r="BB661" s="233"/>
      <c r="BL661" s="56"/>
      <c r="BM661" s="56"/>
      <c r="BN661" s="56" t="s">
        <v>80</v>
      </c>
      <c r="BO661" s="63" t="s">
        <v>81</v>
      </c>
      <c r="BP661" s="56" t="s">
        <v>62</v>
      </c>
      <c r="BQ661" s="56" t="s">
        <v>80</v>
      </c>
      <c r="BR661" s="63" t="s">
        <v>81</v>
      </c>
      <c r="BS661" s="56" t="s">
        <v>62</v>
      </c>
      <c r="BT661" s="63"/>
    </row>
    <row r="662" spans="1:78" x14ac:dyDescent="0.3">
      <c r="D662" s="56" t="s">
        <v>53</v>
      </c>
      <c r="E662" s="56">
        <v>2.2000000000000002</v>
      </c>
      <c r="F662" s="56">
        <v>2.4</v>
      </c>
      <c r="G662" s="56"/>
      <c r="N662" s="56"/>
      <c r="O662" s="56"/>
      <c r="P662" s="86"/>
      <c r="Q662" s="56"/>
      <c r="R662" s="56"/>
      <c r="S662" s="56"/>
      <c r="T662" s="56"/>
      <c r="U662" s="87"/>
      <c r="V662" s="63"/>
      <c r="AD662" s="56"/>
      <c r="AE662" s="56"/>
      <c r="AF662" s="88"/>
      <c r="AG662" s="56"/>
      <c r="AH662" s="56"/>
      <c r="AI662" s="56"/>
      <c r="AJ662" s="56"/>
      <c r="AK662" s="89"/>
      <c r="AL662" s="63"/>
      <c r="AT662" s="56" t="s">
        <v>1272</v>
      </c>
      <c r="AV662" s="97" t="s">
        <v>672</v>
      </c>
      <c r="AW662" s="63" t="s">
        <v>673</v>
      </c>
      <c r="AX662" s="63" t="s">
        <v>670</v>
      </c>
      <c r="AY662" s="91" t="s">
        <v>676</v>
      </c>
      <c r="AZ662" s="63" t="s">
        <v>677</v>
      </c>
      <c r="BA662" s="63" t="s">
        <v>671</v>
      </c>
      <c r="BB662" s="63" t="s">
        <v>680</v>
      </c>
      <c r="BL662" s="99"/>
      <c r="BM662" s="56"/>
      <c r="BN662" s="90"/>
      <c r="BO662" s="63"/>
      <c r="BP662" s="63"/>
      <c r="BQ662" s="91"/>
      <c r="BR662" s="63"/>
      <c r="BS662" s="63"/>
      <c r="BT662" s="63"/>
    </row>
    <row r="663" spans="1:78" x14ac:dyDescent="0.3">
      <c r="D663" s="94" t="s">
        <v>54</v>
      </c>
      <c r="E663" s="225" t="s">
        <v>137</v>
      </c>
      <c r="F663" s="227"/>
      <c r="G663" s="94"/>
      <c r="N663" s="56" t="s">
        <v>67</v>
      </c>
      <c r="O663" s="56" t="s">
        <v>667</v>
      </c>
      <c r="P663" s="92">
        <f>Q663/R663</f>
        <v>0</v>
      </c>
      <c r="Q663" s="56">
        <v>0</v>
      </c>
      <c r="R663" s="56">
        <v>40</v>
      </c>
      <c r="S663" s="56">
        <v>1</v>
      </c>
      <c r="T663" s="56">
        <v>110</v>
      </c>
      <c r="U663" s="93">
        <f>S663/T663</f>
        <v>9.0909090909090905E-3</v>
      </c>
      <c r="V663" s="63" t="s">
        <v>72</v>
      </c>
      <c r="AD663" s="56"/>
      <c r="AE663" s="56"/>
      <c r="AF663" s="88"/>
      <c r="AG663" s="56"/>
      <c r="AH663" s="56"/>
      <c r="AI663" s="56"/>
      <c r="AJ663" s="56"/>
      <c r="AK663" s="89"/>
      <c r="AL663" s="63"/>
      <c r="AT663" s="56" t="s">
        <v>1289</v>
      </c>
      <c r="AU663" s="56"/>
      <c r="AV663" s="97" t="s">
        <v>674</v>
      </c>
      <c r="AW663" s="63" t="s">
        <v>675</v>
      </c>
      <c r="AX663" s="63" t="s">
        <v>670</v>
      </c>
      <c r="AY663" s="91" t="s">
        <v>678</v>
      </c>
      <c r="AZ663" s="63" t="s">
        <v>679</v>
      </c>
      <c r="BA663" s="63" t="s">
        <v>671</v>
      </c>
      <c r="BB663" s="63" t="s">
        <v>681</v>
      </c>
      <c r="BL663" s="101"/>
      <c r="BM663" s="101"/>
      <c r="BN663" s="90"/>
      <c r="BO663" s="63"/>
      <c r="BP663" s="63"/>
      <c r="BQ663" s="91"/>
      <c r="BR663" s="63"/>
      <c r="BS663" s="63"/>
      <c r="BT663" s="63"/>
    </row>
    <row r="664" spans="1:78" x14ac:dyDescent="0.3">
      <c r="D664" s="94" t="s">
        <v>55</v>
      </c>
      <c r="E664" s="225" t="s">
        <v>137</v>
      </c>
      <c r="F664" s="227"/>
      <c r="G664" s="94"/>
      <c r="N664" s="56"/>
      <c r="O664" s="56"/>
      <c r="P664" s="92"/>
      <c r="Q664" s="56"/>
      <c r="R664" s="56"/>
      <c r="S664" s="220" t="s">
        <v>668</v>
      </c>
      <c r="T664" s="221"/>
      <c r="U664" s="222"/>
      <c r="V664" s="63"/>
      <c r="AD664" s="56"/>
      <c r="AE664" s="56"/>
      <c r="AF664" s="88"/>
      <c r="AG664" s="56"/>
      <c r="AH664" s="56"/>
      <c r="AI664" s="56"/>
      <c r="AJ664" s="56"/>
      <c r="AK664" s="89"/>
      <c r="AL664" s="63"/>
      <c r="BL664" s="99"/>
      <c r="BM664" s="56" t="s">
        <v>121</v>
      </c>
      <c r="BN664" s="90" t="s">
        <v>674</v>
      </c>
      <c r="BO664" s="63" t="s">
        <v>122</v>
      </c>
      <c r="BP664" s="63" t="s">
        <v>670</v>
      </c>
      <c r="BQ664" s="91" t="s">
        <v>682</v>
      </c>
      <c r="BR664" s="63" t="s">
        <v>598</v>
      </c>
      <c r="BS664" s="63" t="s">
        <v>671</v>
      </c>
      <c r="BT664" s="63" t="s">
        <v>66</v>
      </c>
    </row>
    <row r="665" spans="1:78" ht="17.45" customHeight="1" x14ac:dyDescent="0.3">
      <c r="D665" s="56" t="s">
        <v>56</v>
      </c>
      <c r="E665" s="220" t="s">
        <v>66</v>
      </c>
      <c r="F665" s="222"/>
      <c r="G665" s="56"/>
      <c r="AD665" s="56" t="s">
        <v>241</v>
      </c>
      <c r="AE665" s="56" t="s">
        <v>232</v>
      </c>
      <c r="AF665" s="238">
        <v>0.94699999999999995</v>
      </c>
      <c r="AG665" s="239"/>
      <c r="AH665" s="240"/>
      <c r="AI665" s="235">
        <v>0.98899999999999999</v>
      </c>
      <c r="AJ665" s="236"/>
      <c r="AK665" s="237"/>
      <c r="AL665" s="63" t="s">
        <v>669</v>
      </c>
    </row>
    <row r="666" spans="1:78" x14ac:dyDescent="0.3">
      <c r="D666" s="56" t="s">
        <v>57</v>
      </c>
      <c r="E666" s="220" t="s">
        <v>139</v>
      </c>
      <c r="F666" s="222"/>
      <c r="G666" s="56"/>
    </row>
    <row r="667" spans="1:78" x14ac:dyDescent="0.3">
      <c r="D667" s="56" t="s">
        <v>235</v>
      </c>
      <c r="E667" s="56">
        <v>36.6</v>
      </c>
      <c r="F667" s="56">
        <v>37.4</v>
      </c>
      <c r="G667" s="56"/>
    </row>
    <row r="669" spans="1:78" ht="4.1500000000000004" customHeight="1" x14ac:dyDescent="0.3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  <c r="AA669" s="85"/>
      <c r="AB669" s="85"/>
      <c r="AC669" s="85"/>
      <c r="AD669" s="85"/>
      <c r="AE669" s="85"/>
      <c r="AF669" s="85"/>
      <c r="AG669" s="85"/>
      <c r="AH669" s="85"/>
      <c r="AI669" s="85"/>
      <c r="AJ669" s="85"/>
      <c r="AK669" s="85"/>
      <c r="AL669" s="85"/>
      <c r="AM669" s="85"/>
      <c r="AN669" s="85"/>
      <c r="AO669" s="85"/>
      <c r="AP669" s="85"/>
      <c r="AQ669" s="85"/>
      <c r="AR669" s="85"/>
      <c r="AS669" s="85"/>
      <c r="AT669" s="85"/>
      <c r="AU669" s="85"/>
      <c r="AV669" s="85"/>
      <c r="AW669" s="85"/>
      <c r="AX669" s="85"/>
      <c r="AY669" s="85"/>
      <c r="AZ669" s="85"/>
      <c r="BA669" s="85"/>
      <c r="BB669" s="85"/>
      <c r="BC669" s="85"/>
      <c r="BD669" s="85"/>
      <c r="BE669" s="85"/>
      <c r="BF669" s="85"/>
      <c r="BG669" s="85"/>
      <c r="BH669" s="85"/>
      <c r="BI669" s="85"/>
      <c r="BJ669" s="85"/>
      <c r="BK669" s="85"/>
      <c r="BL669" s="85"/>
      <c r="BM669" s="85"/>
      <c r="BN669" s="85"/>
      <c r="BO669" s="85"/>
      <c r="BP669" s="85"/>
      <c r="BQ669" s="85"/>
      <c r="BR669" s="85"/>
      <c r="BS669" s="85"/>
      <c r="BT669" s="85"/>
      <c r="BU669" s="85"/>
      <c r="BV669" s="85"/>
      <c r="BW669" s="85"/>
      <c r="BX669" s="85"/>
      <c r="BY669" s="85"/>
      <c r="BZ669" s="85"/>
    </row>
    <row r="671" spans="1:78" x14ac:dyDescent="0.3">
      <c r="A671" s="60">
        <v>31</v>
      </c>
      <c r="B671" s="60">
        <v>784</v>
      </c>
      <c r="C671" s="162" t="s">
        <v>31</v>
      </c>
      <c r="D671" s="56" t="s">
        <v>666</v>
      </c>
      <c r="E671" s="56" t="s">
        <v>157</v>
      </c>
      <c r="F671" s="56" t="s">
        <v>158</v>
      </c>
      <c r="G671" s="56"/>
      <c r="BL671" s="217" t="s">
        <v>155</v>
      </c>
      <c r="BM671" s="217"/>
      <c r="BN671" s="217"/>
      <c r="BO671" s="217"/>
      <c r="BP671" s="217"/>
      <c r="BQ671" s="217"/>
      <c r="BR671" s="217"/>
      <c r="BS671" s="217"/>
      <c r="BT671" s="217"/>
      <c r="BU671" s="217"/>
      <c r="BV671" s="217"/>
      <c r="BW671" s="217"/>
      <c r="BX671" s="217"/>
      <c r="BY671" s="217"/>
      <c r="BZ671" s="217"/>
    </row>
    <row r="672" spans="1:78" x14ac:dyDescent="0.3">
      <c r="C672" s="54" t="s">
        <v>139</v>
      </c>
    </row>
    <row r="673" spans="1:78" ht="17.45" customHeight="1" x14ac:dyDescent="0.3">
      <c r="D673" s="62" t="s">
        <v>51</v>
      </c>
      <c r="E673" s="56" t="s">
        <v>157</v>
      </c>
      <c r="F673" s="56" t="s">
        <v>158</v>
      </c>
      <c r="G673" s="56" t="s">
        <v>131</v>
      </c>
      <c r="N673" s="217" t="s">
        <v>155</v>
      </c>
      <c r="O673" s="217"/>
      <c r="P673" s="217"/>
      <c r="Q673" s="217"/>
      <c r="R673" s="217"/>
      <c r="S673" s="217"/>
      <c r="T673" s="217"/>
      <c r="U673" s="217"/>
      <c r="V673" s="217"/>
      <c r="W673" s="217"/>
      <c r="X673" s="217"/>
      <c r="Y673" s="217"/>
      <c r="Z673" s="217"/>
      <c r="AA673" s="217"/>
      <c r="AB673" s="217"/>
      <c r="AD673" s="217" t="s">
        <v>155</v>
      </c>
      <c r="AE673" s="217"/>
      <c r="AF673" s="217"/>
      <c r="AG673" s="217"/>
      <c r="AH673" s="217"/>
      <c r="AI673" s="217"/>
      <c r="AJ673" s="217"/>
      <c r="AK673" s="217"/>
      <c r="AL673" s="217"/>
      <c r="AM673" s="217"/>
      <c r="AN673" s="217"/>
      <c r="AO673" s="217"/>
      <c r="AT673" s="218"/>
      <c r="AU673" s="218" t="s">
        <v>59</v>
      </c>
      <c r="AV673" s="220" t="s">
        <v>41</v>
      </c>
      <c r="AW673" s="221"/>
      <c r="AX673" s="222"/>
      <c r="AY673" s="220" t="s">
        <v>42</v>
      </c>
      <c r="AZ673" s="221"/>
      <c r="BA673" s="222"/>
      <c r="BB673" s="232" t="s">
        <v>60</v>
      </c>
    </row>
    <row r="674" spans="1:78" x14ac:dyDescent="0.3">
      <c r="D674" s="56" t="s">
        <v>52</v>
      </c>
      <c r="E674" s="56">
        <v>26</v>
      </c>
      <c r="F674" s="56">
        <v>22</v>
      </c>
      <c r="G674" s="56"/>
      <c r="AT674" s="219"/>
      <c r="AU674" s="219"/>
      <c r="AV674" s="56" t="s">
        <v>80</v>
      </c>
      <c r="AW674" s="63" t="s">
        <v>81</v>
      </c>
      <c r="AX674" s="56" t="s">
        <v>62</v>
      </c>
      <c r="AY674" s="56" t="s">
        <v>80</v>
      </c>
      <c r="AZ674" s="63" t="s">
        <v>81</v>
      </c>
      <c r="BA674" s="56" t="s">
        <v>62</v>
      </c>
      <c r="BB674" s="233"/>
    </row>
    <row r="675" spans="1:78" ht="46.9" customHeight="1" x14ac:dyDescent="0.3">
      <c r="D675" s="56" t="s">
        <v>53</v>
      </c>
      <c r="E675" s="220">
        <v>3.43</v>
      </c>
      <c r="F675" s="222"/>
      <c r="G675" s="56"/>
      <c r="AT675" s="218" t="s">
        <v>684</v>
      </c>
      <c r="AU675" s="56" t="s">
        <v>83</v>
      </c>
      <c r="AV675" s="97" t="s">
        <v>688</v>
      </c>
      <c r="AW675" s="63" t="s">
        <v>139</v>
      </c>
      <c r="AX675" s="63" t="s">
        <v>111</v>
      </c>
      <c r="AY675" s="91" t="s">
        <v>692</v>
      </c>
      <c r="AZ675" s="63" t="s">
        <v>139</v>
      </c>
      <c r="BA675" s="63" t="s">
        <v>685</v>
      </c>
      <c r="BB675" s="63" t="s">
        <v>691</v>
      </c>
    </row>
    <row r="676" spans="1:78" x14ac:dyDescent="0.3">
      <c r="D676" s="56" t="s">
        <v>54</v>
      </c>
      <c r="E676" s="220">
        <v>73</v>
      </c>
      <c r="F676" s="222"/>
      <c r="G676" s="56"/>
      <c r="AT676" s="219"/>
      <c r="AU676" s="56" t="s">
        <v>274</v>
      </c>
      <c r="AV676" s="97" t="s">
        <v>689</v>
      </c>
      <c r="AW676" s="63" t="s">
        <v>139</v>
      </c>
      <c r="AX676" s="63" t="s">
        <v>111</v>
      </c>
      <c r="AY676" s="91" t="s">
        <v>693</v>
      </c>
      <c r="AZ676" s="63" t="s">
        <v>139</v>
      </c>
      <c r="BA676" s="63" t="s">
        <v>685</v>
      </c>
      <c r="BB676" s="63" t="s">
        <v>690</v>
      </c>
    </row>
    <row r="677" spans="1:78" x14ac:dyDescent="0.3">
      <c r="D677" s="56" t="s">
        <v>55</v>
      </c>
      <c r="E677" s="220" t="s">
        <v>139</v>
      </c>
      <c r="F677" s="222"/>
      <c r="G677" s="56"/>
      <c r="AT677" s="218" t="s">
        <v>684</v>
      </c>
      <c r="AU677" s="56" t="s">
        <v>83</v>
      </c>
      <c r="AV677" s="97" t="s">
        <v>694</v>
      </c>
      <c r="AW677" s="63" t="s">
        <v>139</v>
      </c>
      <c r="AX677" s="63" t="s">
        <v>686</v>
      </c>
      <c r="AY677" s="91" t="s">
        <v>695</v>
      </c>
      <c r="AZ677" s="63" t="s">
        <v>139</v>
      </c>
      <c r="BA677" s="63" t="s">
        <v>687</v>
      </c>
      <c r="BB677" s="63" t="s">
        <v>66</v>
      </c>
    </row>
    <row r="678" spans="1:78" x14ac:dyDescent="0.3">
      <c r="D678" s="56" t="s">
        <v>56</v>
      </c>
      <c r="E678" s="220" t="s">
        <v>139</v>
      </c>
      <c r="F678" s="222"/>
      <c r="G678" s="56"/>
      <c r="AT678" s="219"/>
      <c r="AU678" s="56" t="s">
        <v>93</v>
      </c>
      <c r="AV678" s="97" t="s">
        <v>696</v>
      </c>
      <c r="AW678" s="63" t="s">
        <v>139</v>
      </c>
      <c r="AX678" s="63" t="s">
        <v>686</v>
      </c>
      <c r="AY678" s="91" t="s">
        <v>694</v>
      </c>
      <c r="AZ678" s="63" t="s">
        <v>139</v>
      </c>
      <c r="BA678" s="63" t="s">
        <v>687</v>
      </c>
      <c r="BB678" s="63" t="s">
        <v>170</v>
      </c>
    </row>
    <row r="679" spans="1:78" x14ac:dyDescent="0.3">
      <c r="D679" s="56" t="s">
        <v>57</v>
      </c>
      <c r="E679" s="220" t="s">
        <v>139</v>
      </c>
      <c r="F679" s="222"/>
      <c r="G679" s="56"/>
    </row>
    <row r="680" spans="1:78" x14ac:dyDescent="0.3">
      <c r="D680" s="56" t="s">
        <v>235</v>
      </c>
      <c r="E680" s="220">
        <v>12</v>
      </c>
      <c r="F680" s="222"/>
      <c r="G680" s="56"/>
    </row>
    <row r="682" spans="1:78" ht="4.1500000000000004" customHeight="1" x14ac:dyDescent="0.3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  <c r="AA682" s="85"/>
      <c r="AB682" s="85"/>
      <c r="AC682" s="85"/>
      <c r="AD682" s="85"/>
      <c r="AE682" s="85"/>
      <c r="AF682" s="85"/>
      <c r="AG682" s="85"/>
      <c r="AH682" s="85"/>
      <c r="AI682" s="85"/>
      <c r="AJ682" s="85"/>
      <c r="AK682" s="85"/>
      <c r="AL682" s="85"/>
      <c r="AM682" s="85"/>
      <c r="AN682" s="85"/>
      <c r="AO682" s="85"/>
      <c r="AP682" s="85"/>
      <c r="AQ682" s="85"/>
      <c r="AR682" s="85"/>
      <c r="AS682" s="85"/>
      <c r="AT682" s="85"/>
      <c r="AU682" s="85"/>
      <c r="AV682" s="85"/>
      <c r="AW682" s="85"/>
      <c r="AX682" s="85"/>
      <c r="AY682" s="85"/>
      <c r="AZ682" s="85"/>
      <c r="BA682" s="85"/>
      <c r="BB682" s="85"/>
      <c r="BC682" s="85"/>
      <c r="BD682" s="85"/>
      <c r="BE682" s="85"/>
      <c r="BF682" s="85"/>
      <c r="BG682" s="85"/>
      <c r="BH682" s="85"/>
      <c r="BI682" s="85"/>
      <c r="BJ682" s="85"/>
      <c r="BK682" s="85"/>
      <c r="BL682" s="85"/>
      <c r="BM682" s="85"/>
      <c r="BN682" s="85"/>
      <c r="BO682" s="85"/>
      <c r="BP682" s="85"/>
      <c r="BQ682" s="85"/>
      <c r="BR682" s="85"/>
      <c r="BS682" s="85"/>
      <c r="BT682" s="85"/>
      <c r="BU682" s="85"/>
      <c r="BV682" s="85"/>
      <c r="BW682" s="85"/>
      <c r="BX682" s="85"/>
      <c r="BY682" s="85"/>
      <c r="BZ682" s="85"/>
    </row>
    <row r="684" spans="1:78" x14ac:dyDescent="0.3">
      <c r="A684" s="60">
        <v>32</v>
      </c>
      <c r="B684" s="60">
        <v>832</v>
      </c>
      <c r="C684" s="162" t="s">
        <v>32</v>
      </c>
      <c r="D684" s="56" t="s">
        <v>699</v>
      </c>
      <c r="E684" s="56" t="s">
        <v>157</v>
      </c>
      <c r="F684" s="56" t="s">
        <v>158</v>
      </c>
      <c r="G684" s="56"/>
    </row>
    <row r="685" spans="1:78" x14ac:dyDescent="0.3">
      <c r="C685" s="54" t="s">
        <v>139</v>
      </c>
    </row>
    <row r="686" spans="1:78" x14ac:dyDescent="0.3">
      <c r="D686" s="62" t="s">
        <v>51</v>
      </c>
      <c r="E686" s="56" t="s">
        <v>157</v>
      </c>
      <c r="F686" s="56" t="s">
        <v>158</v>
      </c>
      <c r="G686" s="56" t="s">
        <v>131</v>
      </c>
      <c r="N686" s="218"/>
      <c r="O686" s="218" t="s">
        <v>59</v>
      </c>
      <c r="P686" s="220" t="s">
        <v>41</v>
      </c>
      <c r="Q686" s="221"/>
      <c r="R686" s="222"/>
      <c r="S686" s="220" t="s">
        <v>42</v>
      </c>
      <c r="T686" s="221"/>
      <c r="U686" s="222"/>
      <c r="V686" s="223" t="s">
        <v>60</v>
      </c>
      <c r="AD686" s="218"/>
      <c r="AE686" s="218" t="s">
        <v>59</v>
      </c>
      <c r="AF686" s="217" t="s">
        <v>41</v>
      </c>
      <c r="AG686" s="217"/>
      <c r="AH686" s="217"/>
      <c r="AI686" s="217" t="s">
        <v>42</v>
      </c>
      <c r="AJ686" s="217"/>
      <c r="AK686" s="217"/>
      <c r="AL686" s="223" t="s">
        <v>60</v>
      </c>
      <c r="AT686" s="217"/>
      <c r="AU686" s="217" t="s">
        <v>59</v>
      </c>
      <c r="AV686" s="217" t="s">
        <v>41</v>
      </c>
      <c r="AW686" s="217"/>
      <c r="AX686" s="217"/>
      <c r="AY686" s="217" t="s">
        <v>42</v>
      </c>
      <c r="AZ686" s="217"/>
      <c r="BA686" s="217"/>
      <c r="BB686" s="217" t="s">
        <v>60</v>
      </c>
      <c r="BJ686" s="56" t="s">
        <v>155</v>
      </c>
      <c r="BL686" s="217" t="s">
        <v>155</v>
      </c>
      <c r="BM686" s="217"/>
      <c r="BN686" s="217"/>
      <c r="BO686" s="217"/>
      <c r="BP686" s="217"/>
      <c r="BQ686" s="217"/>
      <c r="BR686" s="217"/>
      <c r="BS686" s="217"/>
      <c r="BT686" s="217"/>
      <c r="BU686" s="217"/>
      <c r="BV686" s="217"/>
      <c r="BW686" s="217"/>
      <c r="BX686" s="217"/>
      <c r="BY686" s="217"/>
      <c r="BZ686" s="217"/>
    </row>
    <row r="687" spans="1:78" x14ac:dyDescent="0.3">
      <c r="D687" s="56" t="s">
        <v>52</v>
      </c>
      <c r="E687" s="56">
        <v>54</v>
      </c>
      <c r="F687" s="56">
        <v>40</v>
      </c>
      <c r="G687" s="56"/>
      <c r="N687" s="219"/>
      <c r="O687" s="219"/>
      <c r="P687" s="56"/>
      <c r="Q687" s="56" t="s">
        <v>61</v>
      </c>
      <c r="R687" s="56" t="s">
        <v>62</v>
      </c>
      <c r="S687" s="56" t="s">
        <v>63</v>
      </c>
      <c r="T687" s="56" t="s">
        <v>62</v>
      </c>
      <c r="U687" s="56"/>
      <c r="V687" s="224"/>
      <c r="AD687" s="219"/>
      <c r="AE687" s="219"/>
      <c r="AF687" s="56"/>
      <c r="AG687" s="56" t="s">
        <v>61</v>
      </c>
      <c r="AH687" s="56" t="s">
        <v>62</v>
      </c>
      <c r="AI687" s="56" t="s">
        <v>63</v>
      </c>
      <c r="AJ687" s="56" t="s">
        <v>62</v>
      </c>
      <c r="AK687" s="56"/>
      <c r="AL687" s="224"/>
      <c r="AT687" s="217"/>
      <c r="AU687" s="217"/>
      <c r="AV687" s="56" t="s">
        <v>80</v>
      </c>
      <c r="AW687" s="63" t="s">
        <v>81</v>
      </c>
      <c r="AX687" s="56" t="s">
        <v>62</v>
      </c>
      <c r="AY687" s="56" t="s">
        <v>80</v>
      </c>
      <c r="AZ687" s="63" t="s">
        <v>81</v>
      </c>
      <c r="BA687" s="56" t="s">
        <v>62</v>
      </c>
      <c r="BB687" s="217"/>
    </row>
    <row r="688" spans="1:78" x14ac:dyDescent="0.3">
      <c r="D688" s="56" t="s">
        <v>53</v>
      </c>
      <c r="E688" s="56">
        <v>2.72</v>
      </c>
      <c r="F688" s="56">
        <v>2.4300000000000002</v>
      </c>
      <c r="G688" s="56"/>
      <c r="N688" s="56" t="s">
        <v>64</v>
      </c>
      <c r="O688" s="56" t="s">
        <v>702</v>
      </c>
      <c r="P688" s="86">
        <f>Q688/R688</f>
        <v>9.2592592592592587E-2</v>
      </c>
      <c r="Q688" s="56">
        <f>Q689+Q690</f>
        <v>5</v>
      </c>
      <c r="R688" s="56">
        <v>54</v>
      </c>
      <c r="S688" s="56">
        <f>S689+S690</f>
        <v>2</v>
      </c>
      <c r="T688" s="56">
        <v>40</v>
      </c>
      <c r="U688" s="87">
        <f>S688/T688</f>
        <v>0.05</v>
      </c>
      <c r="V688" s="106"/>
      <c r="AD688" s="56"/>
      <c r="AE688" s="56"/>
      <c r="AF688" s="88"/>
      <c r="AG688" s="56"/>
      <c r="AH688" s="56"/>
      <c r="AI688" s="56"/>
      <c r="AJ688" s="56"/>
      <c r="AK688" s="89"/>
      <c r="AL688" s="63"/>
      <c r="AT688" s="217" t="s">
        <v>704</v>
      </c>
      <c r="AU688" s="56" t="s">
        <v>83</v>
      </c>
      <c r="AV688" s="97" t="s">
        <v>709</v>
      </c>
      <c r="AW688" s="63" t="s">
        <v>271</v>
      </c>
      <c r="AX688" s="63" t="s">
        <v>86</v>
      </c>
      <c r="AY688" s="91" t="s">
        <v>707</v>
      </c>
      <c r="AZ688" s="63" t="s">
        <v>708</v>
      </c>
      <c r="BA688" s="63" t="s">
        <v>670</v>
      </c>
      <c r="BB688" s="63" t="s">
        <v>66</v>
      </c>
    </row>
    <row r="689" spans="1:78" x14ac:dyDescent="0.3">
      <c r="D689" s="56" t="s">
        <v>54</v>
      </c>
      <c r="E689" s="220" t="s">
        <v>66</v>
      </c>
      <c r="F689" s="222"/>
      <c r="G689" s="56"/>
      <c r="N689" s="56" t="s">
        <v>67</v>
      </c>
      <c r="O689" s="56" t="s">
        <v>702</v>
      </c>
      <c r="P689" s="92">
        <f>Q689/R689</f>
        <v>1.8518518518518517E-2</v>
      </c>
      <c r="Q689" s="56">
        <v>1</v>
      </c>
      <c r="R689" s="56">
        <v>54</v>
      </c>
      <c r="S689" s="56">
        <v>0</v>
      </c>
      <c r="T689" s="56">
        <v>40</v>
      </c>
      <c r="U689" s="93">
        <f>S689/T689</f>
        <v>0</v>
      </c>
      <c r="V689" s="106"/>
      <c r="AD689" s="56" t="s">
        <v>76</v>
      </c>
      <c r="AE689" s="56" t="s">
        <v>702</v>
      </c>
      <c r="AF689" s="88">
        <f>AG689/AH689</f>
        <v>0.25925925925925924</v>
      </c>
      <c r="AG689" s="56">
        <v>14</v>
      </c>
      <c r="AH689" s="56">
        <v>54</v>
      </c>
      <c r="AI689" s="56">
        <v>3</v>
      </c>
      <c r="AJ689" s="56">
        <v>40</v>
      </c>
      <c r="AK689" s="89">
        <f>AI689/AJ689</f>
        <v>7.4999999999999997E-2</v>
      </c>
      <c r="AL689" s="106"/>
      <c r="AT689" s="217"/>
      <c r="AU689" s="56" t="s">
        <v>706</v>
      </c>
      <c r="AV689" s="97" t="s">
        <v>710</v>
      </c>
      <c r="AW689" s="63" t="s">
        <v>265</v>
      </c>
      <c r="AX689" s="63" t="s">
        <v>86</v>
      </c>
      <c r="AY689" s="91" t="s">
        <v>600</v>
      </c>
      <c r="AZ689" s="63" t="s">
        <v>296</v>
      </c>
      <c r="BA689" s="63" t="s">
        <v>670</v>
      </c>
      <c r="BB689" s="63" t="s">
        <v>66</v>
      </c>
    </row>
    <row r="690" spans="1:78" x14ac:dyDescent="0.3">
      <c r="D690" s="56" t="s">
        <v>55</v>
      </c>
      <c r="E690" s="220" t="s">
        <v>66</v>
      </c>
      <c r="F690" s="222"/>
      <c r="G690" s="56"/>
      <c r="N690" s="56" t="s">
        <v>68</v>
      </c>
      <c r="O690" s="56"/>
      <c r="P690" s="92">
        <f>Q690/R690</f>
        <v>7.407407407407407E-2</v>
      </c>
      <c r="Q690" s="56">
        <v>4</v>
      </c>
      <c r="R690" s="56">
        <v>54</v>
      </c>
      <c r="S690" s="56">
        <v>2</v>
      </c>
      <c r="T690" s="56">
        <v>40</v>
      </c>
      <c r="U690" s="93">
        <f>S690/T690</f>
        <v>0.05</v>
      </c>
      <c r="V690" s="106"/>
      <c r="AD690" s="56"/>
      <c r="AE690" s="56"/>
      <c r="AF690" s="88"/>
      <c r="AG690" s="56"/>
      <c r="AH690" s="56"/>
      <c r="AI690" s="56"/>
      <c r="AJ690" s="56"/>
      <c r="AK690" s="89"/>
      <c r="AL690" s="63"/>
      <c r="AT690" s="217"/>
      <c r="AU690" s="56" t="s">
        <v>60</v>
      </c>
      <c r="AV690" s="197"/>
      <c r="AX690" s="56"/>
      <c r="AY690" s="191"/>
      <c r="AZ690" s="56"/>
      <c r="BA690" s="56"/>
      <c r="BB690" s="56"/>
    </row>
    <row r="691" spans="1:78" ht="15.6" customHeight="1" x14ac:dyDescent="0.3">
      <c r="D691" s="56" t="s">
        <v>56</v>
      </c>
      <c r="E691" s="220" t="s">
        <v>66</v>
      </c>
      <c r="F691" s="222"/>
      <c r="G691" s="56"/>
      <c r="N691" s="56" t="s">
        <v>67</v>
      </c>
      <c r="O691" s="56"/>
      <c r="P691" s="217" t="s">
        <v>700</v>
      </c>
      <c r="Q691" s="217"/>
      <c r="R691" s="217"/>
      <c r="S691" s="217" t="s">
        <v>139</v>
      </c>
      <c r="T691" s="217"/>
      <c r="U691" s="217"/>
      <c r="V691" s="56"/>
      <c r="AD691" s="56" t="s">
        <v>317</v>
      </c>
      <c r="AE691" s="56" t="s">
        <v>211</v>
      </c>
      <c r="AF691" s="238">
        <v>0.93</v>
      </c>
      <c r="AG691" s="239"/>
      <c r="AH691" s="240"/>
      <c r="AI691" s="235">
        <v>0.89</v>
      </c>
      <c r="AJ691" s="236"/>
      <c r="AK691" s="237"/>
      <c r="AL691" s="63" t="s">
        <v>703</v>
      </c>
      <c r="AT691" s="217" t="s">
        <v>705</v>
      </c>
      <c r="AU691" s="56" t="s">
        <v>83</v>
      </c>
      <c r="AV691" s="97" t="s">
        <v>86</v>
      </c>
      <c r="AW691" s="63" t="s">
        <v>711</v>
      </c>
      <c r="AX691" s="63" t="s">
        <v>86</v>
      </c>
      <c r="AY691" s="91" t="s">
        <v>714</v>
      </c>
      <c r="AZ691" s="63" t="s">
        <v>711</v>
      </c>
      <c r="BA691" s="63" t="s">
        <v>670</v>
      </c>
      <c r="BB691" s="63" t="s">
        <v>66</v>
      </c>
    </row>
    <row r="692" spans="1:78" x14ac:dyDescent="0.3">
      <c r="D692" s="56" t="s">
        <v>57</v>
      </c>
      <c r="E692" s="220" t="s">
        <v>66</v>
      </c>
      <c r="F692" s="222"/>
      <c r="G692" s="56"/>
      <c r="N692" s="56" t="s">
        <v>68</v>
      </c>
      <c r="O692" s="56"/>
      <c r="P692" s="217" t="s">
        <v>1290</v>
      </c>
      <c r="Q692" s="217"/>
      <c r="R692" s="217"/>
      <c r="S692" s="217" t="s">
        <v>701</v>
      </c>
      <c r="T692" s="217"/>
      <c r="U692" s="217"/>
      <c r="V692" s="56"/>
      <c r="AD692" s="56" t="s">
        <v>214</v>
      </c>
      <c r="AE692" s="56" t="s">
        <v>211</v>
      </c>
      <c r="AF692" s="238">
        <v>0.96</v>
      </c>
      <c r="AG692" s="239"/>
      <c r="AH692" s="240"/>
      <c r="AI692" s="235">
        <v>1</v>
      </c>
      <c r="AJ692" s="236"/>
      <c r="AK692" s="237"/>
      <c r="AL692" s="56">
        <v>0.47949999999999998</v>
      </c>
      <c r="AT692" s="217"/>
      <c r="AU692" s="56" t="s">
        <v>706</v>
      </c>
      <c r="AV692" s="97" t="s">
        <v>712</v>
      </c>
      <c r="AW692" s="63" t="s">
        <v>713</v>
      </c>
      <c r="AX692" s="63" t="s">
        <v>86</v>
      </c>
      <c r="AY692" s="91" t="s">
        <v>715</v>
      </c>
      <c r="AZ692" s="63" t="s">
        <v>716</v>
      </c>
      <c r="BA692" s="63" t="s">
        <v>670</v>
      </c>
      <c r="BB692" s="63" t="s">
        <v>60</v>
      </c>
    </row>
    <row r="693" spans="1:78" x14ac:dyDescent="0.3">
      <c r="D693" s="56" t="s">
        <v>235</v>
      </c>
      <c r="E693" s="56">
        <v>38.799999999999997</v>
      </c>
      <c r="F693" s="56">
        <v>15.1</v>
      </c>
      <c r="G693" s="56"/>
      <c r="AD693" s="56" t="s">
        <v>241</v>
      </c>
      <c r="AE693" s="56" t="s">
        <v>211</v>
      </c>
      <c r="AF693" s="238">
        <v>0.57999999999999996</v>
      </c>
      <c r="AG693" s="239"/>
      <c r="AH693" s="240"/>
      <c r="AI693" s="235">
        <v>0.69</v>
      </c>
      <c r="AJ693" s="236"/>
      <c r="AK693" s="237"/>
      <c r="AL693" s="56">
        <v>0.35930000000000001</v>
      </c>
      <c r="AT693" s="217"/>
      <c r="AU693" s="56" t="s">
        <v>60</v>
      </c>
      <c r="AV693" s="56">
        <v>0.06</v>
      </c>
      <c r="AW693" s="56"/>
      <c r="AX693" s="56"/>
      <c r="AY693" s="56">
        <v>0.45</v>
      </c>
      <c r="AZ693" s="56"/>
      <c r="BA693" s="56"/>
      <c r="BB693" s="56"/>
    </row>
    <row r="694" spans="1:78" x14ac:dyDescent="0.3">
      <c r="AD694" s="56" t="s">
        <v>617</v>
      </c>
      <c r="AE694" s="56" t="s">
        <v>211</v>
      </c>
      <c r="AF694" s="238">
        <v>0.91</v>
      </c>
      <c r="AG694" s="239"/>
      <c r="AH694" s="240"/>
      <c r="AI694" s="235">
        <v>0.86</v>
      </c>
      <c r="AJ694" s="236"/>
      <c r="AK694" s="237"/>
      <c r="AL694" s="56">
        <v>0.44069999999999998</v>
      </c>
    </row>
    <row r="696" spans="1:78" ht="4.1500000000000004" customHeight="1" x14ac:dyDescent="0.3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  <c r="AA696" s="85"/>
      <c r="AB696" s="85"/>
      <c r="AC696" s="85"/>
      <c r="AD696" s="85"/>
      <c r="AE696" s="85"/>
      <c r="AF696" s="85"/>
      <c r="AG696" s="85"/>
      <c r="AH696" s="85"/>
      <c r="AI696" s="85"/>
      <c r="AJ696" s="85"/>
      <c r="AK696" s="85"/>
      <c r="AL696" s="85"/>
      <c r="AM696" s="85"/>
      <c r="AN696" s="85"/>
      <c r="AO696" s="85"/>
      <c r="AP696" s="85"/>
      <c r="AQ696" s="85"/>
      <c r="AR696" s="85"/>
      <c r="AS696" s="85"/>
      <c r="AT696" s="85"/>
      <c r="AU696" s="85"/>
      <c r="AV696" s="85"/>
      <c r="AW696" s="85"/>
      <c r="AX696" s="85"/>
      <c r="AY696" s="85"/>
      <c r="AZ696" s="85"/>
      <c r="BA696" s="85"/>
      <c r="BB696" s="85"/>
      <c r="BC696" s="85"/>
      <c r="BD696" s="85"/>
      <c r="BE696" s="85"/>
      <c r="BF696" s="85"/>
      <c r="BG696" s="85"/>
      <c r="BH696" s="85"/>
      <c r="BI696" s="85"/>
      <c r="BJ696" s="85"/>
      <c r="BK696" s="85"/>
      <c r="BL696" s="85"/>
      <c r="BM696" s="85"/>
      <c r="BN696" s="85"/>
      <c r="BO696" s="85"/>
      <c r="BP696" s="85"/>
      <c r="BQ696" s="85"/>
      <c r="BR696" s="85"/>
      <c r="BS696" s="85"/>
      <c r="BT696" s="85"/>
      <c r="BU696" s="85"/>
      <c r="BV696" s="85"/>
      <c r="BW696" s="85"/>
      <c r="BX696" s="85"/>
      <c r="BY696" s="85"/>
      <c r="BZ696" s="85"/>
    </row>
    <row r="698" spans="1:78" x14ac:dyDescent="0.3">
      <c r="A698" s="60">
        <v>33</v>
      </c>
      <c r="B698" s="60">
        <v>857</v>
      </c>
      <c r="C698" s="162" t="s">
        <v>33</v>
      </c>
      <c r="D698" s="56" t="s">
        <v>718</v>
      </c>
      <c r="E698" s="56" t="s">
        <v>157</v>
      </c>
      <c r="F698" s="56" t="s">
        <v>158</v>
      </c>
      <c r="G698" s="56"/>
    </row>
    <row r="699" spans="1:78" x14ac:dyDescent="0.3">
      <c r="C699" s="54" t="s">
        <v>139</v>
      </c>
    </row>
    <row r="700" spans="1:78" x14ac:dyDescent="0.3">
      <c r="D700" s="62" t="s">
        <v>51</v>
      </c>
      <c r="E700" s="56" t="s">
        <v>157</v>
      </c>
      <c r="F700" s="56" t="s">
        <v>158</v>
      </c>
      <c r="G700" s="56" t="s">
        <v>131</v>
      </c>
      <c r="N700" s="218"/>
      <c r="O700" s="218" t="s">
        <v>59</v>
      </c>
      <c r="P700" s="220" t="s">
        <v>41</v>
      </c>
      <c r="Q700" s="221"/>
      <c r="R700" s="222"/>
      <c r="S700" s="220" t="s">
        <v>42</v>
      </c>
      <c r="T700" s="221"/>
      <c r="U700" s="222"/>
      <c r="V700" s="223" t="s">
        <v>60</v>
      </c>
      <c r="AD700" s="218"/>
      <c r="AE700" s="218" t="s">
        <v>59</v>
      </c>
      <c r="AF700" s="217" t="s">
        <v>41</v>
      </c>
      <c r="AG700" s="217"/>
      <c r="AH700" s="217"/>
      <c r="AI700" s="217" t="s">
        <v>42</v>
      </c>
      <c r="AJ700" s="217"/>
      <c r="AK700" s="217"/>
      <c r="AL700" s="223" t="s">
        <v>60</v>
      </c>
      <c r="AT700" s="217" t="s">
        <v>155</v>
      </c>
      <c r="AU700" s="217"/>
      <c r="AV700" s="217"/>
      <c r="AW700" s="217"/>
      <c r="AX700" s="217"/>
      <c r="AY700" s="217"/>
      <c r="AZ700" s="217"/>
      <c r="BA700" s="217"/>
      <c r="BB700" s="217"/>
      <c r="BC700" s="217"/>
      <c r="BD700" s="217"/>
      <c r="BE700" s="217"/>
      <c r="BF700" s="217"/>
      <c r="BG700" s="217"/>
      <c r="BJ700" s="56" t="s">
        <v>155</v>
      </c>
      <c r="BL700" s="217" t="s">
        <v>155</v>
      </c>
      <c r="BM700" s="217"/>
      <c r="BN700" s="217"/>
      <c r="BO700" s="217"/>
      <c r="BP700" s="217"/>
      <c r="BQ700" s="217"/>
      <c r="BR700" s="217"/>
      <c r="BS700" s="217"/>
      <c r="BT700" s="217"/>
      <c r="BU700" s="217"/>
      <c r="BV700" s="217"/>
      <c r="BW700" s="217"/>
      <c r="BX700" s="217"/>
      <c r="BY700" s="217"/>
      <c r="BZ700" s="217"/>
    </row>
    <row r="701" spans="1:78" x14ac:dyDescent="0.3">
      <c r="D701" s="56" t="s">
        <v>52</v>
      </c>
      <c r="E701" s="56">
        <v>41</v>
      </c>
      <c r="F701" s="56">
        <v>70</v>
      </c>
      <c r="G701" s="56"/>
      <c r="N701" s="219"/>
      <c r="O701" s="219"/>
      <c r="P701" s="56"/>
      <c r="Q701" s="56" t="s">
        <v>61</v>
      </c>
      <c r="R701" s="56" t="s">
        <v>62</v>
      </c>
      <c r="S701" s="56" t="s">
        <v>63</v>
      </c>
      <c r="T701" s="56" t="s">
        <v>62</v>
      </c>
      <c r="U701" s="56"/>
      <c r="V701" s="224"/>
      <c r="AD701" s="219"/>
      <c r="AE701" s="219"/>
      <c r="AF701" s="56"/>
      <c r="AG701" s="56" t="s">
        <v>61</v>
      </c>
      <c r="AH701" s="56" t="s">
        <v>62</v>
      </c>
      <c r="AI701" s="56" t="s">
        <v>63</v>
      </c>
      <c r="AJ701" s="56" t="s">
        <v>62</v>
      </c>
      <c r="AK701" s="56"/>
      <c r="AL701" s="224"/>
    </row>
    <row r="702" spans="1:78" x14ac:dyDescent="0.3">
      <c r="D702" s="56" t="s">
        <v>53</v>
      </c>
      <c r="E702" s="220">
        <v>2.2000000000000002</v>
      </c>
      <c r="F702" s="222"/>
      <c r="G702" s="56"/>
      <c r="N702" s="56" t="s">
        <v>64</v>
      </c>
      <c r="O702" s="56" t="s">
        <v>719</v>
      </c>
      <c r="P702" s="86">
        <f>Q702/R702</f>
        <v>2.4390243902439025E-2</v>
      </c>
      <c r="Q702" s="56">
        <f>Q703+Q704</f>
        <v>1</v>
      </c>
      <c r="R702" s="56">
        <v>41</v>
      </c>
      <c r="S702" s="56">
        <f>S703+S704</f>
        <v>1</v>
      </c>
      <c r="T702" s="56">
        <v>70</v>
      </c>
      <c r="U702" s="87">
        <f>S702/T702</f>
        <v>1.4285714285714285E-2</v>
      </c>
      <c r="V702" s="63" t="s">
        <v>70</v>
      </c>
      <c r="AD702" s="56"/>
      <c r="AE702" s="56"/>
      <c r="AF702" s="88"/>
      <c r="AG702" s="56"/>
      <c r="AH702" s="56"/>
      <c r="AI702" s="56"/>
      <c r="AJ702" s="56"/>
      <c r="AK702" s="89"/>
      <c r="AL702" s="63"/>
    </row>
    <row r="703" spans="1:78" x14ac:dyDescent="0.3">
      <c r="D703" s="56" t="s">
        <v>54</v>
      </c>
      <c r="E703" s="220">
        <v>70</v>
      </c>
      <c r="F703" s="222" t="e">
        <f>#REF!</f>
        <v>#REF!</v>
      </c>
      <c r="G703" s="56"/>
      <c r="N703" s="56"/>
      <c r="O703" s="56"/>
      <c r="P703" s="92"/>
      <c r="Q703" s="56"/>
      <c r="R703" s="56"/>
      <c r="S703" s="56"/>
      <c r="T703" s="56"/>
      <c r="U703" s="93"/>
      <c r="V703" s="63"/>
      <c r="AD703" s="56"/>
      <c r="AE703" s="56"/>
      <c r="AF703" s="88"/>
      <c r="AG703" s="56"/>
      <c r="AH703" s="56"/>
      <c r="AI703" s="56"/>
      <c r="AJ703" s="56"/>
      <c r="AK703" s="89"/>
      <c r="AL703" s="63"/>
    </row>
    <row r="704" spans="1:78" x14ac:dyDescent="0.3">
      <c r="D704" s="56" t="s">
        <v>55</v>
      </c>
      <c r="E704" s="220" t="s">
        <v>66</v>
      </c>
      <c r="F704" s="222" t="e">
        <f>#REF!</f>
        <v>#REF!</v>
      </c>
      <c r="G704" s="56"/>
      <c r="N704" s="56" t="s">
        <v>68</v>
      </c>
      <c r="O704" s="56" t="s">
        <v>69</v>
      </c>
      <c r="P704" s="92">
        <f>Q704/R704</f>
        <v>2.4390243902439025E-2</v>
      </c>
      <c r="Q704" s="56">
        <v>1</v>
      </c>
      <c r="R704" s="56">
        <v>41</v>
      </c>
      <c r="S704" s="56">
        <v>1</v>
      </c>
      <c r="T704" s="56">
        <v>70</v>
      </c>
      <c r="U704" s="93">
        <f>S704/T704</f>
        <v>1.4285714285714285E-2</v>
      </c>
      <c r="V704" s="63" t="s">
        <v>74</v>
      </c>
      <c r="AD704" s="56"/>
      <c r="AE704" s="56"/>
      <c r="AF704" s="88"/>
      <c r="AG704" s="56"/>
      <c r="AH704" s="56"/>
      <c r="AI704" s="56"/>
      <c r="AJ704" s="56"/>
      <c r="AK704" s="89"/>
      <c r="AL704" s="63"/>
    </row>
    <row r="705" spans="1:78" x14ac:dyDescent="0.3">
      <c r="D705" s="56" t="s">
        <v>56</v>
      </c>
      <c r="E705" s="220" t="s">
        <v>66</v>
      </c>
      <c r="F705" s="222" t="e">
        <f>#REF!</f>
        <v>#REF!</v>
      </c>
      <c r="G705" s="56"/>
      <c r="N705" s="56" t="s">
        <v>68</v>
      </c>
      <c r="O705" s="56"/>
      <c r="P705" s="217" t="s">
        <v>720</v>
      </c>
      <c r="Q705" s="217"/>
      <c r="R705" s="217"/>
      <c r="S705" s="217" t="s">
        <v>721</v>
      </c>
      <c r="T705" s="217"/>
      <c r="U705" s="217"/>
      <c r="V705" s="56"/>
      <c r="AD705" s="56" t="s">
        <v>241</v>
      </c>
      <c r="AE705" s="56" t="s">
        <v>349</v>
      </c>
      <c r="AF705" s="238">
        <v>0.89</v>
      </c>
      <c r="AG705" s="239"/>
      <c r="AH705" s="240"/>
      <c r="AI705" s="235">
        <v>0.93</v>
      </c>
      <c r="AJ705" s="236"/>
      <c r="AK705" s="237"/>
      <c r="AL705" s="63" t="s">
        <v>722</v>
      </c>
    </row>
    <row r="706" spans="1:78" x14ac:dyDescent="0.3">
      <c r="D706" s="56" t="s">
        <v>57</v>
      </c>
      <c r="E706" s="220" t="s">
        <v>66</v>
      </c>
      <c r="F706" s="222" t="e">
        <f>#REF!</f>
        <v>#REF!</v>
      </c>
      <c r="G706" s="56"/>
    </row>
    <row r="707" spans="1:78" x14ac:dyDescent="0.3">
      <c r="D707" s="56" t="s">
        <v>235</v>
      </c>
      <c r="E707" s="220">
        <v>12</v>
      </c>
      <c r="F707" s="222" t="e">
        <f>#REF!</f>
        <v>#REF!</v>
      </c>
      <c r="G707" s="56"/>
    </row>
    <row r="709" spans="1:78" ht="4.1500000000000004" customHeight="1" x14ac:dyDescent="0.3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  <c r="AA709" s="85"/>
      <c r="AB709" s="85"/>
      <c r="AC709" s="85"/>
      <c r="AD709" s="85"/>
      <c r="AE709" s="85"/>
      <c r="AF709" s="85"/>
      <c r="AG709" s="85"/>
      <c r="AH709" s="85"/>
      <c r="AI709" s="85"/>
      <c r="AJ709" s="85"/>
      <c r="AK709" s="85"/>
      <c r="AL709" s="85"/>
      <c r="AM709" s="85"/>
      <c r="AN709" s="85"/>
      <c r="AO709" s="85"/>
      <c r="AP709" s="85"/>
      <c r="AQ709" s="85"/>
      <c r="AR709" s="85"/>
      <c r="AS709" s="85"/>
      <c r="AT709" s="85"/>
      <c r="AU709" s="85"/>
      <c r="AV709" s="85"/>
      <c r="AW709" s="85"/>
      <c r="AX709" s="85"/>
      <c r="AY709" s="85"/>
      <c r="AZ709" s="85"/>
      <c r="BA709" s="85"/>
      <c r="BB709" s="85"/>
      <c r="BC709" s="85"/>
      <c r="BD709" s="85"/>
      <c r="BE709" s="85"/>
      <c r="BF709" s="85"/>
      <c r="BG709" s="85"/>
      <c r="BH709" s="85"/>
      <c r="BI709" s="85"/>
      <c r="BJ709" s="85"/>
      <c r="BK709" s="85"/>
      <c r="BL709" s="85"/>
      <c r="BM709" s="85"/>
      <c r="BN709" s="85"/>
      <c r="BO709" s="85"/>
      <c r="BP709" s="85"/>
      <c r="BQ709" s="85"/>
      <c r="BR709" s="85"/>
      <c r="BS709" s="85"/>
      <c r="BT709" s="85"/>
      <c r="BU709" s="85"/>
      <c r="BV709" s="85"/>
      <c r="BW709" s="85"/>
      <c r="BX709" s="85"/>
      <c r="BY709" s="85"/>
      <c r="BZ709" s="85"/>
    </row>
    <row r="711" spans="1:78" x14ac:dyDescent="0.3">
      <c r="A711" s="60">
        <v>34</v>
      </c>
      <c r="B711" s="60">
        <v>880</v>
      </c>
      <c r="C711" s="162" t="s">
        <v>34</v>
      </c>
      <c r="D711" s="56" t="s">
        <v>723</v>
      </c>
      <c r="E711" s="56" t="s">
        <v>157</v>
      </c>
      <c r="F711" s="56" t="s">
        <v>724</v>
      </c>
      <c r="G711" s="56" t="s">
        <v>726</v>
      </c>
    </row>
    <row r="712" spans="1:78" x14ac:dyDescent="0.3">
      <c r="C712" s="54" t="s">
        <v>729</v>
      </c>
    </row>
    <row r="713" spans="1:78" x14ac:dyDescent="0.3">
      <c r="D713" s="62" t="s">
        <v>51</v>
      </c>
      <c r="E713" s="56" t="str">
        <f>E711</f>
        <v>p-RFA</v>
      </c>
      <c r="F713" s="56" t="str">
        <f>F711</f>
        <v>RN</v>
      </c>
      <c r="G713" s="56" t="str">
        <f>G711</f>
        <v>PN</v>
      </c>
      <c r="H713" s="56" t="s">
        <v>131</v>
      </c>
      <c r="N713" s="218"/>
      <c r="O713" s="217" t="s">
        <v>59</v>
      </c>
      <c r="P713" s="217" t="s">
        <v>41</v>
      </c>
      <c r="Q713" s="217"/>
      <c r="R713" s="217"/>
      <c r="S713" s="217" t="s">
        <v>42</v>
      </c>
      <c r="T713" s="217"/>
      <c r="U713" s="217"/>
      <c r="V713" s="217" t="s">
        <v>43</v>
      </c>
      <c r="W713" s="217"/>
      <c r="X713" s="217"/>
      <c r="Y713" s="228" t="s">
        <v>60</v>
      </c>
      <c r="Z713" s="84"/>
      <c r="AA713" s="84"/>
      <c r="AB713" s="84"/>
      <c r="AD713" s="218"/>
      <c r="AE713" s="218" t="s">
        <v>59</v>
      </c>
      <c r="AF713" s="217" t="s">
        <v>41</v>
      </c>
      <c r="AG713" s="217"/>
      <c r="AH713" s="217"/>
      <c r="AI713" s="217" t="s">
        <v>42</v>
      </c>
      <c r="AJ713" s="217"/>
      <c r="AK713" s="217"/>
      <c r="AL713" s="217" t="s">
        <v>43</v>
      </c>
      <c r="AM713" s="217"/>
      <c r="AN713" s="217"/>
      <c r="AO713" s="223" t="s">
        <v>60</v>
      </c>
      <c r="AP713" s="84"/>
      <c r="AQ713" s="84"/>
      <c r="AR713" s="84"/>
      <c r="AT713" s="218"/>
      <c r="AU713" s="218" t="s">
        <v>59</v>
      </c>
      <c r="AV713" s="220" t="s">
        <v>41</v>
      </c>
      <c r="AW713" s="221"/>
      <c r="AX713" s="222"/>
      <c r="AY713" s="118" t="s">
        <v>42</v>
      </c>
      <c r="AZ713" s="198"/>
      <c r="BA713" s="119"/>
      <c r="BB713" s="56" t="s">
        <v>43</v>
      </c>
      <c r="BC713" s="56"/>
      <c r="BD713" s="56"/>
      <c r="BE713" s="112" t="s">
        <v>60</v>
      </c>
      <c r="BJ713" s="56" t="s">
        <v>155</v>
      </c>
      <c r="BL713" s="217" t="s">
        <v>155</v>
      </c>
      <c r="BM713" s="217"/>
      <c r="BN713" s="217"/>
      <c r="BO713" s="217"/>
      <c r="BP713" s="217"/>
      <c r="BQ713" s="217"/>
      <c r="BR713" s="217"/>
      <c r="BS713" s="217"/>
      <c r="BT713" s="217"/>
      <c r="BU713" s="217"/>
      <c r="BV713" s="217"/>
      <c r="BW713" s="217"/>
      <c r="BX713" s="217"/>
      <c r="BY713" s="217"/>
      <c r="BZ713" s="217"/>
    </row>
    <row r="714" spans="1:78" x14ac:dyDescent="0.3">
      <c r="D714" s="56" t="s">
        <v>52</v>
      </c>
      <c r="E714" s="56">
        <v>51</v>
      </c>
      <c r="F714" s="56">
        <v>54</v>
      </c>
      <c r="G714" s="56">
        <v>10</v>
      </c>
      <c r="H714" s="56"/>
      <c r="N714" s="219"/>
      <c r="O714" s="217"/>
      <c r="P714" s="56"/>
      <c r="Q714" s="56" t="s">
        <v>61</v>
      </c>
      <c r="R714" s="56" t="s">
        <v>62</v>
      </c>
      <c r="S714" s="56" t="s">
        <v>63</v>
      </c>
      <c r="T714" s="56" t="s">
        <v>62</v>
      </c>
      <c r="U714" s="56"/>
      <c r="V714" s="56" t="s">
        <v>63</v>
      </c>
      <c r="W714" s="56" t="s">
        <v>62</v>
      </c>
      <c r="X714" s="56"/>
      <c r="Y714" s="228"/>
      <c r="Z714" s="84"/>
      <c r="AA714" s="84"/>
      <c r="AB714" s="84"/>
      <c r="AD714" s="219"/>
      <c r="AE714" s="219"/>
      <c r="AF714" s="56"/>
      <c r="AG714" s="56" t="s">
        <v>61</v>
      </c>
      <c r="AH714" s="56" t="s">
        <v>62</v>
      </c>
      <c r="AI714" s="56" t="s">
        <v>63</v>
      </c>
      <c r="AJ714" s="56" t="s">
        <v>62</v>
      </c>
      <c r="AK714" s="56"/>
      <c r="AL714" s="56" t="s">
        <v>63</v>
      </c>
      <c r="AM714" s="56" t="s">
        <v>62</v>
      </c>
      <c r="AN714" s="56"/>
      <c r="AO714" s="224"/>
      <c r="AP714" s="84"/>
      <c r="AQ714" s="84"/>
      <c r="AR714" s="84"/>
      <c r="AT714" s="219"/>
      <c r="AU714" s="219"/>
      <c r="AV714" s="56" t="s">
        <v>80</v>
      </c>
      <c r="AW714" s="63" t="s">
        <v>304</v>
      </c>
      <c r="AX714" s="56" t="s">
        <v>62</v>
      </c>
      <c r="AY714" s="56" t="s">
        <v>80</v>
      </c>
      <c r="AZ714" s="63" t="s">
        <v>304</v>
      </c>
      <c r="BA714" s="56" t="s">
        <v>62</v>
      </c>
      <c r="BB714" s="56" t="s">
        <v>80</v>
      </c>
      <c r="BC714" s="63" t="s">
        <v>304</v>
      </c>
      <c r="BD714" s="56" t="s">
        <v>62</v>
      </c>
      <c r="BE714" s="113"/>
      <c r="BY714" s="84"/>
      <c r="BZ714" s="84"/>
    </row>
    <row r="715" spans="1:78" x14ac:dyDescent="0.3">
      <c r="D715" s="94" t="s">
        <v>53</v>
      </c>
      <c r="E715" s="94">
        <v>2.4</v>
      </c>
      <c r="F715" s="94">
        <v>2.8</v>
      </c>
      <c r="G715" s="94">
        <v>1.9</v>
      </c>
      <c r="H715" s="94" t="s">
        <v>727</v>
      </c>
      <c r="N715" s="56" t="s">
        <v>64</v>
      </c>
      <c r="O715" s="56" t="s">
        <v>738</v>
      </c>
      <c r="P715" s="86">
        <f>Q715/R715</f>
        <v>5.8823529411764705E-2</v>
      </c>
      <c r="Q715" s="56">
        <f>Q716+Q717</f>
        <v>3</v>
      </c>
      <c r="R715" s="56">
        <v>51</v>
      </c>
      <c r="S715" s="56">
        <f>S716+S717</f>
        <v>4</v>
      </c>
      <c r="T715" s="56">
        <v>54</v>
      </c>
      <c r="U715" s="87">
        <f>S715/T715</f>
        <v>7.407407407407407E-2</v>
      </c>
      <c r="V715" s="56">
        <f>V716+V717</f>
        <v>1</v>
      </c>
      <c r="W715" s="56">
        <v>10</v>
      </c>
      <c r="X715" s="95">
        <f>V715/W715</f>
        <v>0.1</v>
      </c>
      <c r="Y715" s="63" t="s">
        <v>129</v>
      </c>
      <c r="Z715" s="84"/>
      <c r="AA715" s="84"/>
      <c r="AB715" s="84"/>
      <c r="AD715" s="56"/>
      <c r="AE715" s="56"/>
      <c r="AF715" s="88"/>
      <c r="AG715" s="56"/>
      <c r="AH715" s="56"/>
      <c r="AI715" s="56"/>
      <c r="AJ715" s="56"/>
      <c r="AK715" s="89"/>
      <c r="AL715" s="56"/>
      <c r="AM715" s="56"/>
      <c r="AN715" s="96"/>
      <c r="AO715" s="63"/>
      <c r="AP715" s="84"/>
      <c r="AQ715" s="84"/>
      <c r="AR715" s="84"/>
      <c r="AT715" s="56" t="s">
        <v>1291</v>
      </c>
      <c r="AU715" s="56" t="s">
        <v>749</v>
      </c>
      <c r="AV715" s="97" t="s">
        <v>753</v>
      </c>
      <c r="AW715" s="63" t="s">
        <v>754</v>
      </c>
      <c r="AX715" s="63" t="s">
        <v>750</v>
      </c>
      <c r="AY715" s="91" t="s">
        <v>760</v>
      </c>
      <c r="AZ715" s="63" t="s">
        <v>761</v>
      </c>
      <c r="BA715" s="63" t="s">
        <v>751</v>
      </c>
      <c r="BB715" s="98" t="s">
        <v>768</v>
      </c>
      <c r="BC715" s="63" t="s">
        <v>769</v>
      </c>
      <c r="BD715" s="63" t="s">
        <v>752</v>
      </c>
      <c r="BE715" s="63" t="s">
        <v>66</v>
      </c>
      <c r="BY715" s="84"/>
      <c r="BZ715" s="84"/>
    </row>
    <row r="716" spans="1:78" ht="16.5" customHeight="1" x14ac:dyDescent="0.3">
      <c r="D716" s="94" t="s">
        <v>54</v>
      </c>
      <c r="E716" s="225" t="s">
        <v>732</v>
      </c>
      <c r="F716" s="226"/>
      <c r="G716" s="226"/>
      <c r="H716" s="227"/>
      <c r="N716" s="56" t="s">
        <v>67</v>
      </c>
      <c r="O716" s="56" t="s">
        <v>738</v>
      </c>
      <c r="P716" s="92">
        <f>Q716/R716</f>
        <v>0</v>
      </c>
      <c r="Q716" s="56">
        <v>0</v>
      </c>
      <c r="R716" s="56">
        <v>51</v>
      </c>
      <c r="S716" s="56">
        <v>4</v>
      </c>
      <c r="T716" s="56">
        <v>54</v>
      </c>
      <c r="U716" s="93">
        <f>S716/T716</f>
        <v>7.407407407407407E-2</v>
      </c>
      <c r="V716" s="56">
        <v>0</v>
      </c>
      <c r="W716" s="56">
        <v>10</v>
      </c>
      <c r="X716" s="100">
        <f>V716/W716</f>
        <v>0</v>
      </c>
      <c r="Y716" s="63" t="s">
        <v>129</v>
      </c>
      <c r="Z716" s="84"/>
      <c r="AA716" s="84"/>
      <c r="AB716" s="84"/>
      <c r="AD716" s="56" t="s">
        <v>76</v>
      </c>
      <c r="AE716" s="56" t="s">
        <v>738</v>
      </c>
      <c r="AF716" s="88">
        <f>AG716/AH716</f>
        <v>1.9607843137254902E-2</v>
      </c>
      <c r="AG716" s="56">
        <v>1</v>
      </c>
      <c r="AH716" s="56">
        <v>51</v>
      </c>
      <c r="AI716" s="56">
        <v>2</v>
      </c>
      <c r="AJ716" s="56">
        <v>54</v>
      </c>
      <c r="AK716" s="89">
        <f>AI716/AJ716</f>
        <v>3.7037037037037035E-2</v>
      </c>
      <c r="AL716" s="56">
        <v>1</v>
      </c>
      <c r="AM716" s="56">
        <v>10</v>
      </c>
      <c r="AN716" s="96">
        <f>AL716/AM716</f>
        <v>0.1</v>
      </c>
      <c r="AO716" s="63" t="s">
        <v>66</v>
      </c>
      <c r="AP716" s="84"/>
      <c r="AQ716" s="84"/>
      <c r="AR716" s="84"/>
      <c r="AT716" s="56" t="s">
        <v>1292</v>
      </c>
      <c r="AU716" s="56" t="s">
        <v>749</v>
      </c>
      <c r="AV716" s="97" t="s">
        <v>753</v>
      </c>
      <c r="AW716" s="63" t="s">
        <v>755</v>
      </c>
      <c r="AX716" s="63" t="s">
        <v>750</v>
      </c>
      <c r="AY716" s="91" t="s">
        <v>762</v>
      </c>
      <c r="AZ716" s="63" t="s">
        <v>763</v>
      </c>
      <c r="BA716" s="63" t="s">
        <v>751</v>
      </c>
      <c r="BB716" s="98" t="s">
        <v>770</v>
      </c>
      <c r="BC716" s="63" t="s">
        <v>771</v>
      </c>
      <c r="BD716" s="63" t="s">
        <v>752</v>
      </c>
      <c r="BE716" s="63" t="s">
        <v>66</v>
      </c>
      <c r="BY716" s="84"/>
      <c r="BZ716" s="84"/>
    </row>
    <row r="717" spans="1:78" ht="13.5" customHeight="1" x14ac:dyDescent="0.3">
      <c r="D717" s="94" t="s">
        <v>55</v>
      </c>
      <c r="E717" s="225" t="s">
        <v>732</v>
      </c>
      <c r="F717" s="226"/>
      <c r="G717" s="226"/>
      <c r="H717" s="227"/>
      <c r="N717" s="56" t="s">
        <v>68</v>
      </c>
      <c r="O717" s="56" t="s">
        <v>738</v>
      </c>
      <c r="P717" s="92">
        <f>Q717/R717</f>
        <v>5.8823529411764705E-2</v>
      </c>
      <c r="Q717" s="56">
        <v>3</v>
      </c>
      <c r="R717" s="56">
        <v>51</v>
      </c>
      <c r="S717" s="56">
        <v>0</v>
      </c>
      <c r="T717" s="56">
        <v>54</v>
      </c>
      <c r="U717" s="93">
        <f>S717/T717</f>
        <v>0</v>
      </c>
      <c r="V717" s="56">
        <v>1</v>
      </c>
      <c r="W717" s="56">
        <v>10</v>
      </c>
      <c r="X717" s="100">
        <f>V717/W717</f>
        <v>0.1</v>
      </c>
      <c r="Y717" s="63" t="s">
        <v>129</v>
      </c>
      <c r="Z717" s="84"/>
      <c r="AA717" s="84"/>
      <c r="AB717" s="84"/>
      <c r="AD717" s="56"/>
      <c r="AE717" s="56"/>
      <c r="AF717" s="199"/>
      <c r="AG717" s="220" t="s">
        <v>743</v>
      </c>
      <c r="AH717" s="222"/>
      <c r="AI717" s="56"/>
      <c r="AJ717" s="220" t="s">
        <v>743</v>
      </c>
      <c r="AK717" s="222"/>
      <c r="AL717" s="56"/>
      <c r="AM717" s="220" t="s">
        <v>743</v>
      </c>
      <c r="AN717" s="222"/>
      <c r="AO717" s="63"/>
      <c r="AP717" s="84"/>
      <c r="AQ717" s="84"/>
      <c r="AR717" s="84"/>
      <c r="AT717" s="56" t="s">
        <v>1291</v>
      </c>
      <c r="AU717" s="56" t="s">
        <v>738</v>
      </c>
      <c r="AV717" s="97" t="s">
        <v>756</v>
      </c>
      <c r="AW717" s="63" t="s">
        <v>757</v>
      </c>
      <c r="AX717" s="63" t="s">
        <v>750</v>
      </c>
      <c r="AY717" s="91" t="s">
        <v>764</v>
      </c>
      <c r="AZ717" s="63" t="s">
        <v>765</v>
      </c>
      <c r="BA717" s="63" t="s">
        <v>751</v>
      </c>
      <c r="BB717" s="98" t="s">
        <v>772</v>
      </c>
      <c r="BC717" s="63" t="s">
        <v>773</v>
      </c>
      <c r="BD717" s="63" t="s">
        <v>752</v>
      </c>
      <c r="BE717" s="63" t="s">
        <v>66</v>
      </c>
      <c r="BY717" s="84"/>
      <c r="BZ717" s="84"/>
    </row>
    <row r="718" spans="1:78" x14ac:dyDescent="0.3">
      <c r="D718" s="56" t="s">
        <v>56</v>
      </c>
      <c r="E718" s="220" t="s">
        <v>728</v>
      </c>
      <c r="F718" s="221"/>
      <c r="G718" s="221"/>
      <c r="H718" s="222"/>
      <c r="N718" s="56" t="s">
        <v>67</v>
      </c>
      <c r="O718" s="56"/>
      <c r="P718" s="220" t="s">
        <v>729</v>
      </c>
      <c r="Q718" s="221"/>
      <c r="R718" s="222"/>
      <c r="S718" s="220" t="s">
        <v>735</v>
      </c>
      <c r="T718" s="221"/>
      <c r="U718" s="222"/>
      <c r="V718" s="220" t="s">
        <v>729</v>
      </c>
      <c r="W718" s="221"/>
      <c r="X718" s="222"/>
      <c r="Y718" s="56"/>
      <c r="AD718" s="217" t="s">
        <v>317</v>
      </c>
      <c r="AE718" s="56" t="s">
        <v>349</v>
      </c>
      <c r="AF718" s="200">
        <v>0.98</v>
      </c>
      <c r="AG718" s="270" t="s">
        <v>744</v>
      </c>
      <c r="AH718" s="271"/>
      <c r="AI718" s="201">
        <v>1</v>
      </c>
      <c r="AJ718" s="268"/>
      <c r="AK718" s="269"/>
      <c r="AL718" s="202">
        <v>1</v>
      </c>
      <c r="AM718" s="268"/>
      <c r="AN718" s="269"/>
      <c r="AO718" s="63" t="s">
        <v>66</v>
      </c>
      <c r="AP718" s="84"/>
      <c r="AQ718" s="84"/>
      <c r="AR718" s="84"/>
      <c r="AT718" s="56" t="s">
        <v>1292</v>
      </c>
      <c r="AU718" s="56" t="s">
        <v>738</v>
      </c>
      <c r="AV718" s="97" t="s">
        <v>758</v>
      </c>
      <c r="AW718" s="63" t="s">
        <v>759</v>
      </c>
      <c r="AX718" s="56">
        <v>46</v>
      </c>
      <c r="AY718" s="91" t="s">
        <v>766</v>
      </c>
      <c r="AZ718" s="63" t="s">
        <v>767</v>
      </c>
      <c r="BA718" s="63" t="s">
        <v>751</v>
      </c>
      <c r="BB718" s="98" t="s">
        <v>774</v>
      </c>
      <c r="BC718" s="63" t="s">
        <v>775</v>
      </c>
      <c r="BD718" s="63" t="s">
        <v>752</v>
      </c>
      <c r="BE718" s="63" t="s">
        <v>66</v>
      </c>
      <c r="BY718" s="84"/>
      <c r="BZ718" s="84"/>
    </row>
    <row r="719" spans="1:78" x14ac:dyDescent="0.3">
      <c r="D719" s="56" t="s">
        <v>57</v>
      </c>
      <c r="E719" s="220" t="s">
        <v>729</v>
      </c>
      <c r="F719" s="221"/>
      <c r="G719" s="221"/>
      <c r="H719" s="222"/>
      <c r="N719" s="56" t="s">
        <v>68</v>
      </c>
      <c r="O719" s="56"/>
      <c r="P719" s="220" t="s">
        <v>736</v>
      </c>
      <c r="Q719" s="221"/>
      <c r="R719" s="222"/>
      <c r="S719" s="220" t="s">
        <v>729</v>
      </c>
      <c r="T719" s="221"/>
      <c r="U719" s="222"/>
      <c r="V719" s="220" t="s">
        <v>737</v>
      </c>
      <c r="W719" s="221"/>
      <c r="X719" s="222"/>
      <c r="Y719" s="56"/>
      <c r="AD719" s="217"/>
      <c r="AE719" s="56" t="s">
        <v>739</v>
      </c>
      <c r="AF719" s="200">
        <v>0.79200000000000004</v>
      </c>
      <c r="AG719" s="272" t="s">
        <v>745</v>
      </c>
      <c r="AH719" s="273"/>
      <c r="AI719" s="201">
        <v>1</v>
      </c>
      <c r="AJ719" s="268"/>
      <c r="AK719" s="269"/>
      <c r="AL719" s="202">
        <v>1</v>
      </c>
      <c r="AM719" s="268"/>
      <c r="AN719" s="269"/>
      <c r="AO719" s="63" t="s">
        <v>66</v>
      </c>
      <c r="BY719" s="84"/>
      <c r="BZ719" s="84"/>
    </row>
    <row r="720" spans="1:78" x14ac:dyDescent="0.3">
      <c r="D720" s="56" t="s">
        <v>235</v>
      </c>
      <c r="E720" s="56">
        <v>34</v>
      </c>
      <c r="F720" s="56">
        <v>40.9</v>
      </c>
      <c r="G720" s="56">
        <v>26</v>
      </c>
      <c r="H720" s="56" t="s">
        <v>728</v>
      </c>
      <c r="AD720" s="217"/>
      <c r="AE720" s="56" t="s">
        <v>740</v>
      </c>
      <c r="AF720" s="200">
        <v>0.75</v>
      </c>
      <c r="AG720" s="272" t="s">
        <v>746</v>
      </c>
      <c r="AH720" s="273"/>
      <c r="AI720" s="201">
        <v>1</v>
      </c>
      <c r="AJ720" s="268"/>
      <c r="AK720" s="269"/>
      <c r="AL720" s="202" t="s">
        <v>729</v>
      </c>
      <c r="AM720" s="268"/>
      <c r="AN720" s="269"/>
      <c r="AO720" s="63" t="s">
        <v>66</v>
      </c>
    </row>
    <row r="721" spans="4:54" x14ac:dyDescent="0.3">
      <c r="AD721" s="217" t="s">
        <v>741</v>
      </c>
      <c r="AE721" s="56" t="s">
        <v>739</v>
      </c>
      <c r="AF721" s="200">
        <v>1</v>
      </c>
      <c r="AG721" s="272"/>
      <c r="AH721" s="273"/>
      <c r="AI721" s="201">
        <v>1</v>
      </c>
      <c r="AJ721" s="268"/>
      <c r="AK721" s="269"/>
      <c r="AL721" s="202">
        <v>1</v>
      </c>
      <c r="AM721" s="268"/>
      <c r="AN721" s="269"/>
      <c r="AO721" s="63" t="s">
        <v>66</v>
      </c>
    </row>
    <row r="722" spans="4:54" x14ac:dyDescent="0.3">
      <c r="AD722" s="217"/>
      <c r="AE722" s="56" t="s">
        <v>740</v>
      </c>
      <c r="AF722" s="200">
        <v>1</v>
      </c>
      <c r="AG722" s="272"/>
      <c r="AH722" s="273"/>
      <c r="AI722" s="201">
        <v>1</v>
      </c>
      <c r="AJ722" s="268"/>
      <c r="AK722" s="269"/>
      <c r="AL722" s="202" t="s">
        <v>729</v>
      </c>
      <c r="AM722" s="268"/>
      <c r="AN722" s="269"/>
      <c r="AO722" s="63" t="s">
        <v>66</v>
      </c>
    </row>
    <row r="723" spans="4:54" x14ac:dyDescent="0.3">
      <c r="AD723" s="217" t="s">
        <v>742</v>
      </c>
      <c r="AE723" s="56" t="s">
        <v>739</v>
      </c>
      <c r="AF723" s="200" t="s">
        <v>729</v>
      </c>
      <c r="AG723" s="272"/>
      <c r="AH723" s="273"/>
      <c r="AI723" s="201" t="s">
        <v>729</v>
      </c>
      <c r="AJ723" s="268"/>
      <c r="AK723" s="269"/>
      <c r="AL723" s="202">
        <v>0.75</v>
      </c>
      <c r="AM723" s="268" t="s">
        <v>748</v>
      </c>
      <c r="AN723" s="269"/>
      <c r="AO723" s="63" t="s">
        <v>66</v>
      </c>
    </row>
    <row r="724" spans="4:54" x14ac:dyDescent="0.3">
      <c r="AD724" s="217"/>
      <c r="AE724" s="56" t="s">
        <v>740</v>
      </c>
      <c r="AF724" s="200">
        <v>0.98</v>
      </c>
      <c r="AG724" s="272" t="s">
        <v>744</v>
      </c>
      <c r="AH724" s="273"/>
      <c r="AI724" s="201">
        <v>0.94199999999999995</v>
      </c>
      <c r="AJ724" s="268" t="s">
        <v>747</v>
      </c>
      <c r="AK724" s="269"/>
      <c r="AL724" s="202" t="s">
        <v>729</v>
      </c>
      <c r="AM724" s="268"/>
      <c r="AN724" s="269"/>
      <c r="AO724" s="63" t="s">
        <v>66</v>
      </c>
    </row>
    <row r="726" spans="4:54" x14ac:dyDescent="0.3">
      <c r="D726" s="56" t="s">
        <v>51</v>
      </c>
      <c r="E726" s="56" t="str">
        <f t="shared" ref="E726:F728" si="132">E713</f>
        <v>p-RFA</v>
      </c>
      <c r="F726" s="56" t="str">
        <f t="shared" si="132"/>
        <v>RN</v>
      </c>
      <c r="G726" s="56" t="s">
        <v>131</v>
      </c>
      <c r="I726" s="56" t="s">
        <v>51</v>
      </c>
      <c r="J726" s="56" t="str">
        <f>E713</f>
        <v>p-RFA</v>
      </c>
      <c r="K726" s="56" t="str">
        <f>G713</f>
        <v>PN</v>
      </c>
      <c r="L726" s="56" t="s">
        <v>131</v>
      </c>
      <c r="N726" s="218"/>
      <c r="O726" s="218" t="s">
        <v>59</v>
      </c>
      <c r="P726" s="220" t="s">
        <v>41</v>
      </c>
      <c r="Q726" s="221"/>
      <c r="R726" s="222"/>
      <c r="S726" s="220" t="s">
        <v>42</v>
      </c>
      <c r="T726" s="221"/>
      <c r="U726" s="222"/>
      <c r="V726" s="223" t="s">
        <v>60</v>
      </c>
      <c r="AD726" s="218"/>
      <c r="AE726" s="218" t="s">
        <v>59</v>
      </c>
      <c r="AF726" s="220" t="s">
        <v>41</v>
      </c>
      <c r="AG726" s="221"/>
      <c r="AH726" s="222"/>
      <c r="AI726" s="220" t="s">
        <v>42</v>
      </c>
      <c r="AJ726" s="221"/>
      <c r="AK726" s="222"/>
      <c r="AL726" s="223" t="s">
        <v>60</v>
      </c>
      <c r="AT726" s="218"/>
      <c r="AU726" s="218" t="s">
        <v>59</v>
      </c>
      <c r="AV726" s="220" t="s">
        <v>41</v>
      </c>
      <c r="AW726" s="221"/>
      <c r="AX726" s="222"/>
      <c r="AY726" s="220" t="s">
        <v>42</v>
      </c>
      <c r="AZ726" s="221"/>
      <c r="BA726" s="222"/>
      <c r="BB726" s="232" t="s">
        <v>60</v>
      </c>
    </row>
    <row r="727" spans="4:54" x14ac:dyDescent="0.3">
      <c r="D727" s="56" t="s">
        <v>52</v>
      </c>
      <c r="E727" s="56">
        <f t="shared" si="132"/>
        <v>51</v>
      </c>
      <c r="F727" s="56">
        <f t="shared" si="132"/>
        <v>54</v>
      </c>
      <c r="G727" s="56"/>
      <c r="I727" s="56" t="s">
        <v>52</v>
      </c>
      <c r="J727" s="56">
        <f>E714</f>
        <v>51</v>
      </c>
      <c r="K727" s="56">
        <f>G714</f>
        <v>10</v>
      </c>
      <c r="L727" s="56"/>
      <c r="N727" s="219"/>
      <c r="O727" s="219"/>
      <c r="P727" s="56"/>
      <c r="Q727" s="56" t="s">
        <v>61</v>
      </c>
      <c r="R727" s="56" t="s">
        <v>62</v>
      </c>
      <c r="S727" s="56" t="s">
        <v>63</v>
      </c>
      <c r="T727" s="56" t="s">
        <v>62</v>
      </c>
      <c r="U727" s="56"/>
      <c r="V727" s="224"/>
      <c r="AD727" s="219"/>
      <c r="AE727" s="219"/>
      <c r="AF727" s="56"/>
      <c r="AG727" s="56" t="s">
        <v>61</v>
      </c>
      <c r="AH727" s="56" t="s">
        <v>62</v>
      </c>
      <c r="AI727" s="56" t="s">
        <v>63</v>
      </c>
      <c r="AJ727" s="56" t="s">
        <v>62</v>
      </c>
      <c r="AK727" s="56"/>
      <c r="AL727" s="224"/>
      <c r="AT727" s="219"/>
      <c r="AU727" s="219"/>
      <c r="AV727" s="56" t="s">
        <v>80</v>
      </c>
      <c r="AW727" s="63" t="s">
        <v>304</v>
      </c>
      <c r="AX727" s="56" t="s">
        <v>62</v>
      </c>
      <c r="AY727" s="56" t="s">
        <v>80</v>
      </c>
      <c r="AZ727" s="63" t="s">
        <v>304</v>
      </c>
      <c r="BA727" s="56" t="s">
        <v>62</v>
      </c>
      <c r="BB727" s="233"/>
    </row>
    <row r="728" spans="4:54" x14ac:dyDescent="0.3">
      <c r="D728" s="94" t="s">
        <v>53</v>
      </c>
      <c r="E728" s="94">
        <f t="shared" si="132"/>
        <v>2.4</v>
      </c>
      <c r="F728" s="94">
        <f t="shared" si="132"/>
        <v>2.8</v>
      </c>
      <c r="G728" s="94"/>
      <c r="I728" s="56" t="s">
        <v>53</v>
      </c>
      <c r="J728" s="56">
        <f>E715</f>
        <v>2.4</v>
      </c>
      <c r="K728" s="56">
        <f>G715</f>
        <v>1.9</v>
      </c>
      <c r="L728" s="56"/>
      <c r="N728" s="56" t="s">
        <v>64</v>
      </c>
      <c r="O728" s="56" t="s">
        <v>738</v>
      </c>
      <c r="P728" s="86">
        <f>Q728/R728</f>
        <v>5.8823529411764705E-2</v>
      </c>
      <c r="Q728" s="56">
        <f>Q729+Q730</f>
        <v>3</v>
      </c>
      <c r="R728" s="56">
        <v>51</v>
      </c>
      <c r="S728" s="56">
        <f>S729+S730</f>
        <v>4</v>
      </c>
      <c r="T728" s="56">
        <v>54</v>
      </c>
      <c r="U728" s="87">
        <f>S728/T728</f>
        <v>7.407407407407407E-2</v>
      </c>
      <c r="V728" s="63" t="s">
        <v>164</v>
      </c>
      <c r="AD728" s="56"/>
      <c r="AE728" s="56"/>
      <c r="AF728" s="88"/>
      <c r="AG728" s="56"/>
      <c r="AH728" s="56"/>
      <c r="AI728" s="56"/>
      <c r="AJ728" s="56"/>
      <c r="AK728" s="89"/>
      <c r="AL728" s="56"/>
      <c r="AT728" s="56" t="s">
        <v>1291</v>
      </c>
      <c r="AU728" s="56" t="s">
        <v>749</v>
      </c>
      <c r="AV728" s="97" t="s">
        <v>753</v>
      </c>
      <c r="AW728" s="63" t="s">
        <v>754</v>
      </c>
      <c r="AX728" s="63" t="s">
        <v>750</v>
      </c>
      <c r="AY728" s="91" t="s">
        <v>760</v>
      </c>
      <c r="AZ728" s="63" t="s">
        <v>761</v>
      </c>
      <c r="BA728" s="63" t="s">
        <v>751</v>
      </c>
      <c r="BB728" s="63" t="s">
        <v>197</v>
      </c>
    </row>
    <row r="729" spans="4:54" x14ac:dyDescent="0.3">
      <c r="D729" s="94" t="s">
        <v>54</v>
      </c>
      <c r="E729" s="225" t="s">
        <v>731</v>
      </c>
      <c r="F729" s="227"/>
      <c r="G729" s="94"/>
      <c r="I729" s="56" t="s">
        <v>54</v>
      </c>
      <c r="J729" s="220" t="s">
        <v>185</v>
      </c>
      <c r="K729" s="222"/>
      <c r="L729" s="56"/>
      <c r="N729" s="56" t="s">
        <v>67</v>
      </c>
      <c r="O729" s="56" t="s">
        <v>738</v>
      </c>
      <c r="P729" s="92">
        <f>Q729/R729</f>
        <v>0</v>
      </c>
      <c r="Q729" s="56">
        <v>0</v>
      </c>
      <c r="R729" s="56">
        <v>51</v>
      </c>
      <c r="S729" s="56">
        <v>4</v>
      </c>
      <c r="T729" s="56">
        <v>54</v>
      </c>
      <c r="U729" s="93">
        <f>S729/T729</f>
        <v>7.407407407407407E-2</v>
      </c>
      <c r="V729" s="63" t="s">
        <v>733</v>
      </c>
      <c r="AD729" s="56" t="s">
        <v>76</v>
      </c>
      <c r="AE729" s="56" t="s">
        <v>738</v>
      </c>
      <c r="AF729" s="88">
        <f>AG729/AH729</f>
        <v>1.9607843137254902E-2</v>
      </c>
      <c r="AG729" s="56">
        <v>1</v>
      </c>
      <c r="AH729" s="56">
        <v>51</v>
      </c>
      <c r="AI729" s="56">
        <v>2</v>
      </c>
      <c r="AJ729" s="56">
        <v>54</v>
      </c>
      <c r="AK729" s="89">
        <f>AI729/AJ729</f>
        <v>3.7037037037037035E-2</v>
      </c>
      <c r="AL729" s="56"/>
      <c r="AT729" s="56" t="s">
        <v>1293</v>
      </c>
      <c r="AU729" s="56" t="s">
        <v>749</v>
      </c>
      <c r="AV729" s="97" t="s">
        <v>753</v>
      </c>
      <c r="AW729" s="63" t="s">
        <v>755</v>
      </c>
      <c r="AX729" s="63" t="s">
        <v>750</v>
      </c>
      <c r="AY729" s="91" t="s">
        <v>762</v>
      </c>
      <c r="AZ729" s="63" t="s">
        <v>763</v>
      </c>
      <c r="BA729" s="63" t="s">
        <v>751</v>
      </c>
      <c r="BB729" s="63" t="s">
        <v>197</v>
      </c>
    </row>
    <row r="730" spans="4:54" x14ac:dyDescent="0.3">
      <c r="D730" s="94" t="s">
        <v>55</v>
      </c>
      <c r="E730" s="225" t="s">
        <v>731</v>
      </c>
      <c r="F730" s="227"/>
      <c r="G730" s="94"/>
      <c r="I730" s="56" t="s">
        <v>55</v>
      </c>
      <c r="J730" s="220" t="s">
        <v>185</v>
      </c>
      <c r="K730" s="222"/>
      <c r="L730" s="56"/>
      <c r="N730" s="56" t="s">
        <v>68</v>
      </c>
      <c r="O730" s="56" t="s">
        <v>738</v>
      </c>
      <c r="P730" s="92">
        <f>Q730/R730</f>
        <v>5.8823529411764705E-2</v>
      </c>
      <c r="Q730" s="56">
        <v>3</v>
      </c>
      <c r="R730" s="56">
        <v>51</v>
      </c>
      <c r="S730" s="56">
        <v>0</v>
      </c>
      <c r="T730" s="56">
        <v>54</v>
      </c>
      <c r="U730" s="93">
        <f>S730/T730</f>
        <v>0</v>
      </c>
      <c r="V730" s="63" t="s">
        <v>734</v>
      </c>
      <c r="AD730" s="56"/>
      <c r="AE730" s="56"/>
      <c r="AF730" s="199"/>
      <c r="AG730" s="118" t="s">
        <v>743</v>
      </c>
      <c r="AH730" s="119"/>
      <c r="AI730" s="56"/>
      <c r="AJ730" s="220" t="s">
        <v>743</v>
      </c>
      <c r="AK730" s="222"/>
      <c r="AL730" s="56"/>
      <c r="AT730" s="56" t="s">
        <v>1291</v>
      </c>
      <c r="AU730" s="56" t="s">
        <v>738</v>
      </c>
      <c r="AV730" s="97" t="s">
        <v>756</v>
      </c>
      <c r="AW730" s="63" t="s">
        <v>757</v>
      </c>
      <c r="AX730" s="63" t="s">
        <v>750</v>
      </c>
      <c r="AY730" s="91" t="s">
        <v>764</v>
      </c>
      <c r="AZ730" s="63" t="s">
        <v>765</v>
      </c>
      <c r="BA730" s="63" t="s">
        <v>751</v>
      </c>
      <c r="BB730" s="63" t="s">
        <v>197</v>
      </c>
    </row>
    <row r="731" spans="4:54" x14ac:dyDescent="0.3">
      <c r="D731" s="56" t="s">
        <v>56</v>
      </c>
      <c r="E731" s="220" t="str">
        <f>E718</f>
        <v>NS</v>
      </c>
      <c r="F731" s="222"/>
      <c r="G731" s="56"/>
      <c r="I731" s="56" t="s">
        <v>56</v>
      </c>
      <c r="J731" s="220" t="s">
        <v>185</v>
      </c>
      <c r="K731" s="222"/>
      <c r="L731" s="56"/>
      <c r="N731" s="56" t="s">
        <v>67</v>
      </c>
      <c r="O731" s="56"/>
      <c r="P731" s="220" t="s">
        <v>729</v>
      </c>
      <c r="Q731" s="221"/>
      <c r="R731" s="222"/>
      <c r="S731" s="220" t="s">
        <v>735</v>
      </c>
      <c r="T731" s="221"/>
      <c r="U731" s="222"/>
      <c r="V731" s="249"/>
      <c r="AD731" s="56" t="s">
        <v>317</v>
      </c>
      <c r="AE731" s="56" t="s">
        <v>349</v>
      </c>
      <c r="AF731" s="200">
        <v>0.98</v>
      </c>
      <c r="AG731" s="270" t="s">
        <v>744</v>
      </c>
      <c r="AH731" s="271"/>
      <c r="AI731" s="201">
        <v>1</v>
      </c>
      <c r="AJ731" s="268"/>
      <c r="AK731" s="269"/>
      <c r="AL731" s="56"/>
      <c r="AT731" s="56" t="s">
        <v>1293</v>
      </c>
      <c r="AU731" s="56" t="s">
        <v>738</v>
      </c>
      <c r="AV731" s="97" t="s">
        <v>758</v>
      </c>
      <c r="AW731" s="63" t="s">
        <v>759</v>
      </c>
      <c r="AX731" s="56">
        <v>46</v>
      </c>
      <c r="AY731" s="91" t="s">
        <v>766</v>
      </c>
      <c r="AZ731" s="63" t="s">
        <v>767</v>
      </c>
      <c r="BA731" s="63" t="s">
        <v>751</v>
      </c>
      <c r="BB731" s="63" t="s">
        <v>197</v>
      </c>
    </row>
    <row r="732" spans="4:54" x14ac:dyDescent="0.3">
      <c r="D732" s="56" t="s">
        <v>57</v>
      </c>
      <c r="E732" s="220" t="str">
        <f>E719</f>
        <v>ㅡ</v>
      </c>
      <c r="F732" s="222"/>
      <c r="G732" s="56"/>
      <c r="I732" s="56" t="s">
        <v>57</v>
      </c>
      <c r="J732" s="56" t="s">
        <v>180</v>
      </c>
      <c r="K732" s="56"/>
      <c r="L732" s="56"/>
      <c r="N732" s="56" t="s">
        <v>68</v>
      </c>
      <c r="O732" s="56"/>
      <c r="P732" s="220" t="s">
        <v>736</v>
      </c>
      <c r="Q732" s="221"/>
      <c r="R732" s="222"/>
      <c r="S732" s="220" t="s">
        <v>729</v>
      </c>
      <c r="T732" s="221"/>
      <c r="U732" s="222"/>
      <c r="V732" s="277"/>
      <c r="AD732" s="56"/>
      <c r="AE732" s="56" t="s">
        <v>739</v>
      </c>
      <c r="AF732" s="200">
        <v>0.79200000000000004</v>
      </c>
      <c r="AG732" s="272" t="s">
        <v>745</v>
      </c>
      <c r="AH732" s="273"/>
      <c r="AI732" s="201">
        <v>1</v>
      </c>
      <c r="AJ732" s="268"/>
      <c r="AK732" s="269"/>
      <c r="AL732" s="56"/>
    </row>
    <row r="733" spans="4:54" x14ac:dyDescent="0.3">
      <c r="D733" s="56" t="s">
        <v>235</v>
      </c>
      <c r="E733" s="56">
        <f>E720</f>
        <v>34</v>
      </c>
      <c r="F733" s="56">
        <f>F720</f>
        <v>40.9</v>
      </c>
      <c r="G733" s="56"/>
      <c r="I733" s="56" t="s">
        <v>235</v>
      </c>
      <c r="J733" s="56">
        <f>E720</f>
        <v>34</v>
      </c>
      <c r="K733" s="56">
        <f>G720</f>
        <v>26</v>
      </c>
      <c r="L733" s="56"/>
      <c r="AD733" s="56"/>
      <c r="AE733" s="56" t="s">
        <v>740</v>
      </c>
      <c r="AF733" s="200">
        <v>0.75</v>
      </c>
      <c r="AG733" s="272" t="s">
        <v>746</v>
      </c>
      <c r="AH733" s="273"/>
      <c r="AI733" s="201">
        <v>1</v>
      </c>
      <c r="AJ733" s="268"/>
      <c r="AK733" s="269"/>
      <c r="AL733" s="56"/>
    </row>
    <row r="734" spans="4:54" x14ac:dyDescent="0.3">
      <c r="AD734" s="56" t="s">
        <v>741</v>
      </c>
      <c r="AE734" s="56" t="s">
        <v>739</v>
      </c>
      <c r="AF734" s="200">
        <v>1</v>
      </c>
      <c r="AG734" s="272"/>
      <c r="AH734" s="273"/>
      <c r="AI734" s="201">
        <v>1</v>
      </c>
      <c r="AJ734" s="268"/>
      <c r="AK734" s="269"/>
      <c r="AL734" s="56"/>
    </row>
    <row r="735" spans="4:54" x14ac:dyDescent="0.3">
      <c r="AD735" s="56"/>
      <c r="AE735" s="56" t="s">
        <v>740</v>
      </c>
      <c r="AF735" s="200">
        <v>1</v>
      </c>
      <c r="AG735" s="272"/>
      <c r="AH735" s="273"/>
      <c r="AI735" s="201">
        <v>1</v>
      </c>
      <c r="AJ735" s="268"/>
      <c r="AK735" s="269"/>
      <c r="AL735" s="56"/>
    </row>
    <row r="736" spans="4:54" x14ac:dyDescent="0.3">
      <c r="AD736" s="217" t="s">
        <v>742</v>
      </c>
      <c r="AE736" s="56" t="s">
        <v>739</v>
      </c>
      <c r="AF736" s="200" t="s">
        <v>729</v>
      </c>
      <c r="AG736" s="272"/>
      <c r="AH736" s="273"/>
      <c r="AI736" s="201" t="s">
        <v>729</v>
      </c>
      <c r="AJ736" s="268"/>
      <c r="AK736" s="269"/>
      <c r="AL736" s="56"/>
    </row>
    <row r="737" spans="1:78" x14ac:dyDescent="0.3">
      <c r="AD737" s="217"/>
      <c r="AE737" s="56" t="s">
        <v>740</v>
      </c>
      <c r="AF737" s="200">
        <v>0.98</v>
      </c>
      <c r="AG737" s="272" t="s">
        <v>744</v>
      </c>
      <c r="AH737" s="273"/>
      <c r="AI737" s="201">
        <v>0.94199999999999995</v>
      </c>
      <c r="AJ737" s="268" t="s">
        <v>747</v>
      </c>
      <c r="AK737" s="269"/>
      <c r="AL737" s="56"/>
    </row>
    <row r="739" spans="1:78" x14ac:dyDescent="0.3">
      <c r="N739" s="218"/>
      <c r="O739" s="218" t="s">
        <v>59</v>
      </c>
      <c r="P739" s="220" t="s">
        <v>41</v>
      </c>
      <c r="Q739" s="221"/>
      <c r="R739" s="222"/>
      <c r="S739" s="220" t="s">
        <v>43</v>
      </c>
      <c r="T739" s="221"/>
      <c r="U739" s="222"/>
      <c r="V739" s="223" t="s">
        <v>60</v>
      </c>
      <c r="AD739" s="218"/>
      <c r="AE739" s="218" t="s">
        <v>59</v>
      </c>
      <c r="AF739" s="220" t="s">
        <v>41</v>
      </c>
      <c r="AG739" s="221"/>
      <c r="AH739" s="222"/>
      <c r="AI739" s="220" t="s">
        <v>42</v>
      </c>
      <c r="AJ739" s="221"/>
      <c r="AK739" s="222"/>
      <c r="AL739" s="223" t="s">
        <v>60</v>
      </c>
      <c r="AT739" s="218"/>
      <c r="AU739" s="218" t="s">
        <v>59</v>
      </c>
      <c r="AV739" s="220" t="s">
        <v>41</v>
      </c>
      <c r="AW739" s="221"/>
      <c r="AX739" s="222"/>
      <c r="AY739" s="220" t="s">
        <v>42</v>
      </c>
      <c r="AZ739" s="221"/>
      <c r="BA739" s="222"/>
      <c r="BB739" s="232" t="s">
        <v>60</v>
      </c>
    </row>
    <row r="740" spans="1:78" x14ac:dyDescent="0.3">
      <c r="N740" s="219"/>
      <c r="O740" s="219"/>
      <c r="P740" s="56"/>
      <c r="Q740" s="56" t="s">
        <v>61</v>
      </c>
      <c r="R740" s="56" t="s">
        <v>62</v>
      </c>
      <c r="S740" s="56" t="s">
        <v>63</v>
      </c>
      <c r="T740" s="56" t="s">
        <v>62</v>
      </c>
      <c r="U740" s="56"/>
      <c r="V740" s="224"/>
      <c r="AD740" s="219"/>
      <c r="AE740" s="219"/>
      <c r="AF740" s="56"/>
      <c r="AG740" s="56" t="s">
        <v>61</v>
      </c>
      <c r="AH740" s="56" t="s">
        <v>62</v>
      </c>
      <c r="AI740" s="56" t="s">
        <v>63</v>
      </c>
      <c r="AJ740" s="56" t="s">
        <v>62</v>
      </c>
      <c r="AK740" s="56"/>
      <c r="AL740" s="224"/>
      <c r="AT740" s="219"/>
      <c r="AU740" s="219"/>
      <c r="AV740" s="56" t="s">
        <v>80</v>
      </c>
      <c r="AW740" s="63" t="s">
        <v>304</v>
      </c>
      <c r="AX740" s="56" t="s">
        <v>62</v>
      </c>
      <c r="AY740" s="56" t="s">
        <v>80</v>
      </c>
      <c r="AZ740" s="63" t="s">
        <v>304</v>
      </c>
      <c r="BA740" s="56" t="s">
        <v>62</v>
      </c>
      <c r="BB740" s="233"/>
    </row>
    <row r="741" spans="1:78" x14ac:dyDescent="0.3">
      <c r="N741" s="56" t="s">
        <v>64</v>
      </c>
      <c r="O741" s="56" t="s">
        <v>738</v>
      </c>
      <c r="P741" s="86">
        <f>Q741/R741</f>
        <v>5.8823529411764705E-2</v>
      </c>
      <c r="Q741" s="56">
        <f>Q742+Q743</f>
        <v>3</v>
      </c>
      <c r="R741" s="56">
        <v>51</v>
      </c>
      <c r="S741" s="56">
        <f>S742+S743</f>
        <v>1</v>
      </c>
      <c r="T741" s="56">
        <v>10</v>
      </c>
      <c r="U741" s="95">
        <f>S741/T741</f>
        <v>0.1</v>
      </c>
      <c r="V741" s="63" t="s">
        <v>74</v>
      </c>
      <c r="AD741" s="56"/>
      <c r="AE741" s="56"/>
      <c r="AF741" s="88"/>
      <c r="AG741" s="56"/>
      <c r="AH741" s="56"/>
      <c r="AI741" s="56"/>
      <c r="AJ741" s="56"/>
      <c r="AK741" s="96"/>
      <c r="AL741" s="56"/>
      <c r="AT741" s="56" t="s">
        <v>1291</v>
      </c>
      <c r="AU741" s="56" t="s">
        <v>749</v>
      </c>
      <c r="AV741" s="97" t="s">
        <v>753</v>
      </c>
      <c r="AW741" s="63" t="s">
        <v>754</v>
      </c>
      <c r="AX741" s="63" t="s">
        <v>750</v>
      </c>
      <c r="AY741" s="98" t="s">
        <v>768</v>
      </c>
      <c r="AZ741" s="63" t="s">
        <v>769</v>
      </c>
      <c r="BA741" s="63" t="s">
        <v>752</v>
      </c>
      <c r="BB741" s="63" t="s">
        <v>207</v>
      </c>
    </row>
    <row r="742" spans="1:78" x14ac:dyDescent="0.3">
      <c r="N742" s="56" t="s">
        <v>67</v>
      </c>
      <c r="O742" s="56" t="s">
        <v>738</v>
      </c>
      <c r="P742" s="92">
        <f>Q742/R742</f>
        <v>0</v>
      </c>
      <c r="Q742" s="56">
        <v>0</v>
      </c>
      <c r="R742" s="56">
        <v>51</v>
      </c>
      <c r="S742" s="56">
        <v>0</v>
      </c>
      <c r="T742" s="56">
        <v>10</v>
      </c>
      <c r="U742" s="100">
        <f>S742/T742</f>
        <v>0</v>
      </c>
      <c r="V742" s="63" t="s">
        <v>129</v>
      </c>
      <c r="AD742" s="56" t="s">
        <v>76</v>
      </c>
      <c r="AE742" s="56" t="s">
        <v>738</v>
      </c>
      <c r="AF742" s="88">
        <f>AG742/AH742</f>
        <v>1.9607843137254902E-2</v>
      </c>
      <c r="AG742" s="56">
        <v>1</v>
      </c>
      <c r="AH742" s="56">
        <v>51</v>
      </c>
      <c r="AI742" s="56">
        <v>1</v>
      </c>
      <c r="AJ742" s="56">
        <v>10</v>
      </c>
      <c r="AK742" s="96">
        <f>AI742/AJ742</f>
        <v>0.1</v>
      </c>
      <c r="AL742" s="56"/>
      <c r="AT742" s="56" t="s">
        <v>1293</v>
      </c>
      <c r="AU742" s="56" t="s">
        <v>749</v>
      </c>
      <c r="AV742" s="97" t="s">
        <v>753</v>
      </c>
      <c r="AW742" s="63" t="s">
        <v>755</v>
      </c>
      <c r="AX742" s="63" t="s">
        <v>750</v>
      </c>
      <c r="AY742" s="98" t="s">
        <v>770</v>
      </c>
      <c r="AZ742" s="63" t="s">
        <v>771</v>
      </c>
      <c r="BA742" s="63" t="s">
        <v>752</v>
      </c>
      <c r="BB742" s="63" t="s">
        <v>776</v>
      </c>
    </row>
    <row r="743" spans="1:78" x14ac:dyDescent="0.3">
      <c r="N743" s="56" t="s">
        <v>68</v>
      </c>
      <c r="O743" s="56" t="s">
        <v>738</v>
      </c>
      <c r="P743" s="92">
        <f>Q743/R743</f>
        <v>5.8823529411764705E-2</v>
      </c>
      <c r="Q743" s="56">
        <v>3</v>
      </c>
      <c r="R743" s="56">
        <v>51</v>
      </c>
      <c r="S743" s="56">
        <v>1</v>
      </c>
      <c r="T743" s="56">
        <v>10</v>
      </c>
      <c r="U743" s="100">
        <f>S743/T743</f>
        <v>0.1</v>
      </c>
      <c r="V743" s="63" t="s">
        <v>74</v>
      </c>
      <c r="AD743" s="56"/>
      <c r="AE743" s="56"/>
      <c r="AF743" s="199"/>
      <c r="AG743" s="118" t="s">
        <v>743</v>
      </c>
      <c r="AH743" s="119"/>
      <c r="AI743" s="56"/>
      <c r="AJ743" s="220" t="s">
        <v>743</v>
      </c>
      <c r="AK743" s="222"/>
      <c r="AL743" s="56"/>
      <c r="AT743" s="56" t="s">
        <v>1291</v>
      </c>
      <c r="AU743" s="56" t="s">
        <v>738</v>
      </c>
      <c r="AV743" s="97" t="s">
        <v>756</v>
      </c>
      <c r="AW743" s="63" t="s">
        <v>757</v>
      </c>
      <c r="AX743" s="63" t="s">
        <v>750</v>
      </c>
      <c r="AY743" s="98" t="s">
        <v>772</v>
      </c>
      <c r="AZ743" s="63" t="s">
        <v>773</v>
      </c>
      <c r="BA743" s="63" t="s">
        <v>752</v>
      </c>
      <c r="BB743" s="63" t="s">
        <v>708</v>
      </c>
    </row>
    <row r="744" spans="1:78" x14ac:dyDescent="0.3">
      <c r="N744" s="56" t="s">
        <v>67</v>
      </c>
      <c r="O744" s="56"/>
      <c r="P744" s="220" t="s">
        <v>729</v>
      </c>
      <c r="Q744" s="221"/>
      <c r="R744" s="222"/>
      <c r="S744" s="220" t="s">
        <v>729</v>
      </c>
      <c r="T744" s="221"/>
      <c r="U744" s="222"/>
      <c r="V744" s="217"/>
      <c r="AD744" s="56" t="s">
        <v>317</v>
      </c>
      <c r="AE744" s="56" t="s">
        <v>349</v>
      </c>
      <c r="AF744" s="200">
        <v>0.98</v>
      </c>
      <c r="AG744" s="270" t="s">
        <v>744</v>
      </c>
      <c r="AH744" s="271"/>
      <c r="AI744" s="202">
        <v>1</v>
      </c>
      <c r="AJ744" s="268"/>
      <c r="AK744" s="269"/>
      <c r="AL744" s="56"/>
      <c r="AT744" s="56" t="s">
        <v>1293</v>
      </c>
      <c r="AU744" s="56" t="s">
        <v>738</v>
      </c>
      <c r="AV744" s="97" t="s">
        <v>758</v>
      </c>
      <c r="AW744" s="63" t="s">
        <v>759</v>
      </c>
      <c r="AX744" s="56">
        <v>46</v>
      </c>
      <c r="AY744" s="98" t="s">
        <v>774</v>
      </c>
      <c r="AZ744" s="63" t="s">
        <v>775</v>
      </c>
      <c r="BA744" s="63" t="s">
        <v>752</v>
      </c>
      <c r="BB744" s="63" t="s">
        <v>777</v>
      </c>
    </row>
    <row r="745" spans="1:78" x14ac:dyDescent="0.3">
      <c r="N745" s="56" t="s">
        <v>68</v>
      </c>
      <c r="O745" s="56"/>
      <c r="P745" s="220" t="s">
        <v>736</v>
      </c>
      <c r="Q745" s="221"/>
      <c r="R745" s="222"/>
      <c r="S745" s="220" t="s">
        <v>737</v>
      </c>
      <c r="T745" s="221"/>
      <c r="U745" s="222"/>
      <c r="V745" s="217"/>
      <c r="AD745" s="56"/>
      <c r="AE745" s="56" t="s">
        <v>739</v>
      </c>
      <c r="AF745" s="200">
        <v>0.79200000000000004</v>
      </c>
      <c r="AG745" s="272" t="s">
        <v>745</v>
      </c>
      <c r="AH745" s="273"/>
      <c r="AI745" s="202">
        <v>1</v>
      </c>
      <c r="AJ745" s="268"/>
      <c r="AK745" s="269"/>
      <c r="AL745" s="56"/>
    </row>
    <row r="746" spans="1:78" x14ac:dyDescent="0.3">
      <c r="AD746" s="56"/>
      <c r="AE746" s="56" t="s">
        <v>740</v>
      </c>
      <c r="AF746" s="200">
        <v>0.75</v>
      </c>
      <c r="AG746" s="272" t="s">
        <v>746</v>
      </c>
      <c r="AH746" s="273"/>
      <c r="AI746" s="202" t="s">
        <v>729</v>
      </c>
      <c r="AJ746" s="268"/>
      <c r="AK746" s="269"/>
      <c r="AL746" s="56"/>
    </row>
    <row r="747" spans="1:78" x14ac:dyDescent="0.3">
      <c r="AD747" s="56" t="s">
        <v>741</v>
      </c>
      <c r="AE747" s="56" t="s">
        <v>739</v>
      </c>
      <c r="AF747" s="200">
        <v>1</v>
      </c>
      <c r="AG747" s="272"/>
      <c r="AH747" s="273"/>
      <c r="AI747" s="202">
        <v>1</v>
      </c>
      <c r="AJ747" s="268"/>
      <c r="AK747" s="269"/>
      <c r="AL747" s="56"/>
    </row>
    <row r="748" spans="1:78" x14ac:dyDescent="0.3">
      <c r="AD748" s="56"/>
      <c r="AE748" s="56" t="s">
        <v>740</v>
      </c>
      <c r="AF748" s="200">
        <v>1</v>
      </c>
      <c r="AG748" s="272"/>
      <c r="AH748" s="273"/>
      <c r="AI748" s="202" t="s">
        <v>729</v>
      </c>
      <c r="AJ748" s="268"/>
      <c r="AK748" s="269"/>
      <c r="AL748" s="56"/>
    </row>
    <row r="749" spans="1:78" x14ac:dyDescent="0.3">
      <c r="AD749" s="217" t="s">
        <v>742</v>
      </c>
      <c r="AE749" s="56" t="s">
        <v>739</v>
      </c>
      <c r="AF749" s="200" t="s">
        <v>729</v>
      </c>
      <c r="AG749" s="272"/>
      <c r="AH749" s="273"/>
      <c r="AI749" s="202">
        <v>0.75</v>
      </c>
      <c r="AJ749" s="268" t="s">
        <v>748</v>
      </c>
      <c r="AK749" s="269"/>
      <c r="AL749" s="56"/>
    </row>
    <row r="750" spans="1:78" x14ac:dyDescent="0.3">
      <c r="AD750" s="217"/>
      <c r="AE750" s="56" t="s">
        <v>740</v>
      </c>
      <c r="AF750" s="200">
        <v>0.98</v>
      </c>
      <c r="AG750" s="272" t="s">
        <v>744</v>
      </c>
      <c r="AH750" s="273"/>
      <c r="AI750" s="202" t="s">
        <v>729</v>
      </c>
      <c r="AJ750" s="268"/>
      <c r="AK750" s="269"/>
      <c r="AL750" s="56"/>
    </row>
    <row r="751" spans="1:78" x14ac:dyDescent="0.3">
      <c r="AZ751" s="84"/>
      <c r="BA751" s="84"/>
      <c r="BB751" s="84"/>
      <c r="BC751" s="84"/>
      <c r="BD751" s="84"/>
      <c r="BE751" s="84"/>
      <c r="BF751" s="84"/>
      <c r="BG751" s="84"/>
      <c r="BH751" s="84"/>
      <c r="BI751" s="84"/>
      <c r="BJ751" s="84"/>
      <c r="BK751" s="84"/>
      <c r="BL751" s="84"/>
      <c r="BM751" s="84"/>
      <c r="BN751" s="84"/>
      <c r="BO751" s="84"/>
      <c r="BP751" s="84"/>
      <c r="BQ751" s="84"/>
      <c r="BR751" s="84"/>
      <c r="BS751" s="84"/>
      <c r="BT751" s="84"/>
      <c r="BU751" s="84"/>
    </row>
    <row r="752" spans="1:78" ht="4.1500000000000004" customHeight="1" x14ac:dyDescent="0.3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  <c r="AB752" s="85"/>
      <c r="AC752" s="85"/>
      <c r="AD752" s="85"/>
      <c r="AE752" s="85"/>
      <c r="AF752" s="85"/>
      <c r="AG752" s="85"/>
      <c r="AH752" s="85"/>
      <c r="AI752" s="85"/>
      <c r="AJ752" s="85"/>
      <c r="AK752" s="85"/>
      <c r="AL752" s="85"/>
      <c r="AM752" s="85"/>
      <c r="AN752" s="85"/>
      <c r="AO752" s="85"/>
      <c r="AP752" s="85"/>
      <c r="AQ752" s="85"/>
      <c r="AR752" s="85"/>
      <c r="AS752" s="85"/>
      <c r="AT752" s="85"/>
      <c r="AU752" s="85"/>
      <c r="AV752" s="85"/>
      <c r="AW752" s="85"/>
      <c r="AX752" s="85"/>
      <c r="AY752" s="85"/>
      <c r="AZ752" s="85"/>
      <c r="BA752" s="85"/>
      <c r="BB752" s="85"/>
      <c r="BC752" s="85"/>
      <c r="BD752" s="85"/>
      <c r="BE752" s="85"/>
      <c r="BF752" s="85"/>
      <c r="BG752" s="85"/>
      <c r="BH752" s="85"/>
      <c r="BI752" s="85"/>
      <c r="BJ752" s="85"/>
      <c r="BK752" s="85"/>
      <c r="BL752" s="85"/>
      <c r="BM752" s="85"/>
      <c r="BN752" s="85"/>
      <c r="BO752" s="85"/>
      <c r="BP752" s="85"/>
      <c r="BQ752" s="85"/>
      <c r="BR752" s="85"/>
      <c r="BS752" s="85"/>
      <c r="BT752" s="85"/>
      <c r="BU752" s="85"/>
      <c r="BV752" s="85"/>
      <c r="BW752" s="85"/>
      <c r="BX752" s="85"/>
      <c r="BY752" s="85"/>
      <c r="BZ752" s="85"/>
    </row>
    <row r="754" spans="1:78" x14ac:dyDescent="0.3">
      <c r="A754" s="60">
        <v>35</v>
      </c>
      <c r="B754" s="60">
        <v>3781</v>
      </c>
      <c r="C754" s="162" t="s">
        <v>35</v>
      </c>
      <c r="D754" s="56" t="s">
        <v>782</v>
      </c>
      <c r="E754" s="56" t="s">
        <v>157</v>
      </c>
      <c r="F754" s="56" t="s">
        <v>346</v>
      </c>
      <c r="G754" s="56" t="s">
        <v>781</v>
      </c>
    </row>
    <row r="755" spans="1:78" x14ac:dyDescent="0.3">
      <c r="C755" s="54" t="s">
        <v>807</v>
      </c>
    </row>
    <row r="756" spans="1:78" x14ac:dyDescent="0.3">
      <c r="D756" s="62" t="s">
        <v>51</v>
      </c>
      <c r="E756" s="56" t="str">
        <f>E754</f>
        <v>p-RFA</v>
      </c>
      <c r="F756" s="56" t="str">
        <f>F754</f>
        <v>L-CRA</v>
      </c>
      <c r="G756" s="56" t="str">
        <f>G754</f>
        <v>LPN</v>
      </c>
      <c r="H756" s="56" t="s">
        <v>131</v>
      </c>
      <c r="N756" s="218"/>
      <c r="O756" s="217" t="s">
        <v>59</v>
      </c>
      <c r="P756" s="217" t="s">
        <v>41</v>
      </c>
      <c r="Q756" s="217"/>
      <c r="R756" s="217"/>
      <c r="S756" s="217" t="s">
        <v>42</v>
      </c>
      <c r="T756" s="217"/>
      <c r="U756" s="217"/>
      <c r="V756" s="217" t="s">
        <v>43</v>
      </c>
      <c r="W756" s="217"/>
      <c r="X756" s="217"/>
      <c r="Y756" s="228" t="s">
        <v>60</v>
      </c>
      <c r="Z756" s="84"/>
      <c r="AA756" s="84"/>
      <c r="AB756" s="84"/>
      <c r="AD756" s="218"/>
      <c r="AE756" s="218" t="s">
        <v>59</v>
      </c>
      <c r="AF756" s="217" t="s">
        <v>41</v>
      </c>
      <c r="AG756" s="217"/>
      <c r="AH756" s="217"/>
      <c r="AI756" s="217" t="s">
        <v>42</v>
      </c>
      <c r="AJ756" s="217"/>
      <c r="AK756" s="217"/>
      <c r="AL756" s="217" t="s">
        <v>43</v>
      </c>
      <c r="AM756" s="217"/>
      <c r="AN756" s="217"/>
      <c r="AO756" s="223" t="s">
        <v>60</v>
      </c>
      <c r="AP756" s="84"/>
      <c r="AQ756" s="84"/>
      <c r="AR756" s="84"/>
      <c r="AT756" s="218"/>
      <c r="AU756" s="218" t="s">
        <v>59</v>
      </c>
      <c r="AV756" s="220" t="s">
        <v>41</v>
      </c>
      <c r="AW756" s="221"/>
      <c r="AX756" s="222"/>
      <c r="AY756" s="220" t="s">
        <v>42</v>
      </c>
      <c r="AZ756" s="221"/>
      <c r="BA756" s="222"/>
      <c r="BB756" s="217" t="s">
        <v>43</v>
      </c>
      <c r="BC756" s="217"/>
      <c r="BD756" s="217"/>
      <c r="BE756" s="232" t="s">
        <v>60</v>
      </c>
      <c r="BL756" s="218" t="s">
        <v>131</v>
      </c>
      <c r="BM756" s="218" t="s">
        <v>51</v>
      </c>
      <c r="BN756" s="220" t="s">
        <v>41</v>
      </c>
      <c r="BO756" s="221"/>
      <c r="BP756" s="222"/>
      <c r="BQ756" s="220" t="s">
        <v>42</v>
      </c>
      <c r="BR756" s="221"/>
      <c r="BS756" s="222"/>
      <c r="BT756" s="220" t="s">
        <v>43</v>
      </c>
      <c r="BU756" s="221"/>
      <c r="BV756" s="222"/>
      <c r="BW756" s="223" t="s">
        <v>60</v>
      </c>
      <c r="BX756" s="84"/>
      <c r="BY756" s="84"/>
      <c r="BZ756" s="84"/>
    </row>
    <row r="757" spans="1:78" x14ac:dyDescent="0.3">
      <c r="D757" s="56" t="s">
        <v>52</v>
      </c>
      <c r="E757" s="56">
        <v>29</v>
      </c>
      <c r="F757" s="56">
        <v>36</v>
      </c>
      <c r="G757" s="56">
        <v>36</v>
      </c>
      <c r="H757" s="56"/>
      <c r="N757" s="219"/>
      <c r="O757" s="217"/>
      <c r="P757" s="56"/>
      <c r="Q757" s="56" t="s">
        <v>61</v>
      </c>
      <c r="R757" s="56" t="s">
        <v>62</v>
      </c>
      <c r="S757" s="56" t="s">
        <v>63</v>
      </c>
      <c r="T757" s="56" t="s">
        <v>62</v>
      </c>
      <c r="U757" s="56"/>
      <c r="V757" s="56" t="s">
        <v>63</v>
      </c>
      <c r="W757" s="56" t="s">
        <v>62</v>
      </c>
      <c r="X757" s="56"/>
      <c r="Y757" s="228"/>
      <c r="Z757" s="84"/>
      <c r="AA757" s="84"/>
      <c r="AB757" s="84"/>
      <c r="AD757" s="219"/>
      <c r="AE757" s="219"/>
      <c r="AF757" s="56"/>
      <c r="AG757" s="56" t="s">
        <v>61</v>
      </c>
      <c r="AH757" s="56" t="s">
        <v>62</v>
      </c>
      <c r="AI757" s="56" t="s">
        <v>63</v>
      </c>
      <c r="AJ757" s="56" t="s">
        <v>62</v>
      </c>
      <c r="AK757" s="56"/>
      <c r="AL757" s="56" t="s">
        <v>63</v>
      </c>
      <c r="AM757" s="56" t="s">
        <v>62</v>
      </c>
      <c r="AN757" s="56"/>
      <c r="AO757" s="224"/>
      <c r="AP757" s="84"/>
      <c r="AQ757" s="84"/>
      <c r="AR757" s="84"/>
      <c r="AT757" s="219"/>
      <c r="AU757" s="219"/>
      <c r="AV757" s="56" t="s">
        <v>80</v>
      </c>
      <c r="AW757" s="63" t="s">
        <v>81</v>
      </c>
      <c r="AX757" s="56" t="s">
        <v>62</v>
      </c>
      <c r="AY757" s="56" t="s">
        <v>80</v>
      </c>
      <c r="AZ757" s="63" t="s">
        <v>81</v>
      </c>
      <c r="BA757" s="56" t="s">
        <v>62</v>
      </c>
      <c r="BB757" s="56" t="s">
        <v>80</v>
      </c>
      <c r="BC757" s="63" t="s">
        <v>81</v>
      </c>
      <c r="BD757" s="56" t="s">
        <v>62</v>
      </c>
      <c r="BE757" s="233"/>
      <c r="BL757" s="219"/>
      <c r="BM757" s="219"/>
      <c r="BN757" s="56" t="s">
        <v>80</v>
      </c>
      <c r="BO757" s="63" t="s">
        <v>81</v>
      </c>
      <c r="BP757" s="56" t="s">
        <v>62</v>
      </c>
      <c r="BQ757" s="56" t="s">
        <v>80</v>
      </c>
      <c r="BR757" s="56" t="s">
        <v>81</v>
      </c>
      <c r="BS757" s="56" t="s">
        <v>62</v>
      </c>
      <c r="BT757" s="56" t="s">
        <v>80</v>
      </c>
      <c r="BU757" s="56" t="s">
        <v>81</v>
      </c>
      <c r="BV757" s="56" t="s">
        <v>62</v>
      </c>
      <c r="BW757" s="224"/>
      <c r="BX757" s="84"/>
      <c r="BY757" s="84"/>
      <c r="BZ757" s="84"/>
    </row>
    <row r="758" spans="1:78" x14ac:dyDescent="0.3">
      <c r="D758" s="94" t="s">
        <v>53</v>
      </c>
      <c r="E758" s="94">
        <v>2.6</v>
      </c>
      <c r="F758" s="94">
        <v>2.5</v>
      </c>
      <c r="G758" s="94">
        <v>3.7</v>
      </c>
      <c r="H758" s="94" t="s">
        <v>783</v>
      </c>
      <c r="N758" s="56" t="s">
        <v>64</v>
      </c>
      <c r="O758" s="56" t="s">
        <v>793</v>
      </c>
      <c r="P758" s="86">
        <f>Q758/R758</f>
        <v>6.8965517241379309E-2</v>
      </c>
      <c r="Q758" s="56">
        <f>Q759+Q760</f>
        <v>2</v>
      </c>
      <c r="R758" s="56">
        <v>29</v>
      </c>
      <c r="S758" s="56">
        <f>S759+S760</f>
        <v>5</v>
      </c>
      <c r="T758" s="56">
        <v>36</v>
      </c>
      <c r="U758" s="87">
        <f>S758/T758</f>
        <v>0.1388888888888889</v>
      </c>
      <c r="V758" s="56">
        <v>21</v>
      </c>
      <c r="W758" s="56">
        <v>36</v>
      </c>
      <c r="X758" s="95">
        <f>V758/W758</f>
        <v>0.58333333333333337</v>
      </c>
      <c r="Y758" s="63" t="s">
        <v>188</v>
      </c>
      <c r="Z758" s="84"/>
      <c r="AA758" s="84"/>
      <c r="AB758" s="84"/>
      <c r="AD758" s="56"/>
      <c r="AE758" s="56"/>
      <c r="AF758" s="88"/>
      <c r="AG758" s="56"/>
      <c r="AH758" s="56"/>
      <c r="AI758" s="56"/>
      <c r="AJ758" s="56"/>
      <c r="AK758" s="89"/>
      <c r="AL758" s="56"/>
      <c r="AM758" s="56"/>
      <c r="AN758" s="96"/>
      <c r="AO758" s="63"/>
      <c r="AP758" s="84"/>
      <c r="AQ758" s="84"/>
      <c r="AR758" s="84"/>
      <c r="AT758" s="76" t="s">
        <v>789</v>
      </c>
      <c r="AU758" s="56" t="s">
        <v>802</v>
      </c>
      <c r="AV758" s="97" t="s">
        <v>606</v>
      </c>
      <c r="AW758" s="63" t="s">
        <v>266</v>
      </c>
      <c r="AX758" s="63" t="s">
        <v>649</v>
      </c>
      <c r="AY758" s="91" t="s">
        <v>607</v>
      </c>
      <c r="AZ758" s="63" t="s">
        <v>609</v>
      </c>
      <c r="BA758" s="63" t="s">
        <v>786</v>
      </c>
      <c r="BB758" s="98" t="s">
        <v>266</v>
      </c>
      <c r="BC758" s="63" t="s">
        <v>610</v>
      </c>
      <c r="BD758" s="63" t="s">
        <v>786</v>
      </c>
      <c r="BE758" s="63" t="s">
        <v>790</v>
      </c>
      <c r="BL758" s="99"/>
      <c r="BM758" s="56"/>
      <c r="BN758" s="90"/>
      <c r="BO758" s="63"/>
      <c r="BP758" s="63"/>
      <c r="BQ758" s="91"/>
      <c r="BR758" s="63"/>
      <c r="BS758" s="63"/>
      <c r="BT758" s="98"/>
      <c r="BU758" s="63"/>
      <c r="BV758" s="63"/>
      <c r="BW758" s="63"/>
      <c r="BX758" s="84"/>
      <c r="BY758" s="84"/>
      <c r="BZ758" s="84"/>
    </row>
    <row r="759" spans="1:78" x14ac:dyDescent="0.3">
      <c r="D759" s="56" t="s">
        <v>54</v>
      </c>
      <c r="E759" s="220" t="s">
        <v>728</v>
      </c>
      <c r="F759" s="221"/>
      <c r="G759" s="221"/>
      <c r="H759" s="222"/>
      <c r="N759" s="56" t="s">
        <v>784</v>
      </c>
      <c r="O759" s="56" t="s">
        <v>793</v>
      </c>
      <c r="P759" s="92">
        <f>Q759/R759</f>
        <v>3.4482758620689655E-2</v>
      </c>
      <c r="Q759" s="56">
        <v>1</v>
      </c>
      <c r="R759" s="56">
        <v>29</v>
      </c>
      <c r="S759" s="56">
        <v>3</v>
      </c>
      <c r="T759" s="56">
        <v>36</v>
      </c>
      <c r="U759" s="93">
        <f>S759/T759</f>
        <v>8.3333333333333329E-2</v>
      </c>
      <c r="V759" s="56">
        <v>9</v>
      </c>
      <c r="W759" s="56">
        <v>36</v>
      </c>
      <c r="X759" s="100">
        <f>V759/W759</f>
        <v>0.25</v>
      </c>
      <c r="Y759" s="63" t="s">
        <v>129</v>
      </c>
      <c r="Z759" s="84"/>
      <c r="AA759" s="84"/>
      <c r="AB759" s="84"/>
      <c r="AD759" s="56" t="s">
        <v>76</v>
      </c>
      <c r="AE759" s="56" t="s">
        <v>793</v>
      </c>
      <c r="AF759" s="88">
        <f>AG759/AH759</f>
        <v>0.58620689655172409</v>
      </c>
      <c r="AG759" s="56">
        <v>17</v>
      </c>
      <c r="AH759" s="56">
        <v>29</v>
      </c>
      <c r="AI759" s="56">
        <v>9</v>
      </c>
      <c r="AJ759" s="56">
        <v>36</v>
      </c>
      <c r="AK759" s="89">
        <f>AI759/AJ759</f>
        <v>0.25</v>
      </c>
      <c r="AL759" s="56">
        <v>0</v>
      </c>
      <c r="AM759" s="56">
        <v>36</v>
      </c>
      <c r="AN759" s="96">
        <f>AL759/AM759</f>
        <v>0</v>
      </c>
      <c r="AO759" s="63" t="s">
        <v>66</v>
      </c>
      <c r="AP759" s="84"/>
      <c r="AQ759" s="84"/>
      <c r="AR759" s="84"/>
      <c r="AT759" s="56" t="s">
        <v>1291</v>
      </c>
      <c r="AU759" s="56" t="s">
        <v>802</v>
      </c>
      <c r="AV759" s="97" t="s">
        <v>310</v>
      </c>
      <c r="AW759" s="63" t="s">
        <v>605</v>
      </c>
      <c r="AX759" s="63" t="s">
        <v>649</v>
      </c>
      <c r="AY759" s="91" t="s">
        <v>123</v>
      </c>
      <c r="AZ759" s="63" t="s">
        <v>791</v>
      </c>
      <c r="BA759" s="63" t="s">
        <v>786</v>
      </c>
      <c r="BB759" s="98" t="s">
        <v>687</v>
      </c>
      <c r="BC759" s="63" t="s">
        <v>791</v>
      </c>
      <c r="BD759" s="63" t="s">
        <v>786</v>
      </c>
      <c r="BE759" s="63" t="s">
        <v>792</v>
      </c>
      <c r="BL759" s="101"/>
      <c r="BM759" s="101"/>
      <c r="BN759" s="90"/>
      <c r="BO759" s="63"/>
      <c r="BP759" s="63"/>
      <c r="BQ759" s="91"/>
      <c r="BR759" s="63"/>
      <c r="BS759" s="63"/>
      <c r="BT759" s="98"/>
      <c r="BU759" s="63"/>
      <c r="BV759" s="63"/>
      <c r="BW759" s="63"/>
      <c r="BX759" s="84"/>
      <c r="BY759" s="84"/>
      <c r="BZ759" s="84"/>
    </row>
    <row r="760" spans="1:78" x14ac:dyDescent="0.3">
      <c r="D760" s="56" t="s">
        <v>55</v>
      </c>
      <c r="E760" s="220" t="s">
        <v>728</v>
      </c>
      <c r="F760" s="221"/>
      <c r="G760" s="221"/>
      <c r="H760" s="222"/>
      <c r="N760" s="56" t="s">
        <v>785</v>
      </c>
      <c r="O760" s="56" t="s">
        <v>793</v>
      </c>
      <c r="P760" s="92">
        <f>Q760/R760</f>
        <v>3.4482758620689655E-2</v>
      </c>
      <c r="Q760" s="56">
        <v>1</v>
      </c>
      <c r="R760" s="56">
        <v>29</v>
      </c>
      <c r="S760" s="56">
        <v>2</v>
      </c>
      <c r="T760" s="56">
        <v>36</v>
      </c>
      <c r="U760" s="93">
        <f>S760/T760</f>
        <v>5.5555555555555552E-2</v>
      </c>
      <c r="V760" s="56">
        <v>12</v>
      </c>
      <c r="W760" s="56">
        <v>36</v>
      </c>
      <c r="X760" s="100">
        <f>V760/W760</f>
        <v>0.33333333333333331</v>
      </c>
      <c r="Y760" s="63" t="s">
        <v>129</v>
      </c>
      <c r="Z760" s="84"/>
      <c r="AA760" s="84"/>
      <c r="AB760" s="84"/>
      <c r="AD760" s="56"/>
      <c r="AE760" s="56"/>
      <c r="AF760" s="199"/>
      <c r="AG760" s="220" t="s">
        <v>743</v>
      </c>
      <c r="AH760" s="222"/>
      <c r="AI760" s="199"/>
      <c r="AJ760" s="220" t="s">
        <v>743</v>
      </c>
      <c r="AK760" s="222"/>
      <c r="AL760" s="199"/>
      <c r="AM760" s="220" t="s">
        <v>743</v>
      </c>
      <c r="AN760" s="222"/>
      <c r="AO760" s="63"/>
      <c r="AP760" s="84"/>
      <c r="AQ760" s="84"/>
      <c r="AR760" s="84"/>
      <c r="BL760" s="99"/>
      <c r="BM760" s="56" t="s">
        <v>121</v>
      </c>
      <c r="BN760" s="90" t="s">
        <v>215</v>
      </c>
      <c r="BO760" s="63" t="s">
        <v>647</v>
      </c>
      <c r="BP760" s="63" t="s">
        <v>649</v>
      </c>
      <c r="BQ760" s="91" t="s">
        <v>787</v>
      </c>
      <c r="BR760" s="63" t="s">
        <v>608</v>
      </c>
      <c r="BS760" s="63" t="s">
        <v>786</v>
      </c>
      <c r="BT760" s="98" t="s">
        <v>404</v>
      </c>
      <c r="BU760" s="63" t="s">
        <v>788</v>
      </c>
      <c r="BV760" s="63" t="s">
        <v>786</v>
      </c>
      <c r="BW760" s="63" t="s">
        <v>66</v>
      </c>
      <c r="BX760" s="84"/>
      <c r="BY760" s="84"/>
      <c r="BZ760" s="84"/>
    </row>
    <row r="761" spans="1:78" x14ac:dyDescent="0.3">
      <c r="D761" s="56" t="s">
        <v>56</v>
      </c>
      <c r="E761" s="220" t="s">
        <v>728</v>
      </c>
      <c r="F761" s="221"/>
      <c r="G761" s="221"/>
      <c r="H761" s="222"/>
      <c r="AD761" s="56" t="s">
        <v>317</v>
      </c>
      <c r="AE761" s="56" t="s">
        <v>211</v>
      </c>
      <c r="AF761" s="200">
        <v>0.83899999999999997</v>
      </c>
      <c r="AG761" s="274" t="s">
        <v>794</v>
      </c>
      <c r="AH761" s="275"/>
      <c r="AI761" s="201">
        <v>0.88500000000000001</v>
      </c>
      <c r="AJ761" s="262" t="s">
        <v>796</v>
      </c>
      <c r="AK761" s="264"/>
      <c r="AL761" s="202">
        <v>0.91200000000000003</v>
      </c>
      <c r="AM761" s="262" t="s">
        <v>795</v>
      </c>
      <c r="AN761" s="264"/>
      <c r="AO761" s="63" t="s">
        <v>799</v>
      </c>
      <c r="AP761" s="84"/>
      <c r="AQ761" s="84"/>
      <c r="AR761" s="84"/>
      <c r="BL761" s="84"/>
      <c r="BM761" s="84"/>
      <c r="BN761" s="84"/>
      <c r="BO761" s="84"/>
      <c r="BP761" s="84"/>
      <c r="BQ761" s="84"/>
      <c r="BR761" s="84"/>
      <c r="BS761" s="84"/>
      <c r="BT761" s="84"/>
      <c r="BU761" s="84"/>
      <c r="BV761" s="84"/>
      <c r="BW761" s="84"/>
      <c r="BX761" s="84"/>
      <c r="BY761" s="84"/>
      <c r="BZ761" s="84"/>
    </row>
    <row r="762" spans="1:78" x14ac:dyDescent="0.3">
      <c r="D762" s="56" t="s">
        <v>57</v>
      </c>
      <c r="E762" s="220" t="s">
        <v>729</v>
      </c>
      <c r="F762" s="221"/>
      <c r="G762" s="221"/>
      <c r="H762" s="222"/>
      <c r="AD762" s="56" t="s">
        <v>214</v>
      </c>
      <c r="AE762" s="56" t="s">
        <v>211</v>
      </c>
      <c r="AF762" s="200">
        <v>0.83899999999999997</v>
      </c>
      <c r="AG762" s="274" t="s">
        <v>794</v>
      </c>
      <c r="AH762" s="275"/>
      <c r="AI762" s="201">
        <v>0.88500000000000001</v>
      </c>
      <c r="AJ762" s="262" t="s">
        <v>796</v>
      </c>
      <c r="AK762" s="264"/>
      <c r="AL762" s="202">
        <v>1</v>
      </c>
      <c r="AM762" s="262"/>
      <c r="AN762" s="264"/>
      <c r="AO762" s="63" t="s">
        <v>800</v>
      </c>
      <c r="BL762" s="84"/>
      <c r="BM762" s="84"/>
      <c r="BN762" s="84"/>
      <c r="BO762" s="84"/>
      <c r="BP762" s="84"/>
      <c r="BQ762" s="84"/>
      <c r="BR762" s="84"/>
      <c r="BS762" s="84"/>
      <c r="BT762" s="84"/>
      <c r="BU762" s="84"/>
      <c r="BV762" s="84"/>
      <c r="BW762" s="84"/>
      <c r="BX762" s="84"/>
      <c r="BY762" s="84"/>
      <c r="BZ762" s="84"/>
    </row>
    <row r="763" spans="1:78" x14ac:dyDescent="0.3">
      <c r="D763" s="56" t="s">
        <v>235</v>
      </c>
      <c r="E763" s="56">
        <v>14</v>
      </c>
      <c r="F763" s="56">
        <v>24</v>
      </c>
      <c r="G763" s="56">
        <v>42.5</v>
      </c>
      <c r="H763" s="56"/>
      <c r="AD763" s="56" t="s">
        <v>210</v>
      </c>
      <c r="AE763" s="56" t="s">
        <v>211</v>
      </c>
      <c r="AF763" s="200">
        <v>0.33200000000000002</v>
      </c>
      <c r="AG763" s="274" t="s">
        <v>797</v>
      </c>
      <c r="AH763" s="275"/>
      <c r="AI763" s="201">
        <v>0.69599999999999995</v>
      </c>
      <c r="AJ763" s="262" t="s">
        <v>798</v>
      </c>
      <c r="AK763" s="264"/>
      <c r="AL763" s="202">
        <v>1</v>
      </c>
      <c r="AM763" s="262"/>
      <c r="AN763" s="264"/>
      <c r="AO763" s="63" t="s">
        <v>801</v>
      </c>
    </row>
    <row r="765" spans="1:78" x14ac:dyDescent="0.3">
      <c r="D765" s="56" t="s">
        <v>51</v>
      </c>
      <c r="E765" s="56" t="str">
        <f>E756</f>
        <v>p-RFA</v>
      </c>
      <c r="F765" s="56" t="str">
        <f>F756</f>
        <v>L-CRA</v>
      </c>
      <c r="G765" s="56" t="s">
        <v>131</v>
      </c>
      <c r="I765" s="56" t="s">
        <v>51</v>
      </c>
      <c r="J765" s="56" t="str">
        <f>E756</f>
        <v>p-RFA</v>
      </c>
      <c r="K765" s="56" t="str">
        <f>G756</f>
        <v>LPN</v>
      </c>
      <c r="L765" s="56" t="s">
        <v>131</v>
      </c>
      <c r="N765" s="218"/>
      <c r="O765" s="218" t="s">
        <v>59</v>
      </c>
      <c r="P765" s="220" t="s">
        <v>41</v>
      </c>
      <c r="Q765" s="221"/>
      <c r="R765" s="222"/>
      <c r="S765" s="220" t="s">
        <v>42</v>
      </c>
      <c r="T765" s="221"/>
      <c r="U765" s="222"/>
      <c r="V765" s="223" t="s">
        <v>60</v>
      </c>
      <c r="AD765" s="218"/>
      <c r="AE765" s="218" t="s">
        <v>59</v>
      </c>
      <c r="AF765" s="217" t="s">
        <v>41</v>
      </c>
      <c r="AG765" s="217"/>
      <c r="AH765" s="217"/>
      <c r="AI765" s="217" t="s">
        <v>42</v>
      </c>
      <c r="AJ765" s="217"/>
      <c r="AK765" s="217"/>
      <c r="AL765" s="223" t="s">
        <v>60</v>
      </c>
      <c r="AT765" s="218"/>
      <c r="AU765" s="218" t="s">
        <v>59</v>
      </c>
      <c r="AV765" s="220" t="s">
        <v>41</v>
      </c>
      <c r="AW765" s="221"/>
      <c r="AX765" s="222"/>
      <c r="AY765" s="220" t="s">
        <v>42</v>
      </c>
      <c r="AZ765" s="221"/>
      <c r="BA765" s="222"/>
      <c r="BB765" s="232" t="s">
        <v>60</v>
      </c>
      <c r="BL765" s="56" t="s">
        <v>131</v>
      </c>
      <c r="BM765" s="56" t="s">
        <v>51</v>
      </c>
      <c r="BN765" s="220" t="s">
        <v>41</v>
      </c>
      <c r="BO765" s="221"/>
      <c r="BP765" s="222"/>
      <c r="BQ765" s="220" t="s">
        <v>42</v>
      </c>
      <c r="BR765" s="221"/>
      <c r="BS765" s="222"/>
      <c r="BT765" s="63" t="s">
        <v>60</v>
      </c>
    </row>
    <row r="766" spans="1:78" x14ac:dyDescent="0.3">
      <c r="D766" s="56" t="s">
        <v>52</v>
      </c>
      <c r="E766" s="56">
        <f>E757</f>
        <v>29</v>
      </c>
      <c r="F766" s="56">
        <f t="shared" ref="F766:F772" si="133">F757</f>
        <v>36</v>
      </c>
      <c r="G766" s="56"/>
      <c r="I766" s="56" t="s">
        <v>52</v>
      </c>
      <c r="J766" s="56">
        <f t="shared" ref="J766:J772" si="134">E757</f>
        <v>29</v>
      </c>
      <c r="K766" s="56">
        <f t="shared" ref="K766:K772" si="135">G757</f>
        <v>36</v>
      </c>
      <c r="L766" s="56"/>
      <c r="N766" s="219"/>
      <c r="O766" s="219"/>
      <c r="P766" s="56"/>
      <c r="Q766" s="56" t="s">
        <v>61</v>
      </c>
      <c r="R766" s="56" t="s">
        <v>62</v>
      </c>
      <c r="S766" s="56" t="s">
        <v>63</v>
      </c>
      <c r="T766" s="56" t="s">
        <v>62</v>
      </c>
      <c r="U766" s="56"/>
      <c r="V766" s="224"/>
      <c r="AD766" s="219"/>
      <c r="AE766" s="219"/>
      <c r="AF766" s="56"/>
      <c r="AG766" s="56" t="s">
        <v>61</v>
      </c>
      <c r="AH766" s="56" t="s">
        <v>62</v>
      </c>
      <c r="AI766" s="56" t="s">
        <v>63</v>
      </c>
      <c r="AJ766" s="56" t="s">
        <v>62</v>
      </c>
      <c r="AK766" s="56"/>
      <c r="AL766" s="224"/>
      <c r="AT766" s="219"/>
      <c r="AU766" s="219"/>
      <c r="AV766" s="56" t="s">
        <v>80</v>
      </c>
      <c r="AW766" s="63" t="s">
        <v>81</v>
      </c>
      <c r="AX766" s="56" t="s">
        <v>62</v>
      </c>
      <c r="AY766" s="56" t="s">
        <v>80</v>
      </c>
      <c r="AZ766" s="63" t="s">
        <v>81</v>
      </c>
      <c r="BA766" s="56" t="s">
        <v>62</v>
      </c>
      <c r="BB766" s="233"/>
      <c r="BL766" s="56"/>
      <c r="BM766" s="56"/>
      <c r="BN766" s="56" t="s">
        <v>80</v>
      </c>
      <c r="BO766" s="63" t="s">
        <v>81</v>
      </c>
      <c r="BP766" s="56" t="s">
        <v>62</v>
      </c>
      <c r="BQ766" s="56" t="s">
        <v>80</v>
      </c>
      <c r="BR766" s="56" t="s">
        <v>81</v>
      </c>
      <c r="BS766" s="56" t="s">
        <v>62</v>
      </c>
      <c r="BT766" s="63"/>
    </row>
    <row r="767" spans="1:78" x14ac:dyDescent="0.3">
      <c r="D767" s="56" t="s">
        <v>53</v>
      </c>
      <c r="E767" s="56">
        <f t="shared" ref="E767:E772" si="136">E758</f>
        <v>2.6</v>
      </c>
      <c r="F767" s="56">
        <f t="shared" si="133"/>
        <v>2.5</v>
      </c>
      <c r="G767" s="56"/>
      <c r="I767" s="56" t="s">
        <v>53</v>
      </c>
      <c r="J767" s="56">
        <f t="shared" si="134"/>
        <v>2.6</v>
      </c>
      <c r="K767" s="56">
        <f t="shared" si="135"/>
        <v>3.7</v>
      </c>
      <c r="L767" s="56"/>
      <c r="N767" s="56" t="s">
        <v>64</v>
      </c>
      <c r="O767" s="56" t="s">
        <v>793</v>
      </c>
      <c r="P767" s="86">
        <f>Q767/R767</f>
        <v>6.8965517241379309E-2</v>
      </c>
      <c r="Q767" s="56">
        <f>Q768+Q769</f>
        <v>2</v>
      </c>
      <c r="R767" s="56">
        <v>29</v>
      </c>
      <c r="S767" s="56">
        <f>S768+S769</f>
        <v>5</v>
      </c>
      <c r="T767" s="56">
        <v>36</v>
      </c>
      <c r="U767" s="87">
        <f>S767/T767</f>
        <v>0.1388888888888889</v>
      </c>
      <c r="V767" s="106"/>
      <c r="AD767" s="56"/>
      <c r="AE767" s="56"/>
      <c r="AF767" s="88"/>
      <c r="AG767" s="56"/>
      <c r="AH767" s="56"/>
      <c r="AI767" s="56"/>
      <c r="AJ767" s="56"/>
      <c r="AK767" s="89"/>
      <c r="AL767" s="63"/>
      <c r="AT767" s="76" t="s">
        <v>789</v>
      </c>
      <c r="AU767" s="56" t="s">
        <v>802</v>
      </c>
      <c r="AV767" s="97" t="s">
        <v>606</v>
      </c>
      <c r="AW767" s="63" t="s">
        <v>266</v>
      </c>
      <c r="AX767" s="63" t="s">
        <v>649</v>
      </c>
      <c r="AY767" s="91" t="s">
        <v>607</v>
      </c>
      <c r="AZ767" s="63" t="s">
        <v>609</v>
      </c>
      <c r="BA767" s="63" t="s">
        <v>786</v>
      </c>
      <c r="BB767" s="63" t="s">
        <v>66</v>
      </c>
      <c r="BL767" s="99"/>
      <c r="BM767" s="56"/>
      <c r="BN767" s="90"/>
      <c r="BO767" s="63"/>
      <c r="BP767" s="63"/>
      <c r="BQ767" s="91"/>
      <c r="BR767" s="63"/>
      <c r="BS767" s="63"/>
      <c r="BT767" s="63"/>
    </row>
    <row r="768" spans="1:78" x14ac:dyDescent="0.3">
      <c r="D768" s="56" t="s">
        <v>54</v>
      </c>
      <c r="E768" s="220" t="str">
        <f t="shared" si="136"/>
        <v>NS</v>
      </c>
      <c r="F768" s="222"/>
      <c r="G768" s="56"/>
      <c r="I768" s="56" t="s">
        <v>54</v>
      </c>
      <c r="J768" s="220">
        <f t="shared" ref="J768:J771" si="137">J759</f>
        <v>0</v>
      </c>
      <c r="K768" s="222"/>
      <c r="L768" s="56"/>
      <c r="N768" s="56" t="s">
        <v>784</v>
      </c>
      <c r="O768" s="56" t="s">
        <v>793</v>
      </c>
      <c r="P768" s="92">
        <f>Q768/R768</f>
        <v>3.4482758620689655E-2</v>
      </c>
      <c r="Q768" s="56">
        <v>1</v>
      </c>
      <c r="R768" s="56">
        <v>29</v>
      </c>
      <c r="S768" s="56">
        <v>3</v>
      </c>
      <c r="T768" s="56">
        <v>36</v>
      </c>
      <c r="U768" s="93">
        <f>S768/T768</f>
        <v>8.3333333333333329E-2</v>
      </c>
      <c r="V768" s="106"/>
      <c r="AD768" s="56" t="s">
        <v>76</v>
      </c>
      <c r="AE768" s="56" t="s">
        <v>793</v>
      </c>
      <c r="AF768" s="88">
        <f>AG768/AH768</f>
        <v>0.58620689655172409</v>
      </c>
      <c r="AG768" s="56">
        <v>17</v>
      </c>
      <c r="AH768" s="56">
        <v>29</v>
      </c>
      <c r="AI768" s="56">
        <v>9</v>
      </c>
      <c r="AJ768" s="56">
        <v>36</v>
      </c>
      <c r="AK768" s="89">
        <f>AI768/AJ768</f>
        <v>0.25</v>
      </c>
      <c r="AL768" s="63" t="s">
        <v>66</v>
      </c>
      <c r="AT768" s="56" t="s">
        <v>1291</v>
      </c>
      <c r="AU768" s="56" t="s">
        <v>802</v>
      </c>
      <c r="AV768" s="97" t="s">
        <v>310</v>
      </c>
      <c r="AW768" s="63" t="s">
        <v>605</v>
      </c>
      <c r="AX768" s="63" t="s">
        <v>649</v>
      </c>
      <c r="AY768" s="91" t="s">
        <v>123</v>
      </c>
      <c r="AZ768" s="63" t="s">
        <v>791</v>
      </c>
      <c r="BA768" s="63" t="s">
        <v>786</v>
      </c>
      <c r="BB768" s="63" t="s">
        <v>66</v>
      </c>
      <c r="BL768" s="101"/>
      <c r="BM768" s="101"/>
      <c r="BN768" s="90"/>
      <c r="BO768" s="63"/>
      <c r="BP768" s="63"/>
      <c r="BQ768" s="91"/>
      <c r="BR768" s="63"/>
      <c r="BS768" s="63"/>
      <c r="BT768" s="63"/>
    </row>
    <row r="769" spans="1:78" x14ac:dyDescent="0.3">
      <c r="D769" s="56" t="s">
        <v>55</v>
      </c>
      <c r="E769" s="220" t="str">
        <f t="shared" si="136"/>
        <v>NS</v>
      </c>
      <c r="F769" s="222"/>
      <c r="G769" s="56"/>
      <c r="I769" s="56" t="s">
        <v>55</v>
      </c>
      <c r="J769" s="220">
        <f t="shared" si="137"/>
        <v>0</v>
      </c>
      <c r="K769" s="222"/>
      <c r="L769" s="56"/>
      <c r="N769" s="56" t="s">
        <v>785</v>
      </c>
      <c r="O769" s="56" t="s">
        <v>793</v>
      </c>
      <c r="P769" s="92">
        <f>Q769/R769</f>
        <v>3.4482758620689655E-2</v>
      </c>
      <c r="Q769" s="56">
        <v>1</v>
      </c>
      <c r="R769" s="56">
        <v>29</v>
      </c>
      <c r="S769" s="56">
        <v>2</v>
      </c>
      <c r="T769" s="56">
        <v>36</v>
      </c>
      <c r="U769" s="93">
        <f>S769/T769</f>
        <v>5.5555555555555552E-2</v>
      </c>
      <c r="V769" s="106"/>
      <c r="AD769" s="56"/>
      <c r="AE769" s="56"/>
      <c r="AF769" s="199"/>
      <c r="AG769" s="220" t="s">
        <v>743</v>
      </c>
      <c r="AH769" s="222"/>
      <c r="AI769" s="199"/>
      <c r="AJ769" s="220" t="s">
        <v>743</v>
      </c>
      <c r="AK769" s="222"/>
      <c r="AL769" s="63"/>
      <c r="BL769" s="99"/>
      <c r="BM769" s="56" t="s">
        <v>121</v>
      </c>
      <c r="BN769" s="90" t="s">
        <v>215</v>
      </c>
      <c r="BO769" s="63" t="s">
        <v>647</v>
      </c>
      <c r="BP769" s="63" t="s">
        <v>649</v>
      </c>
      <c r="BQ769" s="91" t="s">
        <v>787</v>
      </c>
      <c r="BR769" s="63" t="s">
        <v>608</v>
      </c>
      <c r="BS769" s="63" t="s">
        <v>786</v>
      </c>
      <c r="BT769" s="63" t="s">
        <v>66</v>
      </c>
    </row>
    <row r="770" spans="1:78" x14ac:dyDescent="0.3">
      <c r="D770" s="56" t="s">
        <v>56</v>
      </c>
      <c r="E770" s="220" t="str">
        <f t="shared" si="136"/>
        <v>NS</v>
      </c>
      <c r="F770" s="222"/>
      <c r="G770" s="56"/>
      <c r="I770" s="56" t="s">
        <v>56</v>
      </c>
      <c r="J770" s="220">
        <f t="shared" si="137"/>
        <v>0</v>
      </c>
      <c r="K770" s="222"/>
      <c r="L770" s="56"/>
      <c r="AD770" s="56" t="s">
        <v>317</v>
      </c>
      <c r="AE770" s="56" t="s">
        <v>211</v>
      </c>
      <c r="AF770" s="200">
        <v>0.83899999999999997</v>
      </c>
      <c r="AG770" s="274" t="s">
        <v>794</v>
      </c>
      <c r="AH770" s="275"/>
      <c r="AI770" s="201">
        <v>0.88500000000000001</v>
      </c>
      <c r="AJ770" s="262" t="s">
        <v>796</v>
      </c>
      <c r="AK770" s="264"/>
      <c r="AL770" s="63"/>
    </row>
    <row r="771" spans="1:78" x14ac:dyDescent="0.3">
      <c r="D771" s="56" t="s">
        <v>57</v>
      </c>
      <c r="E771" s="220" t="str">
        <f t="shared" si="136"/>
        <v>ㅡ</v>
      </c>
      <c r="F771" s="222"/>
      <c r="G771" s="56"/>
      <c r="I771" s="56" t="s">
        <v>57</v>
      </c>
      <c r="J771" s="220">
        <f t="shared" si="137"/>
        <v>0</v>
      </c>
      <c r="K771" s="222"/>
      <c r="L771" s="56"/>
      <c r="AD771" s="56" t="s">
        <v>214</v>
      </c>
      <c r="AE771" s="56" t="s">
        <v>211</v>
      </c>
      <c r="AF771" s="200">
        <v>0.83899999999999997</v>
      </c>
      <c r="AG771" s="274" t="s">
        <v>794</v>
      </c>
      <c r="AH771" s="275"/>
      <c r="AI771" s="201">
        <v>0.88500000000000001</v>
      </c>
      <c r="AJ771" s="262" t="s">
        <v>796</v>
      </c>
      <c r="AK771" s="264"/>
      <c r="AL771" s="63"/>
    </row>
    <row r="772" spans="1:78" x14ac:dyDescent="0.3">
      <c r="D772" s="56" t="s">
        <v>235</v>
      </c>
      <c r="E772" s="56">
        <f t="shared" si="136"/>
        <v>14</v>
      </c>
      <c r="F772" s="56">
        <f t="shared" si="133"/>
        <v>24</v>
      </c>
      <c r="G772" s="56"/>
      <c r="I772" s="56" t="s">
        <v>235</v>
      </c>
      <c r="J772" s="56">
        <f t="shared" si="134"/>
        <v>14</v>
      </c>
      <c r="K772" s="56">
        <f t="shared" si="135"/>
        <v>42.5</v>
      </c>
      <c r="L772" s="56"/>
      <c r="AD772" s="56" t="s">
        <v>210</v>
      </c>
      <c r="AE772" s="56" t="s">
        <v>211</v>
      </c>
      <c r="AF772" s="200">
        <v>0.33200000000000002</v>
      </c>
      <c r="AG772" s="274" t="s">
        <v>797</v>
      </c>
      <c r="AH772" s="275"/>
      <c r="AI772" s="201">
        <v>0.69599999999999995</v>
      </c>
      <c r="AJ772" s="262" t="s">
        <v>798</v>
      </c>
      <c r="AK772" s="264"/>
      <c r="AL772" s="63"/>
    </row>
    <row r="774" spans="1:78" x14ac:dyDescent="0.3">
      <c r="N774" s="218"/>
      <c r="O774" s="218" t="s">
        <v>59</v>
      </c>
      <c r="P774" s="220" t="s">
        <v>41</v>
      </c>
      <c r="Q774" s="221"/>
      <c r="R774" s="222"/>
      <c r="S774" s="220" t="s">
        <v>43</v>
      </c>
      <c r="T774" s="221"/>
      <c r="U774" s="222"/>
      <c r="V774" s="223" t="s">
        <v>60</v>
      </c>
      <c r="AD774" s="218"/>
      <c r="AE774" s="218" t="s">
        <v>59</v>
      </c>
      <c r="AF774" s="220" t="s">
        <v>41</v>
      </c>
      <c r="AG774" s="221"/>
      <c r="AH774" s="222"/>
      <c r="AI774" s="220" t="s">
        <v>43</v>
      </c>
      <c r="AJ774" s="221"/>
      <c r="AK774" s="222"/>
      <c r="AL774" s="104" t="s">
        <v>60</v>
      </c>
      <c r="AT774" s="218"/>
      <c r="AU774" s="218" t="s">
        <v>59</v>
      </c>
      <c r="AV774" s="220" t="s">
        <v>41</v>
      </c>
      <c r="AW774" s="221"/>
      <c r="AX774" s="222"/>
      <c r="AY774" s="220" t="s">
        <v>43</v>
      </c>
      <c r="AZ774" s="221"/>
      <c r="BA774" s="222"/>
      <c r="BB774" s="232" t="s">
        <v>60</v>
      </c>
      <c r="BL774" s="56" t="s">
        <v>131</v>
      </c>
      <c r="BM774" s="56" t="s">
        <v>51</v>
      </c>
      <c r="BN774" s="220" t="s">
        <v>41</v>
      </c>
      <c r="BO774" s="221"/>
      <c r="BP774" s="222"/>
      <c r="BQ774" s="220" t="s">
        <v>43</v>
      </c>
      <c r="BR774" s="221"/>
      <c r="BS774" s="222"/>
      <c r="BT774" s="104" t="s">
        <v>60</v>
      </c>
    </row>
    <row r="775" spans="1:78" x14ac:dyDescent="0.3">
      <c r="N775" s="219"/>
      <c r="O775" s="219"/>
      <c r="P775" s="56"/>
      <c r="Q775" s="56" t="s">
        <v>61</v>
      </c>
      <c r="R775" s="56" t="s">
        <v>62</v>
      </c>
      <c r="S775" s="56" t="s">
        <v>63</v>
      </c>
      <c r="T775" s="56" t="s">
        <v>62</v>
      </c>
      <c r="U775" s="56"/>
      <c r="V775" s="224"/>
      <c r="AD775" s="219"/>
      <c r="AE775" s="219"/>
      <c r="AF775" s="56"/>
      <c r="AG775" s="56" t="s">
        <v>61</v>
      </c>
      <c r="AH775" s="56" t="s">
        <v>62</v>
      </c>
      <c r="AI775" s="56" t="s">
        <v>63</v>
      </c>
      <c r="AJ775" s="56" t="s">
        <v>62</v>
      </c>
      <c r="AK775" s="56"/>
      <c r="AL775" s="107"/>
      <c r="AT775" s="219"/>
      <c r="AU775" s="219"/>
      <c r="AV775" s="56" t="s">
        <v>80</v>
      </c>
      <c r="AW775" s="63" t="s">
        <v>81</v>
      </c>
      <c r="AX775" s="56" t="s">
        <v>62</v>
      </c>
      <c r="AY775" s="56" t="s">
        <v>80</v>
      </c>
      <c r="AZ775" s="63" t="s">
        <v>81</v>
      </c>
      <c r="BA775" s="56" t="s">
        <v>62</v>
      </c>
      <c r="BB775" s="233"/>
      <c r="BL775" s="56"/>
      <c r="BM775" s="56"/>
      <c r="BN775" s="56" t="s">
        <v>80</v>
      </c>
      <c r="BO775" s="63" t="s">
        <v>81</v>
      </c>
      <c r="BP775" s="56" t="s">
        <v>62</v>
      </c>
      <c r="BQ775" s="56" t="s">
        <v>80</v>
      </c>
      <c r="BR775" s="56" t="s">
        <v>81</v>
      </c>
      <c r="BS775" s="56" t="s">
        <v>62</v>
      </c>
      <c r="BT775" s="107"/>
    </row>
    <row r="776" spans="1:78" x14ac:dyDescent="0.3">
      <c r="N776" s="56" t="s">
        <v>64</v>
      </c>
      <c r="O776" s="56" t="s">
        <v>793</v>
      </c>
      <c r="P776" s="86">
        <f>Q776/R776</f>
        <v>6.8965517241379309E-2</v>
      </c>
      <c r="Q776" s="56">
        <f>Q777+Q778</f>
        <v>2</v>
      </c>
      <c r="R776" s="56">
        <v>29</v>
      </c>
      <c r="S776" s="56">
        <v>21</v>
      </c>
      <c r="T776" s="56">
        <v>36</v>
      </c>
      <c r="U776" s="95">
        <f>S776/T776</f>
        <v>0.58333333333333337</v>
      </c>
      <c r="V776" s="106"/>
      <c r="AD776" s="56"/>
      <c r="AE776" s="56"/>
      <c r="AF776" s="88"/>
      <c r="AG776" s="56"/>
      <c r="AH776" s="56"/>
      <c r="AI776" s="56"/>
      <c r="AJ776" s="56"/>
      <c r="AK776" s="96"/>
      <c r="AL776" s="63"/>
      <c r="AT776" s="76" t="s">
        <v>789</v>
      </c>
      <c r="AU776" s="56" t="s">
        <v>802</v>
      </c>
      <c r="AV776" s="97" t="s">
        <v>606</v>
      </c>
      <c r="AW776" s="63" t="s">
        <v>266</v>
      </c>
      <c r="AX776" s="63" t="s">
        <v>649</v>
      </c>
      <c r="AY776" s="98" t="s">
        <v>266</v>
      </c>
      <c r="AZ776" s="63" t="s">
        <v>610</v>
      </c>
      <c r="BA776" s="63" t="s">
        <v>786</v>
      </c>
      <c r="BB776" s="63" t="s">
        <v>66</v>
      </c>
      <c r="BL776" s="99"/>
      <c r="BM776" s="56"/>
      <c r="BN776" s="90"/>
      <c r="BO776" s="63"/>
      <c r="BP776" s="63"/>
      <c r="BQ776" s="98"/>
      <c r="BR776" s="63"/>
      <c r="BS776" s="63"/>
      <c r="BT776" s="63"/>
    </row>
    <row r="777" spans="1:78" x14ac:dyDescent="0.3">
      <c r="N777" s="56" t="s">
        <v>784</v>
      </c>
      <c r="O777" s="56" t="s">
        <v>793</v>
      </c>
      <c r="P777" s="92">
        <f>Q777/R777</f>
        <v>3.4482758620689655E-2</v>
      </c>
      <c r="Q777" s="56">
        <v>1</v>
      </c>
      <c r="R777" s="56">
        <v>29</v>
      </c>
      <c r="S777" s="56">
        <v>9</v>
      </c>
      <c r="T777" s="56">
        <v>36</v>
      </c>
      <c r="U777" s="100">
        <f>S777/T777</f>
        <v>0.25</v>
      </c>
      <c r="V777" s="106"/>
      <c r="AD777" s="56" t="s">
        <v>76</v>
      </c>
      <c r="AE777" s="56" t="s">
        <v>793</v>
      </c>
      <c r="AF777" s="88">
        <f>AG777/AH777</f>
        <v>0.58620689655172409</v>
      </c>
      <c r="AG777" s="56">
        <v>17</v>
      </c>
      <c r="AH777" s="56">
        <v>29</v>
      </c>
      <c r="AI777" s="56">
        <v>0</v>
      </c>
      <c r="AJ777" s="56">
        <v>36</v>
      </c>
      <c r="AK777" s="96">
        <f>AI777/AJ777</f>
        <v>0</v>
      </c>
      <c r="AL777" s="63" t="s">
        <v>66</v>
      </c>
      <c r="AT777" s="56" t="s">
        <v>1291</v>
      </c>
      <c r="AU777" s="56" t="s">
        <v>802</v>
      </c>
      <c r="AV777" s="97" t="s">
        <v>310</v>
      </c>
      <c r="AW777" s="63" t="s">
        <v>605</v>
      </c>
      <c r="AX777" s="63" t="s">
        <v>649</v>
      </c>
      <c r="AY777" s="98" t="s">
        <v>687</v>
      </c>
      <c r="AZ777" s="63" t="s">
        <v>791</v>
      </c>
      <c r="BA777" s="63" t="s">
        <v>786</v>
      </c>
      <c r="BB777" s="63" t="s">
        <v>66</v>
      </c>
      <c r="BL777" s="101"/>
      <c r="BM777" s="101"/>
      <c r="BN777" s="90"/>
      <c r="BO777" s="63"/>
      <c r="BP777" s="63"/>
      <c r="BQ777" s="98"/>
      <c r="BR777" s="63"/>
      <c r="BS777" s="63"/>
      <c r="BT777" s="63"/>
    </row>
    <row r="778" spans="1:78" x14ac:dyDescent="0.3">
      <c r="N778" s="56" t="s">
        <v>785</v>
      </c>
      <c r="O778" s="56" t="s">
        <v>793</v>
      </c>
      <c r="P778" s="92">
        <f>Q778/R778</f>
        <v>3.4482758620689655E-2</v>
      </c>
      <c r="Q778" s="56">
        <v>1</v>
      </c>
      <c r="R778" s="56">
        <v>29</v>
      </c>
      <c r="S778" s="56">
        <v>12</v>
      </c>
      <c r="T778" s="56">
        <v>36</v>
      </c>
      <c r="U778" s="100">
        <f>S778/T778</f>
        <v>0.33333333333333331</v>
      </c>
      <c r="V778" s="106"/>
      <c r="AD778" s="56"/>
      <c r="AE778" s="56"/>
      <c r="AF778" s="199"/>
      <c r="AG778" s="220" t="s">
        <v>743</v>
      </c>
      <c r="AH778" s="222"/>
      <c r="AI778" s="199"/>
      <c r="AJ778" s="220" t="s">
        <v>743</v>
      </c>
      <c r="AK778" s="222"/>
      <c r="AL778" s="63"/>
      <c r="BL778" s="99"/>
      <c r="BM778" s="56" t="s">
        <v>121</v>
      </c>
      <c r="BN778" s="90" t="s">
        <v>215</v>
      </c>
      <c r="BO778" s="63" t="s">
        <v>647</v>
      </c>
      <c r="BP778" s="63" t="s">
        <v>649</v>
      </c>
      <c r="BQ778" s="98" t="s">
        <v>404</v>
      </c>
      <c r="BR778" s="63" t="s">
        <v>788</v>
      </c>
      <c r="BS778" s="63" t="s">
        <v>786</v>
      </c>
      <c r="BT778" s="63" t="s">
        <v>66</v>
      </c>
    </row>
    <row r="779" spans="1:78" x14ac:dyDescent="0.3">
      <c r="AD779" s="56" t="s">
        <v>317</v>
      </c>
      <c r="AE779" s="56" t="s">
        <v>211</v>
      </c>
      <c r="AF779" s="200">
        <v>0.83899999999999997</v>
      </c>
      <c r="AG779" s="274" t="s">
        <v>794</v>
      </c>
      <c r="AH779" s="275"/>
      <c r="AI779" s="202">
        <v>0.91200000000000003</v>
      </c>
      <c r="AJ779" s="262" t="s">
        <v>795</v>
      </c>
      <c r="AK779" s="264"/>
      <c r="AL779" s="63"/>
    </row>
    <row r="780" spans="1:78" x14ac:dyDescent="0.3">
      <c r="AD780" s="56" t="s">
        <v>214</v>
      </c>
      <c r="AE780" s="56" t="s">
        <v>211</v>
      </c>
      <c r="AF780" s="200">
        <v>0.83899999999999997</v>
      </c>
      <c r="AG780" s="274" t="s">
        <v>794</v>
      </c>
      <c r="AH780" s="275"/>
      <c r="AI780" s="202">
        <v>1</v>
      </c>
      <c r="AJ780" s="262"/>
      <c r="AK780" s="264"/>
      <c r="AL780" s="63"/>
    </row>
    <row r="781" spans="1:78" x14ac:dyDescent="0.3">
      <c r="AD781" s="56" t="s">
        <v>210</v>
      </c>
      <c r="AE781" s="56" t="s">
        <v>211</v>
      </c>
      <c r="AF781" s="200">
        <v>0.33200000000000002</v>
      </c>
      <c r="AG781" s="274" t="s">
        <v>797</v>
      </c>
      <c r="AH781" s="275"/>
      <c r="AI781" s="202">
        <v>1</v>
      </c>
      <c r="AJ781" s="262"/>
      <c r="AK781" s="264"/>
      <c r="AL781" s="63"/>
    </row>
    <row r="782" spans="1:78" x14ac:dyDescent="0.3">
      <c r="AZ782" s="84"/>
      <c r="BA782" s="84"/>
      <c r="BB782" s="84"/>
      <c r="BC782" s="84"/>
      <c r="BD782" s="84"/>
      <c r="BE782" s="84"/>
      <c r="BF782" s="84"/>
      <c r="BG782" s="84"/>
      <c r="BH782" s="84"/>
      <c r="BI782" s="84"/>
      <c r="BJ782" s="84"/>
      <c r="BK782" s="84"/>
      <c r="BL782" s="84"/>
      <c r="BM782" s="84"/>
      <c r="BN782" s="84"/>
      <c r="BO782" s="84"/>
      <c r="BP782" s="84"/>
      <c r="BQ782" s="84"/>
      <c r="BR782" s="84"/>
      <c r="BS782" s="84"/>
      <c r="BT782" s="84"/>
      <c r="BU782" s="84"/>
    </row>
    <row r="783" spans="1:78" ht="4.1500000000000004" customHeight="1" x14ac:dyDescent="0.3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  <c r="AA783" s="85"/>
      <c r="AB783" s="85"/>
      <c r="AC783" s="85"/>
      <c r="AD783" s="85"/>
      <c r="AE783" s="85"/>
      <c r="AF783" s="85"/>
      <c r="AG783" s="85"/>
      <c r="AH783" s="85"/>
      <c r="AI783" s="85"/>
      <c r="AJ783" s="85"/>
      <c r="AK783" s="85"/>
      <c r="AL783" s="85"/>
      <c r="AM783" s="85"/>
      <c r="AN783" s="85"/>
      <c r="AO783" s="85"/>
      <c r="AP783" s="85"/>
      <c r="AQ783" s="85"/>
      <c r="AR783" s="85"/>
      <c r="AS783" s="85"/>
      <c r="AT783" s="85"/>
      <c r="AU783" s="85"/>
      <c r="AV783" s="85"/>
      <c r="AW783" s="85"/>
      <c r="AX783" s="85"/>
      <c r="AY783" s="85"/>
      <c r="AZ783" s="85"/>
      <c r="BA783" s="85"/>
      <c r="BB783" s="85"/>
      <c r="BC783" s="85"/>
      <c r="BD783" s="85"/>
      <c r="BE783" s="85"/>
      <c r="BF783" s="85"/>
      <c r="BG783" s="85"/>
      <c r="BH783" s="85"/>
      <c r="BI783" s="85"/>
      <c r="BJ783" s="85"/>
      <c r="BK783" s="85"/>
      <c r="BL783" s="85"/>
      <c r="BM783" s="85"/>
      <c r="BN783" s="85"/>
      <c r="BO783" s="85"/>
      <c r="BP783" s="85"/>
      <c r="BQ783" s="85"/>
      <c r="BR783" s="85"/>
      <c r="BS783" s="85"/>
      <c r="BT783" s="85"/>
      <c r="BU783" s="85"/>
      <c r="BV783" s="85"/>
      <c r="BW783" s="85"/>
      <c r="BX783" s="85"/>
      <c r="BY783" s="85"/>
      <c r="BZ783" s="85"/>
    </row>
    <row r="785" spans="1:78" x14ac:dyDescent="0.3">
      <c r="A785" s="60">
        <v>36</v>
      </c>
      <c r="B785" s="60">
        <v>1050</v>
      </c>
      <c r="C785" s="162" t="s">
        <v>36</v>
      </c>
      <c r="D785" s="56" t="s">
        <v>804</v>
      </c>
      <c r="E785" s="56" t="s">
        <v>157</v>
      </c>
      <c r="F785" s="56" t="s">
        <v>780</v>
      </c>
      <c r="G785" s="56" t="s">
        <v>806</v>
      </c>
    </row>
    <row r="786" spans="1:78" x14ac:dyDescent="0.3">
      <c r="C786" s="54" t="s">
        <v>729</v>
      </c>
    </row>
    <row r="787" spans="1:78" x14ac:dyDescent="0.3">
      <c r="D787" s="62" t="s">
        <v>51</v>
      </c>
      <c r="E787" s="56" t="str">
        <f>E785</f>
        <v>p-RFA</v>
      </c>
      <c r="F787" s="56" t="str">
        <f>F785</f>
        <v>p-CRA</v>
      </c>
      <c r="G787" s="56" t="str">
        <f>G785</f>
        <v>L-CRA</v>
      </c>
      <c r="H787" s="56" t="s">
        <v>131</v>
      </c>
      <c r="N787" s="218"/>
      <c r="O787" s="217" t="s">
        <v>59</v>
      </c>
      <c r="P787" s="217" t="s">
        <v>41</v>
      </c>
      <c r="Q787" s="217"/>
      <c r="R787" s="217"/>
      <c r="S787" s="217" t="s">
        <v>42</v>
      </c>
      <c r="T787" s="217"/>
      <c r="U787" s="217"/>
      <c r="V787" s="217" t="s">
        <v>43</v>
      </c>
      <c r="W787" s="217"/>
      <c r="X787" s="217"/>
      <c r="Y787" s="228" t="s">
        <v>60</v>
      </c>
      <c r="Z787" s="84"/>
      <c r="AA787" s="84"/>
      <c r="AB787" s="84"/>
      <c r="AD787" s="218"/>
      <c r="AE787" s="218" t="s">
        <v>59</v>
      </c>
      <c r="AF787" s="220" t="s">
        <v>41</v>
      </c>
      <c r="AG787" s="221"/>
      <c r="AH787" s="222"/>
      <c r="AI787" s="220" t="s">
        <v>42</v>
      </c>
      <c r="AJ787" s="221"/>
      <c r="AK787" s="222"/>
      <c r="AL787" s="220" t="s">
        <v>43</v>
      </c>
      <c r="AM787" s="221"/>
      <c r="AN787" s="222"/>
      <c r="AO787" s="223" t="s">
        <v>60</v>
      </c>
      <c r="AP787" s="84"/>
      <c r="AQ787" s="84"/>
      <c r="AR787" s="84"/>
      <c r="AT787" s="217" t="s">
        <v>817</v>
      </c>
      <c r="AU787" s="217"/>
      <c r="AV787" s="217"/>
      <c r="AW787" s="217"/>
      <c r="AX787" s="217"/>
      <c r="AY787" s="217"/>
      <c r="AZ787" s="217"/>
      <c r="BA787" s="217"/>
      <c r="BB787" s="217"/>
      <c r="BC787" s="217"/>
      <c r="BD787" s="217"/>
      <c r="BE787" s="217"/>
      <c r="BF787" s="217"/>
      <c r="BG787" s="217"/>
      <c r="BJ787" s="56" t="s">
        <v>372</v>
      </c>
      <c r="BL787" s="218" t="s">
        <v>131</v>
      </c>
      <c r="BM787" s="218" t="s">
        <v>51</v>
      </c>
      <c r="BN787" s="220" t="s">
        <v>41</v>
      </c>
      <c r="BO787" s="221"/>
      <c r="BP787" s="222"/>
      <c r="BQ787" s="220" t="s">
        <v>42</v>
      </c>
      <c r="BR787" s="221"/>
      <c r="BS787" s="222"/>
      <c r="BT787" s="220" t="s">
        <v>43</v>
      </c>
      <c r="BU787" s="221"/>
      <c r="BV787" s="222"/>
      <c r="BW787" s="223" t="s">
        <v>60</v>
      </c>
      <c r="BX787" s="84"/>
      <c r="BY787" s="84"/>
      <c r="BZ787" s="84"/>
    </row>
    <row r="788" spans="1:78" x14ac:dyDescent="0.3">
      <c r="D788" s="56" t="s">
        <v>52</v>
      </c>
      <c r="E788" s="56">
        <v>15</v>
      </c>
      <c r="F788" s="56">
        <v>20</v>
      </c>
      <c r="G788" s="56">
        <v>58</v>
      </c>
      <c r="H788" s="56"/>
      <c r="N788" s="219"/>
      <c r="O788" s="217"/>
      <c r="P788" s="56"/>
      <c r="Q788" s="56" t="s">
        <v>61</v>
      </c>
      <c r="R788" s="56" t="s">
        <v>62</v>
      </c>
      <c r="S788" s="56" t="s">
        <v>63</v>
      </c>
      <c r="T788" s="56" t="s">
        <v>62</v>
      </c>
      <c r="U788" s="56"/>
      <c r="V788" s="56" t="s">
        <v>63</v>
      </c>
      <c r="W788" s="56" t="s">
        <v>62</v>
      </c>
      <c r="X788" s="56"/>
      <c r="Y788" s="228"/>
      <c r="Z788" s="84"/>
      <c r="AA788" s="84"/>
      <c r="AB788" s="84"/>
      <c r="AD788" s="219"/>
      <c r="AE788" s="219"/>
      <c r="AF788" s="56"/>
      <c r="AG788" s="56" t="s">
        <v>61</v>
      </c>
      <c r="AH788" s="56" t="s">
        <v>62</v>
      </c>
      <c r="AI788" s="56" t="s">
        <v>63</v>
      </c>
      <c r="AJ788" s="56" t="s">
        <v>62</v>
      </c>
      <c r="AK788" s="56"/>
      <c r="AL788" s="56" t="s">
        <v>63</v>
      </c>
      <c r="AM788" s="56" t="s">
        <v>62</v>
      </c>
      <c r="AN788" s="56"/>
      <c r="AO788" s="224"/>
      <c r="AP788" s="84"/>
      <c r="AQ788" s="84"/>
      <c r="AR788" s="84"/>
      <c r="BL788" s="219"/>
      <c r="BM788" s="219"/>
      <c r="BN788" s="56" t="s">
        <v>80</v>
      </c>
      <c r="BO788" s="63" t="s">
        <v>81</v>
      </c>
      <c r="BP788" s="56" t="s">
        <v>62</v>
      </c>
      <c r="BQ788" s="56" t="s">
        <v>80</v>
      </c>
      <c r="BR788" s="56" t="s">
        <v>81</v>
      </c>
      <c r="BS788" s="56" t="s">
        <v>62</v>
      </c>
      <c r="BT788" s="56" t="s">
        <v>80</v>
      </c>
      <c r="BU788" s="56" t="s">
        <v>81</v>
      </c>
      <c r="BV788" s="56" t="s">
        <v>62</v>
      </c>
      <c r="BW788" s="224"/>
      <c r="BX788" s="84"/>
      <c r="BY788" s="84"/>
      <c r="BZ788" s="84"/>
    </row>
    <row r="789" spans="1:78" x14ac:dyDescent="0.3">
      <c r="D789" s="94" t="s">
        <v>53</v>
      </c>
      <c r="E789" s="94">
        <v>2.2000000000000002</v>
      </c>
      <c r="F789" s="94">
        <v>2.2000000000000002</v>
      </c>
      <c r="G789" s="94">
        <v>2.6</v>
      </c>
      <c r="H789" s="94"/>
      <c r="N789" s="56" t="s">
        <v>64</v>
      </c>
      <c r="O789" s="56" t="s">
        <v>815</v>
      </c>
      <c r="P789" s="86">
        <f>Q789/R789</f>
        <v>0.26666666666666666</v>
      </c>
      <c r="Q789" s="56">
        <f>Q790+Q791</f>
        <v>4</v>
      </c>
      <c r="R789" s="56">
        <v>15</v>
      </c>
      <c r="S789" s="56">
        <f>S790+S791</f>
        <v>4</v>
      </c>
      <c r="T789" s="56">
        <v>20</v>
      </c>
      <c r="U789" s="87">
        <f>S789/T789</f>
        <v>0.2</v>
      </c>
      <c r="V789" s="56">
        <f>V790+V791</f>
        <v>7</v>
      </c>
      <c r="W789" s="56">
        <v>58</v>
      </c>
      <c r="X789" s="95">
        <f>V789/W789</f>
        <v>0.1206896551724138</v>
      </c>
      <c r="Y789" s="63" t="s">
        <v>129</v>
      </c>
      <c r="Z789" s="84"/>
      <c r="AA789" s="84"/>
      <c r="AB789" s="84"/>
      <c r="AD789" s="56"/>
      <c r="AE789" s="56"/>
      <c r="AF789" s="88"/>
      <c r="AG789" s="56"/>
      <c r="AH789" s="56"/>
      <c r="AI789" s="56"/>
      <c r="AJ789" s="56"/>
      <c r="AK789" s="89"/>
      <c r="AL789" s="56"/>
      <c r="AM789" s="56"/>
      <c r="AN789" s="96"/>
      <c r="AO789" s="63"/>
      <c r="AP789" s="84"/>
      <c r="AQ789" s="84"/>
      <c r="AR789" s="84"/>
      <c r="BL789" s="99" t="s">
        <v>818</v>
      </c>
      <c r="BM789" s="56" t="s">
        <v>114</v>
      </c>
      <c r="BN789" s="90" t="s">
        <v>819</v>
      </c>
      <c r="BO789" s="63" t="s">
        <v>139</v>
      </c>
      <c r="BP789" s="63" t="s">
        <v>605</v>
      </c>
      <c r="BQ789" s="91" t="s">
        <v>820</v>
      </c>
      <c r="BR789" s="63" t="s">
        <v>139</v>
      </c>
      <c r="BS789" s="63" t="s">
        <v>686</v>
      </c>
      <c r="BT789" s="98" t="s">
        <v>821</v>
      </c>
      <c r="BU789" s="63" t="s">
        <v>139</v>
      </c>
      <c r="BV789" s="63" t="s">
        <v>611</v>
      </c>
      <c r="BW789" s="63" t="s">
        <v>129</v>
      </c>
      <c r="BX789" s="84"/>
      <c r="BY789" s="84"/>
      <c r="BZ789" s="84"/>
    </row>
    <row r="790" spans="1:78" x14ac:dyDescent="0.3">
      <c r="D790" s="56" t="s">
        <v>54</v>
      </c>
      <c r="E790" s="220" t="s">
        <v>728</v>
      </c>
      <c r="F790" s="221"/>
      <c r="G790" s="221"/>
      <c r="H790" s="222"/>
      <c r="N790" s="56" t="s">
        <v>810</v>
      </c>
      <c r="O790" s="56" t="s">
        <v>816</v>
      </c>
      <c r="P790" s="92">
        <f>Q790/R790</f>
        <v>6.6666666666666666E-2</v>
      </c>
      <c r="Q790" s="56">
        <v>1</v>
      </c>
      <c r="R790" s="56">
        <v>15</v>
      </c>
      <c r="S790" s="56">
        <v>2</v>
      </c>
      <c r="T790" s="56">
        <v>20</v>
      </c>
      <c r="U790" s="93">
        <f>S790/T790</f>
        <v>0.1</v>
      </c>
      <c r="V790" s="56">
        <v>2</v>
      </c>
      <c r="W790" s="56">
        <v>58</v>
      </c>
      <c r="X790" s="100">
        <f>V790/W790</f>
        <v>3.4482758620689655E-2</v>
      </c>
      <c r="Y790" s="63" t="s">
        <v>734</v>
      </c>
      <c r="Z790" s="84"/>
      <c r="AA790" s="84"/>
      <c r="AB790" s="84"/>
      <c r="AD790" s="56" t="s">
        <v>76</v>
      </c>
      <c r="AE790" s="56" t="s">
        <v>815</v>
      </c>
      <c r="AF790" s="88">
        <f>AG790/AH790</f>
        <v>0</v>
      </c>
      <c r="AG790" s="56">
        <v>0</v>
      </c>
      <c r="AH790" s="56">
        <v>15</v>
      </c>
      <c r="AI790" s="56">
        <v>0</v>
      </c>
      <c r="AJ790" s="56">
        <v>20</v>
      </c>
      <c r="AK790" s="89">
        <f>AI790/AJ790</f>
        <v>0</v>
      </c>
      <c r="AL790" s="56">
        <v>1</v>
      </c>
      <c r="AM790" s="56">
        <v>58</v>
      </c>
      <c r="AN790" s="96">
        <f>AL790/AM790</f>
        <v>1.7241379310344827E-2</v>
      </c>
      <c r="AO790" s="63" t="s">
        <v>129</v>
      </c>
      <c r="AP790" s="84"/>
      <c r="AQ790" s="84"/>
      <c r="AR790" s="84"/>
      <c r="BL790" s="101"/>
      <c r="BM790" s="101" t="s">
        <v>822</v>
      </c>
      <c r="BN790" s="90" t="s">
        <v>826</v>
      </c>
      <c r="BO790" s="63" t="s">
        <v>139</v>
      </c>
      <c r="BP790" s="63" t="s">
        <v>605</v>
      </c>
      <c r="BQ790" s="91" t="s">
        <v>824</v>
      </c>
      <c r="BR790" s="63" t="s">
        <v>139</v>
      </c>
      <c r="BS790" s="63" t="s">
        <v>686</v>
      </c>
      <c r="BT790" s="98" t="s">
        <v>823</v>
      </c>
      <c r="BU790" s="63" t="s">
        <v>139</v>
      </c>
      <c r="BV790" s="63" t="s">
        <v>611</v>
      </c>
      <c r="BW790" s="63" t="s">
        <v>129</v>
      </c>
      <c r="BX790" s="84"/>
      <c r="BY790" s="84"/>
      <c r="BZ790" s="84"/>
    </row>
    <row r="791" spans="1:78" x14ac:dyDescent="0.3">
      <c r="D791" s="56" t="s">
        <v>55</v>
      </c>
      <c r="E791" s="220" t="s">
        <v>728</v>
      </c>
      <c r="F791" s="221"/>
      <c r="G791" s="221"/>
      <c r="H791" s="222"/>
      <c r="N791" s="56" t="s">
        <v>811</v>
      </c>
      <c r="O791" s="56" t="s">
        <v>815</v>
      </c>
      <c r="P791" s="92">
        <f>Q791/R791</f>
        <v>0.2</v>
      </c>
      <c r="Q791" s="56">
        <v>3</v>
      </c>
      <c r="R791" s="56">
        <v>15</v>
      </c>
      <c r="S791" s="56">
        <v>2</v>
      </c>
      <c r="T791" s="56">
        <v>20</v>
      </c>
      <c r="U791" s="93">
        <f>S791/T791</f>
        <v>0.1</v>
      </c>
      <c r="V791" s="56">
        <v>5</v>
      </c>
      <c r="W791" s="56">
        <v>58</v>
      </c>
      <c r="X791" s="100">
        <f>V791/W791</f>
        <v>8.6206896551724144E-2</v>
      </c>
      <c r="Y791" s="63" t="s">
        <v>207</v>
      </c>
      <c r="Z791" s="84"/>
      <c r="AA791" s="84"/>
      <c r="AB791" s="84"/>
      <c r="AD791" s="56"/>
      <c r="AE791" s="56"/>
      <c r="AF791" s="88"/>
      <c r="AG791" s="56"/>
      <c r="AH791" s="56"/>
      <c r="AI791" s="56"/>
      <c r="AJ791" s="56"/>
      <c r="AK791" s="89"/>
      <c r="AL791" s="56"/>
      <c r="AM791" s="56"/>
      <c r="AN791" s="96"/>
      <c r="AO791" s="63"/>
      <c r="AP791" s="84"/>
      <c r="AQ791" s="84"/>
      <c r="AR791" s="84"/>
      <c r="BL791" s="99"/>
      <c r="BM791" s="56" t="s">
        <v>121</v>
      </c>
      <c r="BN791" s="90" t="s">
        <v>125</v>
      </c>
      <c r="BO791" s="63" t="s">
        <v>139</v>
      </c>
      <c r="BP791" s="63" t="s">
        <v>605</v>
      </c>
      <c r="BQ791" s="91" t="s">
        <v>265</v>
      </c>
      <c r="BR791" s="63" t="s">
        <v>139</v>
      </c>
      <c r="BS791" s="63" t="s">
        <v>686</v>
      </c>
      <c r="BT791" s="98" t="s">
        <v>825</v>
      </c>
      <c r="BU791" s="63" t="s">
        <v>139</v>
      </c>
      <c r="BV791" s="63" t="s">
        <v>611</v>
      </c>
      <c r="BW791" s="63" t="s">
        <v>129</v>
      </c>
      <c r="BX791" s="84"/>
      <c r="BY791" s="84"/>
      <c r="BZ791" s="84"/>
    </row>
    <row r="792" spans="1:78" x14ac:dyDescent="0.3">
      <c r="D792" s="56" t="s">
        <v>56</v>
      </c>
      <c r="E792" s="220" t="s">
        <v>729</v>
      </c>
      <c r="F792" s="221"/>
      <c r="G792" s="221"/>
      <c r="H792" s="222"/>
      <c r="N792" s="56" t="s">
        <v>810</v>
      </c>
      <c r="O792" s="56"/>
      <c r="P792" s="262" t="s">
        <v>814</v>
      </c>
      <c r="Q792" s="263"/>
      <c r="R792" s="264"/>
      <c r="S792" s="262" t="s">
        <v>812</v>
      </c>
      <c r="T792" s="263"/>
      <c r="U792" s="264"/>
      <c r="V792" s="262" t="s">
        <v>1294</v>
      </c>
      <c r="W792" s="263"/>
      <c r="X792" s="264"/>
      <c r="Y792" s="63"/>
      <c r="AD792" s="56"/>
      <c r="AE792" s="56"/>
      <c r="AF792" s="88"/>
      <c r="AG792" s="56"/>
      <c r="AH792" s="56"/>
      <c r="AI792" s="56"/>
      <c r="AJ792" s="56"/>
      <c r="AK792" s="89"/>
      <c r="AL792" s="56"/>
      <c r="AM792" s="56"/>
      <c r="AN792" s="96"/>
      <c r="AO792" s="63"/>
      <c r="AP792" s="84"/>
      <c r="AQ792" s="84"/>
      <c r="AR792" s="84"/>
      <c r="BZ792" s="84"/>
    </row>
    <row r="793" spans="1:78" x14ac:dyDescent="0.3">
      <c r="D793" s="56" t="s">
        <v>57</v>
      </c>
      <c r="E793" s="220" t="s">
        <v>729</v>
      </c>
      <c r="F793" s="221"/>
      <c r="G793" s="221"/>
      <c r="H793" s="222"/>
      <c r="N793" s="56" t="s">
        <v>811</v>
      </c>
      <c r="O793" s="56"/>
      <c r="P793" s="262" t="s">
        <v>1295</v>
      </c>
      <c r="Q793" s="263"/>
      <c r="R793" s="264"/>
      <c r="S793" s="262" t="s">
        <v>813</v>
      </c>
      <c r="T793" s="263"/>
      <c r="U793" s="264"/>
      <c r="V793" s="262" t="s">
        <v>1296</v>
      </c>
      <c r="W793" s="263"/>
      <c r="X793" s="264"/>
      <c r="Y793" s="63"/>
      <c r="BZ793" s="84"/>
    </row>
    <row r="794" spans="1:78" x14ac:dyDescent="0.3">
      <c r="D794" s="56" t="s">
        <v>235</v>
      </c>
      <c r="E794" s="56">
        <v>15</v>
      </c>
      <c r="F794" s="56">
        <v>12</v>
      </c>
      <c r="G794" s="56">
        <v>22</v>
      </c>
      <c r="H794" s="56"/>
    </row>
    <row r="796" spans="1:78" x14ac:dyDescent="0.3">
      <c r="D796" s="56" t="s">
        <v>51</v>
      </c>
      <c r="E796" s="56" t="str">
        <f>E787</f>
        <v>p-RFA</v>
      </c>
      <c r="F796" s="56" t="str">
        <f>F787</f>
        <v>p-CRA</v>
      </c>
      <c r="G796" s="56" t="s">
        <v>131</v>
      </c>
      <c r="I796" s="56" t="s">
        <v>51</v>
      </c>
      <c r="J796" s="56" t="str">
        <f>E787</f>
        <v>p-RFA</v>
      </c>
      <c r="K796" s="56" t="str">
        <f>G787</f>
        <v>L-CRA</v>
      </c>
      <c r="L796" s="56" t="s">
        <v>131</v>
      </c>
      <c r="N796" s="218"/>
      <c r="O796" s="218" t="s">
        <v>59</v>
      </c>
      <c r="P796" s="220" t="s">
        <v>41</v>
      </c>
      <c r="Q796" s="221"/>
      <c r="R796" s="222"/>
      <c r="S796" s="220" t="s">
        <v>42</v>
      </c>
      <c r="T796" s="221"/>
      <c r="U796" s="222"/>
      <c r="V796" s="228" t="s">
        <v>60</v>
      </c>
      <c r="AD796" s="218"/>
      <c r="AE796" s="218" t="s">
        <v>59</v>
      </c>
      <c r="AF796" s="220" t="s">
        <v>41</v>
      </c>
      <c r="AG796" s="221"/>
      <c r="AH796" s="222"/>
      <c r="AI796" s="220" t="s">
        <v>42</v>
      </c>
      <c r="AJ796" s="221"/>
      <c r="AK796" s="222"/>
      <c r="AL796" s="223" t="s">
        <v>60</v>
      </c>
      <c r="BL796" s="56" t="s">
        <v>131</v>
      </c>
      <c r="BM796" s="56" t="s">
        <v>51</v>
      </c>
      <c r="BN796" s="220" t="s">
        <v>41</v>
      </c>
      <c r="BO796" s="221"/>
      <c r="BP796" s="222"/>
      <c r="BQ796" s="220" t="s">
        <v>42</v>
      </c>
      <c r="BR796" s="221"/>
      <c r="BS796" s="222"/>
      <c r="BT796" s="63" t="s">
        <v>60</v>
      </c>
    </row>
    <row r="797" spans="1:78" x14ac:dyDescent="0.3">
      <c r="D797" s="56" t="s">
        <v>52</v>
      </c>
      <c r="E797" s="56">
        <f>E788</f>
        <v>15</v>
      </c>
      <c r="F797" s="56">
        <f t="shared" ref="F797:F803" si="138">F788</f>
        <v>20</v>
      </c>
      <c r="G797" s="56"/>
      <c r="I797" s="56" t="s">
        <v>52</v>
      </c>
      <c r="J797" s="56">
        <f t="shared" ref="J797:J803" si="139">E788</f>
        <v>15</v>
      </c>
      <c r="K797" s="56">
        <f t="shared" ref="K797:K803" si="140">G788</f>
        <v>58</v>
      </c>
      <c r="L797" s="56"/>
      <c r="N797" s="219"/>
      <c r="O797" s="219"/>
      <c r="P797" s="56"/>
      <c r="Q797" s="56" t="s">
        <v>61</v>
      </c>
      <c r="R797" s="56" t="s">
        <v>62</v>
      </c>
      <c r="S797" s="56" t="s">
        <v>63</v>
      </c>
      <c r="T797" s="56" t="s">
        <v>62</v>
      </c>
      <c r="U797" s="56"/>
      <c r="V797" s="228"/>
      <c r="AD797" s="219"/>
      <c r="AE797" s="219"/>
      <c r="AF797" s="56"/>
      <c r="AG797" s="56" t="s">
        <v>61</v>
      </c>
      <c r="AH797" s="56" t="s">
        <v>62</v>
      </c>
      <c r="AI797" s="56" t="s">
        <v>63</v>
      </c>
      <c r="AJ797" s="56" t="s">
        <v>62</v>
      </c>
      <c r="AK797" s="56"/>
      <c r="AL797" s="224"/>
      <c r="BL797" s="56"/>
      <c r="BM797" s="56"/>
      <c r="BN797" s="56" t="s">
        <v>80</v>
      </c>
      <c r="BO797" s="63" t="s">
        <v>81</v>
      </c>
      <c r="BP797" s="56" t="s">
        <v>62</v>
      </c>
      <c r="BQ797" s="56" t="s">
        <v>80</v>
      </c>
      <c r="BR797" s="56" t="s">
        <v>81</v>
      </c>
      <c r="BS797" s="56" t="s">
        <v>62</v>
      </c>
      <c r="BT797" s="63"/>
    </row>
    <row r="798" spans="1:78" x14ac:dyDescent="0.3">
      <c r="D798" s="56" t="s">
        <v>53</v>
      </c>
      <c r="E798" s="56">
        <f t="shared" ref="E798:E803" si="141">E789</f>
        <v>2.2000000000000002</v>
      </c>
      <c r="F798" s="56">
        <f t="shared" si="138"/>
        <v>2.2000000000000002</v>
      </c>
      <c r="G798" s="56"/>
      <c r="I798" s="56" t="s">
        <v>53</v>
      </c>
      <c r="J798" s="56">
        <f t="shared" si="139"/>
        <v>2.2000000000000002</v>
      </c>
      <c r="K798" s="56">
        <f t="shared" si="140"/>
        <v>2.6</v>
      </c>
      <c r="L798" s="56"/>
      <c r="N798" s="56" t="s">
        <v>64</v>
      </c>
      <c r="O798" s="56" t="s">
        <v>815</v>
      </c>
      <c r="P798" s="86">
        <f>Q798/R798</f>
        <v>0.26666666666666666</v>
      </c>
      <c r="Q798" s="56">
        <f>Q799+Q800</f>
        <v>4</v>
      </c>
      <c r="R798" s="56">
        <v>15</v>
      </c>
      <c r="S798" s="56">
        <f>S799+S800</f>
        <v>4</v>
      </c>
      <c r="T798" s="56">
        <v>20</v>
      </c>
      <c r="U798" s="87">
        <f>S798/T798</f>
        <v>0.2</v>
      </c>
      <c r="V798" s="106"/>
      <c r="AD798" s="56"/>
      <c r="AE798" s="56"/>
      <c r="AF798" s="88"/>
      <c r="AG798" s="56"/>
      <c r="AH798" s="56"/>
      <c r="AI798" s="56"/>
      <c r="AJ798" s="56"/>
      <c r="AK798" s="89"/>
      <c r="AL798" s="63"/>
      <c r="BL798" s="99" t="s">
        <v>818</v>
      </c>
      <c r="BM798" s="56" t="s">
        <v>114</v>
      </c>
      <c r="BN798" s="90" t="s">
        <v>819</v>
      </c>
      <c r="BO798" s="63" t="s">
        <v>139</v>
      </c>
      <c r="BP798" s="63" t="s">
        <v>605</v>
      </c>
      <c r="BQ798" s="91" t="s">
        <v>820</v>
      </c>
      <c r="BR798" s="63" t="s">
        <v>139</v>
      </c>
      <c r="BS798" s="63" t="s">
        <v>686</v>
      </c>
      <c r="BT798" s="63" t="s">
        <v>363</v>
      </c>
    </row>
    <row r="799" spans="1:78" x14ac:dyDescent="0.3">
      <c r="D799" s="56" t="s">
        <v>54</v>
      </c>
      <c r="E799" s="56" t="str">
        <f t="shared" si="141"/>
        <v>NS</v>
      </c>
      <c r="F799" s="56">
        <f t="shared" si="138"/>
        <v>0</v>
      </c>
      <c r="G799" s="56"/>
      <c r="I799" s="56" t="s">
        <v>54</v>
      </c>
      <c r="J799" s="56" t="str">
        <f t="shared" si="139"/>
        <v>NS</v>
      </c>
      <c r="K799" s="56">
        <f t="shared" si="140"/>
        <v>0</v>
      </c>
      <c r="L799" s="56"/>
      <c r="N799" s="56" t="s">
        <v>810</v>
      </c>
      <c r="O799" s="56" t="s">
        <v>816</v>
      </c>
      <c r="P799" s="92">
        <f>Q799/R799</f>
        <v>6.6666666666666666E-2</v>
      </c>
      <c r="Q799" s="56">
        <v>1</v>
      </c>
      <c r="R799" s="56">
        <v>15</v>
      </c>
      <c r="S799" s="56">
        <v>2</v>
      </c>
      <c r="T799" s="56">
        <v>20</v>
      </c>
      <c r="U799" s="93">
        <f>S799/T799</f>
        <v>0.1</v>
      </c>
      <c r="V799" s="106"/>
      <c r="AD799" s="56" t="s">
        <v>76</v>
      </c>
      <c r="AE799" s="56" t="s">
        <v>835</v>
      </c>
      <c r="AF799" s="88">
        <f>AG799/AH799</f>
        <v>0</v>
      </c>
      <c r="AG799" s="56">
        <v>0</v>
      </c>
      <c r="AH799" s="56">
        <v>15</v>
      </c>
      <c r="AI799" s="56">
        <v>0</v>
      </c>
      <c r="AJ799" s="56">
        <v>20</v>
      </c>
      <c r="AK799" s="89">
        <f>AI799/AJ799</f>
        <v>0</v>
      </c>
      <c r="AL799" s="106"/>
      <c r="BL799" s="101"/>
      <c r="BM799" s="101" t="s">
        <v>822</v>
      </c>
      <c r="BN799" s="90" t="s">
        <v>826</v>
      </c>
      <c r="BO799" s="63" t="s">
        <v>139</v>
      </c>
      <c r="BP799" s="63" t="s">
        <v>605</v>
      </c>
      <c r="BQ799" s="91" t="s">
        <v>824</v>
      </c>
      <c r="BR799" s="63" t="s">
        <v>139</v>
      </c>
      <c r="BS799" s="63" t="s">
        <v>686</v>
      </c>
      <c r="BT799" s="63" t="s">
        <v>129</v>
      </c>
    </row>
    <row r="800" spans="1:78" x14ac:dyDescent="0.3">
      <c r="D800" s="56" t="s">
        <v>55</v>
      </c>
      <c r="E800" s="56" t="str">
        <f t="shared" si="141"/>
        <v>NS</v>
      </c>
      <c r="F800" s="56">
        <f t="shared" si="138"/>
        <v>0</v>
      </c>
      <c r="G800" s="56"/>
      <c r="I800" s="56" t="s">
        <v>55</v>
      </c>
      <c r="J800" s="56" t="str">
        <f t="shared" si="139"/>
        <v>NS</v>
      </c>
      <c r="K800" s="56">
        <f t="shared" si="140"/>
        <v>0</v>
      </c>
      <c r="L800" s="56"/>
      <c r="N800" s="56" t="s">
        <v>811</v>
      </c>
      <c r="O800" s="56" t="s">
        <v>815</v>
      </c>
      <c r="P800" s="92">
        <f>Q800/R800</f>
        <v>0.2</v>
      </c>
      <c r="Q800" s="56">
        <v>3</v>
      </c>
      <c r="R800" s="56">
        <v>15</v>
      </c>
      <c r="S800" s="56">
        <v>2</v>
      </c>
      <c r="T800" s="56">
        <v>20</v>
      </c>
      <c r="U800" s="93">
        <f>S800/T800</f>
        <v>0.1</v>
      </c>
      <c r="V800" s="106"/>
      <c r="AD800" s="56"/>
      <c r="AE800" s="56"/>
      <c r="AF800" s="88"/>
      <c r="AG800" s="56"/>
      <c r="AH800" s="56"/>
      <c r="AI800" s="56"/>
      <c r="AJ800" s="56"/>
      <c r="AK800" s="89"/>
      <c r="AL800" s="63"/>
      <c r="BL800" s="99"/>
      <c r="BM800" s="56" t="s">
        <v>121</v>
      </c>
      <c r="BN800" s="90" t="s">
        <v>125</v>
      </c>
      <c r="BO800" s="63" t="s">
        <v>139</v>
      </c>
      <c r="BP800" s="63" t="s">
        <v>605</v>
      </c>
      <c r="BQ800" s="91" t="s">
        <v>265</v>
      </c>
      <c r="BR800" s="63" t="s">
        <v>139</v>
      </c>
      <c r="BS800" s="63" t="s">
        <v>686</v>
      </c>
      <c r="BT800" s="63" t="s">
        <v>66</v>
      </c>
    </row>
    <row r="801" spans="1:78" x14ac:dyDescent="0.3">
      <c r="D801" s="56" t="s">
        <v>56</v>
      </c>
      <c r="E801" s="56" t="str">
        <f t="shared" si="141"/>
        <v>ㅡ</v>
      </c>
      <c r="F801" s="56">
        <f t="shared" si="138"/>
        <v>0</v>
      </c>
      <c r="G801" s="56"/>
      <c r="I801" s="56" t="s">
        <v>56</v>
      </c>
      <c r="J801" s="56" t="str">
        <f t="shared" si="139"/>
        <v>ㅡ</v>
      </c>
      <c r="K801" s="56">
        <f t="shared" si="140"/>
        <v>0</v>
      </c>
      <c r="L801" s="56"/>
      <c r="N801" s="56" t="s">
        <v>810</v>
      </c>
      <c r="O801" s="56"/>
      <c r="P801" s="262" t="s">
        <v>814</v>
      </c>
      <c r="Q801" s="263"/>
      <c r="R801" s="264"/>
      <c r="S801" s="262" t="s">
        <v>812</v>
      </c>
      <c r="T801" s="263"/>
      <c r="U801" s="264"/>
      <c r="V801" s="63"/>
      <c r="AD801" s="56"/>
      <c r="AE801" s="56"/>
      <c r="AF801" s="88"/>
      <c r="AG801" s="56"/>
      <c r="AH801" s="56"/>
      <c r="AI801" s="56"/>
      <c r="AJ801" s="56"/>
      <c r="AK801" s="89"/>
      <c r="AL801" s="63"/>
    </row>
    <row r="802" spans="1:78" x14ac:dyDescent="0.3">
      <c r="D802" s="56" t="s">
        <v>57</v>
      </c>
      <c r="E802" s="56" t="str">
        <f t="shared" si="141"/>
        <v>ㅡ</v>
      </c>
      <c r="F802" s="56">
        <f t="shared" si="138"/>
        <v>0</v>
      </c>
      <c r="G802" s="56"/>
      <c r="I802" s="56" t="s">
        <v>57</v>
      </c>
      <c r="J802" s="56" t="str">
        <f t="shared" si="139"/>
        <v>ㅡ</v>
      </c>
      <c r="K802" s="56">
        <f t="shared" si="140"/>
        <v>0</v>
      </c>
      <c r="L802" s="56"/>
      <c r="N802" s="56" t="s">
        <v>811</v>
      </c>
      <c r="O802" s="56"/>
      <c r="P802" s="262" t="s">
        <v>1295</v>
      </c>
      <c r="Q802" s="263"/>
      <c r="R802" s="264"/>
      <c r="S802" s="262" t="s">
        <v>813</v>
      </c>
      <c r="T802" s="263"/>
      <c r="U802" s="264"/>
      <c r="V802" s="63"/>
    </row>
    <row r="803" spans="1:78" x14ac:dyDescent="0.3">
      <c r="D803" s="56" t="s">
        <v>235</v>
      </c>
      <c r="E803" s="56">
        <f t="shared" si="141"/>
        <v>15</v>
      </c>
      <c r="F803" s="56">
        <f t="shared" si="138"/>
        <v>12</v>
      </c>
      <c r="G803" s="56"/>
      <c r="I803" s="56" t="s">
        <v>235</v>
      </c>
      <c r="J803" s="56">
        <f t="shared" si="139"/>
        <v>15</v>
      </c>
      <c r="K803" s="56">
        <f t="shared" si="140"/>
        <v>22</v>
      </c>
      <c r="L803" s="56"/>
    </row>
    <row r="805" spans="1:78" x14ac:dyDescent="0.3">
      <c r="N805" s="218"/>
      <c r="O805" s="218" t="s">
        <v>59</v>
      </c>
      <c r="P805" s="220" t="s">
        <v>41</v>
      </c>
      <c r="Q805" s="221"/>
      <c r="R805" s="222"/>
      <c r="S805" s="220" t="s">
        <v>42</v>
      </c>
      <c r="T805" s="221"/>
      <c r="U805" s="222"/>
      <c r="V805" s="228" t="s">
        <v>60</v>
      </c>
      <c r="AD805" s="218"/>
      <c r="AE805" s="218" t="s">
        <v>59</v>
      </c>
      <c r="AF805" s="220" t="s">
        <v>41</v>
      </c>
      <c r="AG805" s="221"/>
      <c r="AH805" s="222"/>
      <c r="AI805" s="220" t="s">
        <v>43</v>
      </c>
      <c r="AJ805" s="221"/>
      <c r="AK805" s="222"/>
      <c r="AL805" s="104" t="s">
        <v>60</v>
      </c>
      <c r="BL805" s="56" t="s">
        <v>131</v>
      </c>
      <c r="BM805" s="56" t="s">
        <v>51</v>
      </c>
      <c r="BN805" s="220" t="s">
        <v>41</v>
      </c>
      <c r="BO805" s="221"/>
      <c r="BP805" s="222"/>
      <c r="BQ805" s="220" t="s">
        <v>42</v>
      </c>
      <c r="BR805" s="221"/>
      <c r="BS805" s="222"/>
      <c r="BT805" s="63" t="s">
        <v>60</v>
      </c>
    </row>
    <row r="806" spans="1:78" x14ac:dyDescent="0.3">
      <c r="N806" s="219"/>
      <c r="O806" s="219"/>
      <c r="P806" s="56"/>
      <c r="Q806" s="56" t="s">
        <v>61</v>
      </c>
      <c r="R806" s="56" t="s">
        <v>62</v>
      </c>
      <c r="S806" s="56" t="s">
        <v>63</v>
      </c>
      <c r="T806" s="56" t="s">
        <v>62</v>
      </c>
      <c r="U806" s="56"/>
      <c r="V806" s="228"/>
      <c r="AD806" s="219"/>
      <c r="AE806" s="219"/>
      <c r="AF806" s="56"/>
      <c r="AG806" s="56" t="s">
        <v>61</v>
      </c>
      <c r="AH806" s="56" t="s">
        <v>62</v>
      </c>
      <c r="AI806" s="56" t="s">
        <v>63</v>
      </c>
      <c r="AJ806" s="56" t="s">
        <v>62</v>
      </c>
      <c r="AK806" s="56"/>
      <c r="AL806" s="107"/>
      <c r="BL806" s="56"/>
      <c r="BM806" s="56"/>
      <c r="BN806" s="56" t="s">
        <v>80</v>
      </c>
      <c r="BO806" s="63" t="s">
        <v>81</v>
      </c>
      <c r="BP806" s="56" t="s">
        <v>62</v>
      </c>
      <c r="BQ806" s="56" t="s">
        <v>80</v>
      </c>
      <c r="BR806" s="56" t="s">
        <v>81</v>
      </c>
      <c r="BS806" s="56" t="s">
        <v>62</v>
      </c>
      <c r="BT806" s="63"/>
    </row>
    <row r="807" spans="1:78" x14ac:dyDescent="0.3">
      <c r="N807" s="56" t="s">
        <v>64</v>
      </c>
      <c r="O807" s="56" t="s">
        <v>815</v>
      </c>
      <c r="P807" s="86">
        <f>Q807/R807</f>
        <v>0.26666666666666666</v>
      </c>
      <c r="Q807" s="56">
        <f>Q808+Q809</f>
        <v>4</v>
      </c>
      <c r="R807" s="56">
        <v>15</v>
      </c>
      <c r="S807" s="56">
        <f>S808+S809</f>
        <v>7</v>
      </c>
      <c r="T807" s="56">
        <v>58</v>
      </c>
      <c r="U807" s="95">
        <f>S807/T807</f>
        <v>0.1206896551724138</v>
      </c>
      <c r="V807" s="106"/>
      <c r="AD807" s="56"/>
      <c r="AE807" s="56"/>
      <c r="AF807" s="88"/>
      <c r="AG807" s="56"/>
      <c r="AH807" s="56"/>
      <c r="AI807" s="56"/>
      <c r="AJ807" s="56"/>
      <c r="AK807" s="96"/>
      <c r="AL807" s="63"/>
      <c r="BL807" s="99" t="s">
        <v>818</v>
      </c>
      <c r="BM807" s="56" t="s">
        <v>114</v>
      </c>
      <c r="BN807" s="90" t="s">
        <v>819</v>
      </c>
      <c r="BO807" s="63" t="s">
        <v>139</v>
      </c>
      <c r="BP807" s="63" t="s">
        <v>605</v>
      </c>
      <c r="BQ807" s="98" t="s">
        <v>821</v>
      </c>
      <c r="BR807" s="63" t="s">
        <v>139</v>
      </c>
      <c r="BS807" s="63" t="s">
        <v>611</v>
      </c>
      <c r="BT807" s="63" t="s">
        <v>363</v>
      </c>
    </row>
    <row r="808" spans="1:78" x14ac:dyDescent="0.3">
      <c r="N808" s="56" t="s">
        <v>810</v>
      </c>
      <c r="O808" s="56" t="s">
        <v>816</v>
      </c>
      <c r="P808" s="92">
        <f>Q808/R808</f>
        <v>6.6666666666666666E-2</v>
      </c>
      <c r="Q808" s="56">
        <v>1</v>
      </c>
      <c r="R808" s="56">
        <v>15</v>
      </c>
      <c r="S808" s="56">
        <v>2</v>
      </c>
      <c r="T808" s="56">
        <v>58</v>
      </c>
      <c r="U808" s="100">
        <f>S808/T808</f>
        <v>3.4482758620689655E-2</v>
      </c>
      <c r="V808" s="106"/>
      <c r="AD808" s="56" t="s">
        <v>76</v>
      </c>
      <c r="AE808" s="56" t="s">
        <v>836</v>
      </c>
      <c r="AF808" s="88">
        <f>AG808/AH808</f>
        <v>0</v>
      </c>
      <c r="AG808" s="56">
        <v>0</v>
      </c>
      <c r="AH808" s="56">
        <v>15</v>
      </c>
      <c r="AI808" s="56">
        <v>1</v>
      </c>
      <c r="AJ808" s="56">
        <v>58</v>
      </c>
      <c r="AK808" s="96">
        <f>AI808/AJ808</f>
        <v>1.7241379310344827E-2</v>
      </c>
      <c r="AL808" s="106"/>
      <c r="BL808" s="101"/>
      <c r="BM808" s="101" t="s">
        <v>822</v>
      </c>
      <c r="BN808" s="90" t="s">
        <v>826</v>
      </c>
      <c r="BO808" s="63" t="s">
        <v>139</v>
      </c>
      <c r="BP808" s="63" t="s">
        <v>605</v>
      </c>
      <c r="BQ808" s="98" t="s">
        <v>823</v>
      </c>
      <c r="BR808" s="63" t="s">
        <v>139</v>
      </c>
      <c r="BS808" s="63" t="s">
        <v>611</v>
      </c>
      <c r="BT808" s="63" t="s">
        <v>129</v>
      </c>
    </row>
    <row r="809" spans="1:78" x14ac:dyDescent="0.3">
      <c r="N809" s="56" t="s">
        <v>811</v>
      </c>
      <c r="O809" s="56" t="s">
        <v>815</v>
      </c>
      <c r="P809" s="92">
        <f>Q809/R809</f>
        <v>0.2</v>
      </c>
      <c r="Q809" s="56">
        <v>3</v>
      </c>
      <c r="R809" s="56">
        <v>15</v>
      </c>
      <c r="S809" s="56">
        <v>5</v>
      </c>
      <c r="T809" s="56">
        <v>58</v>
      </c>
      <c r="U809" s="100">
        <f>S809/T809</f>
        <v>8.6206896551724144E-2</v>
      </c>
      <c r="V809" s="106"/>
      <c r="AD809" s="56"/>
      <c r="AE809" s="56"/>
      <c r="AF809" s="88"/>
      <c r="AG809" s="56"/>
      <c r="AH809" s="56"/>
      <c r="AI809" s="56"/>
      <c r="AJ809" s="56"/>
      <c r="AK809" s="96"/>
      <c r="AL809" s="63"/>
      <c r="BL809" s="99"/>
      <c r="BM809" s="56" t="s">
        <v>121</v>
      </c>
      <c r="BN809" s="90" t="s">
        <v>125</v>
      </c>
      <c r="BO809" s="63" t="s">
        <v>139</v>
      </c>
      <c r="BP809" s="63" t="s">
        <v>605</v>
      </c>
      <c r="BQ809" s="98" t="s">
        <v>825</v>
      </c>
      <c r="BR809" s="63" t="s">
        <v>139</v>
      </c>
      <c r="BS809" s="63" t="s">
        <v>611</v>
      </c>
      <c r="BT809" s="63" t="s">
        <v>66</v>
      </c>
    </row>
    <row r="810" spans="1:78" x14ac:dyDescent="0.3">
      <c r="N810" s="56" t="s">
        <v>810</v>
      </c>
      <c r="O810" s="56"/>
      <c r="P810" s="262" t="s">
        <v>814</v>
      </c>
      <c r="Q810" s="263"/>
      <c r="R810" s="264"/>
      <c r="S810" s="262" t="s">
        <v>1294</v>
      </c>
      <c r="T810" s="263"/>
      <c r="U810" s="264"/>
      <c r="V810" s="63"/>
      <c r="AD810" s="56"/>
      <c r="AE810" s="56"/>
      <c r="AF810" s="88"/>
      <c r="AG810" s="56"/>
      <c r="AH810" s="56"/>
      <c r="AI810" s="56"/>
      <c r="AJ810" s="56"/>
      <c r="AK810" s="96"/>
      <c r="AL810" s="63"/>
    </row>
    <row r="811" spans="1:78" x14ac:dyDescent="0.3">
      <c r="N811" s="56" t="s">
        <v>811</v>
      </c>
      <c r="O811" s="56"/>
      <c r="P811" s="262" t="s">
        <v>1295</v>
      </c>
      <c r="Q811" s="263"/>
      <c r="R811" s="264"/>
      <c r="S811" s="262" t="s">
        <v>1296</v>
      </c>
      <c r="T811" s="263"/>
      <c r="U811" s="264"/>
      <c r="V811" s="63"/>
    </row>
    <row r="812" spans="1:78" x14ac:dyDescent="0.3">
      <c r="AZ812" s="84"/>
      <c r="BA812" s="84"/>
      <c r="BB812" s="84"/>
      <c r="BC812" s="84"/>
      <c r="BD812" s="84"/>
      <c r="BE812" s="84"/>
      <c r="BF812" s="84"/>
      <c r="BG812" s="84"/>
      <c r="BH812" s="84"/>
      <c r="BI812" s="84"/>
      <c r="BJ812" s="84"/>
      <c r="BK812" s="84"/>
      <c r="BL812" s="84"/>
      <c r="BM812" s="84"/>
      <c r="BN812" s="84"/>
      <c r="BO812" s="84"/>
      <c r="BP812" s="84"/>
      <c r="BQ812" s="84"/>
      <c r="BR812" s="84"/>
      <c r="BS812" s="84"/>
      <c r="BT812" s="84"/>
      <c r="BU812" s="84"/>
    </row>
    <row r="813" spans="1:78" ht="4.1500000000000004" customHeight="1" x14ac:dyDescent="0.3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  <c r="AA813" s="85"/>
      <c r="AB813" s="85"/>
      <c r="AC813" s="85"/>
      <c r="AD813" s="85"/>
      <c r="AE813" s="85"/>
      <c r="AF813" s="85"/>
      <c r="AG813" s="85"/>
      <c r="AH813" s="85"/>
      <c r="AI813" s="85"/>
      <c r="AJ813" s="85"/>
      <c r="AK813" s="85"/>
      <c r="AL813" s="85"/>
      <c r="AM813" s="85"/>
      <c r="AN813" s="85"/>
      <c r="AO813" s="85"/>
      <c r="AP813" s="85"/>
      <c r="AQ813" s="85"/>
      <c r="AR813" s="85"/>
      <c r="AS813" s="85"/>
      <c r="AT813" s="85"/>
      <c r="AU813" s="85"/>
      <c r="AV813" s="85"/>
      <c r="AW813" s="85"/>
      <c r="AX813" s="85"/>
      <c r="AY813" s="85"/>
      <c r="AZ813" s="85"/>
      <c r="BA813" s="85"/>
      <c r="BB813" s="85"/>
      <c r="BC813" s="85"/>
      <c r="BD813" s="85"/>
      <c r="BE813" s="85"/>
      <c r="BF813" s="85"/>
      <c r="BG813" s="85"/>
      <c r="BH813" s="85"/>
      <c r="BI813" s="85"/>
      <c r="BJ813" s="85"/>
      <c r="BK813" s="85"/>
      <c r="BL813" s="85"/>
      <c r="BM813" s="85"/>
      <c r="BN813" s="85"/>
      <c r="BO813" s="85"/>
      <c r="BP813" s="85"/>
      <c r="BQ813" s="85"/>
      <c r="BR813" s="85"/>
      <c r="BS813" s="85"/>
      <c r="BT813" s="85"/>
      <c r="BU813" s="85"/>
      <c r="BV813" s="85"/>
      <c r="BW813" s="85"/>
      <c r="BX813" s="85"/>
      <c r="BY813" s="85"/>
      <c r="BZ813" s="85"/>
    </row>
    <row r="815" spans="1:78" x14ac:dyDescent="0.3">
      <c r="A815" s="60">
        <v>37</v>
      </c>
      <c r="B815" s="60">
        <v>1095</v>
      </c>
      <c r="C815" s="61" t="s">
        <v>37</v>
      </c>
      <c r="D815" s="56" t="s">
        <v>331</v>
      </c>
      <c r="E815" s="56" t="s">
        <v>157</v>
      </c>
      <c r="F815" s="56" t="s">
        <v>332</v>
      </c>
      <c r="G815" s="56" t="s">
        <v>333</v>
      </c>
    </row>
    <row r="816" spans="1:78" x14ac:dyDescent="0.3">
      <c r="C816" s="54" t="s">
        <v>179</v>
      </c>
    </row>
    <row r="817" spans="4:78" x14ac:dyDescent="0.3">
      <c r="D817" s="62" t="s">
        <v>51</v>
      </c>
      <c r="E817" s="56" t="str">
        <f>E815</f>
        <v>p-RFA</v>
      </c>
      <c r="F817" s="56" t="str">
        <f>F815</f>
        <v>PN</v>
      </c>
      <c r="G817" s="56" t="str">
        <f>G815</f>
        <v>RN</v>
      </c>
      <c r="H817" s="56" t="s">
        <v>131</v>
      </c>
      <c r="N817" s="217" t="s">
        <v>817</v>
      </c>
      <c r="O817" s="217"/>
      <c r="P817" s="217"/>
      <c r="Q817" s="217"/>
      <c r="R817" s="217"/>
      <c r="S817" s="217"/>
      <c r="T817" s="217"/>
      <c r="U817" s="217"/>
      <c r="V817" s="217"/>
      <c r="W817" s="217"/>
      <c r="X817" s="217"/>
      <c r="Y817" s="217"/>
      <c r="Z817" s="217"/>
      <c r="AA817" s="217"/>
      <c r="AB817" s="217"/>
      <c r="AD817" s="218"/>
      <c r="AE817" s="218" t="s">
        <v>59</v>
      </c>
      <c r="AF817" s="217" t="s">
        <v>41</v>
      </c>
      <c r="AG817" s="217"/>
      <c r="AH817" s="217"/>
      <c r="AI817" s="217" t="s">
        <v>42</v>
      </c>
      <c r="AJ817" s="217"/>
      <c r="AK817" s="217"/>
      <c r="AL817" s="217" t="s">
        <v>43</v>
      </c>
      <c r="AM817" s="217"/>
      <c r="AN817" s="217"/>
      <c r="AO817" s="223" t="s">
        <v>60</v>
      </c>
      <c r="AP817" s="84"/>
      <c r="AQ817" s="84"/>
      <c r="AR817" s="84"/>
      <c r="AT817" s="218"/>
      <c r="AU817" s="218" t="s">
        <v>59</v>
      </c>
      <c r="AV817" s="220" t="s">
        <v>41</v>
      </c>
      <c r="AW817" s="221"/>
      <c r="AX817" s="222"/>
      <c r="AY817" s="220" t="s">
        <v>42</v>
      </c>
      <c r="AZ817" s="221"/>
      <c r="BA817" s="222"/>
      <c r="BB817" s="217" t="s">
        <v>43</v>
      </c>
      <c r="BC817" s="217"/>
      <c r="BD817" s="217"/>
      <c r="BE817" s="232" t="s">
        <v>60</v>
      </c>
      <c r="BJ817" s="56" t="s">
        <v>155</v>
      </c>
      <c r="BL817" s="217" t="s">
        <v>155</v>
      </c>
      <c r="BM817" s="217"/>
      <c r="BN817" s="217"/>
      <c r="BO817" s="217"/>
      <c r="BP817" s="217"/>
      <c r="BQ817" s="217"/>
      <c r="BR817" s="217"/>
      <c r="BS817" s="217"/>
      <c r="BT817" s="217"/>
      <c r="BU817" s="217"/>
      <c r="BV817" s="217"/>
      <c r="BW817" s="217"/>
      <c r="BX817" s="217"/>
      <c r="BY817" s="217"/>
      <c r="BZ817" s="217"/>
    </row>
    <row r="818" spans="4:78" x14ac:dyDescent="0.3">
      <c r="D818" s="56" t="s">
        <v>52</v>
      </c>
      <c r="E818" s="56">
        <v>86</v>
      </c>
      <c r="F818" s="56">
        <v>85</v>
      </c>
      <c r="G818" s="56">
        <v>71</v>
      </c>
      <c r="H818" s="56"/>
      <c r="AD818" s="219"/>
      <c r="AE818" s="219"/>
      <c r="AF818" s="56"/>
      <c r="AG818" s="56" t="s">
        <v>61</v>
      </c>
      <c r="AH818" s="56" t="s">
        <v>62</v>
      </c>
      <c r="AI818" s="56" t="s">
        <v>63</v>
      </c>
      <c r="AJ818" s="56" t="s">
        <v>62</v>
      </c>
      <c r="AK818" s="56"/>
      <c r="AL818" s="56" t="s">
        <v>63</v>
      </c>
      <c r="AM818" s="56" t="s">
        <v>62</v>
      </c>
      <c r="AN818" s="56"/>
      <c r="AO818" s="224"/>
      <c r="AP818" s="84"/>
      <c r="AQ818" s="84"/>
      <c r="AR818" s="84"/>
      <c r="AT818" s="219"/>
      <c r="AU818" s="219"/>
      <c r="AV818" s="56" t="s">
        <v>80</v>
      </c>
      <c r="AW818" s="63" t="s">
        <v>81</v>
      </c>
      <c r="AX818" s="56" t="s">
        <v>62</v>
      </c>
      <c r="AY818" s="56" t="s">
        <v>80</v>
      </c>
      <c r="AZ818" s="63" t="s">
        <v>81</v>
      </c>
      <c r="BA818" s="56" t="s">
        <v>62</v>
      </c>
      <c r="BB818" s="56" t="s">
        <v>80</v>
      </c>
      <c r="BC818" s="63" t="s">
        <v>81</v>
      </c>
      <c r="BD818" s="56" t="s">
        <v>62</v>
      </c>
      <c r="BE818" s="233"/>
      <c r="BZ818" s="84"/>
    </row>
    <row r="819" spans="4:78" x14ac:dyDescent="0.3">
      <c r="D819" s="94" t="s">
        <v>53</v>
      </c>
      <c r="E819" s="94">
        <v>2.34</v>
      </c>
      <c r="F819" s="94">
        <v>2.63</v>
      </c>
      <c r="G819" s="94">
        <v>3.16</v>
      </c>
      <c r="H819" s="94"/>
      <c r="AD819" s="56"/>
      <c r="AE819" s="56"/>
      <c r="AF819" s="88"/>
      <c r="AG819" s="56"/>
      <c r="AH819" s="56"/>
      <c r="AI819" s="56"/>
      <c r="AJ819" s="56"/>
      <c r="AK819" s="89"/>
      <c r="AL819" s="56"/>
      <c r="AM819" s="56"/>
      <c r="AN819" s="96"/>
      <c r="AO819" s="63"/>
      <c r="AP819" s="84"/>
      <c r="AQ819" s="84"/>
      <c r="AR819" s="84"/>
      <c r="AT819" s="56" t="s">
        <v>1291</v>
      </c>
      <c r="AU819" s="99" t="s">
        <v>841</v>
      </c>
      <c r="AV819" s="97" t="s">
        <v>843</v>
      </c>
      <c r="AW819" s="63" t="s">
        <v>844</v>
      </c>
      <c r="AX819" s="56">
        <v>86</v>
      </c>
      <c r="AY819" s="91" t="s">
        <v>845</v>
      </c>
      <c r="AZ819" s="63" t="s">
        <v>395</v>
      </c>
      <c r="BA819" s="56">
        <v>85</v>
      </c>
      <c r="BB819" s="98" t="s">
        <v>846</v>
      </c>
      <c r="BC819" s="63" t="s">
        <v>847</v>
      </c>
      <c r="BD819" s="63" t="s">
        <v>840</v>
      </c>
      <c r="BE819" s="63" t="s">
        <v>848</v>
      </c>
      <c r="BZ819" s="84"/>
    </row>
    <row r="820" spans="4:78" x14ac:dyDescent="0.3">
      <c r="D820" s="94" t="s">
        <v>54</v>
      </c>
      <c r="E820" s="225" t="s">
        <v>837</v>
      </c>
      <c r="F820" s="226"/>
      <c r="G820" s="227"/>
      <c r="H820" s="56"/>
      <c r="AD820" s="56" t="s">
        <v>76</v>
      </c>
      <c r="AE820" s="56" t="s">
        <v>856</v>
      </c>
      <c r="AF820" s="88">
        <f>AG820/AH820</f>
        <v>6.9767441860465115E-2</v>
      </c>
      <c r="AG820" s="56">
        <v>6</v>
      </c>
      <c r="AH820" s="56">
        <v>86</v>
      </c>
      <c r="AI820" s="56">
        <v>2</v>
      </c>
      <c r="AJ820" s="56">
        <v>85</v>
      </c>
      <c r="AK820" s="89">
        <f>AI820/AJ820</f>
        <v>2.3529411764705882E-2</v>
      </c>
      <c r="AL820" s="56">
        <v>0</v>
      </c>
      <c r="AM820" s="56">
        <v>71</v>
      </c>
      <c r="AN820" s="96">
        <f>AL820/AM820</f>
        <v>0</v>
      </c>
      <c r="AO820" s="63" t="s">
        <v>66</v>
      </c>
      <c r="AP820" s="84"/>
      <c r="AQ820" s="84"/>
      <c r="AR820" s="84"/>
      <c r="AT820" s="56" t="s">
        <v>1291</v>
      </c>
      <c r="AU820" s="56" t="s">
        <v>842</v>
      </c>
      <c r="AV820" s="97" t="s">
        <v>849</v>
      </c>
      <c r="AW820" s="63" t="s">
        <v>850</v>
      </c>
      <c r="AX820" s="56">
        <v>86</v>
      </c>
      <c r="AY820" s="91" t="s">
        <v>851</v>
      </c>
      <c r="AZ820" s="63" t="s">
        <v>852</v>
      </c>
      <c r="BA820" s="56">
        <v>85</v>
      </c>
      <c r="BB820" s="98" t="s">
        <v>853</v>
      </c>
      <c r="BC820" s="63" t="s">
        <v>854</v>
      </c>
      <c r="BD820" s="63" t="s">
        <v>840</v>
      </c>
      <c r="BE820" s="63" t="s">
        <v>855</v>
      </c>
      <c r="BZ820" s="84"/>
    </row>
    <row r="821" spans="4:78" x14ac:dyDescent="0.3">
      <c r="D821" s="94" t="s">
        <v>55</v>
      </c>
      <c r="E821" s="225" t="s">
        <v>137</v>
      </c>
      <c r="F821" s="226"/>
      <c r="G821" s="227"/>
      <c r="H821" s="56"/>
      <c r="AD821" s="56" t="s">
        <v>77</v>
      </c>
      <c r="AE821" s="56" t="s">
        <v>856</v>
      </c>
      <c r="AF821" s="88">
        <f t="shared" ref="AF821" si="142">AG821/AH821</f>
        <v>0</v>
      </c>
      <c r="AG821" s="56">
        <v>0</v>
      </c>
      <c r="AH821" s="56">
        <v>86</v>
      </c>
      <c r="AI821" s="56">
        <v>0</v>
      </c>
      <c r="AJ821" s="56">
        <v>85</v>
      </c>
      <c r="AK821" s="89">
        <f t="shared" ref="AK821" si="143">AI821/AJ821</f>
        <v>0</v>
      </c>
      <c r="AL821" s="56">
        <v>2</v>
      </c>
      <c r="AM821" s="56">
        <v>71</v>
      </c>
      <c r="AN821" s="96">
        <f t="shared" ref="AN821" si="144">AL821/AM821</f>
        <v>2.8169014084507043E-2</v>
      </c>
      <c r="AO821" s="63" t="s">
        <v>66</v>
      </c>
      <c r="AP821" s="84"/>
      <c r="AQ821" s="84"/>
      <c r="AR821" s="84"/>
      <c r="AT821" s="102"/>
      <c r="AU821" s="103" t="s">
        <v>59</v>
      </c>
      <c r="AV821" s="56"/>
      <c r="AW821" s="56" t="s">
        <v>61</v>
      </c>
      <c r="AX821" s="56" t="s">
        <v>62</v>
      </c>
      <c r="AY821" s="56" t="s">
        <v>63</v>
      </c>
      <c r="AZ821" s="56" t="s">
        <v>62</v>
      </c>
      <c r="BA821" s="56"/>
      <c r="BB821" s="56" t="s">
        <v>63</v>
      </c>
      <c r="BC821" s="56" t="s">
        <v>62</v>
      </c>
      <c r="BE821" s="104" t="s">
        <v>60</v>
      </c>
      <c r="BZ821" s="84"/>
    </row>
    <row r="822" spans="4:78" x14ac:dyDescent="0.3">
      <c r="D822" s="56" t="s">
        <v>56</v>
      </c>
      <c r="E822" s="220" t="s">
        <v>139</v>
      </c>
      <c r="F822" s="221"/>
      <c r="G822" s="222"/>
      <c r="H822" s="56"/>
      <c r="AD822" s="56"/>
      <c r="AE822" s="56"/>
      <c r="AF822" s="88"/>
      <c r="AG822" s="56"/>
      <c r="AH822" s="56"/>
      <c r="AI822" s="56"/>
      <c r="AJ822" s="56"/>
      <c r="AK822" s="89"/>
      <c r="AL822" s="56"/>
      <c r="AM822" s="56"/>
      <c r="AN822" s="96"/>
      <c r="AO822" s="63"/>
      <c r="AP822" s="84"/>
      <c r="AQ822" s="84"/>
      <c r="AR822" s="84"/>
      <c r="AT822" s="56" t="s">
        <v>112</v>
      </c>
      <c r="AU822" s="56" t="s">
        <v>232</v>
      </c>
      <c r="AV822" s="88">
        <f t="shared" ref="AV822" si="145">AW822/AX822</f>
        <v>0.02</v>
      </c>
      <c r="AW822" s="56">
        <v>1</v>
      </c>
      <c r="AX822" s="56">
        <v>50</v>
      </c>
      <c r="AY822" s="56">
        <v>11</v>
      </c>
      <c r="AZ822" s="56">
        <v>48</v>
      </c>
      <c r="BA822" s="89">
        <f t="shared" ref="BA822" si="146">AY822/AZ822</f>
        <v>0.22916666666666666</v>
      </c>
      <c r="BB822" s="56">
        <v>21</v>
      </c>
      <c r="BC822" s="63" t="s">
        <v>786</v>
      </c>
      <c r="BD822" s="105">
        <f>BB822/BC822</f>
        <v>0.58333333333333337</v>
      </c>
      <c r="BE822" s="63" t="s">
        <v>129</v>
      </c>
      <c r="BZ822" s="84"/>
    </row>
    <row r="823" spans="4:78" x14ac:dyDescent="0.3">
      <c r="D823" s="56" t="s">
        <v>57</v>
      </c>
      <c r="E823" s="217" t="s">
        <v>139</v>
      </c>
      <c r="F823" s="217"/>
      <c r="G823" s="217"/>
      <c r="H823" s="80"/>
      <c r="BZ823" s="84"/>
    </row>
    <row r="824" spans="4:78" x14ac:dyDescent="0.3">
      <c r="D824" s="94" t="s">
        <v>236</v>
      </c>
      <c r="E824" s="94">
        <v>22</v>
      </c>
      <c r="F824" s="94">
        <v>24</v>
      </c>
      <c r="G824" s="94">
        <v>45.5</v>
      </c>
      <c r="H824" s="94"/>
    </row>
    <row r="826" spans="4:78" x14ac:dyDescent="0.3">
      <c r="D826" s="56" t="s">
        <v>51</v>
      </c>
      <c r="E826" s="56" t="str">
        <f>E817</f>
        <v>p-RFA</v>
      </c>
      <c r="F826" s="56" t="str">
        <f>F817</f>
        <v>PN</v>
      </c>
      <c r="G826" s="56" t="s">
        <v>131</v>
      </c>
      <c r="I826" s="56" t="s">
        <v>51</v>
      </c>
      <c r="J826" s="56" t="str">
        <f>E817</f>
        <v>p-RFA</v>
      </c>
      <c r="K826" s="56" t="str">
        <f>G817</f>
        <v>RN</v>
      </c>
      <c r="L826" s="56" t="s">
        <v>131</v>
      </c>
      <c r="AD826" s="218"/>
      <c r="AE826" s="218" t="s">
        <v>59</v>
      </c>
      <c r="AF826" s="217" t="s">
        <v>41</v>
      </c>
      <c r="AG826" s="217"/>
      <c r="AH826" s="217"/>
      <c r="AI826" s="217" t="s">
        <v>42</v>
      </c>
      <c r="AJ826" s="217"/>
      <c r="AK826" s="217"/>
      <c r="AL826" s="223" t="s">
        <v>60</v>
      </c>
      <c r="AT826" s="218"/>
      <c r="AU826" s="218" t="s">
        <v>59</v>
      </c>
      <c r="AV826" s="220" t="s">
        <v>41</v>
      </c>
      <c r="AW826" s="221"/>
      <c r="AX826" s="222"/>
      <c r="AY826" s="220" t="s">
        <v>42</v>
      </c>
      <c r="AZ826" s="221"/>
      <c r="BA826" s="222"/>
      <c r="BB826" s="232" t="s">
        <v>60</v>
      </c>
    </row>
    <row r="827" spans="4:78" x14ac:dyDescent="0.3">
      <c r="D827" s="56" t="s">
        <v>52</v>
      </c>
      <c r="E827" s="56">
        <f>E818</f>
        <v>86</v>
      </c>
      <c r="F827" s="56">
        <f t="shared" ref="F827:F833" si="147">F818</f>
        <v>85</v>
      </c>
      <c r="G827" s="56"/>
      <c r="I827" s="56" t="s">
        <v>52</v>
      </c>
      <c r="J827" s="56">
        <f t="shared" ref="J827:J833" si="148">E818</f>
        <v>86</v>
      </c>
      <c r="K827" s="56">
        <f t="shared" ref="K827:K833" si="149">G818</f>
        <v>71</v>
      </c>
      <c r="L827" s="56"/>
      <c r="AD827" s="219"/>
      <c r="AE827" s="219"/>
      <c r="AF827" s="56"/>
      <c r="AG827" s="56" t="s">
        <v>61</v>
      </c>
      <c r="AH827" s="56" t="s">
        <v>62</v>
      </c>
      <c r="AI827" s="56" t="s">
        <v>63</v>
      </c>
      <c r="AJ827" s="56" t="s">
        <v>62</v>
      </c>
      <c r="AK827" s="56"/>
      <c r="AL827" s="224"/>
      <c r="AT827" s="219"/>
      <c r="AU827" s="219"/>
      <c r="AV827" s="56" t="s">
        <v>80</v>
      </c>
      <c r="AW827" s="63" t="s">
        <v>81</v>
      </c>
      <c r="AX827" s="56" t="s">
        <v>62</v>
      </c>
      <c r="AY827" s="56" t="s">
        <v>80</v>
      </c>
      <c r="AZ827" s="63" t="s">
        <v>81</v>
      </c>
      <c r="BA827" s="56" t="s">
        <v>62</v>
      </c>
      <c r="BB827" s="233"/>
    </row>
    <row r="828" spans="4:78" x14ac:dyDescent="0.3">
      <c r="D828" s="56" t="s">
        <v>53</v>
      </c>
      <c r="E828" s="56">
        <f t="shared" ref="E828:E833" si="150">E819</f>
        <v>2.34</v>
      </c>
      <c r="F828" s="56">
        <f t="shared" si="147"/>
        <v>2.63</v>
      </c>
      <c r="G828" s="56"/>
      <c r="I828" s="94" t="s">
        <v>53</v>
      </c>
      <c r="J828" s="94">
        <f t="shared" si="148"/>
        <v>2.34</v>
      </c>
      <c r="K828" s="94">
        <f t="shared" si="149"/>
        <v>3.16</v>
      </c>
      <c r="L828" s="94"/>
      <c r="AD828" s="56"/>
      <c r="AE828" s="56"/>
      <c r="AF828" s="88"/>
      <c r="AG828" s="56"/>
      <c r="AH828" s="56"/>
      <c r="AI828" s="56"/>
      <c r="AJ828" s="56"/>
      <c r="AK828" s="89"/>
      <c r="AL828" s="63"/>
      <c r="AT828" s="56" t="s">
        <v>1291</v>
      </c>
      <c r="AU828" s="99" t="s">
        <v>841</v>
      </c>
      <c r="AV828" s="97" t="s">
        <v>843</v>
      </c>
      <c r="AW828" s="63" t="s">
        <v>844</v>
      </c>
      <c r="AX828" s="56">
        <v>86</v>
      </c>
      <c r="AY828" s="91" t="s">
        <v>845</v>
      </c>
      <c r="AZ828" s="63" t="s">
        <v>395</v>
      </c>
      <c r="BA828" s="56">
        <v>85</v>
      </c>
      <c r="BB828" s="106"/>
    </row>
    <row r="829" spans="4:78" x14ac:dyDescent="0.3">
      <c r="D829" s="94" t="s">
        <v>54</v>
      </c>
      <c r="E829" s="225" t="s">
        <v>731</v>
      </c>
      <c r="F829" s="227"/>
      <c r="G829" s="94"/>
      <c r="I829" s="56" t="s">
        <v>54</v>
      </c>
      <c r="J829" s="220" t="s">
        <v>728</v>
      </c>
      <c r="K829" s="222"/>
      <c r="L829" s="56"/>
      <c r="AD829" s="56" t="s">
        <v>76</v>
      </c>
      <c r="AE829" s="56" t="s">
        <v>856</v>
      </c>
      <c r="AF829" s="88">
        <f>AG829/AH829</f>
        <v>3.4883720930232558E-2</v>
      </c>
      <c r="AG829" s="56">
        <v>3</v>
      </c>
      <c r="AH829" s="56">
        <v>86</v>
      </c>
      <c r="AI829" s="56">
        <v>3</v>
      </c>
      <c r="AJ829" s="56">
        <v>85</v>
      </c>
      <c r="AK829" s="89">
        <f>AI829/AJ829</f>
        <v>3.5294117647058823E-2</v>
      </c>
      <c r="AL829" s="63" t="s">
        <v>66</v>
      </c>
      <c r="AT829" s="56" t="s">
        <v>1291</v>
      </c>
      <c r="AU829" s="56" t="s">
        <v>842</v>
      </c>
      <c r="AV829" s="97" t="s">
        <v>849</v>
      </c>
      <c r="AW829" s="63" t="s">
        <v>850</v>
      </c>
      <c r="AX829" s="56">
        <v>86</v>
      </c>
      <c r="AY829" s="91" t="s">
        <v>851</v>
      </c>
      <c r="AZ829" s="63" t="s">
        <v>852</v>
      </c>
      <c r="BA829" s="56">
        <v>85</v>
      </c>
      <c r="BB829" s="106"/>
    </row>
    <row r="830" spans="4:78" x14ac:dyDescent="0.3">
      <c r="D830" s="94" t="s">
        <v>55</v>
      </c>
      <c r="E830" s="225" t="s">
        <v>137</v>
      </c>
      <c r="F830" s="227"/>
      <c r="G830" s="94"/>
      <c r="I830" s="94" t="s">
        <v>55</v>
      </c>
      <c r="J830" s="225" t="s">
        <v>137</v>
      </c>
      <c r="K830" s="227"/>
      <c r="L830" s="94"/>
      <c r="AD830" s="56" t="s">
        <v>77</v>
      </c>
      <c r="AE830" s="56" t="s">
        <v>856</v>
      </c>
      <c r="AF830" s="88">
        <f t="shared" ref="AF830" si="151">AG830/AH830</f>
        <v>3.4883720930232558E-2</v>
      </c>
      <c r="AG830" s="56">
        <v>3</v>
      </c>
      <c r="AH830" s="56">
        <v>86</v>
      </c>
      <c r="AI830" s="56">
        <v>2</v>
      </c>
      <c r="AJ830" s="56">
        <v>85</v>
      </c>
      <c r="AK830" s="89">
        <f t="shared" ref="AK830" si="152">AI830/AJ830</f>
        <v>2.3529411764705882E-2</v>
      </c>
      <c r="AL830" s="63" t="s">
        <v>66</v>
      </c>
      <c r="AT830" s="102"/>
      <c r="AU830" s="103" t="s">
        <v>59</v>
      </c>
      <c r="AV830" s="56"/>
      <c r="AW830" s="56" t="s">
        <v>61</v>
      </c>
      <c r="AX830" s="56" t="s">
        <v>62</v>
      </c>
      <c r="AY830" s="56" t="s">
        <v>63</v>
      </c>
      <c r="AZ830" s="56" t="s">
        <v>62</v>
      </c>
      <c r="BA830" s="56"/>
      <c r="BB830" s="63"/>
    </row>
    <row r="831" spans="4:78" x14ac:dyDescent="0.3">
      <c r="D831" s="56" t="s">
        <v>56</v>
      </c>
      <c r="E831" s="220" t="s">
        <v>139</v>
      </c>
      <c r="F831" s="222"/>
      <c r="G831" s="56"/>
      <c r="I831" s="56" t="s">
        <v>56</v>
      </c>
      <c r="J831" s="220" t="s">
        <v>139</v>
      </c>
      <c r="K831" s="222"/>
      <c r="L831" s="56"/>
      <c r="AD831" s="56"/>
      <c r="AE831" s="56"/>
      <c r="AF831" s="88"/>
      <c r="AG831" s="56"/>
      <c r="AH831" s="56"/>
      <c r="AI831" s="56"/>
      <c r="AJ831" s="56"/>
      <c r="AK831" s="89"/>
      <c r="AL831" s="63"/>
      <c r="AT831" s="56" t="s">
        <v>112</v>
      </c>
      <c r="AU831" s="56" t="s">
        <v>232</v>
      </c>
      <c r="AV831" s="88">
        <f t="shared" ref="AV831" si="153">AW831/AX831</f>
        <v>0.02</v>
      </c>
      <c r="AW831" s="56">
        <v>1</v>
      </c>
      <c r="AX831" s="56">
        <v>50</v>
      </c>
      <c r="AY831" s="56">
        <v>11</v>
      </c>
      <c r="AZ831" s="56">
        <v>48</v>
      </c>
      <c r="BA831" s="89">
        <f t="shared" ref="BA831" si="154">AY831/AZ831</f>
        <v>0.22916666666666666</v>
      </c>
      <c r="BB831" s="106"/>
    </row>
    <row r="832" spans="4:78" x14ac:dyDescent="0.3">
      <c r="D832" s="56" t="s">
        <v>57</v>
      </c>
      <c r="E832" s="220" t="s">
        <v>139</v>
      </c>
      <c r="F832" s="222"/>
      <c r="G832" s="56"/>
      <c r="I832" s="56" t="s">
        <v>57</v>
      </c>
      <c r="J832" s="220" t="s">
        <v>139</v>
      </c>
      <c r="K832" s="222"/>
      <c r="L832" s="56"/>
    </row>
    <row r="833" spans="1:78" x14ac:dyDescent="0.3">
      <c r="D833" s="56" t="s">
        <v>236</v>
      </c>
      <c r="E833" s="56">
        <f t="shared" si="150"/>
        <v>22</v>
      </c>
      <c r="F833" s="56">
        <f t="shared" si="147"/>
        <v>24</v>
      </c>
      <c r="G833" s="56"/>
      <c r="I833" s="94" t="s">
        <v>236</v>
      </c>
      <c r="J833" s="94">
        <f t="shared" si="148"/>
        <v>22</v>
      </c>
      <c r="K833" s="94">
        <f t="shared" si="149"/>
        <v>45.5</v>
      </c>
      <c r="L833" s="94"/>
    </row>
    <row r="834" spans="1:78" x14ac:dyDescent="0.3">
      <c r="AD834" s="218"/>
      <c r="AE834" s="218" t="s">
        <v>59</v>
      </c>
      <c r="AF834" s="220" t="s">
        <v>41</v>
      </c>
      <c r="AG834" s="221"/>
      <c r="AH834" s="222"/>
      <c r="AI834" s="220" t="s">
        <v>43</v>
      </c>
      <c r="AJ834" s="221"/>
      <c r="AK834" s="222"/>
      <c r="AL834" s="104" t="s">
        <v>60</v>
      </c>
      <c r="AT834" s="218"/>
      <c r="AU834" s="218" t="s">
        <v>59</v>
      </c>
      <c r="AV834" s="220" t="s">
        <v>41</v>
      </c>
      <c r="AW834" s="221"/>
      <c r="AX834" s="222"/>
      <c r="AY834" s="220" t="s">
        <v>42</v>
      </c>
      <c r="AZ834" s="221"/>
      <c r="BA834" s="222"/>
      <c r="BB834" s="232" t="s">
        <v>60</v>
      </c>
    </row>
    <row r="835" spans="1:78" x14ac:dyDescent="0.3">
      <c r="AD835" s="219"/>
      <c r="AE835" s="219"/>
      <c r="AF835" s="56"/>
      <c r="AG835" s="56" t="s">
        <v>61</v>
      </c>
      <c r="AH835" s="56" t="s">
        <v>62</v>
      </c>
      <c r="AI835" s="56" t="s">
        <v>63</v>
      </c>
      <c r="AJ835" s="56" t="s">
        <v>62</v>
      </c>
      <c r="AK835" s="56"/>
      <c r="AL835" s="107"/>
      <c r="AT835" s="219"/>
      <c r="AU835" s="219"/>
      <c r="AV835" s="56" t="s">
        <v>80</v>
      </c>
      <c r="AW835" s="63" t="s">
        <v>81</v>
      </c>
      <c r="AX835" s="56" t="s">
        <v>62</v>
      </c>
      <c r="AY835" s="56" t="s">
        <v>80</v>
      </c>
      <c r="AZ835" s="63" t="s">
        <v>81</v>
      </c>
      <c r="BA835" s="56" t="s">
        <v>62</v>
      </c>
      <c r="BB835" s="233"/>
    </row>
    <row r="836" spans="1:78" x14ac:dyDescent="0.3">
      <c r="AD836" s="56"/>
      <c r="AE836" s="56"/>
      <c r="AF836" s="88"/>
      <c r="AG836" s="56"/>
      <c r="AH836" s="56"/>
      <c r="AI836" s="56"/>
      <c r="AJ836" s="56"/>
      <c r="AK836" s="96"/>
      <c r="AL836" s="63"/>
      <c r="AT836" s="56" t="s">
        <v>1291</v>
      </c>
      <c r="AU836" s="99" t="s">
        <v>841</v>
      </c>
      <c r="AV836" s="97" t="s">
        <v>843</v>
      </c>
      <c r="AW836" s="63" t="s">
        <v>844</v>
      </c>
      <c r="AX836" s="56">
        <v>86</v>
      </c>
      <c r="AY836" s="98" t="s">
        <v>846</v>
      </c>
      <c r="AZ836" s="63" t="s">
        <v>847</v>
      </c>
      <c r="BA836" s="63" t="s">
        <v>840</v>
      </c>
      <c r="BB836" s="106"/>
    </row>
    <row r="837" spans="1:78" x14ac:dyDescent="0.3">
      <c r="AD837" s="56" t="s">
        <v>76</v>
      </c>
      <c r="AE837" s="56" t="s">
        <v>856</v>
      </c>
      <c r="AF837" s="88">
        <f>AG837/AH837</f>
        <v>3.4883720930232558E-2</v>
      </c>
      <c r="AG837" s="56">
        <v>3</v>
      </c>
      <c r="AH837" s="56">
        <v>86</v>
      </c>
      <c r="AI837" s="56">
        <v>3</v>
      </c>
      <c r="AJ837" s="56">
        <v>71</v>
      </c>
      <c r="AK837" s="96">
        <f>AI837/AJ837</f>
        <v>4.2253521126760563E-2</v>
      </c>
      <c r="AL837" s="63" t="s">
        <v>66</v>
      </c>
      <c r="AT837" s="56" t="s">
        <v>1291</v>
      </c>
      <c r="AU837" s="56" t="s">
        <v>842</v>
      </c>
      <c r="AV837" s="97" t="s">
        <v>849</v>
      </c>
      <c r="AW837" s="63" t="s">
        <v>850</v>
      </c>
      <c r="AX837" s="56">
        <v>86</v>
      </c>
      <c r="AY837" s="98" t="s">
        <v>853</v>
      </c>
      <c r="AZ837" s="63" t="s">
        <v>854</v>
      </c>
      <c r="BA837" s="63" t="s">
        <v>840</v>
      </c>
      <c r="BB837" s="106"/>
    </row>
    <row r="838" spans="1:78" x14ac:dyDescent="0.3">
      <c r="AD838" s="56" t="s">
        <v>77</v>
      </c>
      <c r="AE838" s="56" t="s">
        <v>856</v>
      </c>
      <c r="AF838" s="88">
        <f t="shared" ref="AF838" si="155">AG838/AH838</f>
        <v>3.4883720930232558E-2</v>
      </c>
      <c r="AG838" s="56">
        <v>3</v>
      </c>
      <c r="AH838" s="56">
        <v>86</v>
      </c>
      <c r="AI838" s="56">
        <v>2</v>
      </c>
      <c r="AJ838" s="56">
        <v>71</v>
      </c>
      <c r="AK838" s="96">
        <f t="shared" ref="AK838" si="156">AI838/AJ838</f>
        <v>2.8169014084507043E-2</v>
      </c>
      <c r="AL838" s="63" t="s">
        <v>66</v>
      </c>
      <c r="AT838" s="102"/>
      <c r="AU838" s="103" t="s">
        <v>59</v>
      </c>
      <c r="AV838" s="56"/>
      <c r="AW838" s="56" t="s">
        <v>61</v>
      </c>
      <c r="AX838" s="56" t="s">
        <v>62</v>
      </c>
      <c r="AY838" s="56" t="s">
        <v>63</v>
      </c>
      <c r="AZ838" s="56" t="s">
        <v>62</v>
      </c>
      <c r="BB838" s="63"/>
    </row>
    <row r="839" spans="1:78" x14ac:dyDescent="0.3">
      <c r="AD839" s="56"/>
      <c r="AE839" s="56"/>
      <c r="AF839" s="88"/>
      <c r="AG839" s="56"/>
      <c r="AH839" s="56"/>
      <c r="AI839" s="56"/>
      <c r="AJ839" s="56"/>
      <c r="AK839" s="96"/>
      <c r="AL839" s="63"/>
      <c r="AT839" s="56" t="s">
        <v>112</v>
      </c>
      <c r="AU839" s="56" t="s">
        <v>232</v>
      </c>
      <c r="AV839" s="88">
        <f t="shared" ref="AV839" si="157">AW839/AX839</f>
        <v>0.02</v>
      </c>
      <c r="AW839" s="56">
        <v>1</v>
      </c>
      <c r="AX839" s="56">
        <v>50</v>
      </c>
      <c r="AY839" s="56">
        <v>21</v>
      </c>
      <c r="AZ839" s="63" t="s">
        <v>786</v>
      </c>
      <c r="BA839" s="105">
        <f>AY839/AZ839</f>
        <v>0.58333333333333337</v>
      </c>
      <c r="BB839" s="106"/>
    </row>
    <row r="840" spans="1:78" x14ac:dyDescent="0.3">
      <c r="AZ840" s="84"/>
      <c r="BA840" s="84"/>
      <c r="BB840" s="84"/>
      <c r="BC840" s="84"/>
      <c r="BD840" s="84"/>
      <c r="BE840" s="84"/>
      <c r="BF840" s="84"/>
      <c r="BG840" s="84"/>
      <c r="BH840" s="84"/>
      <c r="BI840" s="84"/>
      <c r="BJ840" s="84"/>
      <c r="BK840" s="84"/>
      <c r="BL840" s="84"/>
      <c r="BM840" s="84"/>
      <c r="BN840" s="84"/>
      <c r="BO840" s="84"/>
      <c r="BP840" s="84"/>
      <c r="BQ840" s="84"/>
      <c r="BR840" s="84"/>
      <c r="BS840" s="84"/>
      <c r="BT840" s="84"/>
      <c r="BU840" s="84"/>
    </row>
    <row r="841" spans="1:78" ht="4.1500000000000004" customHeight="1" x14ac:dyDescent="0.3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  <c r="AA841" s="85"/>
      <c r="AB841" s="85"/>
      <c r="AC841" s="85"/>
      <c r="AD841" s="85"/>
      <c r="AE841" s="85"/>
      <c r="AF841" s="85"/>
      <c r="AG841" s="85"/>
      <c r="AH841" s="85"/>
      <c r="AI841" s="85"/>
      <c r="AJ841" s="85"/>
      <c r="AK841" s="85"/>
      <c r="AL841" s="85"/>
      <c r="AM841" s="85"/>
      <c r="AN841" s="85"/>
      <c r="AO841" s="85"/>
      <c r="AP841" s="85"/>
      <c r="AQ841" s="85"/>
      <c r="AR841" s="85"/>
      <c r="AS841" s="85"/>
      <c r="AT841" s="85"/>
      <c r="AU841" s="85"/>
      <c r="AV841" s="85"/>
      <c r="AW841" s="85"/>
      <c r="AX841" s="85"/>
      <c r="AY841" s="85"/>
      <c r="AZ841" s="85"/>
      <c r="BA841" s="85"/>
      <c r="BB841" s="85"/>
      <c r="BC841" s="85"/>
      <c r="BD841" s="85"/>
      <c r="BE841" s="85"/>
      <c r="BF841" s="85"/>
      <c r="BG841" s="85"/>
      <c r="BH841" s="85"/>
      <c r="BI841" s="85"/>
      <c r="BJ841" s="85"/>
      <c r="BK841" s="85"/>
      <c r="BL841" s="85"/>
      <c r="BM841" s="85"/>
      <c r="BN841" s="85"/>
      <c r="BO841" s="85"/>
      <c r="BP841" s="85"/>
      <c r="BQ841" s="85"/>
      <c r="BR841" s="85"/>
      <c r="BS841" s="85"/>
      <c r="BT841" s="85"/>
      <c r="BU841" s="85"/>
      <c r="BV841" s="85"/>
      <c r="BW841" s="85"/>
      <c r="BX841" s="85"/>
      <c r="BY841" s="85"/>
      <c r="BZ841" s="85"/>
    </row>
    <row r="843" spans="1:78" x14ac:dyDescent="0.3">
      <c r="A843" s="60">
        <v>38</v>
      </c>
      <c r="B843" s="60">
        <v>1111</v>
      </c>
      <c r="C843" s="61" t="s">
        <v>38</v>
      </c>
      <c r="D843" s="56" t="s">
        <v>202</v>
      </c>
      <c r="E843" s="56" t="s">
        <v>157</v>
      </c>
      <c r="F843" s="56" t="s">
        <v>366</v>
      </c>
      <c r="G843" s="56"/>
    </row>
    <row r="844" spans="1:78" x14ac:dyDescent="0.3">
      <c r="C844" s="54" t="s">
        <v>139</v>
      </c>
    </row>
    <row r="845" spans="1:78" x14ac:dyDescent="0.3">
      <c r="D845" s="62" t="s">
        <v>51</v>
      </c>
      <c r="E845" s="56" t="s">
        <v>157</v>
      </c>
      <c r="F845" s="56" t="s">
        <v>366</v>
      </c>
      <c r="G845" s="56" t="s">
        <v>131</v>
      </c>
      <c r="N845" s="218"/>
      <c r="O845" s="218" t="s">
        <v>59</v>
      </c>
      <c r="P845" s="220" t="s">
        <v>41</v>
      </c>
      <c r="Q845" s="221"/>
      <c r="R845" s="222"/>
      <c r="S845" s="220" t="s">
        <v>42</v>
      </c>
      <c r="T845" s="221"/>
      <c r="U845" s="222"/>
      <c r="V845" s="223" t="s">
        <v>60</v>
      </c>
      <c r="AD845" s="220" t="s">
        <v>155</v>
      </c>
      <c r="AE845" s="221"/>
      <c r="AF845" s="221"/>
      <c r="AG845" s="221"/>
      <c r="AH845" s="221"/>
      <c r="AI845" s="221"/>
      <c r="AJ845" s="221"/>
      <c r="AK845" s="221"/>
      <c r="AL845" s="221"/>
      <c r="AM845" s="221"/>
      <c r="AN845" s="221"/>
      <c r="AO845" s="222"/>
      <c r="AT845" s="217" t="s">
        <v>155</v>
      </c>
      <c r="AU845" s="217"/>
      <c r="AV845" s="217"/>
      <c r="AW845" s="217"/>
      <c r="AX845" s="217"/>
      <c r="AY845" s="217"/>
      <c r="AZ845" s="217"/>
      <c r="BA845" s="217"/>
      <c r="BB845" s="217"/>
      <c r="BC845" s="217"/>
      <c r="BD845" s="217"/>
      <c r="BE845" s="217"/>
      <c r="BF845" s="217"/>
      <c r="BG845" s="217"/>
      <c r="BJ845" s="56" t="s">
        <v>372</v>
      </c>
      <c r="BL845" s="217" t="s">
        <v>155</v>
      </c>
      <c r="BM845" s="217"/>
      <c r="BN845" s="217"/>
      <c r="BO845" s="217"/>
      <c r="BP845" s="217"/>
      <c r="BQ845" s="217"/>
      <c r="BR845" s="217"/>
      <c r="BS845" s="217"/>
      <c r="BT845" s="217"/>
      <c r="BU845" s="217"/>
      <c r="BV845" s="217"/>
      <c r="BW845" s="217"/>
    </row>
    <row r="846" spans="1:78" x14ac:dyDescent="0.3">
      <c r="D846" s="56" t="s">
        <v>52</v>
      </c>
      <c r="E846" s="56">
        <v>20</v>
      </c>
      <c r="F846" s="56">
        <v>17</v>
      </c>
      <c r="G846" s="56"/>
      <c r="N846" s="219"/>
      <c r="O846" s="219"/>
      <c r="P846" s="56"/>
      <c r="Q846" s="56" t="s">
        <v>61</v>
      </c>
      <c r="R846" s="56" t="s">
        <v>62</v>
      </c>
      <c r="S846" s="56" t="s">
        <v>63</v>
      </c>
      <c r="T846" s="56" t="s">
        <v>62</v>
      </c>
      <c r="U846" s="56"/>
      <c r="V846" s="224"/>
    </row>
    <row r="847" spans="1:78" x14ac:dyDescent="0.3">
      <c r="D847" s="56" t="s">
        <v>53</v>
      </c>
      <c r="E847" s="56">
        <v>2.4</v>
      </c>
      <c r="F847" s="56">
        <v>2.7</v>
      </c>
      <c r="G847" s="56"/>
      <c r="N847" s="56" t="s">
        <v>64</v>
      </c>
      <c r="O847" s="56" t="s">
        <v>203</v>
      </c>
      <c r="P847" s="86">
        <f>Q847/R847</f>
        <v>0</v>
      </c>
      <c r="Q847" s="56">
        <f>Q848+Q849</f>
        <v>0</v>
      </c>
      <c r="R847" s="56">
        <v>20</v>
      </c>
      <c r="S847" s="56">
        <f>S848+S849</f>
        <v>0</v>
      </c>
      <c r="T847" s="56">
        <v>17</v>
      </c>
      <c r="U847" s="87">
        <f>S847/T847</f>
        <v>0</v>
      </c>
      <c r="V847" s="63" t="s">
        <v>216</v>
      </c>
    </row>
    <row r="848" spans="1:78" x14ac:dyDescent="0.3">
      <c r="D848" s="94" t="s">
        <v>54</v>
      </c>
      <c r="E848" s="253" t="s">
        <v>137</v>
      </c>
      <c r="F848" s="253" t="e">
        <f>#REF!</f>
        <v>#REF!</v>
      </c>
      <c r="G848" s="94"/>
    </row>
    <row r="849" spans="1:78" x14ac:dyDescent="0.3">
      <c r="D849" s="56" t="s">
        <v>55</v>
      </c>
      <c r="E849" s="217" t="s">
        <v>139</v>
      </c>
      <c r="F849" s="217" t="e">
        <f>#REF!</f>
        <v>#REF!</v>
      </c>
      <c r="G849" s="56"/>
    </row>
    <row r="850" spans="1:78" x14ac:dyDescent="0.3">
      <c r="D850" s="56" t="s">
        <v>56</v>
      </c>
      <c r="E850" s="217" t="s">
        <v>139</v>
      </c>
      <c r="F850" s="217" t="e">
        <f>#REF!</f>
        <v>#REF!</v>
      </c>
      <c r="G850" s="56"/>
    </row>
    <row r="851" spans="1:78" x14ac:dyDescent="0.3">
      <c r="D851" s="56" t="s">
        <v>57</v>
      </c>
      <c r="E851" s="217" t="s">
        <v>139</v>
      </c>
      <c r="F851" s="217" t="e">
        <f>#REF!</f>
        <v>#REF!</v>
      </c>
      <c r="G851" s="56"/>
      <c r="AZ851" s="84"/>
      <c r="BA851" s="84"/>
      <c r="BB851" s="84"/>
      <c r="BC851" s="84"/>
      <c r="BD851" s="84"/>
      <c r="BE851" s="84"/>
      <c r="BF851" s="84"/>
      <c r="BG851" s="84"/>
      <c r="BH851" s="84"/>
    </row>
    <row r="852" spans="1:78" x14ac:dyDescent="0.3">
      <c r="D852" s="56" t="s">
        <v>235</v>
      </c>
      <c r="E852" s="217">
        <v>24</v>
      </c>
      <c r="F852" s="217" t="e">
        <f>#REF!</f>
        <v>#REF!</v>
      </c>
      <c r="G852" s="56"/>
    </row>
    <row r="853" spans="1:78" x14ac:dyDescent="0.3">
      <c r="BI853" s="84"/>
      <c r="BJ853" s="84"/>
      <c r="BK853" s="84"/>
      <c r="BL853" s="84"/>
      <c r="BM853" s="84"/>
      <c r="BN853" s="84"/>
      <c r="BO853" s="84"/>
      <c r="BP853" s="84"/>
      <c r="BQ853" s="84"/>
      <c r="BR853" s="84"/>
      <c r="BS853" s="84"/>
      <c r="BT853" s="84"/>
      <c r="BU853" s="84"/>
    </row>
    <row r="854" spans="1:78" ht="4.1500000000000004" customHeight="1" x14ac:dyDescent="0.3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  <c r="AB854" s="85"/>
      <c r="AC854" s="85"/>
      <c r="AD854" s="85"/>
      <c r="AE854" s="85"/>
      <c r="AF854" s="85"/>
      <c r="AG854" s="85"/>
      <c r="AH854" s="85"/>
      <c r="AI854" s="85"/>
      <c r="AJ854" s="85"/>
      <c r="AK854" s="85"/>
      <c r="AL854" s="85"/>
      <c r="AM854" s="85"/>
      <c r="AN854" s="85"/>
      <c r="AO854" s="85"/>
      <c r="AP854" s="85"/>
      <c r="AQ854" s="85"/>
      <c r="AR854" s="85"/>
      <c r="AS854" s="85"/>
      <c r="AT854" s="85"/>
      <c r="AU854" s="85"/>
      <c r="AV854" s="85"/>
      <c r="AW854" s="85"/>
      <c r="AX854" s="85"/>
      <c r="AY854" s="85"/>
      <c r="AZ854" s="85"/>
      <c r="BA854" s="85"/>
      <c r="BB854" s="85"/>
      <c r="BC854" s="85"/>
      <c r="BD854" s="85"/>
      <c r="BE854" s="85"/>
      <c r="BF854" s="85"/>
      <c r="BG854" s="85"/>
      <c r="BH854" s="85"/>
      <c r="BI854" s="85"/>
      <c r="BJ854" s="85"/>
      <c r="BK854" s="85"/>
      <c r="BL854" s="85"/>
      <c r="BM854" s="85"/>
      <c r="BN854" s="85"/>
      <c r="BO854" s="85"/>
      <c r="BP854" s="85"/>
      <c r="BQ854" s="85"/>
      <c r="BR854" s="85"/>
      <c r="BS854" s="85"/>
      <c r="BT854" s="85"/>
      <c r="BU854" s="85"/>
      <c r="BV854" s="85"/>
      <c r="BW854" s="85"/>
      <c r="BX854" s="85"/>
      <c r="BY854" s="85"/>
      <c r="BZ854" s="85"/>
    </row>
    <row r="856" spans="1:78" x14ac:dyDescent="0.3">
      <c r="A856" s="60">
        <v>39</v>
      </c>
      <c r="B856" s="60">
        <v>1198</v>
      </c>
      <c r="C856" s="61" t="s">
        <v>39</v>
      </c>
      <c r="D856" s="56" t="s">
        <v>312</v>
      </c>
      <c r="E856" s="56" t="s">
        <v>157</v>
      </c>
      <c r="F856" s="56" t="s">
        <v>346</v>
      </c>
      <c r="G856" s="56"/>
    </row>
    <row r="857" spans="1:78" x14ac:dyDescent="0.3">
      <c r="C857" s="54" t="s">
        <v>367</v>
      </c>
    </row>
    <row r="858" spans="1:78" x14ac:dyDescent="0.3">
      <c r="D858" s="62" t="s">
        <v>51</v>
      </c>
      <c r="E858" s="56" t="s">
        <v>157</v>
      </c>
      <c r="F858" s="56" t="s">
        <v>346</v>
      </c>
      <c r="G858" s="56" t="s">
        <v>131</v>
      </c>
      <c r="N858" s="218"/>
      <c r="O858" s="218" t="s">
        <v>59</v>
      </c>
      <c r="P858" s="220" t="s">
        <v>41</v>
      </c>
      <c r="Q858" s="221"/>
      <c r="R858" s="222"/>
      <c r="S858" s="220" t="s">
        <v>42</v>
      </c>
      <c r="T858" s="221"/>
      <c r="U858" s="222"/>
      <c r="V858" s="223" t="s">
        <v>60</v>
      </c>
      <c r="AD858" s="218"/>
      <c r="AE858" s="218" t="s">
        <v>59</v>
      </c>
      <c r="AF858" s="217" t="s">
        <v>41</v>
      </c>
      <c r="AG858" s="217"/>
      <c r="AH858" s="217"/>
      <c r="AI858" s="217" t="s">
        <v>42</v>
      </c>
      <c r="AJ858" s="217"/>
      <c r="AK858" s="217"/>
      <c r="AL858" s="223" t="s">
        <v>60</v>
      </c>
      <c r="AT858" s="76"/>
      <c r="AU858" s="76" t="s">
        <v>59</v>
      </c>
      <c r="AV858" s="118" t="s">
        <v>41</v>
      </c>
      <c r="AW858" s="198"/>
      <c r="AX858" s="119"/>
      <c r="AY858" s="118" t="s">
        <v>42</v>
      </c>
      <c r="AZ858" s="198"/>
      <c r="BA858" s="119"/>
      <c r="BB858" s="112" t="s">
        <v>60</v>
      </c>
      <c r="BJ858" s="56" t="s">
        <v>155</v>
      </c>
      <c r="BL858" s="218" t="s">
        <v>131</v>
      </c>
      <c r="BM858" s="218" t="s">
        <v>51</v>
      </c>
      <c r="BN858" s="220" t="s">
        <v>41</v>
      </c>
      <c r="BO858" s="221"/>
      <c r="BP858" s="222"/>
      <c r="BQ858" s="220" t="s">
        <v>42</v>
      </c>
      <c r="BR858" s="221"/>
      <c r="BS858" s="222"/>
      <c r="BT858" s="218" t="s">
        <v>60</v>
      </c>
    </row>
    <row r="859" spans="1:78" x14ac:dyDescent="0.3">
      <c r="D859" s="56" t="s">
        <v>52</v>
      </c>
      <c r="E859" s="56">
        <v>164</v>
      </c>
      <c r="F859" s="56">
        <v>82</v>
      </c>
      <c r="G859" s="56"/>
      <c r="N859" s="219"/>
      <c r="O859" s="219"/>
      <c r="P859" s="56"/>
      <c r="Q859" s="56" t="s">
        <v>61</v>
      </c>
      <c r="R859" s="56" t="s">
        <v>62</v>
      </c>
      <c r="S859" s="56" t="s">
        <v>63</v>
      </c>
      <c r="T859" s="56" t="s">
        <v>62</v>
      </c>
      <c r="U859" s="56"/>
      <c r="V859" s="224"/>
      <c r="AD859" s="219"/>
      <c r="AE859" s="219"/>
      <c r="AF859" s="56"/>
      <c r="AG859" s="56" t="s">
        <v>61</v>
      </c>
      <c r="AH859" s="56" t="s">
        <v>62</v>
      </c>
      <c r="AI859" s="56" t="s">
        <v>63</v>
      </c>
      <c r="AJ859" s="56" t="s">
        <v>62</v>
      </c>
      <c r="AK859" s="56"/>
      <c r="AL859" s="224"/>
      <c r="AT859" s="83"/>
      <c r="AU859" s="83"/>
      <c r="AV859" s="56" t="s">
        <v>80</v>
      </c>
      <c r="AW859" s="63" t="s">
        <v>81</v>
      </c>
      <c r="AX859" s="56" t="s">
        <v>62</v>
      </c>
      <c r="AY859" s="56" t="s">
        <v>80</v>
      </c>
      <c r="AZ859" s="63" t="s">
        <v>81</v>
      </c>
      <c r="BA859" s="56" t="s">
        <v>62</v>
      </c>
      <c r="BB859" s="113"/>
      <c r="BL859" s="219"/>
      <c r="BM859" s="219"/>
      <c r="BN859" s="56" t="s">
        <v>149</v>
      </c>
      <c r="BO859" s="63" t="s">
        <v>305</v>
      </c>
      <c r="BP859" s="56" t="s">
        <v>62</v>
      </c>
      <c r="BQ859" s="56" t="s">
        <v>149</v>
      </c>
      <c r="BR859" s="63" t="s">
        <v>305</v>
      </c>
      <c r="BS859" s="56" t="s">
        <v>62</v>
      </c>
      <c r="BT859" s="219"/>
    </row>
    <row r="860" spans="1:78" x14ac:dyDescent="0.3">
      <c r="D860" s="56" t="s">
        <v>53</v>
      </c>
      <c r="E860" s="56">
        <v>2.5099999999999998</v>
      </c>
      <c r="F860" s="56">
        <v>2.56</v>
      </c>
      <c r="G860" s="56"/>
      <c r="N860" s="56" t="s">
        <v>64</v>
      </c>
      <c r="O860" s="56" t="s">
        <v>368</v>
      </c>
      <c r="P860" s="86">
        <f>Q860/R860</f>
        <v>9.7560975609756101E-2</v>
      </c>
      <c r="Q860" s="56">
        <f>Q861+Q862</f>
        <v>8</v>
      </c>
      <c r="R860" s="56">
        <v>82</v>
      </c>
      <c r="S860" s="56">
        <f>S861+S862</f>
        <v>11</v>
      </c>
      <c r="T860" s="56">
        <v>164</v>
      </c>
      <c r="U860" s="87">
        <f>S860/T860</f>
        <v>6.7073170731707321E-2</v>
      </c>
      <c r="V860" s="63" t="s">
        <v>270</v>
      </c>
      <c r="AD860" s="217" t="s">
        <v>353</v>
      </c>
      <c r="AE860" s="217" t="s">
        <v>351</v>
      </c>
      <c r="AF860" s="88">
        <f t="shared" ref="AF860" si="158">AG860/AH860</f>
        <v>0.10975609756097561</v>
      </c>
      <c r="AG860" s="56">
        <v>9</v>
      </c>
      <c r="AH860" s="56">
        <v>82</v>
      </c>
      <c r="AI860" s="56">
        <v>3</v>
      </c>
      <c r="AJ860" s="56">
        <v>164</v>
      </c>
      <c r="AK860" s="89">
        <f t="shared" ref="AK860" si="159">AI860/AJ860</f>
        <v>1.8292682926829267E-2</v>
      </c>
      <c r="AL860" s="106"/>
      <c r="AT860" s="56" t="s">
        <v>1297</v>
      </c>
      <c r="AU860" s="56" t="s">
        <v>354</v>
      </c>
      <c r="AV860" s="203" t="s">
        <v>355</v>
      </c>
      <c r="AW860" s="204"/>
      <c r="AX860" s="63" t="s">
        <v>356</v>
      </c>
      <c r="AY860" s="205" t="s">
        <v>355</v>
      </c>
      <c r="AZ860" s="206"/>
      <c r="BA860" s="63" t="s">
        <v>357</v>
      </c>
      <c r="BB860" s="63" t="s">
        <v>66</v>
      </c>
      <c r="BL860" s="99" t="s">
        <v>358</v>
      </c>
      <c r="BM860" s="56" t="s">
        <v>114</v>
      </c>
      <c r="BN860" s="90" t="s">
        <v>359</v>
      </c>
      <c r="BO860" s="63" t="s">
        <v>360</v>
      </c>
      <c r="BP860" s="63" t="s">
        <v>356</v>
      </c>
      <c r="BQ860" s="91" t="s">
        <v>362</v>
      </c>
      <c r="BR860" s="63" t="s">
        <v>361</v>
      </c>
      <c r="BS860" s="63" t="s">
        <v>357</v>
      </c>
      <c r="BT860" s="63" t="s">
        <v>363</v>
      </c>
    </row>
    <row r="861" spans="1:78" x14ac:dyDescent="0.3">
      <c r="D861" s="56" t="s">
        <v>54</v>
      </c>
      <c r="E861" s="217" t="s">
        <v>66</v>
      </c>
      <c r="F861" s="217"/>
      <c r="G861" s="56"/>
      <c r="N861" s="56" t="s">
        <v>67</v>
      </c>
      <c r="O861" s="56" t="s">
        <v>368</v>
      </c>
      <c r="P861" s="92">
        <f>Q861/R861</f>
        <v>0</v>
      </c>
      <c r="Q861" s="56">
        <v>0</v>
      </c>
      <c r="R861" s="56">
        <v>82</v>
      </c>
      <c r="S861" s="56">
        <v>3</v>
      </c>
      <c r="T861" s="56">
        <v>164</v>
      </c>
      <c r="U861" s="93">
        <f>S861/T861</f>
        <v>1.8292682926829267E-2</v>
      </c>
      <c r="V861" s="63" t="s">
        <v>271</v>
      </c>
      <c r="AD861" s="217"/>
      <c r="AE861" s="217"/>
      <c r="AF861" s="217" t="s">
        <v>352</v>
      </c>
      <c r="AG861" s="217"/>
      <c r="AH861" s="217"/>
      <c r="AI861" s="217" t="s">
        <v>348</v>
      </c>
      <c r="AJ861" s="217"/>
      <c r="AK861" s="217"/>
      <c r="BL861" s="217" t="s">
        <v>364</v>
      </c>
      <c r="BM861" s="217"/>
      <c r="BN861" s="217"/>
      <c r="BO861" s="217"/>
      <c r="BP861" s="217"/>
      <c r="BQ861" s="217"/>
      <c r="BR861" s="217"/>
      <c r="BS861" s="217"/>
      <c r="BT861" s="217"/>
    </row>
    <row r="862" spans="1:78" x14ac:dyDescent="0.3">
      <c r="D862" s="56" t="s">
        <v>55</v>
      </c>
      <c r="E862" s="217" t="s">
        <v>66</v>
      </c>
      <c r="F862" s="217"/>
      <c r="G862" s="56"/>
      <c r="N862" s="56" t="s">
        <v>68</v>
      </c>
      <c r="O862" s="56" t="s">
        <v>368</v>
      </c>
      <c r="P862" s="92">
        <f>Q862/R862</f>
        <v>9.7560975609756101E-2</v>
      </c>
      <c r="Q862" s="56">
        <v>8</v>
      </c>
      <c r="R862" s="56">
        <v>82</v>
      </c>
      <c r="S862" s="56">
        <v>8</v>
      </c>
      <c r="T862" s="56">
        <v>164</v>
      </c>
      <c r="U862" s="93">
        <f>S862/T862</f>
        <v>4.878048780487805E-2</v>
      </c>
      <c r="V862" s="63" t="s">
        <v>162</v>
      </c>
      <c r="AD862" s="56"/>
      <c r="AE862" s="56"/>
      <c r="AF862" s="88"/>
      <c r="AG862" s="56"/>
      <c r="AH862" s="56"/>
      <c r="AI862" s="56"/>
      <c r="AJ862" s="56"/>
      <c r="AK862" s="89"/>
    </row>
    <row r="863" spans="1:78" x14ac:dyDescent="0.3">
      <c r="D863" s="56" t="s">
        <v>56</v>
      </c>
      <c r="E863" s="217" t="s">
        <v>139</v>
      </c>
      <c r="F863" s="217"/>
      <c r="G863" s="56"/>
      <c r="N863" s="56" t="s">
        <v>67</v>
      </c>
      <c r="O863" s="80"/>
      <c r="P863" s="220" t="s">
        <v>139</v>
      </c>
      <c r="Q863" s="221"/>
      <c r="R863" s="222"/>
      <c r="S863" s="217" t="s">
        <v>1298</v>
      </c>
      <c r="T863" s="217"/>
      <c r="U863" s="217"/>
      <c r="V863" s="80"/>
      <c r="AD863" s="56" t="s">
        <v>214</v>
      </c>
      <c r="AE863" s="56" t="s">
        <v>351</v>
      </c>
      <c r="AF863" s="88">
        <v>1</v>
      </c>
      <c r="AG863" s="207"/>
      <c r="AH863" s="56">
        <v>82</v>
      </c>
      <c r="AI863" s="207"/>
      <c r="AJ863" s="56">
        <v>164</v>
      </c>
      <c r="AK863" s="89">
        <v>0.98</v>
      </c>
      <c r="AL863" s="63" t="s">
        <v>129</v>
      </c>
    </row>
    <row r="864" spans="1:78" ht="15.6" customHeight="1" x14ac:dyDescent="0.3">
      <c r="D864" s="56" t="s">
        <v>57</v>
      </c>
      <c r="E864" s="217" t="s">
        <v>139</v>
      </c>
      <c r="F864" s="217"/>
      <c r="G864" s="56"/>
      <c r="N864" s="56" t="s">
        <v>68</v>
      </c>
      <c r="O864" s="80"/>
      <c r="P864" s="217" t="s">
        <v>1299</v>
      </c>
      <c r="Q864" s="217"/>
      <c r="R864" s="217"/>
      <c r="S864" s="217" t="s">
        <v>1300</v>
      </c>
      <c r="T864" s="217"/>
      <c r="U864" s="217"/>
      <c r="V864" s="80"/>
      <c r="BK864" s="160"/>
    </row>
    <row r="865" spans="1:78" x14ac:dyDescent="0.3">
      <c r="D865" s="56" t="s">
        <v>235</v>
      </c>
      <c r="E865" s="217">
        <v>60</v>
      </c>
      <c r="F865" s="217"/>
      <c r="G865" s="56"/>
    </row>
    <row r="866" spans="1:78" ht="15.6" customHeight="1" x14ac:dyDescent="0.3"/>
    <row r="867" spans="1:78" ht="4.1500000000000004" customHeight="1" x14ac:dyDescent="0.3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  <c r="AA867" s="85"/>
      <c r="AB867" s="85"/>
      <c r="AC867" s="85"/>
      <c r="AD867" s="85"/>
      <c r="AE867" s="85"/>
      <c r="AF867" s="85"/>
      <c r="AG867" s="85"/>
      <c r="AH867" s="85"/>
      <c r="AI867" s="85"/>
      <c r="AJ867" s="85"/>
      <c r="AK867" s="85"/>
      <c r="AL867" s="85"/>
      <c r="AM867" s="85"/>
      <c r="AN867" s="85"/>
      <c r="AO867" s="85"/>
      <c r="AP867" s="85"/>
      <c r="AQ867" s="85"/>
      <c r="AR867" s="85"/>
      <c r="AS867" s="85"/>
      <c r="AT867" s="85"/>
      <c r="AU867" s="85"/>
      <c r="AV867" s="85"/>
      <c r="AW867" s="85"/>
      <c r="AX867" s="85"/>
      <c r="AY867" s="85"/>
      <c r="AZ867" s="85"/>
      <c r="BA867" s="85"/>
      <c r="BB867" s="85"/>
      <c r="BC867" s="85"/>
      <c r="BD867" s="85"/>
      <c r="BE867" s="85"/>
      <c r="BF867" s="85"/>
      <c r="BG867" s="85"/>
      <c r="BH867" s="85"/>
      <c r="BI867" s="85"/>
      <c r="BJ867" s="85"/>
      <c r="BK867" s="85"/>
      <c r="BL867" s="85"/>
      <c r="BM867" s="85"/>
      <c r="BN867" s="85"/>
      <c r="BO867" s="85"/>
      <c r="BP867" s="85"/>
      <c r="BQ867" s="85"/>
      <c r="BR867" s="85"/>
      <c r="BS867" s="85"/>
      <c r="BT867" s="85"/>
      <c r="BU867" s="85"/>
      <c r="BV867" s="85"/>
      <c r="BW867" s="85"/>
      <c r="BX867" s="85"/>
      <c r="BY867" s="85"/>
      <c r="BZ867" s="85"/>
    </row>
    <row r="869" spans="1:78" x14ac:dyDescent="0.3">
      <c r="A869" s="60">
        <v>40</v>
      </c>
      <c r="B869" s="60">
        <v>1283</v>
      </c>
      <c r="C869" s="61" t="s">
        <v>40</v>
      </c>
      <c r="D869" s="56" t="s">
        <v>312</v>
      </c>
      <c r="E869" s="56" t="s">
        <v>157</v>
      </c>
      <c r="F869" s="56" t="s">
        <v>184</v>
      </c>
      <c r="G869" s="56" t="s">
        <v>334</v>
      </c>
      <c r="H869" s="194" t="s">
        <v>374</v>
      </c>
    </row>
    <row r="870" spans="1:78" x14ac:dyDescent="0.3">
      <c r="C870" s="54" t="s">
        <v>139</v>
      </c>
    </row>
    <row r="871" spans="1:78" x14ac:dyDescent="0.3">
      <c r="D871" s="62" t="s">
        <v>51</v>
      </c>
      <c r="E871" s="56" t="str">
        <f>E869</f>
        <v>p-RFA</v>
      </c>
      <c r="F871" s="56" t="str">
        <f>F869</f>
        <v>L-PN</v>
      </c>
      <c r="G871" s="56" t="str">
        <f>G869</f>
        <v>O-PN</v>
      </c>
      <c r="H871" s="56" t="s">
        <v>131</v>
      </c>
      <c r="N871" s="220" t="s">
        <v>155</v>
      </c>
      <c r="O871" s="221"/>
      <c r="P871" s="221"/>
      <c r="Q871" s="221"/>
      <c r="R871" s="221"/>
      <c r="S871" s="221"/>
      <c r="T871" s="221"/>
      <c r="U871" s="221"/>
      <c r="V871" s="221"/>
      <c r="W871" s="221"/>
      <c r="X871" s="221"/>
      <c r="Y871" s="222"/>
      <c r="AD871" s="220" t="s">
        <v>155</v>
      </c>
      <c r="AE871" s="221"/>
      <c r="AF871" s="221"/>
      <c r="AG871" s="221"/>
      <c r="AH871" s="221"/>
      <c r="AI871" s="221"/>
      <c r="AJ871" s="221"/>
      <c r="AK871" s="221"/>
      <c r="AL871" s="221"/>
      <c r="AM871" s="221"/>
      <c r="AN871" s="221"/>
      <c r="AO871" s="222"/>
      <c r="AT871" s="220" t="s">
        <v>155</v>
      </c>
      <c r="AU871" s="221"/>
      <c r="AV871" s="221"/>
      <c r="AW871" s="221"/>
      <c r="AX871" s="221"/>
      <c r="AY871" s="221"/>
      <c r="AZ871" s="221"/>
      <c r="BA871" s="221"/>
      <c r="BB871" s="221"/>
      <c r="BC871" s="221"/>
      <c r="BD871" s="221"/>
      <c r="BE871" s="221"/>
      <c r="BF871" s="221"/>
      <c r="BG871" s="222"/>
      <c r="BJ871" s="56" t="s">
        <v>155</v>
      </c>
      <c r="BL871" s="218" t="s">
        <v>131</v>
      </c>
      <c r="BM871" s="218" t="s">
        <v>51</v>
      </c>
      <c r="BN871" s="220" t="s">
        <v>41</v>
      </c>
      <c r="BO871" s="221"/>
      <c r="BP871" s="222"/>
      <c r="BQ871" s="220" t="s">
        <v>42</v>
      </c>
      <c r="BR871" s="221"/>
      <c r="BS871" s="222"/>
      <c r="BT871" s="220" t="s">
        <v>43</v>
      </c>
      <c r="BU871" s="221"/>
      <c r="BV871" s="222"/>
      <c r="BW871" s="223" t="s">
        <v>60</v>
      </c>
      <c r="BX871" s="84"/>
      <c r="BY871" s="84"/>
      <c r="BZ871" s="84"/>
    </row>
    <row r="872" spans="1:78" x14ac:dyDescent="0.3">
      <c r="D872" s="56" t="s">
        <v>52</v>
      </c>
      <c r="E872" s="184">
        <v>16</v>
      </c>
      <c r="F872" s="56">
        <v>14</v>
      </c>
      <c r="G872" s="80">
        <v>16</v>
      </c>
      <c r="H872" s="56"/>
      <c r="BL872" s="219"/>
      <c r="BM872" s="219"/>
      <c r="BN872" s="56" t="s">
        <v>80</v>
      </c>
      <c r="BO872" s="63" t="s">
        <v>81</v>
      </c>
      <c r="BP872" s="56" t="s">
        <v>62</v>
      </c>
      <c r="BQ872" s="56" t="s">
        <v>80</v>
      </c>
      <c r="BR872" s="56" t="s">
        <v>81</v>
      </c>
      <c r="BS872" s="56" t="s">
        <v>62</v>
      </c>
      <c r="BT872" s="56" t="s">
        <v>80</v>
      </c>
      <c r="BU872" s="56" t="s">
        <v>81</v>
      </c>
      <c r="BV872" s="56" t="s">
        <v>62</v>
      </c>
      <c r="BW872" s="224"/>
      <c r="BX872" s="84"/>
      <c r="BY872" s="84"/>
      <c r="BZ872" s="84"/>
    </row>
    <row r="873" spans="1:78" x14ac:dyDescent="0.3">
      <c r="D873" s="56" t="s">
        <v>53</v>
      </c>
      <c r="E873" s="184">
        <v>2.63</v>
      </c>
      <c r="F873" s="56">
        <v>2.1800000000000002</v>
      </c>
      <c r="G873" s="80">
        <v>3.9</v>
      </c>
      <c r="H873" s="56"/>
      <c r="BL873" s="99"/>
      <c r="BM873" s="56"/>
      <c r="BN873" s="90"/>
      <c r="BO873" s="63"/>
      <c r="BP873" s="63"/>
      <c r="BQ873" s="91"/>
      <c r="BR873" s="63"/>
      <c r="BS873" s="63"/>
      <c r="BT873" s="98"/>
      <c r="BU873" s="63"/>
      <c r="BV873" s="63"/>
      <c r="BW873" s="63"/>
      <c r="BX873" s="84"/>
      <c r="BY873" s="84"/>
      <c r="BZ873" s="84"/>
    </row>
    <row r="874" spans="1:78" x14ac:dyDescent="0.3">
      <c r="D874" s="94" t="s">
        <v>54</v>
      </c>
      <c r="E874" s="225" t="s">
        <v>336</v>
      </c>
      <c r="F874" s="226"/>
      <c r="G874" s="227"/>
      <c r="H874" s="94"/>
      <c r="BL874" s="101"/>
      <c r="BM874" s="101"/>
      <c r="BN874" s="90"/>
      <c r="BO874" s="63"/>
      <c r="BP874" s="63"/>
      <c r="BQ874" s="91"/>
      <c r="BR874" s="63"/>
      <c r="BS874" s="63"/>
      <c r="BT874" s="98"/>
      <c r="BU874" s="63"/>
      <c r="BV874" s="63"/>
      <c r="BW874" s="63"/>
      <c r="BX874" s="84"/>
      <c r="BY874" s="84"/>
      <c r="BZ874" s="84"/>
    </row>
    <row r="875" spans="1:78" x14ac:dyDescent="0.3">
      <c r="D875" s="56" t="s">
        <v>55</v>
      </c>
      <c r="E875" s="217" t="s">
        <v>180</v>
      </c>
      <c r="F875" s="217"/>
      <c r="G875" s="217"/>
      <c r="H875" s="56"/>
      <c r="BL875" s="99"/>
      <c r="BM875" s="56" t="s">
        <v>121</v>
      </c>
      <c r="BN875" s="90" t="s">
        <v>337</v>
      </c>
      <c r="BO875" s="63" t="s">
        <v>338</v>
      </c>
      <c r="BP875" s="63" t="s">
        <v>339</v>
      </c>
      <c r="BQ875" s="91" t="s">
        <v>340</v>
      </c>
      <c r="BR875" s="63" t="s">
        <v>341</v>
      </c>
      <c r="BS875" s="63" t="s">
        <v>342</v>
      </c>
      <c r="BT875" s="98" t="s">
        <v>343</v>
      </c>
      <c r="BU875" s="63" t="s">
        <v>344</v>
      </c>
      <c r="BV875" s="63" t="s">
        <v>339</v>
      </c>
      <c r="BW875" s="63" t="s">
        <v>66</v>
      </c>
      <c r="BX875" s="84"/>
      <c r="BY875" s="84"/>
      <c r="BZ875" s="84"/>
    </row>
    <row r="876" spans="1:78" x14ac:dyDescent="0.3">
      <c r="D876" s="56" t="s">
        <v>56</v>
      </c>
      <c r="E876" s="217" t="s">
        <v>180</v>
      </c>
      <c r="F876" s="217"/>
      <c r="G876" s="217"/>
      <c r="H876" s="56"/>
    </row>
    <row r="877" spans="1:78" x14ac:dyDescent="0.3">
      <c r="D877" s="56" t="s">
        <v>57</v>
      </c>
      <c r="E877" s="217" t="s">
        <v>180</v>
      </c>
      <c r="F877" s="217"/>
      <c r="G877" s="217"/>
      <c r="H877" s="56"/>
    </row>
    <row r="878" spans="1:78" x14ac:dyDescent="0.3">
      <c r="D878" s="56" t="s">
        <v>235</v>
      </c>
      <c r="E878" s="220" t="s">
        <v>206</v>
      </c>
      <c r="F878" s="221"/>
      <c r="G878" s="222"/>
      <c r="H878" s="56"/>
    </row>
    <row r="880" spans="1:78" x14ac:dyDescent="0.3">
      <c r="D880" s="56" t="s">
        <v>51</v>
      </c>
      <c r="E880" s="56" t="str">
        <f>E871</f>
        <v>p-RFA</v>
      </c>
      <c r="F880" s="56" t="str">
        <f>F871</f>
        <v>L-PN</v>
      </c>
      <c r="G880" s="56" t="s">
        <v>131</v>
      </c>
      <c r="I880" s="56" t="s">
        <v>51</v>
      </c>
      <c r="J880" s="56" t="str">
        <f>E871</f>
        <v>p-RFA</v>
      </c>
      <c r="K880" s="56" t="str">
        <f>G871</f>
        <v>O-PN</v>
      </c>
      <c r="L880" s="56" t="s">
        <v>131</v>
      </c>
      <c r="BL880" s="56" t="s">
        <v>131</v>
      </c>
      <c r="BM880" s="56" t="s">
        <v>51</v>
      </c>
      <c r="BN880" s="220" t="s">
        <v>41</v>
      </c>
      <c r="BO880" s="221"/>
      <c r="BP880" s="222"/>
      <c r="BQ880" s="220" t="s">
        <v>42</v>
      </c>
      <c r="BR880" s="221"/>
      <c r="BS880" s="222"/>
      <c r="BT880" s="223" t="s">
        <v>60</v>
      </c>
    </row>
    <row r="881" spans="1:78" x14ac:dyDescent="0.3">
      <c r="D881" s="56" t="s">
        <v>52</v>
      </c>
      <c r="E881" s="56">
        <f>E872</f>
        <v>16</v>
      </c>
      <c r="F881" s="56">
        <f t="shared" ref="F881:F887" si="160">F872</f>
        <v>14</v>
      </c>
      <c r="G881" s="56"/>
      <c r="I881" s="56" t="s">
        <v>52</v>
      </c>
      <c r="J881" s="56">
        <f t="shared" ref="J881:J882" si="161">E872</f>
        <v>16</v>
      </c>
      <c r="K881" s="56">
        <f t="shared" ref="K881:K882" si="162">G872</f>
        <v>16</v>
      </c>
      <c r="L881" s="56"/>
      <c r="BL881" s="56"/>
      <c r="BM881" s="56"/>
      <c r="BN881" s="56" t="s">
        <v>80</v>
      </c>
      <c r="BO881" s="63" t="s">
        <v>81</v>
      </c>
      <c r="BP881" s="56" t="s">
        <v>62</v>
      </c>
      <c r="BQ881" s="56" t="s">
        <v>80</v>
      </c>
      <c r="BR881" s="56" t="s">
        <v>81</v>
      </c>
      <c r="BS881" s="56" t="s">
        <v>62</v>
      </c>
      <c r="BT881" s="224"/>
    </row>
    <row r="882" spans="1:78" x14ac:dyDescent="0.3">
      <c r="D882" s="56" t="s">
        <v>53</v>
      </c>
      <c r="E882" s="56">
        <f t="shared" ref="E882:E887" si="163">E873</f>
        <v>2.63</v>
      </c>
      <c r="F882" s="56">
        <f t="shared" si="160"/>
        <v>2.1800000000000002</v>
      </c>
      <c r="G882" s="56"/>
      <c r="I882" s="56" t="s">
        <v>53</v>
      </c>
      <c r="J882" s="56">
        <f t="shared" si="161"/>
        <v>2.63</v>
      </c>
      <c r="K882" s="56">
        <f t="shared" si="162"/>
        <v>3.9</v>
      </c>
      <c r="L882" s="56"/>
      <c r="BL882" s="99"/>
      <c r="BM882" s="56"/>
      <c r="BN882" s="90"/>
      <c r="BO882" s="63"/>
      <c r="BP882" s="63"/>
      <c r="BQ882" s="91"/>
      <c r="BR882" s="63"/>
      <c r="BS882" s="63"/>
      <c r="BT882" s="63"/>
    </row>
    <row r="883" spans="1:78" x14ac:dyDescent="0.3">
      <c r="D883" s="94" t="s">
        <v>54</v>
      </c>
      <c r="E883" s="225" t="str">
        <f t="shared" si="163"/>
        <v>RFA&gt;PN</v>
      </c>
      <c r="F883" s="227"/>
      <c r="G883" s="94"/>
      <c r="I883" s="94" t="s">
        <v>54</v>
      </c>
      <c r="J883" s="225" t="s">
        <v>335</v>
      </c>
      <c r="K883" s="227"/>
      <c r="L883" s="94"/>
      <c r="BL883" s="101"/>
      <c r="BM883" s="101"/>
      <c r="BN883" s="90"/>
      <c r="BO883" s="63"/>
      <c r="BP883" s="63"/>
      <c r="BQ883" s="91"/>
      <c r="BR883" s="63"/>
      <c r="BS883" s="63"/>
      <c r="BT883" s="63"/>
    </row>
    <row r="884" spans="1:78" x14ac:dyDescent="0.3">
      <c r="D884" s="56" t="s">
        <v>55</v>
      </c>
      <c r="E884" s="220" t="str">
        <f t="shared" si="163"/>
        <v>ㅡ</v>
      </c>
      <c r="F884" s="222"/>
      <c r="G884" s="56"/>
      <c r="I884" s="56" t="s">
        <v>55</v>
      </c>
      <c r="J884" s="220" t="s">
        <v>180</v>
      </c>
      <c r="K884" s="222"/>
      <c r="L884" s="56"/>
      <c r="BL884" s="73"/>
      <c r="BM884" s="64" t="s">
        <v>121</v>
      </c>
      <c r="BN884" s="74" t="s">
        <v>337</v>
      </c>
      <c r="BO884" s="67" t="s">
        <v>338</v>
      </c>
      <c r="BP884" s="67" t="s">
        <v>339</v>
      </c>
      <c r="BQ884" s="75" t="s">
        <v>340</v>
      </c>
      <c r="BR884" s="67" t="s">
        <v>341</v>
      </c>
      <c r="BS884" s="67" t="s">
        <v>342</v>
      </c>
      <c r="BT884" s="67" t="s">
        <v>345</v>
      </c>
    </row>
    <row r="885" spans="1:78" x14ac:dyDescent="0.3">
      <c r="D885" s="56" t="s">
        <v>56</v>
      </c>
      <c r="E885" s="220" t="str">
        <f t="shared" si="163"/>
        <v>ㅡ</v>
      </c>
      <c r="F885" s="222">
        <f t="shared" si="160"/>
        <v>0</v>
      </c>
      <c r="G885" s="56"/>
      <c r="I885" s="56" t="s">
        <v>56</v>
      </c>
      <c r="J885" s="220" t="s">
        <v>180</v>
      </c>
      <c r="K885" s="222">
        <v>0</v>
      </c>
      <c r="L885" s="56"/>
    </row>
    <row r="886" spans="1:78" x14ac:dyDescent="0.3">
      <c r="D886" s="56" t="s">
        <v>57</v>
      </c>
      <c r="E886" s="220" t="str">
        <f t="shared" si="163"/>
        <v>ㅡ</v>
      </c>
      <c r="F886" s="222">
        <f t="shared" si="160"/>
        <v>0</v>
      </c>
      <c r="G886" s="56"/>
      <c r="I886" s="56" t="s">
        <v>57</v>
      </c>
      <c r="J886" s="220" t="s">
        <v>180</v>
      </c>
      <c r="K886" s="222">
        <v>0</v>
      </c>
      <c r="L886" s="56"/>
      <c r="BL886" s="218" t="s">
        <v>131</v>
      </c>
      <c r="BM886" s="218" t="s">
        <v>51</v>
      </c>
      <c r="BN886" s="220" t="s">
        <v>41</v>
      </c>
      <c r="BO886" s="221"/>
      <c r="BP886" s="222"/>
      <c r="BQ886" s="220" t="s">
        <v>43</v>
      </c>
      <c r="BR886" s="221"/>
      <c r="BS886" s="222"/>
      <c r="BT886" s="223" t="s">
        <v>60</v>
      </c>
    </row>
    <row r="887" spans="1:78" x14ac:dyDescent="0.3">
      <c r="D887" s="56" t="s">
        <v>235</v>
      </c>
      <c r="E887" s="220" t="str">
        <f t="shared" si="163"/>
        <v>NR</v>
      </c>
      <c r="F887" s="222">
        <f t="shared" si="160"/>
        <v>0</v>
      </c>
      <c r="G887" s="56"/>
      <c r="I887" s="56" t="s">
        <v>235</v>
      </c>
      <c r="J887" s="220" t="s">
        <v>206</v>
      </c>
      <c r="K887" s="222">
        <v>0</v>
      </c>
      <c r="L887" s="56"/>
      <c r="BL887" s="219"/>
      <c r="BM887" s="219"/>
      <c r="BN887" s="208" t="s">
        <v>80</v>
      </c>
      <c r="BO887" s="210" t="s">
        <v>81</v>
      </c>
      <c r="BP887" s="208" t="s">
        <v>62</v>
      </c>
      <c r="BQ887" s="208" t="s">
        <v>80</v>
      </c>
      <c r="BR887" s="208" t="s">
        <v>81</v>
      </c>
      <c r="BS887" s="208" t="s">
        <v>62</v>
      </c>
      <c r="BT887" s="224"/>
    </row>
    <row r="888" spans="1:78" s="211" customFormat="1" x14ac:dyDescent="0.3">
      <c r="D888" s="150"/>
      <c r="E888" s="150"/>
      <c r="F888" s="150"/>
      <c r="G888" s="150"/>
      <c r="I888" s="150"/>
      <c r="J888" s="150"/>
      <c r="K888" s="150"/>
      <c r="L888" s="150"/>
      <c r="BL888" s="99"/>
      <c r="BM888" s="208"/>
      <c r="BN888" s="90"/>
      <c r="BO888" s="210"/>
      <c r="BP888" s="210"/>
      <c r="BQ888" s="98"/>
      <c r="BR888" s="210"/>
      <c r="BS888" s="210"/>
      <c r="BT888" s="210"/>
    </row>
    <row r="889" spans="1:78" s="211" customFormat="1" x14ac:dyDescent="0.3">
      <c r="D889" s="150"/>
      <c r="E889" s="150"/>
      <c r="F889" s="150"/>
      <c r="G889" s="150"/>
      <c r="I889" s="150"/>
      <c r="J889" s="150"/>
      <c r="K889" s="150"/>
      <c r="L889" s="150"/>
      <c r="BL889" s="101"/>
      <c r="BM889" s="101"/>
      <c r="BN889" s="90"/>
      <c r="BO889" s="210"/>
      <c r="BP889" s="210"/>
      <c r="BQ889" s="98"/>
      <c r="BR889" s="210"/>
      <c r="BS889" s="210"/>
      <c r="BT889" s="210"/>
    </row>
    <row r="890" spans="1:78" x14ac:dyDescent="0.3">
      <c r="BL890" s="99"/>
      <c r="BM890" s="208" t="s">
        <v>121</v>
      </c>
      <c r="BN890" s="90" t="s">
        <v>337</v>
      </c>
      <c r="BO890" s="210" t="s">
        <v>338</v>
      </c>
      <c r="BP890" s="210" t="s">
        <v>339</v>
      </c>
      <c r="BQ890" s="98" t="s">
        <v>343</v>
      </c>
      <c r="BR890" s="210" t="s">
        <v>344</v>
      </c>
      <c r="BS890" s="210" t="s">
        <v>339</v>
      </c>
      <c r="BT890" s="67"/>
    </row>
    <row r="891" spans="1:78" ht="4.1500000000000004" customHeight="1" x14ac:dyDescent="0.3">
      <c r="A891" s="116"/>
      <c r="B891" s="116"/>
      <c r="C891" s="116"/>
      <c r="D891" s="116"/>
      <c r="E891" s="116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  <c r="AA891" s="116"/>
      <c r="AB891" s="116"/>
      <c r="AC891" s="116"/>
      <c r="AD891" s="116"/>
      <c r="AE891" s="116"/>
      <c r="AF891" s="116"/>
      <c r="AG891" s="116"/>
      <c r="AH891" s="116"/>
      <c r="AI891" s="116"/>
      <c r="AJ891" s="116"/>
      <c r="AK891" s="116"/>
      <c r="AL891" s="116"/>
      <c r="AM891" s="116"/>
      <c r="AN891" s="116"/>
      <c r="AO891" s="116"/>
      <c r="AP891" s="116"/>
      <c r="AQ891" s="116"/>
      <c r="AR891" s="116"/>
      <c r="AS891" s="116"/>
      <c r="AT891" s="116"/>
      <c r="AU891" s="116"/>
      <c r="AV891" s="116"/>
      <c r="AW891" s="116"/>
      <c r="AX891" s="116"/>
      <c r="AY891" s="116"/>
      <c r="AZ891" s="116"/>
      <c r="BA891" s="116"/>
      <c r="BB891" s="116"/>
      <c r="BC891" s="116"/>
      <c r="BD891" s="116"/>
      <c r="BE891" s="116"/>
      <c r="BF891" s="116"/>
      <c r="BG891" s="116"/>
      <c r="BH891" s="116"/>
      <c r="BJ891" s="116"/>
      <c r="BL891" s="116"/>
      <c r="BM891" s="116"/>
      <c r="BN891" s="116"/>
      <c r="BO891" s="116"/>
      <c r="BP891" s="116"/>
      <c r="BQ891" s="116"/>
      <c r="BR891" s="116"/>
      <c r="BS891" s="116"/>
      <c r="BT891" s="116"/>
      <c r="BU891" s="116"/>
      <c r="BV891" s="116"/>
      <c r="BW891" s="116"/>
      <c r="BX891" s="116"/>
      <c r="BY891" s="116"/>
      <c r="BZ891" s="116"/>
    </row>
  </sheetData>
  <sheetProtection algorithmName="SHA-512" hashValue="9P5NbnEiY2tQUPnducjLrzT2nJCj8RyqUeb5o1LBVTNvkAdczZ5tnYY7taYorQRM3NLl/cO48RdcktWta/e1Dg==" saltValue="dQ/PumAUOlQSU2QCUL6I4Q==" spinCount="100000" sheet="1" objects="1" scenarios="1"/>
  <mergeCells count="1684">
    <mergeCell ref="AO79:AO80"/>
    <mergeCell ref="AM83:AN83"/>
    <mergeCell ref="AM84:AN84"/>
    <mergeCell ref="AM85:AN85"/>
    <mergeCell ref="AM86:AN86"/>
    <mergeCell ref="AM87:AN87"/>
    <mergeCell ref="AD88:AD89"/>
    <mergeCell ref="AG88:AH88"/>
    <mergeCell ref="AJ88:AK88"/>
    <mergeCell ref="AM88:AN88"/>
    <mergeCell ref="AG89:AH89"/>
    <mergeCell ref="AJ89:AK89"/>
    <mergeCell ref="AM89:AN89"/>
    <mergeCell ref="AD90:AD91"/>
    <mergeCell ref="AG90:AH90"/>
    <mergeCell ref="AJ90:AK90"/>
    <mergeCell ref="AM90:AN90"/>
    <mergeCell ref="AG91:AH91"/>
    <mergeCell ref="AJ91:AK91"/>
    <mergeCell ref="AM91:AN91"/>
    <mergeCell ref="AL79:AN79"/>
    <mergeCell ref="AJ87:AK87"/>
    <mergeCell ref="N316:AB316"/>
    <mergeCell ref="AD486:AD487"/>
    <mergeCell ref="AE486:AE487"/>
    <mergeCell ref="AF486:AH486"/>
    <mergeCell ref="AI486:AK486"/>
    <mergeCell ref="N456:N457"/>
    <mergeCell ref="AE365:AE366"/>
    <mergeCell ref="AF365:AH365"/>
    <mergeCell ref="S456:U456"/>
    <mergeCell ref="V365:V366"/>
    <mergeCell ref="N486:N487"/>
    <mergeCell ref="O486:O487"/>
    <mergeCell ref="P486:R486"/>
    <mergeCell ref="S486:U486"/>
    <mergeCell ref="V486:V487"/>
    <mergeCell ref="V456:V457"/>
    <mergeCell ref="O456:O457"/>
    <mergeCell ref="P456:R456"/>
    <mergeCell ref="AF446:AH446"/>
    <mergeCell ref="AI446:AK446"/>
    <mergeCell ref="N472:N473"/>
    <mergeCell ref="O472:O473"/>
    <mergeCell ref="P472:R472"/>
    <mergeCell ref="S472:U472"/>
    <mergeCell ref="V472:V473"/>
    <mergeCell ref="N444:N445"/>
    <mergeCell ref="O444:O445"/>
    <mergeCell ref="P444:R444"/>
    <mergeCell ref="Y432:AA432"/>
    <mergeCell ref="AB432:AB433"/>
    <mergeCell ref="S444:U444"/>
    <mergeCell ref="V444:V445"/>
    <mergeCell ref="E790:H790"/>
    <mergeCell ref="E791:H791"/>
    <mergeCell ref="E792:H792"/>
    <mergeCell ref="E793:H793"/>
    <mergeCell ref="P792:R792"/>
    <mergeCell ref="S792:U792"/>
    <mergeCell ref="E489:F489"/>
    <mergeCell ref="E490:F490"/>
    <mergeCell ref="E491:F491"/>
    <mergeCell ref="E492:F492"/>
    <mergeCell ref="E770:F770"/>
    <mergeCell ref="E771:F771"/>
    <mergeCell ref="J768:K768"/>
    <mergeCell ref="E319:G319"/>
    <mergeCell ref="E320:G320"/>
    <mergeCell ref="E321:G321"/>
    <mergeCell ref="E322:G322"/>
    <mergeCell ref="E328:F328"/>
    <mergeCell ref="E329:F329"/>
    <mergeCell ref="E330:F330"/>
    <mergeCell ref="E331:F331"/>
    <mergeCell ref="J328:K328"/>
    <mergeCell ref="J329:K329"/>
    <mergeCell ref="J330:K330"/>
    <mergeCell ref="J331:K331"/>
    <mergeCell ref="E432:F432"/>
    <mergeCell ref="G432:H432"/>
    <mergeCell ref="E436:F436"/>
    <mergeCell ref="E437:F437"/>
    <mergeCell ref="E438:F438"/>
    <mergeCell ref="E439:F439"/>
    <mergeCell ref="G436:H436"/>
    <mergeCell ref="G437:H437"/>
    <mergeCell ref="G438:H438"/>
    <mergeCell ref="G439:H439"/>
    <mergeCell ref="E445:F445"/>
    <mergeCell ref="E446:F446"/>
    <mergeCell ref="E447:F447"/>
    <mergeCell ref="E448:F448"/>
    <mergeCell ref="J445:K445"/>
    <mergeCell ref="J446:K446"/>
    <mergeCell ref="J447:K447"/>
    <mergeCell ref="J448:K448"/>
    <mergeCell ref="AM762:AN762"/>
    <mergeCell ref="AG763:AH763"/>
    <mergeCell ref="AJ763:AK763"/>
    <mergeCell ref="AM763:AN763"/>
    <mergeCell ref="AG769:AH769"/>
    <mergeCell ref="AJ769:AK769"/>
    <mergeCell ref="AG731:AH731"/>
    <mergeCell ref="AG732:AH732"/>
    <mergeCell ref="AG733:AH733"/>
    <mergeCell ref="AG734:AH734"/>
    <mergeCell ref="AG735:AH735"/>
    <mergeCell ref="AG744:AH744"/>
    <mergeCell ref="AG745:AH745"/>
    <mergeCell ref="AG746:AH746"/>
    <mergeCell ref="AG747:AH747"/>
    <mergeCell ref="AG748:AH748"/>
    <mergeCell ref="AG750:AH750"/>
    <mergeCell ref="AJ743:AK743"/>
    <mergeCell ref="AJ744:AK744"/>
    <mergeCell ref="AJ745:AK745"/>
    <mergeCell ref="AJ746:AK746"/>
    <mergeCell ref="AJ771:AK771"/>
    <mergeCell ref="AG772:AH772"/>
    <mergeCell ref="AJ772:AK772"/>
    <mergeCell ref="AG778:AH778"/>
    <mergeCell ref="AJ778:AK778"/>
    <mergeCell ref="AG779:AH779"/>
    <mergeCell ref="AJ779:AK779"/>
    <mergeCell ref="V765:V766"/>
    <mergeCell ref="J769:K769"/>
    <mergeCell ref="J770:K770"/>
    <mergeCell ref="J771:K771"/>
    <mergeCell ref="AG760:AH760"/>
    <mergeCell ref="AJ760:AK760"/>
    <mergeCell ref="AM760:AN760"/>
    <mergeCell ref="AG761:AH761"/>
    <mergeCell ref="AJ761:AK761"/>
    <mergeCell ref="AM761:AN761"/>
    <mergeCell ref="AG762:AH762"/>
    <mergeCell ref="N774:N775"/>
    <mergeCell ref="O774:O775"/>
    <mergeCell ref="P774:R774"/>
    <mergeCell ref="S774:U774"/>
    <mergeCell ref="N765:N766"/>
    <mergeCell ref="O765:O766"/>
    <mergeCell ref="P765:R765"/>
    <mergeCell ref="S765:U765"/>
    <mergeCell ref="AD765:AD766"/>
    <mergeCell ref="AE765:AE766"/>
    <mergeCell ref="J731:K731"/>
    <mergeCell ref="P756:R756"/>
    <mergeCell ref="S756:U756"/>
    <mergeCell ref="BL713:BZ713"/>
    <mergeCell ref="E761:H761"/>
    <mergeCell ref="E762:H762"/>
    <mergeCell ref="E760:H760"/>
    <mergeCell ref="E759:H759"/>
    <mergeCell ref="BE756:BE757"/>
    <mergeCell ref="E768:F768"/>
    <mergeCell ref="E769:F769"/>
    <mergeCell ref="AL739:AL740"/>
    <mergeCell ref="AD726:AD727"/>
    <mergeCell ref="AE726:AE727"/>
    <mergeCell ref="AF726:AH726"/>
    <mergeCell ref="AI726:AK726"/>
    <mergeCell ref="AL726:AL727"/>
    <mergeCell ref="AD736:AD737"/>
    <mergeCell ref="AG736:AH736"/>
    <mergeCell ref="AJ736:AK736"/>
    <mergeCell ref="AG737:AH737"/>
    <mergeCell ref="AJ737:AK737"/>
    <mergeCell ref="AJ730:AK730"/>
    <mergeCell ref="AJ731:AK731"/>
    <mergeCell ref="AJ732:AK732"/>
    <mergeCell ref="AJ733:AK733"/>
    <mergeCell ref="AJ734:AK734"/>
    <mergeCell ref="AJ735:AK735"/>
    <mergeCell ref="E719:H719"/>
    <mergeCell ref="E729:F729"/>
    <mergeCell ref="E730:F730"/>
    <mergeCell ref="E731:F731"/>
    <mergeCell ref="J729:K729"/>
    <mergeCell ref="J730:K730"/>
    <mergeCell ref="AJ762:AK762"/>
    <mergeCell ref="E732:F732"/>
    <mergeCell ref="P718:R718"/>
    <mergeCell ref="P719:R719"/>
    <mergeCell ref="S718:U718"/>
    <mergeCell ref="S719:U719"/>
    <mergeCell ref="V718:X718"/>
    <mergeCell ref="V719:X719"/>
    <mergeCell ref="P731:R731"/>
    <mergeCell ref="S731:U731"/>
    <mergeCell ref="P732:R732"/>
    <mergeCell ref="S732:U732"/>
    <mergeCell ref="V731:V732"/>
    <mergeCell ref="AE756:AE757"/>
    <mergeCell ref="N756:N757"/>
    <mergeCell ref="O756:O757"/>
    <mergeCell ref="V756:X756"/>
    <mergeCell ref="Y756:Y757"/>
    <mergeCell ref="N739:N740"/>
    <mergeCell ref="O739:O740"/>
    <mergeCell ref="N726:N727"/>
    <mergeCell ref="O726:O727"/>
    <mergeCell ref="P726:R726"/>
    <mergeCell ref="S726:U726"/>
    <mergeCell ref="V726:V727"/>
    <mergeCell ref="AJ747:AK747"/>
    <mergeCell ref="BQ805:BS805"/>
    <mergeCell ref="AD834:AD835"/>
    <mergeCell ref="AE834:AE835"/>
    <mergeCell ref="AF834:AH834"/>
    <mergeCell ref="AI834:AK834"/>
    <mergeCell ref="AT726:AT727"/>
    <mergeCell ref="V774:V775"/>
    <mergeCell ref="AD774:AD775"/>
    <mergeCell ref="AE774:AE775"/>
    <mergeCell ref="AF774:AH774"/>
    <mergeCell ref="AI774:AK774"/>
    <mergeCell ref="BN774:BP774"/>
    <mergeCell ref="BQ774:BS774"/>
    <mergeCell ref="AG723:AH723"/>
    <mergeCell ref="AG724:AH724"/>
    <mergeCell ref="AU817:AU818"/>
    <mergeCell ref="AV817:AX817"/>
    <mergeCell ref="AY817:BA817"/>
    <mergeCell ref="BB817:BD817"/>
    <mergeCell ref="AU826:AU827"/>
    <mergeCell ref="AV826:AX826"/>
    <mergeCell ref="AY826:BA826"/>
    <mergeCell ref="BB826:BB827"/>
    <mergeCell ref="AT817:AT818"/>
    <mergeCell ref="BE817:BE818"/>
    <mergeCell ref="BL787:BL788"/>
    <mergeCell ref="BM787:BM788"/>
    <mergeCell ref="BN787:BP787"/>
    <mergeCell ref="BN805:BP805"/>
    <mergeCell ref="AT774:AT775"/>
    <mergeCell ref="AU774:AU775"/>
    <mergeCell ref="AV774:AX774"/>
    <mergeCell ref="E20:F20"/>
    <mergeCell ref="E21:F21"/>
    <mergeCell ref="P22:R22"/>
    <mergeCell ref="S22:U22"/>
    <mergeCell ref="P23:U23"/>
    <mergeCell ref="AF21:AK21"/>
    <mergeCell ref="E33:G33"/>
    <mergeCell ref="E34:G34"/>
    <mergeCell ref="E35:G35"/>
    <mergeCell ref="E43:F43"/>
    <mergeCell ref="E44:F44"/>
    <mergeCell ref="E42:F42"/>
    <mergeCell ref="J43:K43"/>
    <mergeCell ref="J44:K44"/>
    <mergeCell ref="E716:H716"/>
    <mergeCell ref="E717:H717"/>
    <mergeCell ref="E718:H718"/>
    <mergeCell ref="S630:U630"/>
    <mergeCell ref="V630:V631"/>
    <mergeCell ref="AD630:AD631"/>
    <mergeCell ref="AE630:AE631"/>
    <mergeCell ref="AF630:AH630"/>
    <mergeCell ref="AI630:AK630"/>
    <mergeCell ref="AI365:AK365"/>
    <mergeCell ref="AD356:AD357"/>
    <mergeCell ref="AE356:AE357"/>
    <mergeCell ref="AF356:AH356"/>
    <mergeCell ref="AI356:AK356"/>
    <mergeCell ref="AD249:AD250"/>
    <mergeCell ref="AE249:AE250"/>
    <mergeCell ref="AF249:AH249"/>
    <mergeCell ref="AI249:AK249"/>
    <mergeCell ref="BN630:BP630"/>
    <mergeCell ref="BQ630:BS630"/>
    <mergeCell ref="AD621:AD622"/>
    <mergeCell ref="AE621:AE622"/>
    <mergeCell ref="AF621:AH621"/>
    <mergeCell ref="AI621:AK621"/>
    <mergeCell ref="AL621:AL622"/>
    <mergeCell ref="AD660:AD661"/>
    <mergeCell ref="AE660:AE661"/>
    <mergeCell ref="AF660:AH660"/>
    <mergeCell ref="AI660:AK660"/>
    <mergeCell ref="AL660:AL661"/>
    <mergeCell ref="AT660:AT661"/>
    <mergeCell ref="S660:U660"/>
    <mergeCell ref="V660:V661"/>
    <mergeCell ref="AU660:AU661"/>
    <mergeCell ref="AV660:AX660"/>
    <mergeCell ref="AY660:BA660"/>
    <mergeCell ref="BB660:BB661"/>
    <mergeCell ref="BQ647:BS647"/>
    <mergeCell ref="V647:V648"/>
    <mergeCell ref="BQ281:BS281"/>
    <mergeCell ref="AD303:AD304"/>
    <mergeCell ref="AE303:AE304"/>
    <mergeCell ref="AF303:AH303"/>
    <mergeCell ref="AI303:AK303"/>
    <mergeCell ref="AL303:AL304"/>
    <mergeCell ref="AD334:AD335"/>
    <mergeCell ref="AE334:AE335"/>
    <mergeCell ref="AF334:AH334"/>
    <mergeCell ref="AI334:AK334"/>
    <mergeCell ref="AM321:AN321"/>
    <mergeCell ref="N530:N531"/>
    <mergeCell ref="O530:O531"/>
    <mergeCell ref="P530:R530"/>
    <mergeCell ref="S530:U530"/>
    <mergeCell ref="V530:V531"/>
    <mergeCell ref="AD530:AD531"/>
    <mergeCell ref="AE530:AE531"/>
    <mergeCell ref="AF530:AH530"/>
    <mergeCell ref="AI530:AK530"/>
    <mergeCell ref="BN530:BP530"/>
    <mergeCell ref="BQ530:BS530"/>
    <mergeCell ref="BL512:BL513"/>
    <mergeCell ref="BM512:BM513"/>
    <mergeCell ref="BN512:BP512"/>
    <mergeCell ref="BQ512:BS512"/>
    <mergeCell ref="BQ422:BS422"/>
    <mergeCell ref="AD450:AD451"/>
    <mergeCell ref="AE450:AE451"/>
    <mergeCell ref="AF450:AH450"/>
    <mergeCell ref="AI450:AK450"/>
    <mergeCell ref="BN422:BP422"/>
    <mergeCell ref="BN281:BP281"/>
    <mergeCell ref="AT422:AT423"/>
    <mergeCell ref="AU422:AU423"/>
    <mergeCell ref="AJ321:AK321"/>
    <mergeCell ref="AG321:AH321"/>
    <mergeCell ref="AG323:AH323"/>
    <mergeCell ref="AJ323:AK323"/>
    <mergeCell ref="AM323:AN323"/>
    <mergeCell ref="AG322:AH322"/>
    <mergeCell ref="AJ322:AK322"/>
    <mergeCell ref="AM322:AN322"/>
    <mergeCell ref="AD316:AD317"/>
    <mergeCell ref="AE316:AE317"/>
    <mergeCell ref="AF316:AH316"/>
    <mergeCell ref="AI316:AK316"/>
    <mergeCell ref="AL316:AN316"/>
    <mergeCell ref="BN391:BP391"/>
    <mergeCell ref="AD378:AD379"/>
    <mergeCell ref="AE378:AE379"/>
    <mergeCell ref="AF378:AH378"/>
    <mergeCell ref="AI378:AK378"/>
    <mergeCell ref="AL378:AL379"/>
    <mergeCell ref="AJ341:AK341"/>
    <mergeCell ref="AL334:AL335"/>
    <mergeCell ref="AT316:BG316"/>
    <mergeCell ref="BL316:BW316"/>
    <mergeCell ref="AO316:AO317"/>
    <mergeCell ref="AL356:AL357"/>
    <mergeCell ref="BQ391:BS391"/>
    <mergeCell ref="BL404:BL405"/>
    <mergeCell ref="BM404:BM405"/>
    <mergeCell ref="BN404:BP404"/>
    <mergeCell ref="P48:R48"/>
    <mergeCell ref="S48:U48"/>
    <mergeCell ref="V48:V49"/>
    <mergeCell ref="AD48:AD49"/>
    <mergeCell ref="AE48:AE49"/>
    <mergeCell ref="AF48:AH48"/>
    <mergeCell ref="AI48:AK48"/>
    <mergeCell ref="BN48:BP48"/>
    <mergeCell ref="BQ48:BS48"/>
    <mergeCell ref="P79:R79"/>
    <mergeCell ref="S79:U79"/>
    <mergeCell ref="V79:V80"/>
    <mergeCell ref="S70:U70"/>
    <mergeCell ref="V70:V71"/>
    <mergeCell ref="AT48:AT49"/>
    <mergeCell ref="AU48:AU49"/>
    <mergeCell ref="AV48:AX48"/>
    <mergeCell ref="AY48:BA48"/>
    <mergeCell ref="BB48:BB49"/>
    <mergeCell ref="BB79:BD79"/>
    <mergeCell ref="BL61:BZ61"/>
    <mergeCell ref="AD68:AD69"/>
    <mergeCell ref="AD70:AD71"/>
    <mergeCell ref="AD72:AD73"/>
    <mergeCell ref="AG65:AH65"/>
    <mergeCell ref="AJ65:AK65"/>
    <mergeCell ref="AM65:AN65"/>
    <mergeCell ref="AG69:AH69"/>
    <mergeCell ref="AG70:AH70"/>
    <mergeCell ref="AG71:AH71"/>
    <mergeCell ref="AG72:AH72"/>
    <mergeCell ref="AG73:AH73"/>
    <mergeCell ref="BW871:BW872"/>
    <mergeCell ref="AD858:AD859"/>
    <mergeCell ref="AE858:AE859"/>
    <mergeCell ref="AF858:AH858"/>
    <mergeCell ref="AI858:AK858"/>
    <mergeCell ref="AL858:AL859"/>
    <mergeCell ref="AD826:AD827"/>
    <mergeCell ref="BB834:BB835"/>
    <mergeCell ref="AY834:BA834"/>
    <mergeCell ref="AV834:AX834"/>
    <mergeCell ref="AU834:AU835"/>
    <mergeCell ref="AT834:AT835"/>
    <mergeCell ref="BT858:BT859"/>
    <mergeCell ref="BL861:BT861"/>
    <mergeCell ref="BL845:BW845"/>
    <mergeCell ref="AE826:AE827"/>
    <mergeCell ref="AF826:AH826"/>
    <mergeCell ref="AI826:AK826"/>
    <mergeCell ref="AL826:AL827"/>
    <mergeCell ref="AT826:AT827"/>
    <mergeCell ref="AO817:AO818"/>
    <mergeCell ref="P793:R793"/>
    <mergeCell ref="S793:U793"/>
    <mergeCell ref="V792:X792"/>
    <mergeCell ref="V793:X793"/>
    <mergeCell ref="P801:R801"/>
    <mergeCell ref="S801:U801"/>
    <mergeCell ref="P802:R802"/>
    <mergeCell ref="S802:U802"/>
    <mergeCell ref="P810:R810"/>
    <mergeCell ref="S810:U810"/>
    <mergeCell ref="V796:V797"/>
    <mergeCell ref="AF796:AH796"/>
    <mergeCell ref="AD817:AD818"/>
    <mergeCell ref="N805:N806"/>
    <mergeCell ref="O805:O806"/>
    <mergeCell ref="P805:R805"/>
    <mergeCell ref="S805:U805"/>
    <mergeCell ref="V805:V806"/>
    <mergeCell ref="AD805:AD806"/>
    <mergeCell ref="AE805:AE806"/>
    <mergeCell ref="AF805:AH805"/>
    <mergeCell ref="AI805:AK805"/>
    <mergeCell ref="P811:R811"/>
    <mergeCell ref="S811:U811"/>
    <mergeCell ref="AT787:BG787"/>
    <mergeCell ref="N817:AB817"/>
    <mergeCell ref="N796:N797"/>
    <mergeCell ref="O796:O797"/>
    <mergeCell ref="P796:R796"/>
    <mergeCell ref="S796:U796"/>
    <mergeCell ref="AI796:AK796"/>
    <mergeCell ref="AL796:AL797"/>
    <mergeCell ref="BL817:BZ817"/>
    <mergeCell ref="AD796:AD797"/>
    <mergeCell ref="AE796:AE797"/>
    <mergeCell ref="BQ787:BS787"/>
    <mergeCell ref="BT787:BV787"/>
    <mergeCell ref="BW787:BW788"/>
    <mergeCell ref="AD787:AD788"/>
    <mergeCell ref="AE787:AE788"/>
    <mergeCell ref="AF787:AH787"/>
    <mergeCell ref="AI787:AK787"/>
    <mergeCell ref="AL787:AN787"/>
    <mergeCell ref="AO787:AO788"/>
    <mergeCell ref="Y787:Y788"/>
    <mergeCell ref="N787:N788"/>
    <mergeCell ref="O787:O788"/>
    <mergeCell ref="P787:R787"/>
    <mergeCell ref="S787:U787"/>
    <mergeCell ref="V787:X787"/>
    <mergeCell ref="AE817:AE818"/>
    <mergeCell ref="AF817:AH817"/>
    <mergeCell ref="AI817:AK817"/>
    <mergeCell ref="AL817:AN817"/>
    <mergeCell ref="AY774:BA774"/>
    <mergeCell ref="BB774:BB775"/>
    <mergeCell ref="AG780:AH780"/>
    <mergeCell ref="AJ780:AK780"/>
    <mergeCell ref="AG781:AH781"/>
    <mergeCell ref="AJ781:AK781"/>
    <mergeCell ref="BL756:BL757"/>
    <mergeCell ref="BM756:BM757"/>
    <mergeCell ref="BN756:BP756"/>
    <mergeCell ref="BQ756:BS756"/>
    <mergeCell ref="BT756:BV756"/>
    <mergeCell ref="BW756:BW757"/>
    <mergeCell ref="AT756:AT757"/>
    <mergeCell ref="AU756:AU757"/>
    <mergeCell ref="AV756:AX756"/>
    <mergeCell ref="AY756:BA756"/>
    <mergeCell ref="BB756:BD756"/>
    <mergeCell ref="AF756:AH756"/>
    <mergeCell ref="AI756:AK756"/>
    <mergeCell ref="AL756:AN756"/>
    <mergeCell ref="AO756:AO757"/>
    <mergeCell ref="AU765:AU766"/>
    <mergeCell ref="AV765:AX765"/>
    <mergeCell ref="AY765:BA765"/>
    <mergeCell ref="BB765:BB766"/>
    <mergeCell ref="AF765:AH765"/>
    <mergeCell ref="AI765:AK765"/>
    <mergeCell ref="AL765:AL766"/>
    <mergeCell ref="AT765:AT766"/>
    <mergeCell ref="AG770:AH770"/>
    <mergeCell ref="AJ770:AK770"/>
    <mergeCell ref="AG771:AH771"/>
    <mergeCell ref="AT739:AT740"/>
    <mergeCell ref="AD756:AD757"/>
    <mergeCell ref="AU739:AU740"/>
    <mergeCell ref="AV739:AX739"/>
    <mergeCell ref="AY739:BA739"/>
    <mergeCell ref="BB739:BB740"/>
    <mergeCell ref="P744:R744"/>
    <mergeCell ref="S744:U744"/>
    <mergeCell ref="V744:V745"/>
    <mergeCell ref="P745:R745"/>
    <mergeCell ref="S745:U745"/>
    <mergeCell ref="AJ750:AK750"/>
    <mergeCell ref="AF739:AH739"/>
    <mergeCell ref="AI739:AK739"/>
    <mergeCell ref="AD739:AD740"/>
    <mergeCell ref="AE739:AE740"/>
    <mergeCell ref="AJ749:AK749"/>
    <mergeCell ref="P739:R739"/>
    <mergeCell ref="S739:U739"/>
    <mergeCell ref="V739:V740"/>
    <mergeCell ref="AJ748:AK748"/>
    <mergeCell ref="AD749:AD750"/>
    <mergeCell ref="AG749:AH749"/>
    <mergeCell ref="N713:N714"/>
    <mergeCell ref="O713:O714"/>
    <mergeCell ref="P713:R713"/>
    <mergeCell ref="S713:U713"/>
    <mergeCell ref="V713:X713"/>
    <mergeCell ref="AU726:AU727"/>
    <mergeCell ref="AV726:AX726"/>
    <mergeCell ref="AM720:AN720"/>
    <mergeCell ref="AM721:AN721"/>
    <mergeCell ref="AM722:AN722"/>
    <mergeCell ref="AM723:AN723"/>
    <mergeCell ref="AM724:AN724"/>
    <mergeCell ref="AJ723:AK723"/>
    <mergeCell ref="AD718:AD720"/>
    <mergeCell ref="AD721:AD722"/>
    <mergeCell ref="AD723:AD724"/>
    <mergeCell ref="AG718:AH718"/>
    <mergeCell ref="AG719:AH719"/>
    <mergeCell ref="AG720:AH720"/>
    <mergeCell ref="AG721:AH721"/>
    <mergeCell ref="AG722:AH722"/>
    <mergeCell ref="AJ722:AK722"/>
    <mergeCell ref="AY726:BA726"/>
    <mergeCell ref="BB726:BB727"/>
    <mergeCell ref="AD700:AD701"/>
    <mergeCell ref="AE700:AE701"/>
    <mergeCell ref="AF700:AH700"/>
    <mergeCell ref="AI700:AK700"/>
    <mergeCell ref="AL700:AL701"/>
    <mergeCell ref="N700:N701"/>
    <mergeCell ref="O700:O701"/>
    <mergeCell ref="P700:R700"/>
    <mergeCell ref="S700:U700"/>
    <mergeCell ref="AG717:AH717"/>
    <mergeCell ref="AJ717:AK717"/>
    <mergeCell ref="AM717:AN717"/>
    <mergeCell ref="AJ718:AK718"/>
    <mergeCell ref="AM718:AN718"/>
    <mergeCell ref="AJ719:AK719"/>
    <mergeCell ref="AJ720:AK720"/>
    <mergeCell ref="AJ721:AK721"/>
    <mergeCell ref="AM719:AN719"/>
    <mergeCell ref="AI705:AK705"/>
    <mergeCell ref="AT713:AT714"/>
    <mergeCell ref="AU713:AU714"/>
    <mergeCell ref="AV713:AX713"/>
    <mergeCell ref="AD713:AD714"/>
    <mergeCell ref="AE713:AE714"/>
    <mergeCell ref="AF713:AH713"/>
    <mergeCell ref="AI713:AK713"/>
    <mergeCell ref="AL713:AN713"/>
    <mergeCell ref="AO713:AO714"/>
    <mergeCell ref="Y713:Y714"/>
    <mergeCell ref="AJ724:AK724"/>
    <mergeCell ref="AU673:AU674"/>
    <mergeCell ref="AV673:AX673"/>
    <mergeCell ref="AY673:BA673"/>
    <mergeCell ref="BB673:BB674"/>
    <mergeCell ref="N686:N687"/>
    <mergeCell ref="O686:O687"/>
    <mergeCell ref="P686:R686"/>
    <mergeCell ref="S686:U686"/>
    <mergeCell ref="V686:V687"/>
    <mergeCell ref="AU686:AU687"/>
    <mergeCell ref="AV686:AX686"/>
    <mergeCell ref="AY686:BA686"/>
    <mergeCell ref="BB686:BB687"/>
    <mergeCell ref="AT673:AT674"/>
    <mergeCell ref="AD686:AD687"/>
    <mergeCell ref="AE686:AE687"/>
    <mergeCell ref="AF686:AH686"/>
    <mergeCell ref="AI686:AK686"/>
    <mergeCell ref="AL686:AL687"/>
    <mergeCell ref="AT686:AT687"/>
    <mergeCell ref="AD568:AD569"/>
    <mergeCell ref="AE568:AE569"/>
    <mergeCell ref="AF568:AH568"/>
    <mergeCell ref="AI568:AK568"/>
    <mergeCell ref="AL568:AN568"/>
    <mergeCell ref="AO568:AO569"/>
    <mergeCell ref="AD577:AD578"/>
    <mergeCell ref="AE577:AE578"/>
    <mergeCell ref="AF577:AH577"/>
    <mergeCell ref="AI577:AK577"/>
    <mergeCell ref="AL577:AL578"/>
    <mergeCell ref="AI582:AK582"/>
    <mergeCell ref="AF591:AH591"/>
    <mergeCell ref="AI591:AK591"/>
    <mergeCell ref="AF593:AH593"/>
    <mergeCell ref="AI593:AK593"/>
    <mergeCell ref="N599:N600"/>
    <mergeCell ref="O599:O600"/>
    <mergeCell ref="P599:R599"/>
    <mergeCell ref="S599:U599"/>
    <mergeCell ref="V599:V600"/>
    <mergeCell ref="AD586:AD587"/>
    <mergeCell ref="AE586:AE587"/>
    <mergeCell ref="AF586:AH586"/>
    <mergeCell ref="AI586:AK586"/>
    <mergeCell ref="AD599:AD600"/>
    <mergeCell ref="AE599:AE600"/>
    <mergeCell ref="AF599:AH599"/>
    <mergeCell ref="AI599:AK599"/>
    <mergeCell ref="AL599:AL600"/>
    <mergeCell ref="N555:N556"/>
    <mergeCell ref="O555:O556"/>
    <mergeCell ref="P555:R555"/>
    <mergeCell ref="S555:U555"/>
    <mergeCell ref="V555:V556"/>
    <mergeCell ref="AU555:AU556"/>
    <mergeCell ref="AV555:AX555"/>
    <mergeCell ref="AY555:BA555"/>
    <mergeCell ref="BB555:BB556"/>
    <mergeCell ref="AD542:AD543"/>
    <mergeCell ref="AE542:AE543"/>
    <mergeCell ref="AF542:AH542"/>
    <mergeCell ref="AD555:AD556"/>
    <mergeCell ref="AE555:AE556"/>
    <mergeCell ref="AF555:AH555"/>
    <mergeCell ref="AI555:AK555"/>
    <mergeCell ref="AL555:AL556"/>
    <mergeCell ref="AT555:AT556"/>
    <mergeCell ref="AT530:AT531"/>
    <mergeCell ref="BN521:BP521"/>
    <mergeCell ref="BQ521:BS521"/>
    <mergeCell ref="AI542:AK542"/>
    <mergeCell ref="AL542:AL543"/>
    <mergeCell ref="AT542:AT543"/>
    <mergeCell ref="N542:N543"/>
    <mergeCell ref="O542:O543"/>
    <mergeCell ref="P542:R542"/>
    <mergeCell ref="S542:U542"/>
    <mergeCell ref="V542:V543"/>
    <mergeCell ref="AU530:AU531"/>
    <mergeCell ref="AV530:AX530"/>
    <mergeCell ref="AY530:BA530"/>
    <mergeCell ref="BB530:BB531"/>
    <mergeCell ref="BN542:BP542"/>
    <mergeCell ref="BQ542:BS542"/>
    <mergeCell ref="AU542:AU543"/>
    <mergeCell ref="AV542:AX542"/>
    <mergeCell ref="AY542:BA542"/>
    <mergeCell ref="BB542:BB543"/>
    <mergeCell ref="N521:N522"/>
    <mergeCell ref="O521:O522"/>
    <mergeCell ref="P521:R521"/>
    <mergeCell ref="S521:U521"/>
    <mergeCell ref="V521:V522"/>
    <mergeCell ref="AF525:AH525"/>
    <mergeCell ref="AI525:AK525"/>
    <mergeCell ref="AU521:AU522"/>
    <mergeCell ref="AV521:AX521"/>
    <mergeCell ref="AY521:BA521"/>
    <mergeCell ref="BT512:BV512"/>
    <mergeCell ref="BW512:BW513"/>
    <mergeCell ref="AT512:AT513"/>
    <mergeCell ref="AU512:AU513"/>
    <mergeCell ref="AV512:AX512"/>
    <mergeCell ref="AY512:BA512"/>
    <mergeCell ref="BB512:BD512"/>
    <mergeCell ref="AD512:AD513"/>
    <mergeCell ref="AE512:AE513"/>
    <mergeCell ref="AF512:AH512"/>
    <mergeCell ref="AI512:AK512"/>
    <mergeCell ref="AL512:AN512"/>
    <mergeCell ref="AO512:AO513"/>
    <mergeCell ref="Y512:Y513"/>
    <mergeCell ref="AD521:AD522"/>
    <mergeCell ref="AE521:AE522"/>
    <mergeCell ref="AF521:AH521"/>
    <mergeCell ref="AI521:AK521"/>
    <mergeCell ref="AL521:AL522"/>
    <mergeCell ref="AT521:AT522"/>
    <mergeCell ref="AD472:AD473"/>
    <mergeCell ref="AE472:AE473"/>
    <mergeCell ref="AF472:AH472"/>
    <mergeCell ref="AI472:AK472"/>
    <mergeCell ref="AL472:AL473"/>
    <mergeCell ref="AL486:AL487"/>
    <mergeCell ref="N512:N513"/>
    <mergeCell ref="O512:O513"/>
    <mergeCell ref="P512:R512"/>
    <mergeCell ref="S512:U512"/>
    <mergeCell ref="V512:X512"/>
    <mergeCell ref="AF455:AH455"/>
    <mergeCell ref="AI455:AK455"/>
    <mergeCell ref="AF456:AH456"/>
    <mergeCell ref="AI456:AK456"/>
    <mergeCell ref="BB521:BB522"/>
    <mergeCell ref="AD499:AD500"/>
    <mergeCell ref="AE499:AE500"/>
    <mergeCell ref="AF499:AH499"/>
    <mergeCell ref="AI499:AK499"/>
    <mergeCell ref="AL499:AL500"/>
    <mergeCell ref="N499:N500"/>
    <mergeCell ref="O499:O500"/>
    <mergeCell ref="P499:R499"/>
    <mergeCell ref="S499:U499"/>
    <mergeCell ref="V499:V500"/>
    <mergeCell ref="AU486:AU487"/>
    <mergeCell ref="AV486:AX486"/>
    <mergeCell ref="AY486:BA486"/>
    <mergeCell ref="BB486:BB487"/>
    <mergeCell ref="BN486:BP486"/>
    <mergeCell ref="BQ486:BS486"/>
    <mergeCell ref="AU450:AU451"/>
    <mergeCell ref="AV450:AX450"/>
    <mergeCell ref="AY450:BA450"/>
    <mergeCell ref="BB450:BB451"/>
    <mergeCell ref="AE441:AE442"/>
    <mergeCell ref="AF441:AH441"/>
    <mergeCell ref="AI441:AK441"/>
    <mergeCell ref="AL441:AL442"/>
    <mergeCell ref="AT441:AT442"/>
    <mergeCell ref="AU441:AU442"/>
    <mergeCell ref="AV441:AX441"/>
    <mergeCell ref="AY441:BA441"/>
    <mergeCell ref="BB441:BB442"/>
    <mergeCell ref="AT486:AT487"/>
    <mergeCell ref="BN472:BP472"/>
    <mergeCell ref="BQ472:BS472"/>
    <mergeCell ref="AF447:AH447"/>
    <mergeCell ref="AI447:AK447"/>
    <mergeCell ref="N422:N423"/>
    <mergeCell ref="O422:O423"/>
    <mergeCell ref="P422:R422"/>
    <mergeCell ref="S422:U422"/>
    <mergeCell ref="AF437:AH437"/>
    <mergeCell ref="AI437:AK437"/>
    <mergeCell ref="AL437:AN437"/>
    <mergeCell ref="AO437:AQ437"/>
    <mergeCell ref="AF438:AH438"/>
    <mergeCell ref="AI438:AK438"/>
    <mergeCell ref="AL438:AN438"/>
    <mergeCell ref="AO438:AQ438"/>
    <mergeCell ref="AT450:AT451"/>
    <mergeCell ref="BH432:BH433"/>
    <mergeCell ref="AD432:AD433"/>
    <mergeCell ref="AE432:AE433"/>
    <mergeCell ref="AF432:AH432"/>
    <mergeCell ref="AI432:AK432"/>
    <mergeCell ref="AL432:AN432"/>
    <mergeCell ref="AO432:AQ432"/>
    <mergeCell ref="BE432:BG432"/>
    <mergeCell ref="AD441:AD442"/>
    <mergeCell ref="AT432:AT433"/>
    <mergeCell ref="AU432:AU433"/>
    <mergeCell ref="N404:N405"/>
    <mergeCell ref="O404:O405"/>
    <mergeCell ref="P404:R404"/>
    <mergeCell ref="S404:U404"/>
    <mergeCell ref="V404:X404"/>
    <mergeCell ref="Y404:Y405"/>
    <mergeCell ref="V422:V423"/>
    <mergeCell ref="V413:V414"/>
    <mergeCell ref="N432:N433"/>
    <mergeCell ref="O432:O433"/>
    <mergeCell ref="P432:R432"/>
    <mergeCell ref="S432:U432"/>
    <mergeCell ref="V432:X432"/>
    <mergeCell ref="BQ404:BS404"/>
    <mergeCell ref="BT404:BV404"/>
    <mergeCell ref="BW404:BW405"/>
    <mergeCell ref="AT404:AT405"/>
    <mergeCell ref="AU404:AU405"/>
    <mergeCell ref="BN413:BP413"/>
    <mergeCell ref="BQ413:BS413"/>
    <mergeCell ref="BT413:BT414"/>
    <mergeCell ref="N413:N414"/>
    <mergeCell ref="O413:O414"/>
    <mergeCell ref="P413:R413"/>
    <mergeCell ref="S413:U413"/>
    <mergeCell ref="AV432:AX432"/>
    <mergeCell ref="AY432:BA432"/>
    <mergeCell ref="BB432:BD432"/>
    <mergeCell ref="BL432:BZ432"/>
    <mergeCell ref="N391:N392"/>
    <mergeCell ref="O391:O392"/>
    <mergeCell ref="P391:R391"/>
    <mergeCell ref="S391:U391"/>
    <mergeCell ref="V391:V392"/>
    <mergeCell ref="AU391:AU392"/>
    <mergeCell ref="AV391:AX391"/>
    <mergeCell ref="AY391:BA391"/>
    <mergeCell ref="BB391:BB392"/>
    <mergeCell ref="AD391:AD392"/>
    <mergeCell ref="AE391:AE392"/>
    <mergeCell ref="AF391:AH391"/>
    <mergeCell ref="AI391:AK391"/>
    <mergeCell ref="AL391:AL392"/>
    <mergeCell ref="AT391:AT392"/>
    <mergeCell ref="N378:N379"/>
    <mergeCell ref="O378:O379"/>
    <mergeCell ref="P378:R378"/>
    <mergeCell ref="S378:U378"/>
    <mergeCell ref="BG347:BG348"/>
    <mergeCell ref="AD347:AD348"/>
    <mergeCell ref="AE347:AE348"/>
    <mergeCell ref="AF347:AH347"/>
    <mergeCell ref="AI347:AK347"/>
    <mergeCell ref="AL347:AN347"/>
    <mergeCell ref="AO347:AO348"/>
    <mergeCell ref="N347:N348"/>
    <mergeCell ref="O347:O348"/>
    <mergeCell ref="P347:R347"/>
    <mergeCell ref="S347:U347"/>
    <mergeCell ref="V347:X347"/>
    <mergeCell ref="AT365:AT366"/>
    <mergeCell ref="N356:N357"/>
    <mergeCell ref="O356:O357"/>
    <mergeCell ref="P356:R356"/>
    <mergeCell ref="S356:U356"/>
    <mergeCell ref="V356:V357"/>
    <mergeCell ref="AU356:AU357"/>
    <mergeCell ref="AV356:AX356"/>
    <mergeCell ref="AY356:BA356"/>
    <mergeCell ref="BB356:BB357"/>
    <mergeCell ref="AU365:AU366"/>
    <mergeCell ref="BB365:BB366"/>
    <mergeCell ref="N365:N366"/>
    <mergeCell ref="O365:O366"/>
    <mergeCell ref="P365:R365"/>
    <mergeCell ref="S365:U365"/>
    <mergeCell ref="AD365:AD366"/>
    <mergeCell ref="Y347:Y348"/>
    <mergeCell ref="AT356:AT357"/>
    <mergeCell ref="AD325:AD326"/>
    <mergeCell ref="AE325:AE326"/>
    <mergeCell ref="AF325:AH325"/>
    <mergeCell ref="AI325:AK325"/>
    <mergeCell ref="AL325:AL326"/>
    <mergeCell ref="AT347:AT348"/>
    <mergeCell ref="AU347:AU348"/>
    <mergeCell ref="AV347:AX347"/>
    <mergeCell ref="AY347:BA347"/>
    <mergeCell ref="BB347:BD347"/>
    <mergeCell ref="AG330:AH330"/>
    <mergeCell ref="AJ330:AK330"/>
    <mergeCell ref="AG331:AH331"/>
    <mergeCell ref="AJ331:AK331"/>
    <mergeCell ref="AG332:AH332"/>
    <mergeCell ref="AJ332:AK332"/>
    <mergeCell ref="AG339:AH339"/>
    <mergeCell ref="AJ339:AK339"/>
    <mergeCell ref="AG340:AH340"/>
    <mergeCell ref="AJ340:AK340"/>
    <mergeCell ref="AG341:AH341"/>
    <mergeCell ref="N303:N304"/>
    <mergeCell ref="O303:O304"/>
    <mergeCell ref="P303:R303"/>
    <mergeCell ref="S303:U303"/>
    <mergeCell ref="V303:V304"/>
    <mergeCell ref="N281:N282"/>
    <mergeCell ref="O281:O282"/>
    <mergeCell ref="P281:R281"/>
    <mergeCell ref="S281:U281"/>
    <mergeCell ref="AD272:AD273"/>
    <mergeCell ref="AE272:AE273"/>
    <mergeCell ref="AF272:AH272"/>
    <mergeCell ref="AI272:AK272"/>
    <mergeCell ref="AL272:AL273"/>
    <mergeCell ref="N272:N273"/>
    <mergeCell ref="O272:O273"/>
    <mergeCell ref="P272:R272"/>
    <mergeCell ref="S272:U272"/>
    <mergeCell ref="V281:V282"/>
    <mergeCell ref="AD281:AD282"/>
    <mergeCell ref="AE281:AE282"/>
    <mergeCell ref="AF281:AH281"/>
    <mergeCell ref="AI281:AK281"/>
    <mergeCell ref="AJ277:AK277"/>
    <mergeCell ref="AJ286:AK286"/>
    <mergeCell ref="AL263:AN263"/>
    <mergeCell ref="AO263:AO264"/>
    <mergeCell ref="AD236:AD237"/>
    <mergeCell ref="AE236:AE237"/>
    <mergeCell ref="AF236:AH236"/>
    <mergeCell ref="AI236:AK236"/>
    <mergeCell ref="V272:V273"/>
    <mergeCell ref="BL263:BL264"/>
    <mergeCell ref="BM263:BM264"/>
    <mergeCell ref="BN263:BP263"/>
    <mergeCell ref="BQ263:BS263"/>
    <mergeCell ref="BT263:BV263"/>
    <mergeCell ref="BW263:BW264"/>
    <mergeCell ref="AT263:AT264"/>
    <mergeCell ref="AU263:AU264"/>
    <mergeCell ref="AV263:AX263"/>
    <mergeCell ref="AY263:BA263"/>
    <mergeCell ref="BB263:BD263"/>
    <mergeCell ref="AE263:AE264"/>
    <mergeCell ref="AT236:AT237"/>
    <mergeCell ref="AU236:AU237"/>
    <mergeCell ref="AV236:AX236"/>
    <mergeCell ref="AY236:BA236"/>
    <mergeCell ref="BB236:BB237"/>
    <mergeCell ref="AM268:AN268"/>
    <mergeCell ref="BE263:BE264"/>
    <mergeCell ref="AF253:AK253"/>
    <mergeCell ref="AJ254:AK254"/>
    <mergeCell ref="AJ255:AK255"/>
    <mergeCell ref="AL249:AL250"/>
    <mergeCell ref="BL218:BZ218"/>
    <mergeCell ref="AV204:AX204"/>
    <mergeCell ref="AY204:BA204"/>
    <mergeCell ref="AV208:AX208"/>
    <mergeCell ref="AY208:BA208"/>
    <mergeCell ref="AT218:AT219"/>
    <mergeCell ref="AU218:AU219"/>
    <mergeCell ref="AV218:AX218"/>
    <mergeCell ref="AY218:BA218"/>
    <mergeCell ref="BB218:BD218"/>
    <mergeCell ref="AE218:AE219"/>
    <mergeCell ref="AF218:AH218"/>
    <mergeCell ref="AI218:AK218"/>
    <mergeCell ref="AL218:AN218"/>
    <mergeCell ref="AO218:AO219"/>
    <mergeCell ref="AU227:AU228"/>
    <mergeCell ref="AV227:AX227"/>
    <mergeCell ref="AY227:BA227"/>
    <mergeCell ref="BB227:BB228"/>
    <mergeCell ref="AE227:AE228"/>
    <mergeCell ref="AF227:AH227"/>
    <mergeCell ref="AI227:AK227"/>
    <mergeCell ref="AL227:AL228"/>
    <mergeCell ref="AT227:AT228"/>
    <mergeCell ref="P148:R148"/>
    <mergeCell ref="S148:U148"/>
    <mergeCell ref="V139:V140"/>
    <mergeCell ref="AY183:BA183"/>
    <mergeCell ref="BB183:BB184"/>
    <mergeCell ref="AU174:AU175"/>
    <mergeCell ref="AV174:AX174"/>
    <mergeCell ref="AY174:BA174"/>
    <mergeCell ref="BB174:BB175"/>
    <mergeCell ref="AT174:AT175"/>
    <mergeCell ref="AD218:AD219"/>
    <mergeCell ref="AU199:AU200"/>
    <mergeCell ref="AV199:AX199"/>
    <mergeCell ref="AY199:BA199"/>
    <mergeCell ref="BB199:BB200"/>
    <mergeCell ref="AT199:AT200"/>
    <mergeCell ref="AD161:AD162"/>
    <mergeCell ref="AE161:AE162"/>
    <mergeCell ref="AF161:AH161"/>
    <mergeCell ref="AI161:AK161"/>
    <mergeCell ref="AL161:AL162"/>
    <mergeCell ref="AT183:AT184"/>
    <mergeCell ref="AU183:AU184"/>
    <mergeCell ref="AV183:AX183"/>
    <mergeCell ref="AV212:AX212"/>
    <mergeCell ref="AY212:BA212"/>
    <mergeCell ref="AT161:BH161"/>
    <mergeCell ref="AY116:BA116"/>
    <mergeCell ref="BB116:BB117"/>
    <mergeCell ref="AD116:AD117"/>
    <mergeCell ref="AE116:AE117"/>
    <mergeCell ref="AF116:AH116"/>
    <mergeCell ref="AI116:AK116"/>
    <mergeCell ref="AL116:AL117"/>
    <mergeCell ref="AT116:AT117"/>
    <mergeCell ref="N116:N117"/>
    <mergeCell ref="O116:O117"/>
    <mergeCell ref="P116:R116"/>
    <mergeCell ref="N130:N131"/>
    <mergeCell ref="O130:O131"/>
    <mergeCell ref="P130:R130"/>
    <mergeCell ref="S130:U130"/>
    <mergeCell ref="V130:X130"/>
    <mergeCell ref="Y130:Y131"/>
    <mergeCell ref="AU116:AU117"/>
    <mergeCell ref="AV116:AX116"/>
    <mergeCell ref="N1:Y1"/>
    <mergeCell ref="AD1:AO1"/>
    <mergeCell ref="AT1:BG1"/>
    <mergeCell ref="AV61:AX61"/>
    <mergeCell ref="AY61:BA61"/>
    <mergeCell ref="BB61:BD61"/>
    <mergeCell ref="AF61:AH61"/>
    <mergeCell ref="AI61:AK61"/>
    <mergeCell ref="AL61:AN61"/>
    <mergeCell ref="AO61:AO62"/>
    <mergeCell ref="AT61:AT62"/>
    <mergeCell ref="AU61:AU62"/>
    <mergeCell ref="N48:N49"/>
    <mergeCell ref="O48:O49"/>
    <mergeCell ref="AT17:AT18"/>
    <mergeCell ref="BL1:BW1"/>
    <mergeCell ref="N61:N62"/>
    <mergeCell ref="O61:O62"/>
    <mergeCell ref="P61:R61"/>
    <mergeCell ref="S61:U61"/>
    <mergeCell ref="V61:X61"/>
    <mergeCell ref="Y61:Y62"/>
    <mergeCell ref="AD61:AD62"/>
    <mergeCell ref="AE61:AE62"/>
    <mergeCell ref="BB17:BB18"/>
    <mergeCell ref="O17:O18"/>
    <mergeCell ref="P17:R17"/>
    <mergeCell ref="S17:U17"/>
    <mergeCell ref="V17:V18"/>
    <mergeCell ref="AU17:AU18"/>
    <mergeCell ref="AV17:AX17"/>
    <mergeCell ref="AY17:BA17"/>
    <mergeCell ref="AU30:AU31"/>
    <mergeCell ref="AV30:AX30"/>
    <mergeCell ref="AY30:BA30"/>
    <mergeCell ref="BB30:BD30"/>
    <mergeCell ref="AE30:AE31"/>
    <mergeCell ref="AF30:AH30"/>
    <mergeCell ref="AI30:AK30"/>
    <mergeCell ref="AL30:AN30"/>
    <mergeCell ref="AO30:AO31"/>
    <mergeCell ref="AT30:AT31"/>
    <mergeCell ref="AL17:AL18"/>
    <mergeCell ref="BE30:BE31"/>
    <mergeCell ref="BL17:BW17"/>
    <mergeCell ref="BT30:BV30"/>
    <mergeCell ref="BW30:BW31"/>
    <mergeCell ref="N39:N40"/>
    <mergeCell ref="O39:O40"/>
    <mergeCell ref="P39:R39"/>
    <mergeCell ref="S39:U39"/>
    <mergeCell ref="V39:V40"/>
    <mergeCell ref="AD39:AD40"/>
    <mergeCell ref="AE39:AE40"/>
    <mergeCell ref="AF39:AH39"/>
    <mergeCell ref="AI39:AK39"/>
    <mergeCell ref="AL39:AL40"/>
    <mergeCell ref="AT39:AT40"/>
    <mergeCell ref="AU39:AU40"/>
    <mergeCell ref="AV39:AX39"/>
    <mergeCell ref="AY39:BA39"/>
    <mergeCell ref="BB39:BB40"/>
    <mergeCell ref="BN39:BP39"/>
    <mergeCell ref="BQ39:BS39"/>
    <mergeCell ref="N30:N31"/>
    <mergeCell ref="O30:O31"/>
    <mergeCell ref="P30:R30"/>
    <mergeCell ref="S30:U30"/>
    <mergeCell ref="V30:X30"/>
    <mergeCell ref="Y30:Y31"/>
    <mergeCell ref="AD30:AD31"/>
    <mergeCell ref="AD17:AD18"/>
    <mergeCell ref="AE17:AE18"/>
    <mergeCell ref="AF17:AH17"/>
    <mergeCell ref="AI17:AK17"/>
    <mergeCell ref="N17:N18"/>
    <mergeCell ref="BN660:BP660"/>
    <mergeCell ref="BQ660:BS660"/>
    <mergeCell ref="AT647:BG647"/>
    <mergeCell ref="BL686:BZ686"/>
    <mergeCell ref="BN249:BP249"/>
    <mergeCell ref="BQ249:BS249"/>
    <mergeCell ref="BN272:BP272"/>
    <mergeCell ref="BQ272:BS272"/>
    <mergeCell ref="BN303:BP303"/>
    <mergeCell ref="BQ303:BS303"/>
    <mergeCell ref="BL30:BL31"/>
    <mergeCell ref="BM30:BM31"/>
    <mergeCell ref="BN30:BP30"/>
    <mergeCell ref="BQ30:BS30"/>
    <mergeCell ref="AT79:AT80"/>
    <mergeCell ref="AU79:AU80"/>
    <mergeCell ref="AV79:AX79"/>
    <mergeCell ref="AY79:BA79"/>
    <mergeCell ref="BN116:BP116"/>
    <mergeCell ref="BQ116:BS116"/>
    <mergeCell ref="BL347:BW347"/>
    <mergeCell ref="BN858:BP858"/>
    <mergeCell ref="BQ858:BS858"/>
    <mergeCell ref="BN880:BP880"/>
    <mergeCell ref="BQ880:BS880"/>
    <mergeCell ref="BN765:BP765"/>
    <mergeCell ref="BQ765:BS765"/>
    <mergeCell ref="E306:F306"/>
    <mergeCell ref="E307:F307"/>
    <mergeCell ref="E308:F308"/>
    <mergeCell ref="E309:F309"/>
    <mergeCell ref="P308:R308"/>
    <mergeCell ref="S308:U308"/>
    <mergeCell ref="P309:R309"/>
    <mergeCell ref="S309:U309"/>
    <mergeCell ref="E380:F380"/>
    <mergeCell ref="E381:F381"/>
    <mergeCell ref="E382:F382"/>
    <mergeCell ref="E383:F383"/>
    <mergeCell ref="E384:F384"/>
    <mergeCell ref="O380:O381"/>
    <mergeCell ref="N380:N381"/>
    <mergeCell ref="P381:U381"/>
    <mergeCell ref="BN555:BP555"/>
    <mergeCell ref="BQ555:BS555"/>
    <mergeCell ref="BN796:BP796"/>
    <mergeCell ref="BQ796:BS796"/>
    <mergeCell ref="BN621:BP621"/>
    <mergeCell ref="BQ621:BS621"/>
    <mergeCell ref="BN647:BP647"/>
    <mergeCell ref="V380:V381"/>
    <mergeCell ref="AF383:AK383"/>
    <mergeCell ref="BL378:BT378"/>
    <mergeCell ref="E394:F394"/>
    <mergeCell ref="E395:F395"/>
    <mergeCell ref="E396:F396"/>
    <mergeCell ref="E397:F397"/>
    <mergeCell ref="O394:O395"/>
    <mergeCell ref="N394:N395"/>
    <mergeCell ref="P395:R395"/>
    <mergeCell ref="S395:U395"/>
    <mergeCell ref="E407:G407"/>
    <mergeCell ref="E408:G408"/>
    <mergeCell ref="E409:G409"/>
    <mergeCell ref="E410:G410"/>
    <mergeCell ref="AD404:AO404"/>
    <mergeCell ref="E350:G350"/>
    <mergeCell ref="E351:G351"/>
    <mergeCell ref="E352:G352"/>
    <mergeCell ref="E353:G353"/>
    <mergeCell ref="E354:G354"/>
    <mergeCell ref="E359:F359"/>
    <mergeCell ref="E360:F360"/>
    <mergeCell ref="E361:F361"/>
    <mergeCell ref="E362:F362"/>
    <mergeCell ref="E363:F363"/>
    <mergeCell ref="J359:K359"/>
    <mergeCell ref="J360:K360"/>
    <mergeCell ref="J361:K361"/>
    <mergeCell ref="J362:K362"/>
    <mergeCell ref="J363:K363"/>
    <mergeCell ref="V378:V379"/>
    <mergeCell ref="AV365:AX365"/>
    <mergeCell ref="AY365:BA365"/>
    <mergeCell ref="E823:G823"/>
    <mergeCell ref="E829:F829"/>
    <mergeCell ref="E830:F830"/>
    <mergeCell ref="E831:F831"/>
    <mergeCell ref="E832:F832"/>
    <mergeCell ref="J829:K829"/>
    <mergeCell ref="J830:K830"/>
    <mergeCell ref="J831:K831"/>
    <mergeCell ref="J832:K832"/>
    <mergeCell ref="BT422:BT423"/>
    <mergeCell ref="E475:F475"/>
    <mergeCell ref="E476:F476"/>
    <mergeCell ref="E477:F477"/>
    <mergeCell ref="E478:F478"/>
    <mergeCell ref="N476:N477"/>
    <mergeCell ref="O477:V477"/>
    <mergeCell ref="BN479:BS479"/>
    <mergeCell ref="BN480:BS480"/>
    <mergeCell ref="BL479:BL480"/>
    <mergeCell ref="BM479:BM480"/>
    <mergeCell ref="E820:G820"/>
    <mergeCell ref="E821:G821"/>
    <mergeCell ref="E822:G822"/>
    <mergeCell ref="E515:G515"/>
    <mergeCell ref="E519:G519"/>
    <mergeCell ref="E528:F528"/>
    <mergeCell ref="J528:K528"/>
    <mergeCell ref="E524:F524"/>
    <mergeCell ref="E525:F525"/>
    <mergeCell ref="E526:F526"/>
    <mergeCell ref="AV422:AY422"/>
    <mergeCell ref="AZ422:BC422"/>
    <mergeCell ref="E887:F887"/>
    <mergeCell ref="J883:K883"/>
    <mergeCell ref="J884:K884"/>
    <mergeCell ref="J885:K885"/>
    <mergeCell ref="J886:K886"/>
    <mergeCell ref="J887:K887"/>
    <mergeCell ref="N871:Y871"/>
    <mergeCell ref="AD871:AO871"/>
    <mergeCell ref="E874:G874"/>
    <mergeCell ref="E877:G877"/>
    <mergeCell ref="E875:G875"/>
    <mergeCell ref="E876:G876"/>
    <mergeCell ref="E878:G878"/>
    <mergeCell ref="E883:F883"/>
    <mergeCell ref="E884:F884"/>
    <mergeCell ref="E885:F885"/>
    <mergeCell ref="E886:F886"/>
    <mergeCell ref="E848:F848"/>
    <mergeCell ref="E849:F849"/>
    <mergeCell ref="E850:F850"/>
    <mergeCell ref="E851:F851"/>
    <mergeCell ref="E852:F852"/>
    <mergeCell ref="BT880:BT881"/>
    <mergeCell ref="E861:F861"/>
    <mergeCell ref="E862:F862"/>
    <mergeCell ref="E863:F863"/>
    <mergeCell ref="E864:F864"/>
    <mergeCell ref="E865:F865"/>
    <mergeCell ref="P863:R863"/>
    <mergeCell ref="S863:U863"/>
    <mergeCell ref="P864:R864"/>
    <mergeCell ref="S864:U864"/>
    <mergeCell ref="AD860:AD861"/>
    <mergeCell ref="AE860:AE861"/>
    <mergeCell ref="AF861:AH861"/>
    <mergeCell ref="AI861:AK861"/>
    <mergeCell ref="BL858:BL859"/>
    <mergeCell ref="BM858:BM859"/>
    <mergeCell ref="BL871:BL872"/>
    <mergeCell ref="BM871:BM872"/>
    <mergeCell ref="BN871:BP871"/>
    <mergeCell ref="BQ871:BS871"/>
    <mergeCell ref="AT871:BG871"/>
    <mergeCell ref="N858:N859"/>
    <mergeCell ref="O858:O859"/>
    <mergeCell ref="P858:R858"/>
    <mergeCell ref="S858:U858"/>
    <mergeCell ref="V858:V859"/>
    <mergeCell ref="BT871:BV871"/>
    <mergeCell ref="N4:N5"/>
    <mergeCell ref="O4:O5"/>
    <mergeCell ref="P4:R4"/>
    <mergeCell ref="S4:U4"/>
    <mergeCell ref="V4:V5"/>
    <mergeCell ref="AD4:AD5"/>
    <mergeCell ref="AE4:AE5"/>
    <mergeCell ref="AF4:AH4"/>
    <mergeCell ref="AI4:AK4"/>
    <mergeCell ref="AL4:AL5"/>
    <mergeCell ref="AT845:BG845"/>
    <mergeCell ref="AD845:AO845"/>
    <mergeCell ref="N845:N846"/>
    <mergeCell ref="O845:O846"/>
    <mergeCell ref="P845:R845"/>
    <mergeCell ref="S845:U845"/>
    <mergeCell ref="V845:V846"/>
    <mergeCell ref="AT4:BG4"/>
    <mergeCell ref="AF516:AH516"/>
    <mergeCell ref="AI516:AK516"/>
    <mergeCell ref="AL516:AN516"/>
    <mergeCell ref="AF534:AH534"/>
    <mergeCell ref="AI534:AK534"/>
    <mergeCell ref="BE512:BE513"/>
    <mergeCell ref="S560:U560"/>
    <mergeCell ref="P560:R560"/>
    <mergeCell ref="AF573:AH573"/>
    <mergeCell ref="AI573:AK573"/>
    <mergeCell ref="AL573:AN573"/>
    <mergeCell ref="AF582:AH582"/>
    <mergeCell ref="AV404:AY404"/>
    <mergeCell ref="AO612:AQ612"/>
    <mergeCell ref="BN4:BP4"/>
    <mergeCell ref="BQ4:BS4"/>
    <mergeCell ref="BT4:BT5"/>
    <mergeCell ref="BM4:BM5"/>
    <mergeCell ref="BL4:BL5"/>
    <mergeCell ref="AT303:BG303"/>
    <mergeCell ref="AT378:BG378"/>
    <mergeCell ref="AT472:BG472"/>
    <mergeCell ref="E506:F506"/>
    <mergeCell ref="E502:F502"/>
    <mergeCell ref="E503:F503"/>
    <mergeCell ref="E504:F504"/>
    <mergeCell ref="E505:F505"/>
    <mergeCell ref="AT499:BG499"/>
    <mergeCell ref="BL499:BV499"/>
    <mergeCell ref="E7:F7"/>
    <mergeCell ref="E8:F8"/>
    <mergeCell ref="E9:F9"/>
    <mergeCell ref="E10:F10"/>
    <mergeCell ref="E11:F11"/>
    <mergeCell ref="AF11:AG11"/>
    <mergeCell ref="AI11:AJ11"/>
    <mergeCell ref="AZ404:BC404"/>
    <mergeCell ref="BD404:BG404"/>
    <mergeCell ref="AT413:AT414"/>
    <mergeCell ref="AU413:AU414"/>
    <mergeCell ref="AV413:AY413"/>
    <mergeCell ref="AZ413:BC413"/>
    <mergeCell ref="BD413:BD414"/>
    <mergeCell ref="BD422:BD423"/>
    <mergeCell ref="E267:G267"/>
    <mergeCell ref="E268:G268"/>
    <mergeCell ref="J581:K581"/>
    <mergeCell ref="J582:K582"/>
    <mergeCell ref="J583:K583"/>
    <mergeCell ref="E575:G575"/>
    <mergeCell ref="E546:F546"/>
    <mergeCell ref="E545:F545"/>
    <mergeCell ref="E547:F547"/>
    <mergeCell ref="E548:F548"/>
    <mergeCell ref="E558:F558"/>
    <mergeCell ref="E559:F559"/>
    <mergeCell ref="E560:F560"/>
    <mergeCell ref="E561:F561"/>
    <mergeCell ref="E527:F527"/>
    <mergeCell ref="J524:K524"/>
    <mergeCell ref="J525:K525"/>
    <mergeCell ref="J526:K526"/>
    <mergeCell ref="J527:K527"/>
    <mergeCell ref="E562:F562"/>
    <mergeCell ref="E584:F584"/>
    <mergeCell ref="J584:K584"/>
    <mergeCell ref="N568:Y568"/>
    <mergeCell ref="AT568:BG568"/>
    <mergeCell ref="BL568:BW568"/>
    <mergeCell ref="E602:F602"/>
    <mergeCell ref="E603:F603"/>
    <mergeCell ref="E604:F604"/>
    <mergeCell ref="E605:F605"/>
    <mergeCell ref="AT599:BG599"/>
    <mergeCell ref="BL599:BW599"/>
    <mergeCell ref="AF574:AH574"/>
    <mergeCell ref="AI574:AK574"/>
    <mergeCell ref="AL574:AN574"/>
    <mergeCell ref="AF583:AH583"/>
    <mergeCell ref="AI583:AK583"/>
    <mergeCell ref="AF592:AH592"/>
    <mergeCell ref="AI592:AK592"/>
    <mergeCell ref="AF575:AH575"/>
    <mergeCell ref="AI575:AK575"/>
    <mergeCell ref="AL575:AN575"/>
    <mergeCell ref="AF584:AH584"/>
    <mergeCell ref="AI584:AK584"/>
    <mergeCell ref="E571:G571"/>
    <mergeCell ref="E572:G572"/>
    <mergeCell ref="E573:G573"/>
    <mergeCell ref="E574:G574"/>
    <mergeCell ref="E580:F580"/>
    <mergeCell ref="E581:F581"/>
    <mergeCell ref="E582:F582"/>
    <mergeCell ref="E583:F583"/>
    <mergeCell ref="J580:K580"/>
    <mergeCell ref="B624:C624"/>
    <mergeCell ref="B625:C625"/>
    <mergeCell ref="B626:C626"/>
    <mergeCell ref="B627:C627"/>
    <mergeCell ref="B628:C628"/>
    <mergeCell ref="F624:G624"/>
    <mergeCell ref="F625:G625"/>
    <mergeCell ref="F626:G626"/>
    <mergeCell ref="F627:G627"/>
    <mergeCell ref="F628:G628"/>
    <mergeCell ref="E606:F606"/>
    <mergeCell ref="P602:R602"/>
    <mergeCell ref="S602:U602"/>
    <mergeCell ref="AF604:AH604"/>
    <mergeCell ref="AI604:AK604"/>
    <mergeCell ref="AF605:AH605"/>
    <mergeCell ref="AI605:AK605"/>
    <mergeCell ref="AF606:AH606"/>
    <mergeCell ref="AI606:AK606"/>
    <mergeCell ref="AD604:AD606"/>
    <mergeCell ref="N621:N622"/>
    <mergeCell ref="O621:O622"/>
    <mergeCell ref="P621:R621"/>
    <mergeCell ref="S621:U621"/>
    <mergeCell ref="V621:V622"/>
    <mergeCell ref="N612:N613"/>
    <mergeCell ref="O612:O613"/>
    <mergeCell ref="P612:R612"/>
    <mergeCell ref="S612:U612"/>
    <mergeCell ref="V612:X612"/>
    <mergeCell ref="AT612:BG612"/>
    <mergeCell ref="BW612:BY612"/>
    <mergeCell ref="BN637:BP637"/>
    <mergeCell ref="BQ637:BS637"/>
    <mergeCell ref="AF637:AH637"/>
    <mergeCell ref="AI637:AK637"/>
    <mergeCell ref="AD637:AD638"/>
    <mergeCell ref="AE637:AE638"/>
    <mergeCell ref="J624:K624"/>
    <mergeCell ref="J625:K625"/>
    <mergeCell ref="J626:K626"/>
    <mergeCell ref="J627:K627"/>
    <mergeCell ref="J628:K628"/>
    <mergeCell ref="E619:H619"/>
    <mergeCell ref="Y612:AA612"/>
    <mergeCell ref="E615:H615"/>
    <mergeCell ref="E616:H616"/>
    <mergeCell ref="E617:H617"/>
    <mergeCell ref="E618:H618"/>
    <mergeCell ref="BL612:BL613"/>
    <mergeCell ref="BM612:BM613"/>
    <mergeCell ref="BN612:BP612"/>
    <mergeCell ref="BQ612:BS612"/>
    <mergeCell ref="BT612:BV612"/>
    <mergeCell ref="AD612:AD613"/>
    <mergeCell ref="AE612:AE613"/>
    <mergeCell ref="AF612:AH612"/>
    <mergeCell ref="AI612:AK612"/>
    <mergeCell ref="AL612:AN612"/>
    <mergeCell ref="N630:N631"/>
    <mergeCell ref="O630:O631"/>
    <mergeCell ref="P630:R630"/>
    <mergeCell ref="N660:N661"/>
    <mergeCell ref="P637:R637"/>
    <mergeCell ref="S637:U637"/>
    <mergeCell ref="N637:N638"/>
    <mergeCell ref="O637:O638"/>
    <mergeCell ref="E650:F650"/>
    <mergeCell ref="E651:F651"/>
    <mergeCell ref="E652:F652"/>
    <mergeCell ref="E653:F653"/>
    <mergeCell ref="P652:R652"/>
    <mergeCell ref="P653:R653"/>
    <mergeCell ref="S652:U652"/>
    <mergeCell ref="S653:U653"/>
    <mergeCell ref="P647:R647"/>
    <mergeCell ref="S647:U647"/>
    <mergeCell ref="O660:O661"/>
    <mergeCell ref="P660:R660"/>
    <mergeCell ref="N647:N648"/>
    <mergeCell ref="O647:O648"/>
    <mergeCell ref="E703:F703"/>
    <mergeCell ref="E704:F704"/>
    <mergeCell ref="E705:F705"/>
    <mergeCell ref="E706:F706"/>
    <mergeCell ref="E707:F707"/>
    <mergeCell ref="P705:R705"/>
    <mergeCell ref="S705:U705"/>
    <mergeCell ref="AF705:AH705"/>
    <mergeCell ref="AI691:AK691"/>
    <mergeCell ref="AF692:AH692"/>
    <mergeCell ref="AI692:AK692"/>
    <mergeCell ref="AF693:AH693"/>
    <mergeCell ref="AI693:AK693"/>
    <mergeCell ref="AF694:AH694"/>
    <mergeCell ref="AI694:AK694"/>
    <mergeCell ref="V700:V701"/>
    <mergeCell ref="AT688:AT690"/>
    <mergeCell ref="AT691:AT693"/>
    <mergeCell ref="E689:F689"/>
    <mergeCell ref="E690:F690"/>
    <mergeCell ref="E691:F691"/>
    <mergeCell ref="E692:F692"/>
    <mergeCell ref="P691:R691"/>
    <mergeCell ref="S691:U691"/>
    <mergeCell ref="P692:R692"/>
    <mergeCell ref="S692:U692"/>
    <mergeCell ref="AF691:AH691"/>
    <mergeCell ref="AT274:AT275"/>
    <mergeCell ref="AU274:AU275"/>
    <mergeCell ref="AV274:AX274"/>
    <mergeCell ref="AY274:BA274"/>
    <mergeCell ref="AT285:AT286"/>
    <mergeCell ref="AU285:AU286"/>
    <mergeCell ref="AV285:AX285"/>
    <mergeCell ref="AY285:BA285"/>
    <mergeCell ref="BB274:BB275"/>
    <mergeCell ref="BB285:BB286"/>
    <mergeCell ref="BL700:BZ700"/>
    <mergeCell ref="AT700:BG700"/>
    <mergeCell ref="E702:F702"/>
    <mergeCell ref="AI665:AK665"/>
    <mergeCell ref="AD647:AR647"/>
    <mergeCell ref="E680:F680"/>
    <mergeCell ref="E675:F675"/>
    <mergeCell ref="E676:F676"/>
    <mergeCell ref="E677:F677"/>
    <mergeCell ref="E678:F678"/>
    <mergeCell ref="E679:F679"/>
    <mergeCell ref="AT675:AT676"/>
    <mergeCell ref="AT677:AT678"/>
    <mergeCell ref="AD673:AO673"/>
    <mergeCell ref="N673:AB673"/>
    <mergeCell ref="E663:F663"/>
    <mergeCell ref="E664:F664"/>
    <mergeCell ref="E665:F665"/>
    <mergeCell ref="E666:F666"/>
    <mergeCell ref="E654:F654"/>
    <mergeCell ref="S664:U664"/>
    <mergeCell ref="AF665:AH665"/>
    <mergeCell ref="E253:F253"/>
    <mergeCell ref="E254:F254"/>
    <mergeCell ref="E255:F255"/>
    <mergeCell ref="E269:G269"/>
    <mergeCell ref="E276:F276"/>
    <mergeCell ref="E275:F275"/>
    <mergeCell ref="E277:F277"/>
    <mergeCell ref="J275:K275"/>
    <mergeCell ref="J276:K276"/>
    <mergeCell ref="J277:K277"/>
    <mergeCell ref="E278:F278"/>
    <mergeCell ref="J278:K278"/>
    <mergeCell ref="AJ268:AK268"/>
    <mergeCell ref="N263:N264"/>
    <mergeCell ref="O263:O264"/>
    <mergeCell ref="P263:R263"/>
    <mergeCell ref="S263:U263"/>
    <mergeCell ref="V263:X263"/>
    <mergeCell ref="Y263:Y264"/>
    <mergeCell ref="AD263:AD264"/>
    <mergeCell ref="AF263:AH263"/>
    <mergeCell ref="AI263:AK263"/>
    <mergeCell ref="E223:G223"/>
    <mergeCell ref="E222:G222"/>
    <mergeCell ref="E224:G224"/>
    <mergeCell ref="E231:F231"/>
    <mergeCell ref="E232:F232"/>
    <mergeCell ref="E233:F233"/>
    <mergeCell ref="J232:K232"/>
    <mergeCell ref="BE218:BE219"/>
    <mergeCell ref="J233:K233"/>
    <mergeCell ref="N218:AB218"/>
    <mergeCell ref="AJ223:AK223"/>
    <mergeCell ref="AJ224:AK224"/>
    <mergeCell ref="AM223:AN223"/>
    <mergeCell ref="AM224:AN224"/>
    <mergeCell ref="AJ232:AK232"/>
    <mergeCell ref="AJ233:AK233"/>
    <mergeCell ref="P252:R252"/>
    <mergeCell ref="S252:U252"/>
    <mergeCell ref="N251:N252"/>
    <mergeCell ref="O251:O252"/>
    <mergeCell ref="AD227:AD228"/>
    <mergeCell ref="N249:N250"/>
    <mergeCell ref="O249:O250"/>
    <mergeCell ref="P249:R249"/>
    <mergeCell ref="S249:U249"/>
    <mergeCell ref="V249:V250"/>
    <mergeCell ref="AT249:BH249"/>
    <mergeCell ref="AL236:AL237"/>
    <mergeCell ref="AJ241:AK241"/>
    <mergeCell ref="AJ242:AK242"/>
    <mergeCell ref="E252:F252"/>
    <mergeCell ref="BL199:BZ199"/>
    <mergeCell ref="E178:F178"/>
    <mergeCell ref="E179:F179"/>
    <mergeCell ref="E180:F180"/>
    <mergeCell ref="E181:F181"/>
    <mergeCell ref="J178:K178"/>
    <mergeCell ref="J179:K179"/>
    <mergeCell ref="J180:K180"/>
    <mergeCell ref="J181:K181"/>
    <mergeCell ref="E202:F202"/>
    <mergeCell ref="E203:F203"/>
    <mergeCell ref="E204:F204"/>
    <mergeCell ref="E208:F208"/>
    <mergeCell ref="E212:F212"/>
    <mergeCell ref="N199:AB199"/>
    <mergeCell ref="AD199:AR199"/>
    <mergeCell ref="AT204:AU204"/>
    <mergeCell ref="AT208:AU208"/>
    <mergeCell ref="AT212:AU212"/>
    <mergeCell ref="E134:G134"/>
    <mergeCell ref="E136:G136"/>
    <mergeCell ref="P135:X135"/>
    <mergeCell ref="AD130:AR130"/>
    <mergeCell ref="AT130:BH130"/>
    <mergeCell ref="BL130:BZ130"/>
    <mergeCell ref="E143:F143"/>
    <mergeCell ref="E145:F145"/>
    <mergeCell ref="J143:K143"/>
    <mergeCell ref="J145:K145"/>
    <mergeCell ref="D174:G174"/>
    <mergeCell ref="I174:L174"/>
    <mergeCell ref="N174:AB174"/>
    <mergeCell ref="AD174:AR174"/>
    <mergeCell ref="BL174:BZ174"/>
    <mergeCell ref="E163:F163"/>
    <mergeCell ref="E164:F164"/>
    <mergeCell ref="E165:F165"/>
    <mergeCell ref="E166:F166"/>
    <mergeCell ref="E167:F167"/>
    <mergeCell ref="AF167:AK167"/>
    <mergeCell ref="AD166:AD167"/>
    <mergeCell ref="AE166:AE167"/>
    <mergeCell ref="BN161:BP161"/>
    <mergeCell ref="BQ161:BS161"/>
    <mergeCell ref="V148:V149"/>
    <mergeCell ref="N139:N140"/>
    <mergeCell ref="O139:O140"/>
    <mergeCell ref="P139:R139"/>
    <mergeCell ref="S139:U139"/>
    <mergeCell ref="N148:N149"/>
    <mergeCell ref="O148:O149"/>
    <mergeCell ref="E120:F120"/>
    <mergeCell ref="E121:F121"/>
    <mergeCell ref="E122:F122"/>
    <mergeCell ref="E123:F123"/>
    <mergeCell ref="P121:R121"/>
    <mergeCell ref="S121:U121"/>
    <mergeCell ref="AJ121:AK121"/>
    <mergeCell ref="N87:N88"/>
    <mergeCell ref="O87:O88"/>
    <mergeCell ref="P87:R87"/>
    <mergeCell ref="S87:U87"/>
    <mergeCell ref="V87:X87"/>
    <mergeCell ref="Y87:Y88"/>
    <mergeCell ref="N105:N106"/>
    <mergeCell ref="O105:O106"/>
    <mergeCell ref="P105:R105"/>
    <mergeCell ref="S105:U105"/>
    <mergeCell ref="V105:V106"/>
    <mergeCell ref="S116:U116"/>
    <mergeCell ref="V116:V117"/>
    <mergeCell ref="N96:N97"/>
    <mergeCell ref="O96:O97"/>
    <mergeCell ref="P96:R96"/>
    <mergeCell ref="S96:U96"/>
    <mergeCell ref="V96:V97"/>
    <mergeCell ref="J101:K101"/>
    <mergeCell ref="J102:K102"/>
    <mergeCell ref="E100:F100"/>
    <mergeCell ref="E101:F101"/>
    <mergeCell ref="E102:F102"/>
    <mergeCell ref="J100:K100"/>
    <mergeCell ref="AG87:AH87"/>
    <mergeCell ref="E65:G65"/>
    <mergeCell ref="E66:G66"/>
    <mergeCell ref="E67:G67"/>
    <mergeCell ref="E64:G64"/>
    <mergeCell ref="E73:F73"/>
    <mergeCell ref="E74:F74"/>
    <mergeCell ref="E75:F75"/>
    <mergeCell ref="E76:F76"/>
    <mergeCell ref="J73:K73"/>
    <mergeCell ref="J74:K74"/>
    <mergeCell ref="J75:K75"/>
    <mergeCell ref="J76:K76"/>
    <mergeCell ref="AJ71:AK71"/>
    <mergeCell ref="AJ72:AK72"/>
    <mergeCell ref="AF79:AH79"/>
    <mergeCell ref="AI79:AK79"/>
    <mergeCell ref="E119:F119"/>
    <mergeCell ref="AG83:AH83"/>
    <mergeCell ref="AJ83:AK83"/>
    <mergeCell ref="AJ73:AK73"/>
    <mergeCell ref="AJ68:AK68"/>
    <mergeCell ref="AJ69:AK69"/>
    <mergeCell ref="AJ70:AK70"/>
    <mergeCell ref="N70:N71"/>
    <mergeCell ref="O70:O71"/>
    <mergeCell ref="P70:R70"/>
    <mergeCell ref="N79:N80"/>
    <mergeCell ref="O79:O80"/>
    <mergeCell ref="AD66:AD67"/>
    <mergeCell ref="AG66:AH66"/>
    <mergeCell ref="AG67:AH67"/>
    <mergeCell ref="AJ66:AK66"/>
    <mergeCell ref="AJ67:AK67"/>
    <mergeCell ref="AG68:AH68"/>
    <mergeCell ref="BL671:BZ671"/>
    <mergeCell ref="BL886:BL887"/>
    <mergeCell ref="BM886:BM887"/>
    <mergeCell ref="BN886:BP886"/>
    <mergeCell ref="BQ886:BS886"/>
    <mergeCell ref="BT886:BT887"/>
    <mergeCell ref="E90:G90"/>
    <mergeCell ref="E91:G91"/>
    <mergeCell ref="E92:G92"/>
    <mergeCell ref="E93:G93"/>
    <mergeCell ref="E99:F99"/>
    <mergeCell ref="J99:K99"/>
    <mergeCell ref="AD79:AD80"/>
    <mergeCell ref="AE79:AE80"/>
    <mergeCell ref="AM66:AN66"/>
    <mergeCell ref="AM67:AN67"/>
    <mergeCell ref="AM73:AN73"/>
    <mergeCell ref="AM68:AN68"/>
    <mergeCell ref="AM69:AN69"/>
    <mergeCell ref="AM70:AN70"/>
    <mergeCell ref="AM71:AN71"/>
    <mergeCell ref="AM72:AN72"/>
    <mergeCell ref="AD84:AD85"/>
    <mergeCell ref="AG84:AH84"/>
    <mergeCell ref="AJ84:AK84"/>
    <mergeCell ref="AG85:AH85"/>
    <mergeCell ref="AJ85:AK85"/>
    <mergeCell ref="AD86:AD87"/>
    <mergeCell ref="AG86:AH86"/>
    <mergeCell ref="AJ86:AK86"/>
  </mergeCells>
  <phoneticPr fontId="3" type="noConversion"/>
  <pageMargins left="0.7" right="0.7" top="0.75" bottom="0.75" header="0.3" footer="0.3"/>
  <pageSetup paperSize="9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>
      <selection activeCell="H21" sqref="H21"/>
    </sheetView>
  </sheetViews>
  <sheetFormatPr defaultRowHeight="16.5" x14ac:dyDescent="0.3"/>
  <sheetData>
    <row r="1" spans="1:22" x14ac:dyDescent="0.3">
      <c r="A1" s="9">
        <v>36</v>
      </c>
      <c r="B1" s="9">
        <v>1050</v>
      </c>
      <c r="C1" s="3" t="s">
        <v>36</v>
      </c>
      <c r="D1" s="8" t="s">
        <v>804</v>
      </c>
      <c r="E1" s="8" t="s">
        <v>157</v>
      </c>
      <c r="F1" s="8" t="s">
        <v>780</v>
      </c>
      <c r="G1" s="8" t="s">
        <v>806</v>
      </c>
      <c r="H1" s="4"/>
      <c r="I1" s="4"/>
      <c r="J1" s="4"/>
      <c r="K1" s="4"/>
      <c r="L1" s="4"/>
    </row>
    <row r="2" spans="1:22" x14ac:dyDescent="0.3">
      <c r="A2" s="4"/>
      <c r="B2" s="4"/>
      <c r="C2" s="4" t="s">
        <v>729</v>
      </c>
      <c r="D2" s="4"/>
      <c r="E2" s="4"/>
      <c r="F2" s="4"/>
      <c r="G2" s="4"/>
      <c r="H2" s="4"/>
      <c r="I2" s="4"/>
      <c r="J2" s="4"/>
      <c r="K2" s="4"/>
      <c r="L2" s="4"/>
    </row>
    <row r="3" spans="1:22" ht="17.45" customHeight="1" x14ac:dyDescent="0.3">
      <c r="A3" s="4"/>
      <c r="B3" s="4"/>
      <c r="C3" s="4"/>
      <c r="D3" s="1" t="s">
        <v>51</v>
      </c>
      <c r="E3" s="8" t="str">
        <f>E1</f>
        <v>p-RFA</v>
      </c>
      <c r="F3" s="8" t="str">
        <f>F1</f>
        <v>p-CRA</v>
      </c>
      <c r="G3" s="8" t="str">
        <f>G1</f>
        <v>L-CRA</v>
      </c>
      <c r="H3" s="8" t="s">
        <v>131</v>
      </c>
      <c r="I3" s="4"/>
      <c r="J3" s="4"/>
      <c r="K3" s="4"/>
      <c r="L3" s="4"/>
      <c r="N3" s="8" t="s">
        <v>51</v>
      </c>
      <c r="O3" s="8" t="s">
        <v>183</v>
      </c>
      <c r="P3" s="8" t="s">
        <v>779</v>
      </c>
      <c r="Q3" s="8" t="s">
        <v>805</v>
      </c>
    </row>
    <row r="4" spans="1:22" x14ac:dyDescent="0.3">
      <c r="A4" s="4"/>
      <c r="B4" s="4"/>
      <c r="C4" s="4"/>
      <c r="D4" s="8" t="s">
        <v>52</v>
      </c>
      <c r="E4" s="8">
        <v>15</v>
      </c>
      <c r="F4" s="8">
        <v>20</v>
      </c>
      <c r="G4" s="8">
        <v>58</v>
      </c>
      <c r="H4" s="8"/>
      <c r="I4" s="4"/>
      <c r="J4" s="4"/>
      <c r="K4" s="4"/>
      <c r="L4" s="4"/>
      <c r="N4" s="8" t="s">
        <v>52</v>
      </c>
      <c r="O4" s="8">
        <v>15</v>
      </c>
      <c r="P4" s="8">
        <v>20</v>
      </c>
      <c r="Q4" s="8">
        <v>58</v>
      </c>
    </row>
    <row r="5" spans="1:22" x14ac:dyDescent="0.3">
      <c r="A5" s="4"/>
      <c r="B5" s="4"/>
      <c r="C5" s="4"/>
      <c r="D5" s="30" t="s">
        <v>53</v>
      </c>
      <c r="E5" s="30">
        <v>2.2000000000000002</v>
      </c>
      <c r="F5" s="30">
        <v>2.2000000000000002</v>
      </c>
      <c r="G5" s="30">
        <v>2.6</v>
      </c>
      <c r="H5" s="30"/>
      <c r="I5" s="4"/>
      <c r="J5" s="4"/>
      <c r="K5" s="4"/>
      <c r="L5" s="4"/>
      <c r="N5" s="8" t="s">
        <v>827</v>
      </c>
      <c r="O5" s="8">
        <v>4.8</v>
      </c>
      <c r="P5" s="8">
        <v>4.8</v>
      </c>
      <c r="Q5" s="8">
        <v>4.9000000000000004</v>
      </c>
    </row>
    <row r="6" spans="1:22" x14ac:dyDescent="0.3">
      <c r="A6" s="4"/>
      <c r="B6" s="4"/>
      <c r="C6" s="4"/>
      <c r="D6" s="8" t="s">
        <v>54</v>
      </c>
      <c r="E6" s="215" t="s">
        <v>728</v>
      </c>
      <c r="F6" s="282"/>
      <c r="G6" s="282"/>
      <c r="H6" s="216"/>
      <c r="I6" s="4"/>
      <c r="J6" s="4"/>
      <c r="K6" s="4"/>
      <c r="L6" s="4"/>
      <c r="N6" s="8" t="s">
        <v>831</v>
      </c>
      <c r="O6" s="8">
        <v>2.9</v>
      </c>
      <c r="P6" s="8">
        <v>3.1</v>
      </c>
      <c r="Q6" s="8">
        <v>8.1</v>
      </c>
    </row>
    <row r="7" spans="1:22" x14ac:dyDescent="0.3">
      <c r="A7" s="4"/>
      <c r="B7" s="4"/>
      <c r="C7" s="4"/>
      <c r="D7" s="8" t="s">
        <v>55</v>
      </c>
      <c r="E7" s="215" t="s">
        <v>728</v>
      </c>
      <c r="F7" s="282"/>
      <c r="G7" s="282"/>
      <c r="H7" s="216"/>
      <c r="I7" s="4"/>
      <c r="J7" s="4"/>
      <c r="K7" s="4"/>
      <c r="L7" s="4"/>
      <c r="N7" s="8" t="s">
        <v>828</v>
      </c>
      <c r="O7" s="8">
        <v>10.5</v>
      </c>
      <c r="P7" s="8">
        <v>16.2</v>
      </c>
      <c r="Q7" s="8">
        <v>22.1</v>
      </c>
    </row>
    <row r="8" spans="1:22" x14ac:dyDescent="0.3">
      <c r="A8" s="4"/>
      <c r="B8" s="4"/>
      <c r="C8" s="4"/>
      <c r="D8" s="8" t="s">
        <v>56</v>
      </c>
      <c r="E8" s="215" t="s">
        <v>729</v>
      </c>
      <c r="F8" s="282"/>
      <c r="G8" s="282"/>
      <c r="H8" s="216"/>
      <c r="I8" s="4"/>
      <c r="J8" s="4"/>
      <c r="K8" s="4"/>
      <c r="L8" s="4"/>
      <c r="N8" s="8" t="s">
        <v>829</v>
      </c>
      <c r="O8" s="8">
        <v>18</v>
      </c>
      <c r="P8" s="8">
        <v>13.5</v>
      </c>
      <c r="Q8" s="8">
        <v>27.5</v>
      </c>
    </row>
    <row r="9" spans="1:22" x14ac:dyDescent="0.3">
      <c r="A9" s="4"/>
      <c r="B9" s="4"/>
      <c r="C9" s="4"/>
      <c r="D9" s="8" t="s">
        <v>57</v>
      </c>
      <c r="E9" s="215" t="s">
        <v>729</v>
      </c>
      <c r="F9" s="282"/>
      <c r="G9" s="282"/>
      <c r="H9" s="216"/>
      <c r="I9" s="4"/>
      <c r="J9" s="4"/>
      <c r="K9" s="4"/>
      <c r="L9" s="4"/>
      <c r="N9" s="8" t="s">
        <v>830</v>
      </c>
      <c r="O9" s="8">
        <v>4</v>
      </c>
      <c r="P9" s="8">
        <v>6.2</v>
      </c>
      <c r="Q9" s="8">
        <v>17.5</v>
      </c>
    </row>
    <row r="10" spans="1:22" x14ac:dyDescent="0.3">
      <c r="A10" s="4"/>
      <c r="B10" s="4"/>
      <c r="C10" s="4"/>
      <c r="D10" s="8" t="s">
        <v>235</v>
      </c>
      <c r="E10" s="8">
        <v>15</v>
      </c>
      <c r="F10" s="8">
        <v>12</v>
      </c>
      <c r="G10" s="8">
        <v>22</v>
      </c>
      <c r="H10" s="8"/>
      <c r="I10" s="4"/>
      <c r="J10" s="4"/>
      <c r="K10" s="4"/>
      <c r="L10" s="4"/>
      <c r="N10" s="8" t="s">
        <v>832</v>
      </c>
      <c r="O10" s="8">
        <v>100</v>
      </c>
      <c r="P10" s="8">
        <v>95</v>
      </c>
      <c r="Q10" s="8">
        <v>100</v>
      </c>
    </row>
    <row r="11" spans="1:22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22" x14ac:dyDescent="0.3">
      <c r="A12" s="4"/>
      <c r="B12" s="4"/>
      <c r="C12" s="4"/>
      <c r="D12" s="8" t="s">
        <v>51</v>
      </c>
      <c r="E12" s="8" t="str">
        <f>E3</f>
        <v>p-RFA</v>
      </c>
      <c r="F12" s="8" t="str">
        <f>F3</f>
        <v>p-CRA</v>
      </c>
      <c r="G12" s="8" t="s">
        <v>131</v>
      </c>
      <c r="H12" s="4"/>
      <c r="I12" s="8" t="s">
        <v>51</v>
      </c>
      <c r="J12" s="8" t="str">
        <f>E3</f>
        <v>p-RFA</v>
      </c>
      <c r="K12" s="8" t="str">
        <f>G3</f>
        <v>L-CRA</v>
      </c>
      <c r="L12" s="8" t="s">
        <v>131</v>
      </c>
      <c r="N12" s="8" t="s">
        <v>51</v>
      </c>
      <c r="O12" s="8" t="s">
        <v>183</v>
      </c>
      <c r="P12" s="8" t="s">
        <v>779</v>
      </c>
      <c r="Q12" s="8" t="s">
        <v>833</v>
      </c>
      <c r="S12" s="8" t="s">
        <v>51</v>
      </c>
      <c r="T12" s="8" t="s">
        <v>183</v>
      </c>
      <c r="U12" s="8" t="s">
        <v>805</v>
      </c>
      <c r="V12" s="8" t="s">
        <v>833</v>
      </c>
    </row>
    <row r="13" spans="1:22" x14ac:dyDescent="0.3">
      <c r="A13" s="4"/>
      <c r="B13" s="4"/>
      <c r="C13" s="4"/>
      <c r="D13" s="8" t="s">
        <v>52</v>
      </c>
      <c r="E13" s="8">
        <f>E4</f>
        <v>15</v>
      </c>
      <c r="F13" s="8">
        <f t="shared" ref="F13:F19" si="0">F4</f>
        <v>20</v>
      </c>
      <c r="G13" s="8"/>
      <c r="H13" s="4"/>
      <c r="I13" s="8" t="s">
        <v>52</v>
      </c>
      <c r="J13" s="8">
        <f t="shared" ref="J13:J19" si="1">E4</f>
        <v>15</v>
      </c>
      <c r="K13" s="8">
        <f t="shared" ref="K13:K19" si="2">G4</f>
        <v>58</v>
      </c>
      <c r="L13" s="8"/>
      <c r="N13" s="8" t="s">
        <v>52</v>
      </c>
      <c r="O13" s="8">
        <v>15</v>
      </c>
      <c r="P13" s="8">
        <v>20</v>
      </c>
      <c r="Q13" s="5"/>
      <c r="S13" s="8" t="s">
        <v>52</v>
      </c>
      <c r="T13" s="8">
        <v>15</v>
      </c>
      <c r="U13" s="8">
        <v>58</v>
      </c>
      <c r="V13" s="5"/>
    </row>
    <row r="14" spans="1:22" x14ac:dyDescent="0.3">
      <c r="A14" s="4"/>
      <c r="B14" s="4"/>
      <c r="C14" s="4"/>
      <c r="D14" s="8" t="s">
        <v>53</v>
      </c>
      <c r="E14" s="8">
        <f t="shared" ref="E14:E19" si="3">E5</f>
        <v>2.2000000000000002</v>
      </c>
      <c r="F14" s="8">
        <f t="shared" si="0"/>
        <v>2.2000000000000002</v>
      </c>
      <c r="G14" s="8"/>
      <c r="H14" s="4"/>
      <c r="I14" s="8" t="s">
        <v>53</v>
      </c>
      <c r="J14" s="8">
        <f t="shared" si="1"/>
        <v>2.2000000000000002</v>
      </c>
      <c r="K14" s="8">
        <f t="shared" si="2"/>
        <v>2.6</v>
      </c>
      <c r="L14" s="8"/>
      <c r="N14" s="8" t="s">
        <v>827</v>
      </c>
      <c r="O14" s="8">
        <v>4.8</v>
      </c>
      <c r="P14" s="8">
        <v>4.8</v>
      </c>
      <c r="Q14" s="5" t="s">
        <v>728</v>
      </c>
      <c r="S14" s="8" t="s">
        <v>827</v>
      </c>
      <c r="T14" s="8">
        <v>4.8</v>
      </c>
      <c r="U14" s="8">
        <v>4.9000000000000004</v>
      </c>
      <c r="V14" s="5" t="s">
        <v>728</v>
      </c>
    </row>
    <row r="15" spans="1:22" x14ac:dyDescent="0.3">
      <c r="A15" s="4"/>
      <c r="B15" s="4"/>
      <c r="C15" s="4"/>
      <c r="D15" s="8" t="s">
        <v>54</v>
      </c>
      <c r="E15" s="8" t="str">
        <f t="shared" si="3"/>
        <v>NS</v>
      </c>
      <c r="F15" s="8">
        <f t="shared" si="0"/>
        <v>0</v>
      </c>
      <c r="G15" s="8"/>
      <c r="H15" s="4"/>
      <c r="I15" s="8" t="s">
        <v>54</v>
      </c>
      <c r="J15" s="8" t="str">
        <f t="shared" si="1"/>
        <v>NS</v>
      </c>
      <c r="K15" s="8">
        <f t="shared" si="2"/>
        <v>0</v>
      </c>
      <c r="L15" s="8"/>
      <c r="N15" s="8" t="s">
        <v>831</v>
      </c>
      <c r="O15" s="8">
        <v>2.9</v>
      </c>
      <c r="P15" s="8">
        <v>3.1</v>
      </c>
      <c r="Q15" s="5" t="s">
        <v>728</v>
      </c>
      <c r="S15" s="8" t="s">
        <v>831</v>
      </c>
      <c r="T15" s="8">
        <v>2.9</v>
      </c>
      <c r="U15" s="8">
        <v>8.1</v>
      </c>
      <c r="V15" s="5" t="s">
        <v>834</v>
      </c>
    </row>
    <row r="16" spans="1:22" x14ac:dyDescent="0.3">
      <c r="A16" s="4"/>
      <c r="B16" s="4"/>
      <c r="C16" s="4"/>
      <c r="D16" s="8" t="s">
        <v>55</v>
      </c>
      <c r="E16" s="8" t="str">
        <f t="shared" si="3"/>
        <v>NS</v>
      </c>
      <c r="F16" s="8">
        <f t="shared" si="0"/>
        <v>0</v>
      </c>
      <c r="G16" s="8"/>
      <c r="H16" s="4"/>
      <c r="I16" s="8" t="s">
        <v>55</v>
      </c>
      <c r="J16" s="8" t="str">
        <f t="shared" si="1"/>
        <v>NS</v>
      </c>
      <c r="K16" s="8">
        <f t="shared" si="2"/>
        <v>0</v>
      </c>
      <c r="L16" s="8"/>
      <c r="N16" s="8" t="s">
        <v>828</v>
      </c>
      <c r="O16" s="8">
        <v>10.5</v>
      </c>
      <c r="P16" s="8">
        <v>16.2</v>
      </c>
      <c r="Q16" s="5" t="s">
        <v>728</v>
      </c>
      <c r="S16" s="8" t="s">
        <v>828</v>
      </c>
      <c r="T16" s="8">
        <v>10.5</v>
      </c>
      <c r="U16" s="8">
        <v>22.1</v>
      </c>
      <c r="V16" s="5" t="s">
        <v>834</v>
      </c>
    </row>
    <row r="17" spans="1:22" x14ac:dyDescent="0.3">
      <c r="A17" s="4"/>
      <c r="B17" s="4"/>
      <c r="C17" s="4"/>
      <c r="D17" s="8" t="s">
        <v>56</v>
      </c>
      <c r="E17" s="8" t="str">
        <f t="shared" si="3"/>
        <v>ㅡ</v>
      </c>
      <c r="F17" s="8">
        <f t="shared" si="0"/>
        <v>0</v>
      </c>
      <c r="G17" s="8"/>
      <c r="H17" s="4"/>
      <c r="I17" s="8" t="s">
        <v>56</v>
      </c>
      <c r="J17" s="8" t="str">
        <f t="shared" si="1"/>
        <v>ㅡ</v>
      </c>
      <c r="K17" s="8">
        <f t="shared" si="2"/>
        <v>0</v>
      </c>
      <c r="L17" s="8"/>
      <c r="N17" s="8" t="s">
        <v>829</v>
      </c>
      <c r="O17" s="8">
        <v>18</v>
      </c>
      <c r="P17" s="8">
        <v>13.5</v>
      </c>
      <c r="Q17" s="5" t="s">
        <v>728</v>
      </c>
      <c r="S17" s="8" t="s">
        <v>829</v>
      </c>
      <c r="T17" s="8">
        <v>18</v>
      </c>
      <c r="U17" s="8">
        <v>27.5</v>
      </c>
      <c r="V17" s="5" t="s">
        <v>728</v>
      </c>
    </row>
    <row r="18" spans="1:22" x14ac:dyDescent="0.3">
      <c r="A18" s="4"/>
      <c r="B18" s="4"/>
      <c r="C18" s="4"/>
      <c r="D18" s="8" t="s">
        <v>57</v>
      </c>
      <c r="E18" s="8" t="str">
        <f t="shared" si="3"/>
        <v>ㅡ</v>
      </c>
      <c r="F18" s="8">
        <f t="shared" si="0"/>
        <v>0</v>
      </c>
      <c r="G18" s="8"/>
      <c r="H18" s="4"/>
      <c r="I18" s="8" t="s">
        <v>57</v>
      </c>
      <c r="J18" s="8" t="str">
        <f t="shared" si="1"/>
        <v>ㅡ</v>
      </c>
      <c r="K18" s="8">
        <f t="shared" si="2"/>
        <v>0</v>
      </c>
      <c r="L18" s="8"/>
      <c r="N18" s="8" t="s">
        <v>830</v>
      </c>
      <c r="O18" s="8">
        <v>4</v>
      </c>
      <c r="P18" s="8">
        <v>6.2</v>
      </c>
      <c r="Q18" s="5" t="s">
        <v>728</v>
      </c>
      <c r="S18" s="8" t="s">
        <v>830</v>
      </c>
      <c r="T18" s="8">
        <v>4</v>
      </c>
      <c r="U18" s="8">
        <v>17.5</v>
      </c>
      <c r="V18" s="5" t="s">
        <v>834</v>
      </c>
    </row>
    <row r="19" spans="1:22" x14ac:dyDescent="0.3">
      <c r="A19" s="4"/>
      <c r="B19" s="4"/>
      <c r="C19" s="4"/>
      <c r="D19" s="8" t="s">
        <v>235</v>
      </c>
      <c r="E19" s="8">
        <f t="shared" si="3"/>
        <v>15</v>
      </c>
      <c r="F19" s="8">
        <f t="shared" si="0"/>
        <v>12</v>
      </c>
      <c r="G19" s="8"/>
      <c r="H19" s="4"/>
      <c r="I19" s="8" t="s">
        <v>235</v>
      </c>
      <c r="J19" s="8">
        <f t="shared" si="1"/>
        <v>15</v>
      </c>
      <c r="K19" s="8">
        <f t="shared" si="2"/>
        <v>22</v>
      </c>
      <c r="L19" s="8"/>
      <c r="N19" s="8" t="s">
        <v>832</v>
      </c>
      <c r="O19" s="8">
        <v>100</v>
      </c>
      <c r="P19" s="8">
        <v>95</v>
      </c>
      <c r="Q19" s="5" t="s">
        <v>728</v>
      </c>
      <c r="S19" s="8" t="s">
        <v>832</v>
      </c>
      <c r="T19" s="8">
        <v>100</v>
      </c>
      <c r="U19" s="8">
        <v>100</v>
      </c>
      <c r="V19" s="5" t="s">
        <v>728</v>
      </c>
    </row>
    <row r="24" spans="1:22" x14ac:dyDescent="0.3">
      <c r="A24" s="9">
        <v>38</v>
      </c>
      <c r="B24" s="9">
        <v>1111</v>
      </c>
      <c r="C24" s="2" t="s">
        <v>38</v>
      </c>
      <c r="D24" s="8" t="s">
        <v>365</v>
      </c>
      <c r="E24" s="8" t="s">
        <v>157</v>
      </c>
      <c r="F24" s="8" t="s">
        <v>366</v>
      </c>
      <c r="G24" s="8"/>
    </row>
    <row r="25" spans="1:22" x14ac:dyDescent="0.3">
      <c r="A25" s="4"/>
      <c r="B25" s="4"/>
      <c r="C25" s="4" t="s">
        <v>139</v>
      </c>
      <c r="D25" s="4"/>
      <c r="E25" s="4"/>
      <c r="F25" s="4"/>
      <c r="G25" s="4"/>
    </row>
    <row r="26" spans="1:22" x14ac:dyDescent="0.3">
      <c r="A26" s="4"/>
      <c r="B26" s="4"/>
      <c r="C26" s="4"/>
      <c r="D26" s="1" t="s">
        <v>51</v>
      </c>
      <c r="E26" s="8" t="s">
        <v>157</v>
      </c>
      <c r="F26" s="8" t="s">
        <v>366</v>
      </c>
      <c r="G26" s="8" t="s">
        <v>131</v>
      </c>
    </row>
    <row r="27" spans="1:22" x14ac:dyDescent="0.3">
      <c r="A27" s="4"/>
      <c r="B27" s="4"/>
      <c r="C27" s="4"/>
      <c r="D27" s="8" t="s">
        <v>52</v>
      </c>
      <c r="E27" s="8">
        <v>20</v>
      </c>
      <c r="F27" s="8">
        <v>17</v>
      </c>
      <c r="G27" s="8"/>
    </row>
    <row r="28" spans="1:22" x14ac:dyDescent="0.3">
      <c r="A28" s="4"/>
      <c r="B28" s="4"/>
      <c r="C28" s="4"/>
      <c r="D28" s="8" t="s">
        <v>53</v>
      </c>
      <c r="E28" s="8">
        <v>2.4</v>
      </c>
      <c r="F28" s="8">
        <v>2.7</v>
      </c>
      <c r="G28" s="8"/>
    </row>
    <row r="29" spans="1:22" x14ac:dyDescent="0.3">
      <c r="A29" s="4"/>
      <c r="B29" s="4"/>
      <c r="C29" s="4"/>
      <c r="D29" s="30" t="s">
        <v>54</v>
      </c>
      <c r="E29" s="280" t="s">
        <v>137</v>
      </c>
      <c r="F29" s="280" t="e">
        <f>#REF!</f>
        <v>#REF!</v>
      </c>
      <c r="G29" s="30"/>
    </row>
    <row r="30" spans="1:22" x14ac:dyDescent="0.3">
      <c r="A30" s="4"/>
      <c r="B30" s="4"/>
      <c r="C30" s="4"/>
      <c r="D30" s="8" t="s">
        <v>55</v>
      </c>
      <c r="E30" s="281" t="s">
        <v>139</v>
      </c>
      <c r="F30" s="281" t="e">
        <f>#REF!</f>
        <v>#REF!</v>
      </c>
      <c r="G30" s="8"/>
    </row>
    <row r="31" spans="1:22" x14ac:dyDescent="0.3">
      <c r="A31" s="4"/>
      <c r="B31" s="4"/>
      <c r="C31" s="4"/>
      <c r="D31" s="8" t="s">
        <v>56</v>
      </c>
      <c r="E31" s="281" t="s">
        <v>139</v>
      </c>
      <c r="F31" s="281" t="e">
        <f>#REF!</f>
        <v>#REF!</v>
      </c>
      <c r="G31" s="8"/>
    </row>
    <row r="32" spans="1:22" x14ac:dyDescent="0.3">
      <c r="A32" s="4"/>
      <c r="B32" s="4"/>
      <c r="C32" s="4"/>
      <c r="D32" s="8" t="s">
        <v>57</v>
      </c>
      <c r="E32" s="281" t="s">
        <v>139</v>
      </c>
      <c r="F32" s="281" t="e">
        <f>#REF!</f>
        <v>#REF!</v>
      </c>
      <c r="G32" s="8"/>
    </row>
    <row r="33" spans="1:21" x14ac:dyDescent="0.3">
      <c r="A33" s="4"/>
      <c r="B33" s="4"/>
      <c r="C33" s="4"/>
      <c r="D33" s="8" t="s">
        <v>235</v>
      </c>
      <c r="E33" s="281">
        <v>24</v>
      </c>
      <c r="F33" s="281" t="e">
        <f>#REF!</f>
        <v>#REF!</v>
      </c>
      <c r="G33" s="8"/>
    </row>
    <row r="35" spans="1:21" ht="99.6" customHeight="1" x14ac:dyDescent="0.3">
      <c r="J35" s="279" t="s">
        <v>370</v>
      </c>
      <c r="K35" s="279"/>
      <c r="L35" s="279"/>
      <c r="M35" s="279"/>
    </row>
    <row r="45" spans="1:21" ht="89.45" customHeight="1" x14ac:dyDescent="0.3">
      <c r="O45" s="283" t="s">
        <v>371</v>
      </c>
      <c r="P45" s="283"/>
      <c r="Q45" s="283"/>
      <c r="R45" s="283"/>
      <c r="S45" s="283"/>
      <c r="T45" s="283"/>
      <c r="U45" s="283"/>
    </row>
  </sheetData>
  <sheetProtection algorithmName="SHA-512" hashValue="mtPHn+SqBAAAb+hJOxV+3qxEwu4RAHZ38H6Dm5ysSMmcezbwNXbnTTMTwkRj1AWM9e4fWMPhgTeSQ160uuQKbw==" saltValue="iGeHMObV9lY/xmgHYP4YuQ==" spinCount="100000" sheet="1" objects="1" scenarios="1"/>
  <mergeCells count="11">
    <mergeCell ref="E6:H6"/>
    <mergeCell ref="E7:H7"/>
    <mergeCell ref="E8:H8"/>
    <mergeCell ref="E9:H9"/>
    <mergeCell ref="O45:U45"/>
    <mergeCell ref="J35:M35"/>
    <mergeCell ref="E29:F29"/>
    <mergeCell ref="E30:F30"/>
    <mergeCell ref="E31:F31"/>
    <mergeCell ref="E32:F32"/>
    <mergeCell ref="E33:F33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6"/>
  <sheetViews>
    <sheetView topLeftCell="A113" zoomScale="86" zoomScaleNormal="86" workbookViewId="0">
      <selection activeCell="Q126" sqref="Q126"/>
    </sheetView>
  </sheetViews>
  <sheetFormatPr defaultColWidth="8.75" defaultRowHeight="20.100000000000001" customHeight="1" x14ac:dyDescent="0.3"/>
  <cols>
    <col min="3" max="3" width="18.625" customWidth="1"/>
    <col min="11" max="11" width="8.75" customWidth="1"/>
  </cols>
  <sheetData>
    <row r="1" spans="1:19" ht="20.100000000000001" customHeight="1" thickBot="1" x14ac:dyDescent="0.35"/>
    <row r="2" spans="1:19" ht="20.100000000000001" customHeight="1" x14ac:dyDescent="0.3">
      <c r="A2" s="10"/>
      <c r="B2" s="10"/>
      <c r="C2" s="10"/>
      <c r="D2" s="284" t="s">
        <v>517</v>
      </c>
      <c r="E2" s="288"/>
      <c r="F2" s="284" t="s">
        <v>516</v>
      </c>
      <c r="G2" s="285"/>
      <c r="H2" s="284" t="s">
        <v>515</v>
      </c>
      <c r="I2" s="285"/>
      <c r="J2" s="284" t="s">
        <v>514</v>
      </c>
      <c r="K2" s="285"/>
      <c r="L2" s="284" t="s">
        <v>513</v>
      </c>
      <c r="M2" s="285"/>
      <c r="N2" s="284" t="s">
        <v>512</v>
      </c>
      <c r="O2" s="285"/>
      <c r="P2" s="284" t="s">
        <v>511</v>
      </c>
      <c r="Q2" s="285"/>
      <c r="R2" s="284" t="s">
        <v>510</v>
      </c>
      <c r="S2" s="285"/>
    </row>
    <row r="3" spans="1:19" ht="20.100000000000001" customHeight="1" x14ac:dyDescent="0.3">
      <c r="A3" s="290" t="s">
        <v>0</v>
      </c>
      <c r="B3" s="290" t="s">
        <v>477</v>
      </c>
      <c r="C3" s="297" t="s">
        <v>1</v>
      </c>
      <c r="D3" s="286" t="s">
        <v>509</v>
      </c>
      <c r="E3" s="289"/>
      <c r="F3" s="286" t="s">
        <v>508</v>
      </c>
      <c r="G3" s="289"/>
      <c r="H3" s="286" t="s">
        <v>507</v>
      </c>
      <c r="I3" s="289"/>
      <c r="J3" s="286" t="s">
        <v>506</v>
      </c>
      <c r="K3" s="287"/>
      <c r="L3" s="286" t="s">
        <v>505</v>
      </c>
      <c r="M3" s="287"/>
      <c r="N3" s="286" t="s">
        <v>504</v>
      </c>
      <c r="O3" s="287"/>
      <c r="P3" s="286" t="s">
        <v>503</v>
      </c>
      <c r="Q3" s="287"/>
      <c r="R3" s="286" t="s">
        <v>502</v>
      </c>
      <c r="S3" s="287"/>
    </row>
    <row r="4" spans="1:19" ht="20.100000000000001" customHeight="1" x14ac:dyDescent="0.3">
      <c r="A4" s="291"/>
      <c r="B4" s="290"/>
      <c r="C4" s="297"/>
      <c r="D4" s="11" t="s">
        <v>471</v>
      </c>
      <c r="E4" s="12" t="s">
        <v>131</v>
      </c>
      <c r="F4" s="11" t="s">
        <v>471</v>
      </c>
      <c r="G4" s="12" t="s">
        <v>131</v>
      </c>
      <c r="H4" s="11" t="s">
        <v>471</v>
      </c>
      <c r="I4" s="12" t="s">
        <v>131</v>
      </c>
      <c r="J4" s="11" t="s">
        <v>471</v>
      </c>
      <c r="K4" s="12" t="s">
        <v>131</v>
      </c>
      <c r="L4" s="11" t="s">
        <v>471</v>
      </c>
      <c r="M4" s="12" t="s">
        <v>131</v>
      </c>
      <c r="N4" s="11" t="s">
        <v>471</v>
      </c>
      <c r="O4" s="12" t="s">
        <v>131</v>
      </c>
      <c r="P4" s="11" t="s">
        <v>471</v>
      </c>
      <c r="Q4" s="12" t="s">
        <v>131</v>
      </c>
      <c r="R4" s="11" t="s">
        <v>471</v>
      </c>
      <c r="S4" s="12" t="s">
        <v>131</v>
      </c>
    </row>
    <row r="5" spans="1:19" s="34" customFormat="1" ht="20.100000000000001" customHeight="1" x14ac:dyDescent="0.3">
      <c r="A5" s="6">
        <v>1</v>
      </c>
      <c r="B5" s="31">
        <v>45</v>
      </c>
      <c r="C5" s="35" t="s">
        <v>375</v>
      </c>
      <c r="D5" s="32" t="s">
        <v>435</v>
      </c>
      <c r="E5" s="6" t="s">
        <v>501</v>
      </c>
      <c r="F5" s="32" t="s">
        <v>435</v>
      </c>
      <c r="G5" s="6" t="s">
        <v>500</v>
      </c>
      <c r="H5" s="32" t="s">
        <v>435</v>
      </c>
      <c r="I5" s="6" t="s">
        <v>499</v>
      </c>
      <c r="J5" s="32" t="s">
        <v>435</v>
      </c>
      <c r="K5" s="6" t="s">
        <v>499</v>
      </c>
      <c r="L5" s="33" t="s">
        <v>431</v>
      </c>
      <c r="M5" s="6" t="s">
        <v>498</v>
      </c>
      <c r="N5" s="33" t="s">
        <v>431</v>
      </c>
      <c r="O5" s="6" t="s">
        <v>497</v>
      </c>
      <c r="P5" s="33" t="s">
        <v>431</v>
      </c>
      <c r="Q5" s="6" t="s">
        <v>496</v>
      </c>
      <c r="R5" s="32" t="s">
        <v>435</v>
      </c>
      <c r="S5" s="6" t="s">
        <v>495</v>
      </c>
    </row>
    <row r="7" spans="1:19" ht="62.25" customHeight="1" x14ac:dyDescent="0.3">
      <c r="C7" s="5"/>
      <c r="D7" s="21" t="s">
        <v>1305</v>
      </c>
      <c r="E7" s="22" t="s">
        <v>493</v>
      </c>
      <c r="F7" s="22" t="s">
        <v>492</v>
      </c>
      <c r="G7" s="22" t="s">
        <v>491</v>
      </c>
      <c r="H7" s="21" t="s">
        <v>490</v>
      </c>
      <c r="I7" s="22" t="s">
        <v>489</v>
      </c>
      <c r="J7" s="21" t="s">
        <v>488</v>
      </c>
      <c r="K7" s="21" t="s">
        <v>487</v>
      </c>
    </row>
    <row r="8" spans="1:19" ht="20.100000000000001" customHeight="1" x14ac:dyDescent="0.3">
      <c r="C8" s="23" t="str">
        <f>C5</f>
        <v>Liu (2016)</v>
      </c>
      <c r="D8" s="24">
        <f>IF(D5="L",1, IF(D5="U", 2, IF(D5="H", 3, 4)))</f>
        <v>2</v>
      </c>
      <c r="E8" s="24">
        <f>IF(F5="L",1, IF(F5="U", 2, IF(F5="H", 3, 4)))</f>
        <v>2</v>
      </c>
      <c r="F8" s="24">
        <f>IF(H5="L",1, IF(H5="U", 2, IF(H5="H", 3, 4)))</f>
        <v>2</v>
      </c>
      <c r="G8" s="24">
        <f>IF(J5="L",1, IF(J5="U", 2, IF(J5="H", 3, 4)))</f>
        <v>2</v>
      </c>
      <c r="H8" s="24">
        <f>IF(L5="L",1, IF(L5="U", 2, IF(L5="H", 3, 4)))</f>
        <v>1</v>
      </c>
      <c r="I8" s="24">
        <f>IF(N5="L",1, IF(N5="U", 2, IF(N5="H", 3, 4)))</f>
        <v>1</v>
      </c>
      <c r="J8" s="24">
        <f>IF(P5="L",1, IF(P5="U", 2, IF(P5="H", 3, 4)))</f>
        <v>1</v>
      </c>
      <c r="K8" s="24">
        <f>IF(R5="L",1, IF(R5="U", 2, IF(R5="H", 3, 4)))</f>
        <v>2</v>
      </c>
    </row>
    <row r="10" spans="1:19" ht="20.100000000000001" customHeight="1" x14ac:dyDescent="0.3">
      <c r="D10" t="s">
        <v>429</v>
      </c>
      <c r="E10" t="s">
        <v>408</v>
      </c>
      <c r="F10" t="s">
        <v>428</v>
      </c>
      <c r="G10" t="s">
        <v>427</v>
      </c>
      <c r="H10" t="s">
        <v>426</v>
      </c>
      <c r="I10" t="s">
        <v>425</v>
      </c>
      <c r="J10" t="s">
        <v>424</v>
      </c>
      <c r="K10" t="s">
        <v>423</v>
      </c>
    </row>
    <row r="11" spans="1:19" ht="20.100000000000001" customHeight="1" x14ac:dyDescent="0.3">
      <c r="C11" s="5"/>
      <c r="D11" s="21" t="s">
        <v>494</v>
      </c>
      <c r="E11" s="22" t="s">
        <v>493</v>
      </c>
      <c r="F11" s="22" t="s">
        <v>492</v>
      </c>
      <c r="G11" s="22" t="s">
        <v>491</v>
      </c>
      <c r="H11" s="21" t="s">
        <v>490</v>
      </c>
      <c r="I11" s="22" t="s">
        <v>489</v>
      </c>
      <c r="J11" s="21" t="s">
        <v>488</v>
      </c>
      <c r="K11" s="21" t="s">
        <v>487</v>
      </c>
    </row>
    <row r="12" spans="1:19" ht="20.100000000000001" customHeight="1" x14ac:dyDescent="0.3">
      <c r="C12" s="7" t="s">
        <v>422</v>
      </c>
      <c r="D12" s="5"/>
      <c r="E12" s="5"/>
      <c r="F12" s="42"/>
      <c r="G12" s="42"/>
      <c r="H12" s="42">
        <v>1</v>
      </c>
      <c r="I12" s="42">
        <v>1</v>
      </c>
      <c r="J12" s="42">
        <v>1</v>
      </c>
      <c r="K12" s="42"/>
    </row>
    <row r="13" spans="1:19" ht="20.100000000000001" customHeight="1" x14ac:dyDescent="0.3">
      <c r="C13" s="7" t="s">
        <v>421</v>
      </c>
      <c r="D13" s="42">
        <v>1</v>
      </c>
      <c r="E13" s="5">
        <v>1</v>
      </c>
      <c r="F13" s="42">
        <v>1</v>
      </c>
      <c r="G13" s="42">
        <v>1</v>
      </c>
      <c r="H13" s="42"/>
      <c r="I13" s="42"/>
      <c r="J13" s="42"/>
      <c r="K13" s="42">
        <v>1</v>
      </c>
    </row>
    <row r="14" spans="1:19" ht="20.100000000000001" customHeight="1" x14ac:dyDescent="0.3">
      <c r="C14" s="7" t="s">
        <v>420</v>
      </c>
      <c r="D14" s="42"/>
      <c r="E14" s="5"/>
      <c r="F14" s="42"/>
      <c r="G14" s="42"/>
      <c r="H14" s="42"/>
      <c r="I14" s="42"/>
      <c r="J14" s="42"/>
      <c r="K14" s="42"/>
    </row>
    <row r="16" spans="1:19" ht="20.100000000000001" customHeight="1" x14ac:dyDescent="0.3">
      <c r="D16" t="s">
        <v>429</v>
      </c>
      <c r="E16" t="s">
        <v>408</v>
      </c>
      <c r="F16" t="s">
        <v>428</v>
      </c>
      <c r="G16" t="s">
        <v>427</v>
      </c>
      <c r="H16" t="s">
        <v>426</v>
      </c>
      <c r="I16" t="s">
        <v>425</v>
      </c>
      <c r="J16" t="s">
        <v>424</v>
      </c>
      <c r="K16" t="s">
        <v>423</v>
      </c>
    </row>
    <row r="17" spans="1:19" ht="20.100000000000001" customHeight="1" x14ac:dyDescent="0.3">
      <c r="C17" s="5"/>
      <c r="D17" s="21" t="s">
        <v>487</v>
      </c>
      <c r="E17" s="21" t="s">
        <v>488</v>
      </c>
      <c r="F17" s="22" t="s">
        <v>489</v>
      </c>
      <c r="G17" s="21" t="s">
        <v>490</v>
      </c>
      <c r="H17" s="22" t="s">
        <v>491</v>
      </c>
      <c r="I17" s="22" t="s">
        <v>492</v>
      </c>
      <c r="J17" s="22" t="s">
        <v>493</v>
      </c>
      <c r="K17" s="21" t="s">
        <v>494</v>
      </c>
    </row>
    <row r="18" spans="1:19" ht="20.100000000000001" customHeight="1" x14ac:dyDescent="0.3">
      <c r="C18" s="7" t="s">
        <v>422</v>
      </c>
      <c r="D18" s="42"/>
      <c r="E18" s="42">
        <v>1</v>
      </c>
      <c r="F18" s="42">
        <v>1</v>
      </c>
      <c r="G18" s="42">
        <v>1</v>
      </c>
      <c r="H18" s="42"/>
      <c r="I18" s="42"/>
      <c r="J18" s="42"/>
      <c r="K18" s="42"/>
    </row>
    <row r="19" spans="1:19" ht="20.100000000000001" customHeight="1" x14ac:dyDescent="0.3">
      <c r="C19" s="7" t="s">
        <v>421</v>
      </c>
      <c r="D19" s="42">
        <v>1</v>
      </c>
      <c r="E19" s="42"/>
      <c r="F19" s="42"/>
      <c r="G19" s="42"/>
      <c r="H19" s="42">
        <v>1</v>
      </c>
      <c r="I19" s="42">
        <v>1</v>
      </c>
      <c r="J19" s="42">
        <v>1</v>
      </c>
      <c r="K19" s="42">
        <v>1</v>
      </c>
    </row>
    <row r="20" spans="1:19" ht="20.100000000000001" customHeight="1" x14ac:dyDescent="0.3">
      <c r="C20" s="7" t="s">
        <v>420</v>
      </c>
      <c r="D20" s="42"/>
      <c r="E20" s="42"/>
      <c r="F20" s="42"/>
      <c r="G20" s="42"/>
      <c r="H20" s="42"/>
      <c r="I20" s="42"/>
      <c r="J20" s="42"/>
      <c r="K20" s="42"/>
    </row>
    <row r="21" spans="1:19" s="41" customFormat="1" ht="20.100000000000001" customHeight="1" x14ac:dyDescent="0.3">
      <c r="C21" s="48"/>
      <c r="D21" s="48"/>
      <c r="E21" s="48"/>
      <c r="F21" s="48"/>
      <c r="G21" s="48"/>
      <c r="H21" s="48"/>
      <c r="I21" s="48"/>
      <c r="J21" s="48"/>
      <c r="K21" s="42"/>
    </row>
    <row r="22" spans="1:19" s="41" customFormat="1" ht="20.100000000000001" customHeight="1" x14ac:dyDescent="0.3">
      <c r="C22" s="42"/>
      <c r="D22" s="21" t="s">
        <v>487</v>
      </c>
      <c r="E22" s="21" t="s">
        <v>488</v>
      </c>
      <c r="F22" s="22" t="s">
        <v>489</v>
      </c>
      <c r="G22" s="21" t="s">
        <v>490</v>
      </c>
      <c r="H22" s="22" t="s">
        <v>491</v>
      </c>
      <c r="I22" s="22" t="s">
        <v>492</v>
      </c>
      <c r="J22" s="22" t="s">
        <v>493</v>
      </c>
      <c r="K22" s="21" t="s">
        <v>494</v>
      </c>
    </row>
    <row r="23" spans="1:19" s="41" customFormat="1" ht="20.100000000000001" customHeight="1" x14ac:dyDescent="0.3">
      <c r="C23" s="7" t="s">
        <v>422</v>
      </c>
      <c r="D23" s="49">
        <f>D18/1</f>
        <v>0</v>
      </c>
      <c r="E23" s="49">
        <f t="shared" ref="E23:K23" si="0">E18/1</f>
        <v>1</v>
      </c>
      <c r="F23" s="49">
        <f t="shared" si="0"/>
        <v>1</v>
      </c>
      <c r="G23" s="49">
        <f t="shared" si="0"/>
        <v>1</v>
      </c>
      <c r="H23" s="49">
        <f t="shared" si="0"/>
        <v>0</v>
      </c>
      <c r="I23" s="49">
        <f t="shared" si="0"/>
        <v>0</v>
      </c>
      <c r="J23" s="49">
        <f t="shared" si="0"/>
        <v>0</v>
      </c>
      <c r="K23" s="49">
        <f t="shared" si="0"/>
        <v>0</v>
      </c>
    </row>
    <row r="24" spans="1:19" s="41" customFormat="1" ht="20.100000000000001" customHeight="1" x14ac:dyDescent="0.3">
      <c r="C24" s="7" t="s">
        <v>421</v>
      </c>
      <c r="D24" s="49">
        <f t="shared" ref="D24:K25" si="1">D19/1</f>
        <v>1</v>
      </c>
      <c r="E24" s="49">
        <f t="shared" si="1"/>
        <v>0</v>
      </c>
      <c r="F24" s="49">
        <f t="shared" si="1"/>
        <v>0</v>
      </c>
      <c r="G24" s="49">
        <f t="shared" si="1"/>
        <v>0</v>
      </c>
      <c r="H24" s="49">
        <f t="shared" si="1"/>
        <v>1</v>
      </c>
      <c r="I24" s="49">
        <f t="shared" si="1"/>
        <v>1</v>
      </c>
      <c r="J24" s="49">
        <f t="shared" si="1"/>
        <v>1</v>
      </c>
      <c r="K24" s="49">
        <f t="shared" si="1"/>
        <v>1</v>
      </c>
    </row>
    <row r="25" spans="1:19" s="41" customFormat="1" ht="20.100000000000001" customHeight="1" x14ac:dyDescent="0.3">
      <c r="C25" s="7" t="s">
        <v>420</v>
      </c>
      <c r="D25" s="49">
        <f t="shared" si="1"/>
        <v>0</v>
      </c>
      <c r="E25" s="49">
        <f t="shared" si="1"/>
        <v>0</v>
      </c>
      <c r="F25" s="49">
        <f t="shared" si="1"/>
        <v>0</v>
      </c>
      <c r="G25" s="49">
        <f t="shared" si="1"/>
        <v>0</v>
      </c>
      <c r="H25" s="49">
        <f t="shared" si="1"/>
        <v>0</v>
      </c>
      <c r="I25" s="49">
        <f t="shared" si="1"/>
        <v>0</v>
      </c>
      <c r="J25" s="49">
        <f t="shared" si="1"/>
        <v>0</v>
      </c>
      <c r="K25" s="49">
        <f t="shared" si="1"/>
        <v>0</v>
      </c>
    </row>
    <row r="26" spans="1:19" s="41" customFormat="1" ht="20.100000000000001" customHeight="1" x14ac:dyDescent="0.3">
      <c r="C26" s="48"/>
      <c r="D26" s="48"/>
      <c r="E26" s="48"/>
      <c r="F26" s="48"/>
      <c r="G26" s="48"/>
      <c r="H26" s="48"/>
      <c r="I26" s="48"/>
      <c r="J26" s="48"/>
      <c r="K26" s="48"/>
    </row>
    <row r="27" spans="1:19" s="41" customFormat="1" ht="20.100000000000001" customHeight="1" x14ac:dyDescent="0.3">
      <c r="C27" s="48"/>
      <c r="D27" s="48"/>
      <c r="E27" s="48"/>
      <c r="F27" s="48"/>
      <c r="G27" s="48"/>
      <c r="H27" s="48"/>
      <c r="I27" s="48"/>
      <c r="J27" s="48"/>
      <c r="K27" s="48"/>
    </row>
    <row r="28" spans="1:19" ht="20.100000000000001" customHeight="1" thickBot="1" x14ac:dyDescent="0.35">
      <c r="A28" s="13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9" ht="19.5" customHeight="1" x14ac:dyDescent="0.3">
      <c r="A29" s="292" t="s">
        <v>486</v>
      </c>
      <c r="B29" s="292"/>
      <c r="C29" s="293"/>
      <c r="D29" s="284" t="s">
        <v>485</v>
      </c>
      <c r="E29" s="285"/>
      <c r="F29" s="284" t="s">
        <v>484</v>
      </c>
      <c r="G29" s="285"/>
      <c r="H29" s="284" t="s">
        <v>483</v>
      </c>
      <c r="I29" s="285"/>
      <c r="J29" s="284" t="s">
        <v>482</v>
      </c>
      <c r="K29" s="285"/>
      <c r="L29" s="284" t="s">
        <v>481</v>
      </c>
      <c r="M29" s="285"/>
      <c r="N29" s="284" t="s">
        <v>480</v>
      </c>
      <c r="O29" s="285"/>
      <c r="P29" s="284" t="s">
        <v>479</v>
      </c>
      <c r="Q29" s="285"/>
      <c r="R29" s="284" t="s">
        <v>478</v>
      </c>
      <c r="S29" s="285"/>
    </row>
    <row r="30" spans="1:19" ht="20.100000000000001" customHeight="1" x14ac:dyDescent="0.3">
      <c r="A30" s="291" t="s">
        <v>0</v>
      </c>
      <c r="B30" s="291" t="s">
        <v>477</v>
      </c>
      <c r="C30" s="295" t="s">
        <v>1</v>
      </c>
      <c r="D30" s="286" t="s">
        <v>476</v>
      </c>
      <c r="E30" s="289"/>
      <c r="F30" s="286" t="s">
        <v>475</v>
      </c>
      <c r="G30" s="289"/>
      <c r="H30" s="286" t="s">
        <v>414</v>
      </c>
      <c r="I30" s="289"/>
      <c r="J30" s="286" t="s">
        <v>415</v>
      </c>
      <c r="K30" s="289"/>
      <c r="L30" s="286" t="s">
        <v>474</v>
      </c>
      <c r="M30" s="289"/>
      <c r="N30" s="286" t="s">
        <v>417</v>
      </c>
      <c r="O30" s="289"/>
      <c r="P30" s="286" t="s">
        <v>473</v>
      </c>
      <c r="Q30" s="289"/>
      <c r="R30" s="286" t="s">
        <v>472</v>
      </c>
      <c r="S30" s="289"/>
    </row>
    <row r="31" spans="1:19" ht="20.100000000000001" customHeight="1" x14ac:dyDescent="0.3">
      <c r="A31" s="294"/>
      <c r="B31" s="294"/>
      <c r="C31" s="296"/>
      <c r="D31" s="11" t="s">
        <v>471</v>
      </c>
      <c r="E31" s="12" t="s">
        <v>131</v>
      </c>
      <c r="F31" s="11" t="s">
        <v>471</v>
      </c>
      <c r="G31" s="12" t="s">
        <v>131</v>
      </c>
      <c r="H31" s="11" t="s">
        <v>471</v>
      </c>
      <c r="I31" s="12" t="s">
        <v>131</v>
      </c>
      <c r="J31" s="11" t="s">
        <v>471</v>
      </c>
      <c r="K31" s="12" t="s">
        <v>131</v>
      </c>
      <c r="L31" s="11" t="s">
        <v>471</v>
      </c>
      <c r="M31" s="12" t="s">
        <v>131</v>
      </c>
      <c r="N31" s="11" t="s">
        <v>471</v>
      </c>
      <c r="O31" s="12" t="s">
        <v>131</v>
      </c>
      <c r="P31" s="11" t="s">
        <v>471</v>
      </c>
      <c r="Q31" s="12" t="s">
        <v>131</v>
      </c>
      <c r="R31" s="11" t="s">
        <v>471</v>
      </c>
      <c r="S31" s="12" t="s">
        <v>131</v>
      </c>
    </row>
    <row r="32" spans="1:19" ht="20.100000000000001" customHeight="1" x14ac:dyDescent="0.3">
      <c r="A32" s="29">
        <v>2</v>
      </c>
      <c r="B32" s="29">
        <v>112</v>
      </c>
      <c r="C32" s="36" t="s">
        <v>2</v>
      </c>
      <c r="D32" s="28" t="s">
        <v>440</v>
      </c>
      <c r="E32" s="15" t="s">
        <v>468</v>
      </c>
      <c r="F32" s="18" t="s">
        <v>440</v>
      </c>
      <c r="G32" s="17" t="s">
        <v>470</v>
      </c>
      <c r="H32" s="14" t="s">
        <v>431</v>
      </c>
      <c r="I32" s="15" t="s">
        <v>469</v>
      </c>
      <c r="J32" s="14" t="s">
        <v>431</v>
      </c>
      <c r="K32" s="17" t="s">
        <v>436</v>
      </c>
      <c r="L32" s="16" t="s">
        <v>435</v>
      </c>
      <c r="M32" s="15" t="s">
        <v>443</v>
      </c>
      <c r="N32" s="14" t="s">
        <v>431</v>
      </c>
      <c r="O32" s="17" t="s">
        <v>433</v>
      </c>
      <c r="P32" s="14" t="s">
        <v>431</v>
      </c>
      <c r="Q32" s="17" t="s">
        <v>442</v>
      </c>
      <c r="R32" s="14" t="s">
        <v>431</v>
      </c>
      <c r="S32" s="17" t="s">
        <v>430</v>
      </c>
    </row>
    <row r="33" spans="1:19" ht="20.100000000000001" customHeight="1" thickBot="1" x14ac:dyDescent="0.35">
      <c r="A33" s="29">
        <v>3</v>
      </c>
      <c r="B33" s="29">
        <v>1460</v>
      </c>
      <c r="C33" s="36" t="s">
        <v>3</v>
      </c>
      <c r="D33" s="28" t="s">
        <v>440</v>
      </c>
      <c r="E33" s="15" t="s">
        <v>468</v>
      </c>
      <c r="F33" s="14" t="s">
        <v>431</v>
      </c>
      <c r="G33" s="20" t="s">
        <v>450</v>
      </c>
      <c r="H33" s="14" t="s">
        <v>431</v>
      </c>
      <c r="I33" s="15" t="s">
        <v>455</v>
      </c>
      <c r="J33" s="14" t="s">
        <v>431</v>
      </c>
      <c r="K33" s="17" t="s">
        <v>436</v>
      </c>
      <c r="L33" s="16" t="s">
        <v>435</v>
      </c>
      <c r="M33" s="15" t="s">
        <v>434</v>
      </c>
      <c r="N33" s="14" t="s">
        <v>431</v>
      </c>
      <c r="O33" s="17" t="s">
        <v>433</v>
      </c>
      <c r="P33" s="14" t="s">
        <v>431</v>
      </c>
      <c r="Q33" s="17" t="s">
        <v>442</v>
      </c>
      <c r="R33" s="14" t="s">
        <v>431</v>
      </c>
      <c r="S33" s="17" t="s">
        <v>430</v>
      </c>
    </row>
    <row r="34" spans="1:19" ht="20.100000000000001" customHeight="1" thickBot="1" x14ac:dyDescent="0.35">
      <c r="A34" s="29">
        <v>4</v>
      </c>
      <c r="B34" s="29">
        <v>123</v>
      </c>
      <c r="C34" s="36" t="s">
        <v>4</v>
      </c>
      <c r="D34" s="28" t="s">
        <v>440</v>
      </c>
      <c r="E34" s="17" t="s">
        <v>451</v>
      </c>
      <c r="F34" s="47" t="s">
        <v>431</v>
      </c>
      <c r="G34" s="20" t="s">
        <v>450</v>
      </c>
      <c r="H34" s="14" t="s">
        <v>431</v>
      </c>
      <c r="I34" s="17" t="s">
        <v>455</v>
      </c>
      <c r="J34" s="14" t="s">
        <v>431</v>
      </c>
      <c r="K34" s="17" t="s">
        <v>436</v>
      </c>
      <c r="L34" s="16" t="s">
        <v>435</v>
      </c>
      <c r="M34" s="15" t="s">
        <v>443</v>
      </c>
      <c r="N34" s="14" t="s">
        <v>431</v>
      </c>
      <c r="O34" s="17" t="s">
        <v>433</v>
      </c>
      <c r="P34" s="14" t="s">
        <v>431</v>
      </c>
      <c r="Q34" s="17" t="s">
        <v>442</v>
      </c>
      <c r="R34" s="14" t="s">
        <v>431</v>
      </c>
      <c r="S34" s="17" t="s">
        <v>430</v>
      </c>
    </row>
    <row r="35" spans="1:19" ht="20.100000000000001" customHeight="1" x14ac:dyDescent="0.3">
      <c r="A35" s="29">
        <v>5</v>
      </c>
      <c r="B35" s="29">
        <v>139</v>
      </c>
      <c r="C35" s="36" t="s">
        <v>5</v>
      </c>
      <c r="D35" s="27" t="s">
        <v>431</v>
      </c>
      <c r="E35" s="15" t="s">
        <v>460</v>
      </c>
      <c r="F35" s="14" t="s">
        <v>431</v>
      </c>
      <c r="G35" s="17" t="s">
        <v>444</v>
      </c>
      <c r="H35" s="47" t="s">
        <v>431</v>
      </c>
      <c r="I35" s="17"/>
      <c r="J35" s="14" t="s">
        <v>431</v>
      </c>
      <c r="K35" s="17" t="s">
        <v>436</v>
      </c>
      <c r="L35" s="16" t="s">
        <v>435</v>
      </c>
      <c r="M35" s="15" t="s">
        <v>434</v>
      </c>
      <c r="N35" s="14" t="s">
        <v>431</v>
      </c>
      <c r="O35" s="17" t="s">
        <v>433</v>
      </c>
      <c r="P35" s="14" t="s">
        <v>431</v>
      </c>
      <c r="Q35" s="17" t="s">
        <v>442</v>
      </c>
      <c r="R35" s="14" t="s">
        <v>431</v>
      </c>
      <c r="S35" s="17" t="s">
        <v>430</v>
      </c>
    </row>
    <row r="36" spans="1:19" ht="20.100000000000001" customHeight="1" thickBot="1" x14ac:dyDescent="0.35">
      <c r="A36" s="29">
        <v>6</v>
      </c>
      <c r="B36" s="29">
        <v>124</v>
      </c>
      <c r="C36" s="36" t="s">
        <v>6</v>
      </c>
      <c r="D36" s="28" t="s">
        <v>440</v>
      </c>
      <c r="E36" s="19" t="s">
        <v>456</v>
      </c>
      <c r="F36" s="44" t="s">
        <v>435</v>
      </c>
      <c r="G36" s="46" t="s">
        <v>453</v>
      </c>
      <c r="H36" s="47" t="s">
        <v>431</v>
      </c>
      <c r="I36" s="46" t="s">
        <v>455</v>
      </c>
      <c r="J36" s="14" t="s">
        <v>431</v>
      </c>
      <c r="K36" s="20" t="s">
        <v>436</v>
      </c>
      <c r="L36" s="16" t="s">
        <v>435</v>
      </c>
      <c r="M36" s="19" t="s">
        <v>434</v>
      </c>
      <c r="N36" s="14" t="s">
        <v>431</v>
      </c>
      <c r="O36" s="20" t="s">
        <v>433</v>
      </c>
      <c r="P36" s="44" t="s">
        <v>435</v>
      </c>
      <c r="Q36" s="20" t="s">
        <v>1150</v>
      </c>
      <c r="R36" s="14" t="s">
        <v>431</v>
      </c>
      <c r="S36" s="20" t="s">
        <v>430</v>
      </c>
    </row>
    <row r="37" spans="1:19" ht="20.100000000000001" customHeight="1" x14ac:dyDescent="0.3">
      <c r="A37" s="29">
        <v>7</v>
      </c>
      <c r="B37" s="29">
        <v>1557</v>
      </c>
      <c r="C37" s="36" t="s">
        <v>7</v>
      </c>
      <c r="D37" s="28" t="s">
        <v>440</v>
      </c>
      <c r="E37" s="15" t="s">
        <v>1144</v>
      </c>
      <c r="F37" s="16" t="s">
        <v>435</v>
      </c>
      <c r="G37" s="17" t="s">
        <v>453</v>
      </c>
      <c r="H37" s="47" t="s">
        <v>431</v>
      </c>
      <c r="I37" s="46" t="s">
        <v>455</v>
      </c>
      <c r="J37" s="14" t="s">
        <v>431</v>
      </c>
      <c r="K37" s="17" t="s">
        <v>436</v>
      </c>
      <c r="L37" s="16" t="s">
        <v>435</v>
      </c>
      <c r="M37" s="15" t="s">
        <v>434</v>
      </c>
      <c r="N37" s="14" t="s">
        <v>431</v>
      </c>
      <c r="O37" s="17" t="s">
        <v>433</v>
      </c>
      <c r="P37" s="14" t="s">
        <v>431</v>
      </c>
      <c r="Q37" s="17" t="s">
        <v>458</v>
      </c>
      <c r="R37" s="28" t="s">
        <v>440</v>
      </c>
      <c r="S37" s="17" t="s">
        <v>1145</v>
      </c>
    </row>
    <row r="38" spans="1:19" ht="20.100000000000001" customHeight="1" x14ac:dyDescent="0.3">
      <c r="A38" s="29">
        <v>8</v>
      </c>
      <c r="B38" s="9">
        <v>1504</v>
      </c>
      <c r="C38" s="36" t="s">
        <v>8</v>
      </c>
      <c r="D38" s="28" t="s">
        <v>440</v>
      </c>
      <c r="E38" s="45" t="s">
        <v>454</v>
      </c>
      <c r="F38" s="14" t="s">
        <v>431</v>
      </c>
      <c r="G38" s="17" t="s">
        <v>450</v>
      </c>
      <c r="H38" s="47" t="s">
        <v>431</v>
      </c>
      <c r="I38" s="46" t="s">
        <v>463</v>
      </c>
      <c r="J38" s="14" t="s">
        <v>431</v>
      </c>
      <c r="K38" s="17" t="s">
        <v>436</v>
      </c>
      <c r="L38" s="16" t="s">
        <v>435</v>
      </c>
      <c r="M38" s="15" t="s">
        <v>434</v>
      </c>
      <c r="N38" s="14" t="s">
        <v>431</v>
      </c>
      <c r="O38" s="17" t="s">
        <v>433</v>
      </c>
      <c r="P38" s="14" t="s">
        <v>431</v>
      </c>
      <c r="Q38" s="17" t="s">
        <v>1091</v>
      </c>
      <c r="R38" s="28" t="s">
        <v>440</v>
      </c>
      <c r="S38" s="17" t="s">
        <v>1094</v>
      </c>
    </row>
    <row r="39" spans="1:19" ht="20.100000000000001" customHeight="1" x14ac:dyDescent="0.3">
      <c r="A39" s="29">
        <v>9</v>
      </c>
      <c r="B39" s="9">
        <v>196</v>
      </c>
      <c r="C39" s="36" t="s">
        <v>9</v>
      </c>
      <c r="D39" s="43" t="s">
        <v>992</v>
      </c>
      <c r="E39" s="17" t="s">
        <v>1040</v>
      </c>
      <c r="F39" s="47" t="s">
        <v>431</v>
      </c>
      <c r="G39" s="46" t="s">
        <v>444</v>
      </c>
      <c r="H39" s="14" t="s">
        <v>431</v>
      </c>
      <c r="I39" s="17" t="s">
        <v>455</v>
      </c>
      <c r="J39" s="14" t="s">
        <v>431</v>
      </c>
      <c r="K39" s="17" t="s">
        <v>436</v>
      </c>
      <c r="L39" s="16" t="s">
        <v>435</v>
      </c>
      <c r="M39" s="15" t="s">
        <v>443</v>
      </c>
      <c r="N39" s="14" t="s">
        <v>431</v>
      </c>
      <c r="O39" s="17" t="s">
        <v>433</v>
      </c>
      <c r="P39" s="14" t="s">
        <v>431</v>
      </c>
      <c r="Q39" s="17" t="s">
        <v>442</v>
      </c>
      <c r="R39" s="14" t="s">
        <v>431</v>
      </c>
      <c r="S39" s="17" t="s">
        <v>430</v>
      </c>
    </row>
    <row r="40" spans="1:19" ht="20.100000000000001" customHeight="1" x14ac:dyDescent="0.3">
      <c r="A40" s="29">
        <v>10</v>
      </c>
      <c r="B40" s="9">
        <v>165</v>
      </c>
      <c r="C40" s="36" t="s">
        <v>10</v>
      </c>
      <c r="D40" s="43" t="s">
        <v>992</v>
      </c>
      <c r="E40" s="45" t="s">
        <v>991</v>
      </c>
      <c r="F40" s="16" t="s">
        <v>435</v>
      </c>
      <c r="G40" s="17" t="s">
        <v>453</v>
      </c>
      <c r="H40" s="14" t="s">
        <v>431</v>
      </c>
      <c r="I40" s="17" t="s">
        <v>455</v>
      </c>
      <c r="J40" s="14" t="s">
        <v>431</v>
      </c>
      <c r="K40" s="17" t="s">
        <v>436</v>
      </c>
      <c r="L40" s="16" t="s">
        <v>435</v>
      </c>
      <c r="M40" s="15" t="s">
        <v>443</v>
      </c>
      <c r="N40" s="14" t="s">
        <v>431</v>
      </c>
      <c r="O40" s="17" t="s">
        <v>433</v>
      </c>
      <c r="P40" s="14" t="s">
        <v>431</v>
      </c>
      <c r="Q40" s="17" t="s">
        <v>442</v>
      </c>
      <c r="R40" s="14" t="s">
        <v>431</v>
      </c>
      <c r="S40" s="17" t="s">
        <v>430</v>
      </c>
    </row>
    <row r="41" spans="1:19" ht="20.100000000000001" customHeight="1" x14ac:dyDescent="0.3">
      <c r="A41" s="29">
        <v>11</v>
      </c>
      <c r="B41" s="9">
        <v>186</v>
      </c>
      <c r="C41" s="36" t="s">
        <v>11</v>
      </c>
      <c r="D41" s="44" t="s">
        <v>435</v>
      </c>
      <c r="E41" s="38" t="s">
        <v>993</v>
      </c>
      <c r="F41" s="37" t="s">
        <v>994</v>
      </c>
      <c r="G41" s="39" t="s">
        <v>995</v>
      </c>
      <c r="H41" s="37" t="s">
        <v>994</v>
      </c>
      <c r="I41" s="39" t="s">
        <v>996</v>
      </c>
      <c r="J41" s="40" t="s">
        <v>997</v>
      </c>
      <c r="K41" s="39" t="s">
        <v>998</v>
      </c>
      <c r="L41" s="37" t="s">
        <v>994</v>
      </c>
      <c r="M41" s="38" t="s">
        <v>999</v>
      </c>
      <c r="N41" s="40" t="s">
        <v>997</v>
      </c>
      <c r="O41" s="39" t="s">
        <v>1000</v>
      </c>
      <c r="P41" s="40" t="s">
        <v>997</v>
      </c>
      <c r="Q41" s="39" t="s">
        <v>1001</v>
      </c>
      <c r="R41" s="40" t="s">
        <v>997</v>
      </c>
      <c r="S41" s="39" t="s">
        <v>1002</v>
      </c>
    </row>
    <row r="42" spans="1:19" ht="20.100000000000001" customHeight="1" x14ac:dyDescent="0.3">
      <c r="A42" s="29">
        <v>12</v>
      </c>
      <c r="B42" s="9">
        <v>240</v>
      </c>
      <c r="C42" s="36" t="s">
        <v>12</v>
      </c>
      <c r="D42" s="28" t="s">
        <v>440</v>
      </c>
      <c r="E42" s="15" t="s">
        <v>991</v>
      </c>
      <c r="F42" s="14" t="s">
        <v>431</v>
      </c>
      <c r="G42" s="17" t="s">
        <v>450</v>
      </c>
      <c r="H42" s="14" t="s">
        <v>431</v>
      </c>
      <c r="I42" s="17" t="s">
        <v>455</v>
      </c>
      <c r="J42" s="14" t="s">
        <v>431</v>
      </c>
      <c r="K42" s="17" t="s">
        <v>436</v>
      </c>
      <c r="L42" s="16" t="s">
        <v>435</v>
      </c>
      <c r="M42" s="15" t="s">
        <v>434</v>
      </c>
      <c r="N42" s="14" t="s">
        <v>431</v>
      </c>
      <c r="O42" s="17" t="s">
        <v>433</v>
      </c>
      <c r="P42" s="14" t="s">
        <v>431</v>
      </c>
      <c r="Q42" s="17" t="s">
        <v>442</v>
      </c>
      <c r="R42" s="28" t="s">
        <v>440</v>
      </c>
      <c r="S42" s="17" t="s">
        <v>612</v>
      </c>
    </row>
    <row r="43" spans="1:19" ht="20.100000000000001" customHeight="1" x14ac:dyDescent="0.3">
      <c r="A43" s="29">
        <v>13</v>
      </c>
      <c r="B43" s="9">
        <v>308</v>
      </c>
      <c r="C43" s="36" t="s">
        <v>13</v>
      </c>
      <c r="D43" s="28" t="s">
        <v>440</v>
      </c>
      <c r="E43" s="15" t="s">
        <v>467</v>
      </c>
      <c r="F43" s="14" t="s">
        <v>431</v>
      </c>
      <c r="G43" s="17" t="s">
        <v>450</v>
      </c>
      <c r="H43" s="16" t="s">
        <v>435</v>
      </c>
      <c r="I43" s="17" t="s">
        <v>437</v>
      </c>
      <c r="J43" s="14" t="s">
        <v>431</v>
      </c>
      <c r="K43" s="17" t="s">
        <v>436</v>
      </c>
      <c r="L43" s="16" t="s">
        <v>435</v>
      </c>
      <c r="M43" s="15" t="s">
        <v>434</v>
      </c>
      <c r="N43" s="14" t="s">
        <v>431</v>
      </c>
      <c r="O43" s="17" t="s">
        <v>433</v>
      </c>
      <c r="P43" s="14" t="s">
        <v>431</v>
      </c>
      <c r="Q43" s="17" t="s">
        <v>466</v>
      </c>
      <c r="R43" s="14" t="s">
        <v>431</v>
      </c>
      <c r="S43" s="17" t="s">
        <v>430</v>
      </c>
    </row>
    <row r="44" spans="1:19" ht="20.100000000000001" customHeight="1" thickBot="1" x14ac:dyDescent="0.35">
      <c r="A44" s="29">
        <v>14</v>
      </c>
      <c r="B44" s="9">
        <v>284</v>
      </c>
      <c r="C44" s="36" t="s">
        <v>14</v>
      </c>
      <c r="D44" s="28" t="s">
        <v>440</v>
      </c>
      <c r="E44" s="15" t="s">
        <v>467</v>
      </c>
      <c r="F44" s="14" t="s">
        <v>431</v>
      </c>
      <c r="G44" s="20" t="s">
        <v>450</v>
      </c>
      <c r="H44" s="14" t="s">
        <v>431</v>
      </c>
      <c r="I44" s="17" t="s">
        <v>455</v>
      </c>
      <c r="J44" s="14" t="s">
        <v>431</v>
      </c>
      <c r="K44" s="20" t="s">
        <v>436</v>
      </c>
      <c r="L44" s="16" t="s">
        <v>435</v>
      </c>
      <c r="M44" s="19" t="s">
        <v>434</v>
      </c>
      <c r="N44" s="14" t="s">
        <v>431</v>
      </c>
      <c r="O44" s="20" t="s">
        <v>433</v>
      </c>
      <c r="P44" s="14" t="s">
        <v>431</v>
      </c>
      <c r="Q44" s="20" t="s">
        <v>442</v>
      </c>
      <c r="R44" s="14" t="s">
        <v>431</v>
      </c>
      <c r="S44" s="20" t="s">
        <v>430</v>
      </c>
    </row>
    <row r="45" spans="1:19" ht="20.100000000000001" customHeight="1" x14ac:dyDescent="0.3">
      <c r="A45" s="29">
        <v>15</v>
      </c>
      <c r="B45" s="9">
        <v>286</v>
      </c>
      <c r="C45" s="36" t="s">
        <v>15</v>
      </c>
      <c r="D45" s="27" t="s">
        <v>431</v>
      </c>
      <c r="E45" s="15" t="s">
        <v>462</v>
      </c>
      <c r="F45" s="18" t="s">
        <v>440</v>
      </c>
      <c r="G45" s="17" t="s">
        <v>459</v>
      </c>
      <c r="H45" s="16" t="s">
        <v>435</v>
      </c>
      <c r="I45" s="17" t="s">
        <v>437</v>
      </c>
      <c r="J45" s="14" t="s">
        <v>431</v>
      </c>
      <c r="K45" s="17" t="s">
        <v>436</v>
      </c>
      <c r="L45" s="16" t="s">
        <v>435</v>
      </c>
      <c r="M45" s="15" t="s">
        <v>434</v>
      </c>
      <c r="N45" s="14" t="s">
        <v>431</v>
      </c>
      <c r="O45" s="17" t="s">
        <v>433</v>
      </c>
      <c r="P45" s="14" t="s">
        <v>431</v>
      </c>
      <c r="Q45" s="17" t="s">
        <v>458</v>
      </c>
      <c r="R45" s="14" t="s">
        <v>431</v>
      </c>
      <c r="S45" s="17" t="s">
        <v>430</v>
      </c>
    </row>
    <row r="46" spans="1:19" ht="20.100000000000001" customHeight="1" x14ac:dyDescent="0.3">
      <c r="A46" s="29">
        <v>16</v>
      </c>
      <c r="B46" s="9">
        <v>368</v>
      </c>
      <c r="C46" s="36" t="s">
        <v>16</v>
      </c>
      <c r="D46" s="27" t="s">
        <v>431</v>
      </c>
      <c r="E46" s="15" t="s">
        <v>465</v>
      </c>
      <c r="F46" s="14" t="s">
        <v>431</v>
      </c>
      <c r="G46" s="17" t="s">
        <v>444</v>
      </c>
      <c r="H46" s="14" t="s">
        <v>431</v>
      </c>
      <c r="I46" s="17" t="s">
        <v>455</v>
      </c>
      <c r="J46" s="14" t="s">
        <v>431</v>
      </c>
      <c r="K46" s="17" t="s">
        <v>436</v>
      </c>
      <c r="L46" s="16" t="s">
        <v>435</v>
      </c>
      <c r="M46" s="15" t="s">
        <v>434</v>
      </c>
      <c r="N46" s="14" t="s">
        <v>431</v>
      </c>
      <c r="O46" s="17" t="s">
        <v>433</v>
      </c>
      <c r="P46" s="14" t="s">
        <v>431</v>
      </c>
      <c r="Q46" s="17" t="s">
        <v>442</v>
      </c>
      <c r="R46" s="14" t="s">
        <v>431</v>
      </c>
      <c r="S46" s="17" t="s">
        <v>430</v>
      </c>
    </row>
    <row r="47" spans="1:19" ht="20.100000000000001" customHeight="1" x14ac:dyDescent="0.3">
      <c r="A47" s="29">
        <v>17</v>
      </c>
      <c r="B47" s="9">
        <v>350</v>
      </c>
      <c r="C47" s="36" t="s">
        <v>17</v>
      </c>
      <c r="D47" s="27" t="s">
        <v>431</v>
      </c>
      <c r="E47" s="17" t="s">
        <v>451</v>
      </c>
      <c r="F47" s="18" t="s">
        <v>440</v>
      </c>
      <c r="G47" s="17" t="s">
        <v>464</v>
      </c>
      <c r="H47" s="14" t="s">
        <v>431</v>
      </c>
      <c r="I47" s="17" t="s">
        <v>463</v>
      </c>
      <c r="J47" s="14" t="s">
        <v>431</v>
      </c>
      <c r="K47" s="17" t="s">
        <v>436</v>
      </c>
      <c r="L47" s="16" t="s">
        <v>435</v>
      </c>
      <c r="M47" s="15" t="s">
        <v>443</v>
      </c>
      <c r="N47" s="14" t="s">
        <v>431</v>
      </c>
      <c r="O47" s="17" t="s">
        <v>433</v>
      </c>
      <c r="P47" s="14" t="s">
        <v>431</v>
      </c>
      <c r="Q47" s="17" t="s">
        <v>442</v>
      </c>
      <c r="R47" s="14" t="s">
        <v>431</v>
      </c>
      <c r="S47" s="17" t="s">
        <v>430</v>
      </c>
    </row>
    <row r="48" spans="1:19" ht="20.100000000000001" customHeight="1" x14ac:dyDescent="0.3">
      <c r="A48" s="29">
        <v>18</v>
      </c>
      <c r="B48" s="29">
        <v>341</v>
      </c>
      <c r="C48" s="36" t="s">
        <v>18</v>
      </c>
      <c r="D48" s="27" t="s">
        <v>431</v>
      </c>
      <c r="E48" s="15" t="s">
        <v>462</v>
      </c>
      <c r="F48" s="18" t="s">
        <v>440</v>
      </c>
      <c r="G48" s="17" t="s">
        <v>461</v>
      </c>
      <c r="H48" s="14" t="s">
        <v>431</v>
      </c>
      <c r="I48" s="17" t="s">
        <v>455</v>
      </c>
      <c r="J48" s="14" t="s">
        <v>431</v>
      </c>
      <c r="K48" s="17" t="s">
        <v>436</v>
      </c>
      <c r="L48" s="16" t="s">
        <v>435</v>
      </c>
      <c r="M48" s="15" t="s">
        <v>443</v>
      </c>
      <c r="N48" s="14" t="s">
        <v>431</v>
      </c>
      <c r="O48" s="17" t="s">
        <v>433</v>
      </c>
      <c r="P48" s="14" t="s">
        <v>431</v>
      </c>
      <c r="Q48" s="17" t="s">
        <v>442</v>
      </c>
      <c r="R48" s="14" t="s">
        <v>431</v>
      </c>
      <c r="S48" s="17" t="s">
        <v>430</v>
      </c>
    </row>
    <row r="49" spans="1:19" ht="20.100000000000001" customHeight="1" x14ac:dyDescent="0.3">
      <c r="A49" s="29">
        <v>19</v>
      </c>
      <c r="B49" s="29">
        <v>403</v>
      </c>
      <c r="C49" s="36" t="s">
        <v>19</v>
      </c>
      <c r="D49" s="28" t="s">
        <v>440</v>
      </c>
      <c r="E49" s="17" t="s">
        <v>901</v>
      </c>
      <c r="F49" s="14" t="s">
        <v>431</v>
      </c>
      <c r="G49" s="17" t="s">
        <v>450</v>
      </c>
      <c r="H49" s="16" t="s">
        <v>435</v>
      </c>
      <c r="I49" s="17" t="s">
        <v>437</v>
      </c>
      <c r="J49" s="14" t="s">
        <v>431</v>
      </c>
      <c r="K49" s="17" t="s">
        <v>436</v>
      </c>
      <c r="L49" s="16" t="s">
        <v>435</v>
      </c>
      <c r="M49" s="15" t="s">
        <v>434</v>
      </c>
      <c r="N49" s="14" t="s">
        <v>431</v>
      </c>
      <c r="O49" s="17" t="s">
        <v>433</v>
      </c>
      <c r="P49" s="14" t="s">
        <v>431</v>
      </c>
      <c r="Q49" s="17" t="s">
        <v>442</v>
      </c>
      <c r="R49" s="14" t="s">
        <v>431</v>
      </c>
      <c r="S49" s="17" t="s">
        <v>430</v>
      </c>
    </row>
    <row r="50" spans="1:19" ht="20.100000000000001" customHeight="1" x14ac:dyDescent="0.3">
      <c r="A50" s="29">
        <v>20</v>
      </c>
      <c r="B50" s="29">
        <v>490</v>
      </c>
      <c r="C50" s="36" t="s">
        <v>20</v>
      </c>
      <c r="D50" s="27" t="s">
        <v>431</v>
      </c>
      <c r="E50" s="15" t="s">
        <v>460</v>
      </c>
      <c r="F50" s="14" t="s">
        <v>431</v>
      </c>
      <c r="G50" s="17" t="s">
        <v>450</v>
      </c>
      <c r="H50" s="16" t="s">
        <v>435</v>
      </c>
      <c r="I50" s="17" t="s">
        <v>437</v>
      </c>
      <c r="J50" s="14" t="s">
        <v>431</v>
      </c>
      <c r="K50" s="17" t="s">
        <v>436</v>
      </c>
      <c r="L50" s="16" t="s">
        <v>435</v>
      </c>
      <c r="M50" s="15" t="s">
        <v>443</v>
      </c>
      <c r="N50" s="14" t="s">
        <v>431</v>
      </c>
      <c r="O50" s="17" t="s">
        <v>433</v>
      </c>
      <c r="P50" s="14" t="s">
        <v>431</v>
      </c>
      <c r="Q50" s="17" t="s">
        <v>442</v>
      </c>
      <c r="R50" s="14" t="s">
        <v>431</v>
      </c>
      <c r="S50" s="17" t="s">
        <v>430</v>
      </c>
    </row>
    <row r="51" spans="1:19" ht="20.100000000000001" customHeight="1" thickBot="1" x14ac:dyDescent="0.35">
      <c r="A51" s="29">
        <v>21</v>
      </c>
      <c r="B51" s="29">
        <v>451</v>
      </c>
      <c r="C51" s="36" t="s">
        <v>21</v>
      </c>
      <c r="D51" s="28" t="s">
        <v>440</v>
      </c>
      <c r="E51" s="19" t="s">
        <v>905</v>
      </c>
      <c r="F51" s="14" t="s">
        <v>431</v>
      </c>
      <c r="G51" s="20" t="s">
        <v>450</v>
      </c>
      <c r="H51" s="14" t="s">
        <v>431</v>
      </c>
      <c r="I51" s="17" t="s">
        <v>455</v>
      </c>
      <c r="J51" s="14" t="s">
        <v>431</v>
      </c>
      <c r="K51" s="20" t="s">
        <v>436</v>
      </c>
      <c r="L51" s="16" t="s">
        <v>435</v>
      </c>
      <c r="M51" s="19" t="s">
        <v>434</v>
      </c>
      <c r="N51" s="14" t="s">
        <v>431</v>
      </c>
      <c r="O51" s="20" t="s">
        <v>433</v>
      </c>
      <c r="P51" s="14" t="s">
        <v>431</v>
      </c>
      <c r="Q51" s="20" t="s">
        <v>442</v>
      </c>
      <c r="R51" s="14" t="s">
        <v>431</v>
      </c>
      <c r="S51" s="20" t="s">
        <v>430</v>
      </c>
    </row>
    <row r="52" spans="1:19" ht="20.100000000000001" customHeight="1" thickBot="1" x14ac:dyDescent="0.35">
      <c r="A52" s="29">
        <v>22</v>
      </c>
      <c r="B52" s="29">
        <v>545</v>
      </c>
      <c r="C52" s="36" t="s">
        <v>22</v>
      </c>
      <c r="D52" s="28" t="s">
        <v>440</v>
      </c>
      <c r="E52" s="19" t="s">
        <v>532</v>
      </c>
      <c r="F52" s="14" t="s">
        <v>431</v>
      </c>
      <c r="G52" s="20" t="s">
        <v>450</v>
      </c>
      <c r="H52" s="16" t="s">
        <v>435</v>
      </c>
      <c r="I52" s="17" t="s">
        <v>437</v>
      </c>
      <c r="J52" s="14" t="s">
        <v>431</v>
      </c>
      <c r="K52" s="17" t="s">
        <v>436</v>
      </c>
      <c r="L52" s="16" t="s">
        <v>435</v>
      </c>
      <c r="M52" s="15" t="s">
        <v>434</v>
      </c>
      <c r="N52" s="14" t="s">
        <v>431</v>
      </c>
      <c r="O52" s="17" t="s">
        <v>433</v>
      </c>
      <c r="P52" s="14" t="s">
        <v>431</v>
      </c>
      <c r="Q52" s="17" t="s">
        <v>442</v>
      </c>
      <c r="R52" s="14" t="s">
        <v>431</v>
      </c>
      <c r="S52" s="17" t="s">
        <v>430</v>
      </c>
    </row>
    <row r="53" spans="1:19" ht="20.100000000000001" customHeight="1" x14ac:dyDescent="0.3">
      <c r="A53" s="29">
        <v>23</v>
      </c>
      <c r="B53" s="29">
        <v>2740</v>
      </c>
      <c r="C53" s="36" t="s">
        <v>23</v>
      </c>
      <c r="D53" s="28" t="s">
        <v>440</v>
      </c>
      <c r="E53" s="15" t="s">
        <v>585</v>
      </c>
      <c r="F53" s="14" t="s">
        <v>431</v>
      </c>
      <c r="G53" s="17" t="s">
        <v>450</v>
      </c>
      <c r="H53" s="14" t="s">
        <v>431</v>
      </c>
      <c r="I53" s="17" t="s">
        <v>455</v>
      </c>
      <c r="J53" s="14" t="s">
        <v>431</v>
      </c>
      <c r="K53" s="17" t="s">
        <v>436</v>
      </c>
      <c r="L53" s="16" t="s">
        <v>435</v>
      </c>
      <c r="M53" s="15" t="s">
        <v>434</v>
      </c>
      <c r="N53" s="14" t="s">
        <v>431</v>
      </c>
      <c r="O53" s="17" t="s">
        <v>433</v>
      </c>
      <c r="P53" s="14" t="s">
        <v>431</v>
      </c>
      <c r="Q53" s="17" t="s">
        <v>442</v>
      </c>
      <c r="R53" s="14" t="s">
        <v>431</v>
      </c>
      <c r="S53" s="17" t="s">
        <v>430</v>
      </c>
    </row>
    <row r="54" spans="1:19" ht="20.100000000000001" customHeight="1" thickBot="1" x14ac:dyDescent="0.35">
      <c r="A54" s="29">
        <v>24</v>
      </c>
      <c r="B54" s="29">
        <v>556</v>
      </c>
      <c r="C54" s="36" t="s">
        <v>24</v>
      </c>
      <c r="D54" s="28" t="s">
        <v>440</v>
      </c>
      <c r="E54" s="17" t="s">
        <v>601</v>
      </c>
      <c r="F54" s="14" t="s">
        <v>431</v>
      </c>
      <c r="G54" s="20" t="s">
        <v>450</v>
      </c>
      <c r="H54" s="14" t="s">
        <v>431</v>
      </c>
      <c r="I54" s="17" t="s">
        <v>178</v>
      </c>
      <c r="J54" s="14" t="s">
        <v>431</v>
      </c>
      <c r="K54" s="17" t="s">
        <v>436</v>
      </c>
      <c r="L54" s="16" t="s">
        <v>435</v>
      </c>
      <c r="M54" s="15" t="s">
        <v>443</v>
      </c>
      <c r="N54" s="14" t="s">
        <v>431</v>
      </c>
      <c r="O54" s="17" t="s">
        <v>433</v>
      </c>
      <c r="P54" s="14" t="s">
        <v>431</v>
      </c>
      <c r="Q54" s="17" t="s">
        <v>442</v>
      </c>
      <c r="R54" s="28" t="s">
        <v>440</v>
      </c>
      <c r="S54" s="17" t="s">
        <v>602</v>
      </c>
    </row>
    <row r="55" spans="1:19" ht="20.100000000000001" customHeight="1" x14ac:dyDescent="0.3">
      <c r="A55" s="29">
        <v>25</v>
      </c>
      <c r="B55" s="29">
        <v>560</v>
      </c>
      <c r="C55" s="36" t="s">
        <v>25</v>
      </c>
      <c r="D55" s="28" t="s">
        <v>440</v>
      </c>
      <c r="E55" s="17" t="s">
        <v>601</v>
      </c>
      <c r="F55" s="16" t="s">
        <v>435</v>
      </c>
      <c r="G55" s="17" t="s">
        <v>453</v>
      </c>
      <c r="H55" s="16" t="s">
        <v>435</v>
      </c>
      <c r="I55" s="17" t="s">
        <v>437</v>
      </c>
      <c r="J55" s="14" t="s">
        <v>431</v>
      </c>
      <c r="K55" s="17" t="s">
        <v>436</v>
      </c>
      <c r="L55" s="16" t="s">
        <v>435</v>
      </c>
      <c r="M55" s="15" t="s">
        <v>443</v>
      </c>
      <c r="N55" s="14" t="s">
        <v>431</v>
      </c>
      <c r="O55" s="17" t="s">
        <v>433</v>
      </c>
      <c r="P55" s="14" t="s">
        <v>431</v>
      </c>
      <c r="Q55" s="17" t="s">
        <v>442</v>
      </c>
      <c r="R55" s="28" t="s">
        <v>440</v>
      </c>
      <c r="S55" s="17" t="s">
        <v>612</v>
      </c>
    </row>
    <row r="56" spans="1:19" ht="20.100000000000001" customHeight="1" x14ac:dyDescent="0.3">
      <c r="A56" s="29">
        <v>26</v>
      </c>
      <c r="B56" s="29">
        <v>568</v>
      </c>
      <c r="C56" s="36" t="s">
        <v>26</v>
      </c>
      <c r="D56" s="28" t="s">
        <v>440</v>
      </c>
      <c r="E56" s="17" t="s">
        <v>601</v>
      </c>
      <c r="F56" s="16" t="s">
        <v>435</v>
      </c>
      <c r="G56" s="17" t="s">
        <v>453</v>
      </c>
      <c r="H56" s="14" t="s">
        <v>431</v>
      </c>
      <c r="I56" s="17" t="s">
        <v>455</v>
      </c>
      <c r="J56" s="14" t="s">
        <v>431</v>
      </c>
      <c r="K56" s="17" t="s">
        <v>436</v>
      </c>
      <c r="L56" s="16" t="s">
        <v>435</v>
      </c>
      <c r="M56" s="15" t="s">
        <v>434</v>
      </c>
      <c r="N56" s="14" t="s">
        <v>431</v>
      </c>
      <c r="O56" s="17" t="s">
        <v>433</v>
      </c>
      <c r="P56" s="14" t="s">
        <v>431</v>
      </c>
      <c r="Q56" s="17" t="s">
        <v>442</v>
      </c>
      <c r="R56" s="14" t="s">
        <v>431</v>
      </c>
      <c r="S56" s="17" t="s">
        <v>430</v>
      </c>
    </row>
    <row r="57" spans="1:19" ht="20.100000000000001" customHeight="1" x14ac:dyDescent="0.3">
      <c r="A57" s="29">
        <v>27</v>
      </c>
      <c r="B57" s="29">
        <v>688</v>
      </c>
      <c r="C57" s="36" t="s">
        <v>27</v>
      </c>
      <c r="D57" s="28" t="s">
        <v>440</v>
      </c>
      <c r="E57" s="15" t="s">
        <v>634</v>
      </c>
      <c r="F57" s="14" t="s">
        <v>431</v>
      </c>
      <c r="G57" s="17" t="s">
        <v>444</v>
      </c>
      <c r="H57" s="16" t="s">
        <v>435</v>
      </c>
      <c r="I57" s="17" t="s">
        <v>437</v>
      </c>
      <c r="J57" s="14" t="s">
        <v>431</v>
      </c>
      <c r="K57" s="17" t="s">
        <v>436</v>
      </c>
      <c r="L57" s="16" t="s">
        <v>435</v>
      </c>
      <c r="M57" s="15" t="s">
        <v>434</v>
      </c>
      <c r="N57" s="14" t="s">
        <v>431</v>
      </c>
      <c r="O57" s="17" t="s">
        <v>433</v>
      </c>
      <c r="P57" s="14" t="s">
        <v>431</v>
      </c>
      <c r="Q57" s="17" t="s">
        <v>442</v>
      </c>
      <c r="R57" s="14" t="s">
        <v>431</v>
      </c>
      <c r="S57" s="17" t="s">
        <v>430</v>
      </c>
    </row>
    <row r="58" spans="1:19" ht="20.100000000000001" customHeight="1" thickBot="1" x14ac:dyDescent="0.35">
      <c r="A58" s="29">
        <v>28</v>
      </c>
      <c r="B58" s="29">
        <v>707</v>
      </c>
      <c r="C58" s="36" t="s">
        <v>28</v>
      </c>
      <c r="D58" s="28" t="s">
        <v>440</v>
      </c>
      <c r="E58" s="15" t="s">
        <v>656</v>
      </c>
      <c r="F58" s="16" t="s">
        <v>435</v>
      </c>
      <c r="G58" s="17" t="s">
        <v>453</v>
      </c>
      <c r="H58" s="14" t="s">
        <v>431</v>
      </c>
      <c r="I58" s="17" t="s">
        <v>455</v>
      </c>
      <c r="J58" s="14" t="s">
        <v>431</v>
      </c>
      <c r="K58" s="20" t="s">
        <v>657</v>
      </c>
      <c r="L58" s="16" t="s">
        <v>435</v>
      </c>
      <c r="M58" s="19" t="s">
        <v>434</v>
      </c>
      <c r="N58" s="14" t="s">
        <v>431</v>
      </c>
      <c r="O58" s="20" t="s">
        <v>433</v>
      </c>
      <c r="P58" s="14" t="s">
        <v>431</v>
      </c>
      <c r="Q58" s="20" t="s">
        <v>442</v>
      </c>
      <c r="R58" s="14" t="s">
        <v>431</v>
      </c>
      <c r="S58" s="20" t="s">
        <v>430</v>
      </c>
    </row>
    <row r="59" spans="1:19" ht="20.100000000000001" customHeight="1" thickBot="1" x14ac:dyDescent="0.35">
      <c r="A59" s="29">
        <v>29</v>
      </c>
      <c r="B59" s="29">
        <v>783</v>
      </c>
      <c r="C59" s="36" t="s">
        <v>29</v>
      </c>
      <c r="D59" s="28" t="s">
        <v>440</v>
      </c>
      <c r="E59" s="15" t="s">
        <v>665</v>
      </c>
      <c r="F59" s="16" t="s">
        <v>435</v>
      </c>
      <c r="G59" s="17" t="s">
        <v>453</v>
      </c>
      <c r="H59" s="14" t="s">
        <v>431</v>
      </c>
      <c r="I59" s="17" t="s">
        <v>455</v>
      </c>
      <c r="J59" s="14" t="s">
        <v>431</v>
      </c>
      <c r="K59" s="17" t="s">
        <v>436</v>
      </c>
      <c r="L59" s="16" t="s">
        <v>435</v>
      </c>
      <c r="M59" s="15" t="s">
        <v>434</v>
      </c>
      <c r="N59" s="14" t="s">
        <v>431</v>
      </c>
      <c r="O59" s="17" t="s">
        <v>433</v>
      </c>
      <c r="P59" s="14" t="s">
        <v>431</v>
      </c>
      <c r="Q59" s="20" t="s">
        <v>442</v>
      </c>
      <c r="R59" s="14" t="s">
        <v>431</v>
      </c>
      <c r="S59" s="17" t="s">
        <v>430</v>
      </c>
    </row>
    <row r="60" spans="1:19" ht="20.100000000000001" customHeight="1" thickBot="1" x14ac:dyDescent="0.35">
      <c r="A60" s="29">
        <v>30</v>
      </c>
      <c r="B60" s="29">
        <v>744</v>
      </c>
      <c r="C60" s="36" t="s">
        <v>30</v>
      </c>
      <c r="D60" s="28" t="s">
        <v>440</v>
      </c>
      <c r="E60" s="15" t="s">
        <v>683</v>
      </c>
      <c r="F60" s="16" t="s">
        <v>435</v>
      </c>
      <c r="G60" s="17" t="s">
        <v>453</v>
      </c>
      <c r="H60" s="14" t="s">
        <v>431</v>
      </c>
      <c r="I60" s="17" t="s">
        <v>178</v>
      </c>
      <c r="J60" s="14" t="s">
        <v>431</v>
      </c>
      <c r="K60" s="17" t="s">
        <v>436</v>
      </c>
      <c r="L60" s="16" t="s">
        <v>435</v>
      </c>
      <c r="M60" s="15" t="s">
        <v>434</v>
      </c>
      <c r="N60" s="14" t="s">
        <v>431</v>
      </c>
      <c r="O60" s="17" t="s">
        <v>433</v>
      </c>
      <c r="P60" s="14" t="s">
        <v>431</v>
      </c>
      <c r="Q60" s="20" t="s">
        <v>442</v>
      </c>
      <c r="R60" s="14" t="s">
        <v>431</v>
      </c>
      <c r="S60" s="17" t="s">
        <v>430</v>
      </c>
    </row>
    <row r="61" spans="1:19" ht="20.100000000000001" customHeight="1" x14ac:dyDescent="0.3">
      <c r="A61" s="29">
        <v>31</v>
      </c>
      <c r="B61" s="29">
        <v>784</v>
      </c>
      <c r="C61" s="36" t="s">
        <v>31</v>
      </c>
      <c r="D61" s="16" t="s">
        <v>435</v>
      </c>
      <c r="E61" s="17" t="s">
        <v>697</v>
      </c>
      <c r="F61" s="16" t="s">
        <v>435</v>
      </c>
      <c r="G61" s="17" t="s">
        <v>453</v>
      </c>
      <c r="H61" s="16" t="s">
        <v>435</v>
      </c>
      <c r="I61" s="17" t="s">
        <v>437</v>
      </c>
      <c r="J61" s="14" t="s">
        <v>431</v>
      </c>
      <c r="K61" s="17" t="s">
        <v>436</v>
      </c>
      <c r="L61" s="16" t="s">
        <v>435</v>
      </c>
      <c r="M61" s="15" t="s">
        <v>443</v>
      </c>
      <c r="N61" s="14" t="s">
        <v>431</v>
      </c>
      <c r="O61" s="17" t="s">
        <v>433</v>
      </c>
      <c r="P61" s="14" t="s">
        <v>431</v>
      </c>
      <c r="Q61" s="17" t="s">
        <v>442</v>
      </c>
      <c r="R61" s="28" t="s">
        <v>440</v>
      </c>
      <c r="S61" s="17" t="s">
        <v>698</v>
      </c>
    </row>
    <row r="62" spans="1:19" ht="20.100000000000001" customHeight="1" x14ac:dyDescent="0.3">
      <c r="A62" s="29">
        <v>32</v>
      </c>
      <c r="B62" s="29">
        <v>832</v>
      </c>
      <c r="C62" s="36" t="s">
        <v>32</v>
      </c>
      <c r="D62" s="27" t="s">
        <v>431</v>
      </c>
      <c r="E62" s="15" t="s">
        <v>717</v>
      </c>
      <c r="F62" s="16" t="s">
        <v>435</v>
      </c>
      <c r="G62" s="17" t="s">
        <v>453</v>
      </c>
      <c r="H62" s="16" t="s">
        <v>435</v>
      </c>
      <c r="I62" s="17" t="s">
        <v>437</v>
      </c>
      <c r="J62" s="14" t="s">
        <v>431</v>
      </c>
      <c r="K62" s="17" t="s">
        <v>436</v>
      </c>
      <c r="L62" s="16" t="s">
        <v>435</v>
      </c>
      <c r="M62" s="15" t="s">
        <v>443</v>
      </c>
      <c r="N62" s="14" t="s">
        <v>431</v>
      </c>
      <c r="O62" s="17" t="s">
        <v>433</v>
      </c>
      <c r="P62" s="14" t="s">
        <v>431</v>
      </c>
      <c r="Q62" s="17" t="s">
        <v>442</v>
      </c>
      <c r="R62" s="14" t="s">
        <v>431</v>
      </c>
      <c r="S62" s="17" t="s">
        <v>430</v>
      </c>
    </row>
    <row r="63" spans="1:19" ht="20.100000000000001" customHeight="1" x14ac:dyDescent="0.3">
      <c r="A63" s="29">
        <v>33</v>
      </c>
      <c r="B63" s="29">
        <v>857</v>
      </c>
      <c r="C63" s="36" t="s">
        <v>33</v>
      </c>
      <c r="D63" s="27" t="s">
        <v>431</v>
      </c>
      <c r="E63" s="15" t="s">
        <v>717</v>
      </c>
      <c r="F63" s="16" t="s">
        <v>435</v>
      </c>
      <c r="G63" s="17" t="s">
        <v>453</v>
      </c>
      <c r="H63" s="16" t="s">
        <v>435</v>
      </c>
      <c r="I63" s="17" t="s">
        <v>437</v>
      </c>
      <c r="J63" s="14" t="s">
        <v>431</v>
      </c>
      <c r="K63" s="17" t="s">
        <v>436</v>
      </c>
      <c r="L63" s="16" t="s">
        <v>435</v>
      </c>
      <c r="M63" s="15" t="s">
        <v>434</v>
      </c>
      <c r="N63" s="14" t="s">
        <v>431</v>
      </c>
      <c r="O63" s="17" t="s">
        <v>433</v>
      </c>
      <c r="P63" s="14" t="s">
        <v>431</v>
      </c>
      <c r="Q63" s="17" t="s">
        <v>457</v>
      </c>
      <c r="R63" s="14" t="s">
        <v>431</v>
      </c>
      <c r="S63" s="17" t="s">
        <v>430</v>
      </c>
    </row>
    <row r="64" spans="1:19" ht="20.100000000000001" customHeight="1" x14ac:dyDescent="0.3">
      <c r="A64" s="29">
        <v>34</v>
      </c>
      <c r="B64" s="29">
        <v>880</v>
      </c>
      <c r="C64" s="36" t="s">
        <v>34</v>
      </c>
      <c r="D64" s="28" t="s">
        <v>440</v>
      </c>
      <c r="E64" s="15" t="s">
        <v>778</v>
      </c>
      <c r="F64" s="14" t="s">
        <v>431</v>
      </c>
      <c r="G64" s="17" t="s">
        <v>450</v>
      </c>
      <c r="H64" s="16" t="s">
        <v>435</v>
      </c>
      <c r="I64" s="17" t="s">
        <v>437</v>
      </c>
      <c r="J64" s="14" t="s">
        <v>431</v>
      </c>
      <c r="K64" s="17" t="s">
        <v>436</v>
      </c>
      <c r="L64" s="16" t="s">
        <v>435</v>
      </c>
      <c r="M64" s="15" t="s">
        <v>434</v>
      </c>
      <c r="N64" s="14" t="s">
        <v>431</v>
      </c>
      <c r="O64" s="17" t="s">
        <v>433</v>
      </c>
      <c r="P64" s="14" t="s">
        <v>431</v>
      </c>
      <c r="Q64" s="17" t="s">
        <v>442</v>
      </c>
      <c r="R64" s="14" t="s">
        <v>431</v>
      </c>
      <c r="S64" s="17" t="s">
        <v>430</v>
      </c>
    </row>
    <row r="65" spans="1:19" ht="20.100000000000001" customHeight="1" x14ac:dyDescent="0.3">
      <c r="A65" s="29">
        <v>35</v>
      </c>
      <c r="B65" s="29">
        <v>3781</v>
      </c>
      <c r="C65" s="36" t="s">
        <v>35</v>
      </c>
      <c r="D65" s="28" t="s">
        <v>440</v>
      </c>
      <c r="E65" s="17" t="s">
        <v>803</v>
      </c>
      <c r="F65" s="16" t="s">
        <v>435</v>
      </c>
      <c r="G65" s="17" t="s">
        <v>453</v>
      </c>
      <c r="H65" s="14" t="s">
        <v>431</v>
      </c>
      <c r="I65" s="17" t="s">
        <v>455</v>
      </c>
      <c r="J65" s="14" t="s">
        <v>431</v>
      </c>
      <c r="K65" s="17" t="s">
        <v>436</v>
      </c>
      <c r="L65" s="16" t="s">
        <v>435</v>
      </c>
      <c r="M65" s="15" t="s">
        <v>443</v>
      </c>
      <c r="N65" s="14" t="s">
        <v>431</v>
      </c>
      <c r="O65" s="17" t="s">
        <v>433</v>
      </c>
      <c r="P65" s="14" t="s">
        <v>431</v>
      </c>
      <c r="Q65" s="17" t="s">
        <v>442</v>
      </c>
      <c r="R65" s="28" t="s">
        <v>440</v>
      </c>
      <c r="S65" s="17" t="s">
        <v>602</v>
      </c>
    </row>
    <row r="66" spans="1:19" ht="20.100000000000001" customHeight="1" x14ac:dyDescent="0.3">
      <c r="A66" s="29">
        <v>36</v>
      </c>
      <c r="B66" s="29">
        <v>1050</v>
      </c>
      <c r="C66" s="36" t="s">
        <v>36</v>
      </c>
      <c r="D66" s="28" t="s">
        <v>440</v>
      </c>
      <c r="E66" s="15" t="s">
        <v>809</v>
      </c>
      <c r="F66" s="16" t="s">
        <v>435</v>
      </c>
      <c r="G66" s="17" t="s">
        <v>453</v>
      </c>
      <c r="H66" s="16" t="s">
        <v>435</v>
      </c>
      <c r="I66" s="17" t="s">
        <v>437</v>
      </c>
      <c r="J66" s="14" t="s">
        <v>431</v>
      </c>
      <c r="K66" s="17" t="s">
        <v>436</v>
      </c>
      <c r="L66" s="16" t="s">
        <v>435</v>
      </c>
      <c r="M66" s="15" t="s">
        <v>443</v>
      </c>
      <c r="N66" s="14" t="s">
        <v>431</v>
      </c>
      <c r="O66" s="17" t="s">
        <v>433</v>
      </c>
      <c r="P66" s="14" t="s">
        <v>431</v>
      </c>
      <c r="Q66" s="17" t="s">
        <v>808</v>
      </c>
      <c r="R66" s="28" t="s">
        <v>440</v>
      </c>
      <c r="S66" s="17" t="s">
        <v>698</v>
      </c>
    </row>
    <row r="67" spans="1:19" ht="20.100000000000001" customHeight="1" x14ac:dyDescent="0.3">
      <c r="A67" s="29">
        <v>37</v>
      </c>
      <c r="B67" s="29">
        <v>1095</v>
      </c>
      <c r="C67" s="36" t="s">
        <v>37</v>
      </c>
      <c r="D67" s="28" t="s">
        <v>440</v>
      </c>
      <c r="E67" s="15" t="s">
        <v>454</v>
      </c>
      <c r="F67" s="16" t="s">
        <v>435</v>
      </c>
      <c r="G67" s="17" t="s">
        <v>453</v>
      </c>
      <c r="H67" s="14" t="s">
        <v>431</v>
      </c>
      <c r="I67" s="17" t="s">
        <v>455</v>
      </c>
      <c r="J67" s="14" t="s">
        <v>431</v>
      </c>
      <c r="K67" s="17" t="s">
        <v>436</v>
      </c>
      <c r="L67" s="16" t="s">
        <v>435</v>
      </c>
      <c r="M67" s="15" t="s">
        <v>434</v>
      </c>
      <c r="N67" s="14" t="s">
        <v>431</v>
      </c>
      <c r="O67" s="17" t="s">
        <v>433</v>
      </c>
      <c r="P67" s="14" t="s">
        <v>431</v>
      </c>
      <c r="Q67" s="17" t="s">
        <v>452</v>
      </c>
      <c r="R67" s="14" t="s">
        <v>431</v>
      </c>
      <c r="S67" s="17" t="s">
        <v>430</v>
      </c>
    </row>
    <row r="68" spans="1:19" ht="20.100000000000001" customHeight="1" thickBot="1" x14ac:dyDescent="0.35">
      <c r="A68" s="29">
        <v>38</v>
      </c>
      <c r="B68" s="29">
        <v>1111</v>
      </c>
      <c r="C68" s="36" t="s">
        <v>38</v>
      </c>
      <c r="D68" s="28" t="s">
        <v>440</v>
      </c>
      <c r="E68" s="17" t="s">
        <v>449</v>
      </c>
      <c r="F68" s="14" t="s">
        <v>431</v>
      </c>
      <c r="G68" s="19" t="s">
        <v>448</v>
      </c>
      <c r="H68" s="16" t="s">
        <v>435</v>
      </c>
      <c r="I68" s="17" t="s">
        <v>437</v>
      </c>
      <c r="J68" s="14" t="s">
        <v>431</v>
      </c>
      <c r="K68" s="17" t="s">
        <v>436</v>
      </c>
      <c r="L68" s="14" t="s">
        <v>431</v>
      </c>
      <c r="M68" s="15" t="s">
        <v>447</v>
      </c>
      <c r="N68" s="14" t="s">
        <v>431</v>
      </c>
      <c r="O68" s="17" t="s">
        <v>446</v>
      </c>
      <c r="P68" s="14" t="s">
        <v>431</v>
      </c>
      <c r="Q68" s="17" t="s">
        <v>442</v>
      </c>
      <c r="R68" s="14" t="s">
        <v>431</v>
      </c>
      <c r="S68" s="17" t="s">
        <v>430</v>
      </c>
    </row>
    <row r="69" spans="1:19" ht="20.100000000000001" customHeight="1" x14ac:dyDescent="0.3">
      <c r="A69" s="29">
        <v>39</v>
      </c>
      <c r="B69" s="29">
        <v>1198</v>
      </c>
      <c r="C69" s="36" t="s">
        <v>39</v>
      </c>
      <c r="D69" s="27" t="s">
        <v>431</v>
      </c>
      <c r="E69" s="15" t="s">
        <v>445</v>
      </c>
      <c r="F69" s="14" t="s">
        <v>431</v>
      </c>
      <c r="G69" s="17" t="s">
        <v>444</v>
      </c>
      <c r="H69" s="14" t="s">
        <v>431</v>
      </c>
      <c r="I69" s="17" t="s">
        <v>367</v>
      </c>
      <c r="J69" s="14" t="s">
        <v>431</v>
      </c>
      <c r="K69" s="17" t="s">
        <v>436</v>
      </c>
      <c r="L69" s="16" t="s">
        <v>435</v>
      </c>
      <c r="M69" s="15" t="s">
        <v>443</v>
      </c>
      <c r="N69" s="14" t="s">
        <v>431</v>
      </c>
      <c r="O69" s="17" t="s">
        <v>433</v>
      </c>
      <c r="P69" s="14" t="s">
        <v>431</v>
      </c>
      <c r="Q69" s="17" t="s">
        <v>442</v>
      </c>
      <c r="R69" s="28" t="s">
        <v>440</v>
      </c>
      <c r="S69" s="17" t="s">
        <v>441</v>
      </c>
    </row>
    <row r="70" spans="1:19" ht="20.100000000000001" customHeight="1" x14ac:dyDescent="0.3">
      <c r="A70" s="29">
        <v>40</v>
      </c>
      <c r="B70" s="29">
        <v>1283</v>
      </c>
      <c r="C70" s="36" t="s">
        <v>40</v>
      </c>
      <c r="D70" s="28" t="s">
        <v>440</v>
      </c>
      <c r="E70" s="15" t="s">
        <v>439</v>
      </c>
      <c r="F70" s="14" t="s">
        <v>431</v>
      </c>
      <c r="G70" s="17" t="s">
        <v>438</v>
      </c>
      <c r="H70" s="16" t="s">
        <v>435</v>
      </c>
      <c r="I70" s="17" t="s">
        <v>437</v>
      </c>
      <c r="J70" s="14" t="s">
        <v>431</v>
      </c>
      <c r="K70" s="17" t="s">
        <v>436</v>
      </c>
      <c r="L70" s="16" t="s">
        <v>435</v>
      </c>
      <c r="M70" s="15" t="s">
        <v>434</v>
      </c>
      <c r="N70" s="14" t="s">
        <v>431</v>
      </c>
      <c r="O70" s="17" t="s">
        <v>433</v>
      </c>
      <c r="P70" s="14" t="s">
        <v>431</v>
      </c>
      <c r="Q70" s="17" t="s">
        <v>432</v>
      </c>
      <c r="R70" s="14" t="s">
        <v>431</v>
      </c>
      <c r="S70" s="17" t="s">
        <v>430</v>
      </c>
    </row>
    <row r="71" spans="1:19" ht="20.100000000000001" customHeight="1" x14ac:dyDescent="0.3">
      <c r="A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9" ht="27" customHeight="1" x14ac:dyDescent="0.3">
      <c r="A72" s="13"/>
      <c r="C72" s="5"/>
      <c r="D72" s="21" t="s">
        <v>412</v>
      </c>
      <c r="E72" s="22" t="s">
        <v>413</v>
      </c>
      <c r="F72" s="22" t="s">
        <v>414</v>
      </c>
      <c r="G72" s="22" t="s">
        <v>415</v>
      </c>
      <c r="H72" s="21" t="s">
        <v>416</v>
      </c>
      <c r="I72" s="22" t="s">
        <v>417</v>
      </c>
      <c r="J72" s="21" t="s">
        <v>418</v>
      </c>
      <c r="K72" s="21" t="s">
        <v>419</v>
      </c>
    </row>
    <row r="73" spans="1:19" ht="20.100000000000001" customHeight="1" x14ac:dyDescent="0.3">
      <c r="A73" s="13"/>
      <c r="C73" s="23" t="str">
        <f t="shared" ref="C73:C111" si="2">C32</f>
        <v>Aarts (2023)</v>
      </c>
      <c r="D73" s="24">
        <f>IF(D32="L",1, IF(D32="U", 2, IF(D32="H", 3, 4)))</f>
        <v>3</v>
      </c>
      <c r="E73" s="24">
        <f>IF(F32="L",1, IF(F32="U", 2, IF(F32="H", 3, 4)))</f>
        <v>3</v>
      </c>
      <c r="F73" s="24">
        <f>IF(H32="L",1, IF(H32="U", 2, IF(H32="H", 3, 4)))</f>
        <v>1</v>
      </c>
      <c r="G73" s="24">
        <f>IF(J32="L",1, IF(J32="U", 2, IF(J32="H", 3, 4)))</f>
        <v>1</v>
      </c>
      <c r="H73" s="24">
        <f>IF(L32="L",1, IF(L32="U", 2, IF(L32="H", 3, 4)))</f>
        <v>2</v>
      </c>
      <c r="I73" s="24">
        <f>IF(N32="L",1, IF(N32="U", 2, IF(N32="H", 3, 4)))</f>
        <v>1</v>
      </c>
      <c r="J73" s="24">
        <f>IF(P32="L",1, IF(P32="U", 2, IF(P32="H", 3, 4)))</f>
        <v>1</v>
      </c>
      <c r="K73" s="24">
        <f>IF(R32="L",1, IF(R32="U", 2, IF(R32="H", 3, 4)))</f>
        <v>1</v>
      </c>
    </row>
    <row r="74" spans="1:19" ht="20.100000000000001" customHeight="1" x14ac:dyDescent="0.3">
      <c r="A74" s="13"/>
      <c r="C74" s="23" t="str">
        <f t="shared" si="2"/>
        <v>Pandolfo (2023)</v>
      </c>
      <c r="D74" s="24">
        <f t="shared" ref="D74:D111" si="3">IF(D33="L",1, IF(D33="U", 2, IF(D33="H", 3, 4)))</f>
        <v>3</v>
      </c>
      <c r="E74" s="24">
        <f t="shared" ref="E74:E111" si="4">IF(F33="L",1, IF(F33="U", 2, IF(F33="H", 3, 4)))</f>
        <v>1</v>
      </c>
      <c r="F74" s="24">
        <f t="shared" ref="F74:F79" si="5">IF(H33="L",1, IF(H33="U", 2, IF(H33="H", 3, 4)))</f>
        <v>1</v>
      </c>
      <c r="G74" s="24">
        <f t="shared" ref="G74:G79" si="6">IF(J33="L",1, IF(J33="U", 2, IF(J33="H", 3, 4)))</f>
        <v>1</v>
      </c>
      <c r="H74" s="24">
        <f t="shared" ref="H74:H79" si="7">IF(L33="L",1, IF(L33="U", 2, IF(L33="H", 3, 4)))</f>
        <v>2</v>
      </c>
      <c r="I74" s="24">
        <f t="shared" ref="I74:I79" si="8">IF(N33="L",1, IF(N33="U", 2, IF(N33="H", 3, 4)))</f>
        <v>1</v>
      </c>
      <c r="J74" s="24">
        <f t="shared" ref="J74:J79" si="9">IF(P33="L",1, IF(P33="U", 2, IF(P33="H", 3, 4)))</f>
        <v>1</v>
      </c>
      <c r="K74" s="24">
        <f t="shared" ref="K74:K79" si="10">IF(R33="L",1, IF(R33="U", 2, IF(R33="H", 3, 4)))</f>
        <v>1</v>
      </c>
    </row>
    <row r="75" spans="1:19" ht="20.100000000000001" customHeight="1" x14ac:dyDescent="0.3">
      <c r="A75" s="13"/>
      <c r="C75" s="23" t="str">
        <f t="shared" si="2"/>
        <v>Chan (2022a)</v>
      </c>
      <c r="D75" s="24">
        <f t="shared" si="3"/>
        <v>3</v>
      </c>
      <c r="E75" s="24">
        <f t="shared" si="4"/>
        <v>1</v>
      </c>
      <c r="F75" s="24">
        <f t="shared" si="5"/>
        <v>1</v>
      </c>
      <c r="G75" s="24">
        <f t="shared" si="6"/>
        <v>1</v>
      </c>
      <c r="H75" s="24">
        <f t="shared" si="7"/>
        <v>2</v>
      </c>
      <c r="I75" s="24">
        <f t="shared" si="8"/>
        <v>1</v>
      </c>
      <c r="J75" s="24">
        <f t="shared" si="9"/>
        <v>1</v>
      </c>
      <c r="K75" s="24">
        <f t="shared" si="10"/>
        <v>1</v>
      </c>
    </row>
    <row r="76" spans="1:19" ht="20.100000000000001" customHeight="1" x14ac:dyDescent="0.3">
      <c r="A76" s="13"/>
      <c r="C76" s="23" t="str">
        <f t="shared" si="2"/>
        <v>Chung (2022)</v>
      </c>
      <c r="D76" s="24">
        <f t="shared" si="3"/>
        <v>1</v>
      </c>
      <c r="E76" s="24">
        <f t="shared" si="4"/>
        <v>1</v>
      </c>
      <c r="F76" s="24">
        <f t="shared" si="5"/>
        <v>1</v>
      </c>
      <c r="G76" s="24">
        <f t="shared" si="6"/>
        <v>1</v>
      </c>
      <c r="H76" s="24">
        <f t="shared" si="7"/>
        <v>2</v>
      </c>
      <c r="I76" s="24">
        <f t="shared" si="8"/>
        <v>1</v>
      </c>
      <c r="J76" s="24">
        <f t="shared" si="9"/>
        <v>1</v>
      </c>
      <c r="K76" s="24">
        <f t="shared" si="10"/>
        <v>1</v>
      </c>
    </row>
    <row r="77" spans="1:19" ht="20.100000000000001" customHeight="1" x14ac:dyDescent="0.3">
      <c r="A77" s="13"/>
      <c r="C77" s="23" t="str">
        <f t="shared" si="2"/>
        <v>Koebe (2022)</v>
      </c>
      <c r="D77" s="24">
        <f t="shared" si="3"/>
        <v>3</v>
      </c>
      <c r="E77" s="24">
        <f t="shared" si="4"/>
        <v>2</v>
      </c>
      <c r="F77" s="24">
        <f t="shared" si="5"/>
        <v>1</v>
      </c>
      <c r="G77" s="24">
        <f t="shared" si="6"/>
        <v>1</v>
      </c>
      <c r="H77" s="24">
        <f t="shared" si="7"/>
        <v>2</v>
      </c>
      <c r="I77" s="24">
        <f t="shared" si="8"/>
        <v>1</v>
      </c>
      <c r="J77" s="24">
        <f t="shared" si="9"/>
        <v>2</v>
      </c>
      <c r="K77" s="24">
        <f t="shared" si="10"/>
        <v>1</v>
      </c>
    </row>
    <row r="78" spans="1:19" ht="20.100000000000001" customHeight="1" x14ac:dyDescent="0.3">
      <c r="A78" s="13"/>
      <c r="C78" s="23" t="str">
        <f t="shared" si="2"/>
        <v>Rusinek (2022)</v>
      </c>
      <c r="D78" s="24">
        <f t="shared" si="3"/>
        <v>3</v>
      </c>
      <c r="E78" s="24">
        <f t="shared" si="4"/>
        <v>2</v>
      </c>
      <c r="F78" s="24">
        <f t="shared" si="5"/>
        <v>1</v>
      </c>
      <c r="G78" s="24">
        <f t="shared" si="6"/>
        <v>1</v>
      </c>
      <c r="H78" s="24">
        <f t="shared" si="7"/>
        <v>2</v>
      </c>
      <c r="I78" s="24">
        <f t="shared" si="8"/>
        <v>1</v>
      </c>
      <c r="J78" s="24">
        <f t="shared" si="9"/>
        <v>1</v>
      </c>
      <c r="K78" s="24">
        <f t="shared" si="10"/>
        <v>3</v>
      </c>
    </row>
    <row r="79" spans="1:19" ht="20.100000000000001" customHeight="1" x14ac:dyDescent="0.3">
      <c r="A79" s="13"/>
      <c r="C79" s="23" t="str">
        <f t="shared" si="2"/>
        <v>Ryoo (2022)</v>
      </c>
      <c r="D79" s="24">
        <f t="shared" si="3"/>
        <v>3</v>
      </c>
      <c r="E79" s="24">
        <f t="shared" si="4"/>
        <v>1</v>
      </c>
      <c r="F79" s="24">
        <f t="shared" si="5"/>
        <v>1</v>
      </c>
      <c r="G79" s="24">
        <f t="shared" si="6"/>
        <v>1</v>
      </c>
      <c r="H79" s="24">
        <f t="shared" si="7"/>
        <v>2</v>
      </c>
      <c r="I79" s="24">
        <f t="shared" si="8"/>
        <v>1</v>
      </c>
      <c r="J79" s="24">
        <f t="shared" si="9"/>
        <v>1</v>
      </c>
      <c r="K79" s="24">
        <f t="shared" si="10"/>
        <v>3</v>
      </c>
    </row>
    <row r="80" spans="1:19" ht="20.100000000000001" customHeight="1" x14ac:dyDescent="0.3">
      <c r="A80" s="13"/>
      <c r="C80" s="23" t="str">
        <f t="shared" si="2"/>
        <v>Acosta Ruiz (2021)</v>
      </c>
      <c r="D80" s="24">
        <f t="shared" si="3"/>
        <v>3</v>
      </c>
      <c r="E80" s="24">
        <f t="shared" si="4"/>
        <v>1</v>
      </c>
      <c r="F80" s="24">
        <f t="shared" ref="F80:F111" si="11">IF(H39="L",1, IF(H39="U", 2, IF(H39="H", 3, 4)))</f>
        <v>1</v>
      </c>
      <c r="G80" s="24">
        <f t="shared" ref="G80:G111" si="12">IF(J39="L",1, IF(J39="U", 2, IF(J39="H", 3, 4)))</f>
        <v>1</v>
      </c>
      <c r="H80" s="24">
        <f t="shared" ref="H80:H111" si="13">IF(L39="L",1, IF(L39="U", 2, IF(L39="H", 3, 4)))</f>
        <v>2</v>
      </c>
      <c r="I80" s="24">
        <f t="shared" ref="I80:I111" si="14">IF(N39="L",1, IF(N39="U", 2, IF(N39="H", 3, 4)))</f>
        <v>1</v>
      </c>
      <c r="J80" s="24">
        <f t="shared" ref="J80:J111" si="15">IF(P39="L",1, IF(P39="U", 2, IF(P39="H", 3, 4)))</f>
        <v>1</v>
      </c>
      <c r="K80" s="24">
        <f t="shared" ref="K80:K111" si="16">IF(R39="L",1, IF(R39="U", 2, IF(R39="H", 3, 4)))</f>
        <v>1</v>
      </c>
    </row>
    <row r="81" spans="1:11" ht="20.100000000000001" customHeight="1" x14ac:dyDescent="0.3">
      <c r="A81" s="13"/>
      <c r="C81" s="23" t="str">
        <f t="shared" si="2"/>
        <v>Bianchi (2021)</v>
      </c>
      <c r="D81" s="24">
        <f t="shared" si="3"/>
        <v>3</v>
      </c>
      <c r="E81" s="24">
        <f t="shared" si="4"/>
        <v>2</v>
      </c>
      <c r="F81" s="24">
        <f t="shared" si="11"/>
        <v>1</v>
      </c>
      <c r="G81" s="24">
        <f t="shared" si="12"/>
        <v>1</v>
      </c>
      <c r="H81" s="24">
        <f t="shared" si="13"/>
        <v>2</v>
      </c>
      <c r="I81" s="24">
        <f t="shared" si="14"/>
        <v>1</v>
      </c>
      <c r="J81" s="24">
        <f t="shared" si="15"/>
        <v>1</v>
      </c>
      <c r="K81" s="24">
        <f t="shared" si="16"/>
        <v>1</v>
      </c>
    </row>
    <row r="82" spans="1:11" ht="20.100000000000001" customHeight="1" x14ac:dyDescent="0.3">
      <c r="A82" s="13"/>
      <c r="C82" s="23" t="str">
        <f t="shared" si="2"/>
        <v>Gumus (2021)</v>
      </c>
      <c r="D82" s="24">
        <f t="shared" si="3"/>
        <v>2</v>
      </c>
      <c r="E82" s="24">
        <f t="shared" si="4"/>
        <v>2</v>
      </c>
      <c r="F82" s="24">
        <f t="shared" si="11"/>
        <v>2</v>
      </c>
      <c r="G82" s="24">
        <f t="shared" si="12"/>
        <v>1</v>
      </c>
      <c r="H82" s="24">
        <f t="shared" si="13"/>
        <v>2</v>
      </c>
      <c r="I82" s="24">
        <f t="shared" si="14"/>
        <v>1</v>
      </c>
      <c r="J82" s="24">
        <f t="shared" si="15"/>
        <v>1</v>
      </c>
      <c r="K82" s="24">
        <f t="shared" si="16"/>
        <v>1</v>
      </c>
    </row>
    <row r="83" spans="1:11" ht="20.100000000000001" customHeight="1" x14ac:dyDescent="0.3">
      <c r="A83" s="13"/>
      <c r="C83" s="23" t="str">
        <f t="shared" si="2"/>
        <v>Rembeyo (2020)</v>
      </c>
      <c r="D83" s="24">
        <f t="shared" si="3"/>
        <v>3</v>
      </c>
      <c r="E83" s="24">
        <f t="shared" si="4"/>
        <v>1</v>
      </c>
      <c r="F83" s="24">
        <f t="shared" si="11"/>
        <v>1</v>
      </c>
      <c r="G83" s="24">
        <f t="shared" si="12"/>
        <v>1</v>
      </c>
      <c r="H83" s="24">
        <f t="shared" si="13"/>
        <v>2</v>
      </c>
      <c r="I83" s="24">
        <f t="shared" si="14"/>
        <v>1</v>
      </c>
      <c r="J83" s="24">
        <f t="shared" si="15"/>
        <v>1</v>
      </c>
      <c r="K83" s="24">
        <f t="shared" si="16"/>
        <v>3</v>
      </c>
    </row>
    <row r="84" spans="1:11" ht="20.100000000000001" customHeight="1" x14ac:dyDescent="0.3">
      <c r="A84" s="13"/>
      <c r="C84" s="23" t="str">
        <f t="shared" si="2"/>
        <v>Acosta Ruiz (2019)</v>
      </c>
      <c r="D84" s="24">
        <f t="shared" si="3"/>
        <v>3</v>
      </c>
      <c r="E84" s="24">
        <f t="shared" si="4"/>
        <v>1</v>
      </c>
      <c r="F84" s="24">
        <f t="shared" si="11"/>
        <v>2</v>
      </c>
      <c r="G84" s="24">
        <f t="shared" si="12"/>
        <v>1</v>
      </c>
      <c r="H84" s="24">
        <f t="shared" si="13"/>
        <v>2</v>
      </c>
      <c r="I84" s="24">
        <f t="shared" si="14"/>
        <v>1</v>
      </c>
      <c r="J84" s="24">
        <f t="shared" si="15"/>
        <v>1</v>
      </c>
      <c r="K84" s="24">
        <f t="shared" si="16"/>
        <v>1</v>
      </c>
    </row>
    <row r="85" spans="1:11" ht="20.100000000000001" customHeight="1" x14ac:dyDescent="0.3">
      <c r="A85" s="13"/>
      <c r="C85" s="23" t="str">
        <f t="shared" si="2"/>
        <v>Andrews (2019)</v>
      </c>
      <c r="D85" s="24">
        <f t="shared" si="3"/>
        <v>3</v>
      </c>
      <c r="E85" s="24">
        <f t="shared" si="4"/>
        <v>1</v>
      </c>
      <c r="F85" s="24">
        <f t="shared" si="11"/>
        <v>1</v>
      </c>
      <c r="G85" s="24">
        <f t="shared" si="12"/>
        <v>1</v>
      </c>
      <c r="H85" s="24">
        <f t="shared" si="13"/>
        <v>2</v>
      </c>
      <c r="I85" s="24">
        <f t="shared" si="14"/>
        <v>1</v>
      </c>
      <c r="J85" s="24">
        <f t="shared" si="15"/>
        <v>1</v>
      </c>
      <c r="K85" s="24">
        <f t="shared" si="16"/>
        <v>1</v>
      </c>
    </row>
    <row r="86" spans="1:11" ht="20.100000000000001" customHeight="1" x14ac:dyDescent="0.3">
      <c r="A86" s="13"/>
      <c r="C86" s="23" t="str">
        <f t="shared" si="2"/>
        <v>Zhou (2019)</v>
      </c>
      <c r="D86" s="24">
        <f t="shared" si="3"/>
        <v>1</v>
      </c>
      <c r="E86" s="24">
        <f t="shared" si="4"/>
        <v>3</v>
      </c>
      <c r="F86" s="24">
        <f t="shared" si="11"/>
        <v>2</v>
      </c>
      <c r="G86" s="24">
        <f t="shared" si="12"/>
        <v>1</v>
      </c>
      <c r="H86" s="24">
        <f t="shared" si="13"/>
        <v>2</v>
      </c>
      <c r="I86" s="24">
        <f t="shared" si="14"/>
        <v>1</v>
      </c>
      <c r="J86" s="24">
        <f t="shared" si="15"/>
        <v>1</v>
      </c>
      <c r="K86" s="24">
        <f t="shared" si="16"/>
        <v>1</v>
      </c>
    </row>
    <row r="87" spans="1:11" ht="20.100000000000001" customHeight="1" x14ac:dyDescent="0.3">
      <c r="A87" s="13"/>
      <c r="C87" s="23" t="str">
        <f t="shared" si="2"/>
        <v>Abboud (2018)</v>
      </c>
      <c r="D87" s="24">
        <f t="shared" si="3"/>
        <v>1</v>
      </c>
      <c r="E87" s="24">
        <f t="shared" si="4"/>
        <v>1</v>
      </c>
      <c r="F87" s="24">
        <f t="shared" si="11"/>
        <v>1</v>
      </c>
      <c r="G87" s="24">
        <f t="shared" si="12"/>
        <v>1</v>
      </c>
      <c r="H87" s="24">
        <f t="shared" si="13"/>
        <v>2</v>
      </c>
      <c r="I87" s="24">
        <f t="shared" si="14"/>
        <v>1</v>
      </c>
      <c r="J87" s="24">
        <f t="shared" si="15"/>
        <v>1</v>
      </c>
      <c r="K87" s="24">
        <f t="shared" si="16"/>
        <v>1</v>
      </c>
    </row>
    <row r="88" spans="1:11" ht="20.100000000000001" customHeight="1" x14ac:dyDescent="0.3">
      <c r="A88" s="13"/>
      <c r="C88" s="23" t="str">
        <f t="shared" si="2"/>
        <v>Park (2018)</v>
      </c>
      <c r="D88" s="24">
        <f t="shared" si="3"/>
        <v>1</v>
      </c>
      <c r="E88" s="24">
        <f t="shared" si="4"/>
        <v>3</v>
      </c>
      <c r="F88" s="24">
        <f t="shared" si="11"/>
        <v>1</v>
      </c>
      <c r="G88" s="24">
        <f t="shared" si="12"/>
        <v>1</v>
      </c>
      <c r="H88" s="24">
        <f t="shared" si="13"/>
        <v>2</v>
      </c>
      <c r="I88" s="24">
        <f t="shared" si="14"/>
        <v>1</v>
      </c>
      <c r="J88" s="24">
        <f t="shared" si="15"/>
        <v>1</v>
      </c>
      <c r="K88" s="24">
        <f t="shared" si="16"/>
        <v>1</v>
      </c>
    </row>
    <row r="89" spans="1:11" ht="20.100000000000001" customHeight="1" x14ac:dyDescent="0.3">
      <c r="A89" s="13"/>
      <c r="C89" s="23" t="str">
        <f t="shared" si="2"/>
        <v>Zhou (2018)</v>
      </c>
      <c r="D89" s="24">
        <f t="shared" si="3"/>
        <v>1</v>
      </c>
      <c r="E89" s="24">
        <f t="shared" si="4"/>
        <v>3</v>
      </c>
      <c r="F89" s="24">
        <f t="shared" si="11"/>
        <v>1</v>
      </c>
      <c r="G89" s="24">
        <f t="shared" si="12"/>
        <v>1</v>
      </c>
      <c r="H89" s="24">
        <f t="shared" si="13"/>
        <v>2</v>
      </c>
      <c r="I89" s="24">
        <f t="shared" si="14"/>
        <v>1</v>
      </c>
      <c r="J89" s="24">
        <f t="shared" si="15"/>
        <v>1</v>
      </c>
      <c r="K89" s="24">
        <f t="shared" si="16"/>
        <v>1</v>
      </c>
    </row>
    <row r="90" spans="1:11" ht="20.100000000000001" customHeight="1" x14ac:dyDescent="0.3">
      <c r="A90" s="13"/>
      <c r="C90" s="23" t="str">
        <f t="shared" si="2"/>
        <v>Liu (2017)</v>
      </c>
      <c r="D90" s="24">
        <f t="shared" si="3"/>
        <v>3</v>
      </c>
      <c r="E90" s="24">
        <f t="shared" si="4"/>
        <v>1</v>
      </c>
      <c r="F90" s="24">
        <f t="shared" si="11"/>
        <v>2</v>
      </c>
      <c r="G90" s="24">
        <f t="shared" si="12"/>
        <v>1</v>
      </c>
      <c r="H90" s="24">
        <f t="shared" si="13"/>
        <v>2</v>
      </c>
      <c r="I90" s="24">
        <f t="shared" si="14"/>
        <v>1</v>
      </c>
      <c r="J90" s="24">
        <f t="shared" si="15"/>
        <v>1</v>
      </c>
      <c r="K90" s="24">
        <f t="shared" si="16"/>
        <v>1</v>
      </c>
    </row>
    <row r="91" spans="1:11" ht="20.100000000000001" customHeight="1" x14ac:dyDescent="0.3">
      <c r="A91" s="13"/>
      <c r="C91" s="23" t="str">
        <f t="shared" si="2"/>
        <v>Chen (2016)</v>
      </c>
      <c r="D91" s="24">
        <f t="shared" si="3"/>
        <v>1</v>
      </c>
      <c r="E91" s="24">
        <f t="shared" si="4"/>
        <v>1</v>
      </c>
      <c r="F91" s="24">
        <f t="shared" si="11"/>
        <v>2</v>
      </c>
      <c r="G91" s="24">
        <f t="shared" si="12"/>
        <v>1</v>
      </c>
      <c r="H91" s="24">
        <f t="shared" si="13"/>
        <v>2</v>
      </c>
      <c r="I91" s="24">
        <f t="shared" si="14"/>
        <v>1</v>
      </c>
      <c r="J91" s="24">
        <f t="shared" si="15"/>
        <v>1</v>
      </c>
      <c r="K91" s="24">
        <f t="shared" si="16"/>
        <v>1</v>
      </c>
    </row>
    <row r="92" spans="1:11" ht="20.100000000000001" customHeight="1" x14ac:dyDescent="0.3">
      <c r="A92" s="13"/>
      <c r="C92" s="23" t="str">
        <f t="shared" si="2"/>
        <v>Pantelidou (2016)</v>
      </c>
      <c r="D92" s="24">
        <f t="shared" si="3"/>
        <v>3</v>
      </c>
      <c r="E92" s="24">
        <f t="shared" si="4"/>
        <v>1</v>
      </c>
      <c r="F92" s="24">
        <f t="shared" si="11"/>
        <v>1</v>
      </c>
      <c r="G92" s="24">
        <f t="shared" si="12"/>
        <v>1</v>
      </c>
      <c r="H92" s="24">
        <f t="shared" si="13"/>
        <v>2</v>
      </c>
      <c r="I92" s="24">
        <f t="shared" si="14"/>
        <v>1</v>
      </c>
      <c r="J92" s="24">
        <f t="shared" si="15"/>
        <v>1</v>
      </c>
      <c r="K92" s="24">
        <f t="shared" si="16"/>
        <v>1</v>
      </c>
    </row>
    <row r="93" spans="1:11" ht="20.100000000000001" customHeight="1" x14ac:dyDescent="0.3">
      <c r="A93" s="13"/>
      <c r="C93" s="23" t="str">
        <f t="shared" si="2"/>
        <v>Camacho (2015)</v>
      </c>
      <c r="D93" s="24">
        <f t="shared" si="3"/>
        <v>3</v>
      </c>
      <c r="E93" s="24">
        <f t="shared" si="4"/>
        <v>1</v>
      </c>
      <c r="F93" s="24">
        <f t="shared" si="11"/>
        <v>2</v>
      </c>
      <c r="G93" s="24">
        <f t="shared" si="12"/>
        <v>1</v>
      </c>
      <c r="H93" s="24">
        <f t="shared" si="13"/>
        <v>2</v>
      </c>
      <c r="I93" s="24">
        <f t="shared" si="14"/>
        <v>1</v>
      </c>
      <c r="J93" s="24">
        <f t="shared" si="15"/>
        <v>1</v>
      </c>
      <c r="K93" s="24">
        <f t="shared" si="16"/>
        <v>1</v>
      </c>
    </row>
    <row r="94" spans="1:11" ht="20.100000000000001" customHeight="1" x14ac:dyDescent="0.3">
      <c r="A94" s="13"/>
      <c r="C94" s="23" t="str">
        <f t="shared" si="2"/>
        <v>Cooper (2015)</v>
      </c>
      <c r="D94" s="24">
        <f t="shared" si="3"/>
        <v>3</v>
      </c>
      <c r="E94" s="24">
        <f t="shared" si="4"/>
        <v>1</v>
      </c>
      <c r="F94" s="24">
        <f t="shared" si="11"/>
        <v>1</v>
      </c>
      <c r="G94" s="24">
        <f t="shared" si="12"/>
        <v>1</v>
      </c>
      <c r="H94" s="24">
        <f t="shared" si="13"/>
        <v>2</v>
      </c>
      <c r="I94" s="24">
        <f t="shared" si="14"/>
        <v>1</v>
      </c>
      <c r="J94" s="24">
        <f t="shared" si="15"/>
        <v>1</v>
      </c>
      <c r="K94" s="24">
        <f t="shared" si="16"/>
        <v>1</v>
      </c>
    </row>
    <row r="95" spans="1:11" ht="20.100000000000001" customHeight="1" x14ac:dyDescent="0.3">
      <c r="A95" s="13"/>
      <c r="C95" s="23" t="str">
        <f t="shared" si="2"/>
        <v>Kim (2015)</v>
      </c>
      <c r="D95" s="24">
        <f t="shared" si="3"/>
        <v>3</v>
      </c>
      <c r="E95" s="24">
        <f t="shared" si="4"/>
        <v>1</v>
      </c>
      <c r="F95" s="24">
        <f t="shared" si="11"/>
        <v>1</v>
      </c>
      <c r="G95" s="24">
        <f t="shared" si="12"/>
        <v>1</v>
      </c>
      <c r="H95" s="24">
        <f t="shared" si="13"/>
        <v>2</v>
      </c>
      <c r="I95" s="24">
        <f t="shared" si="14"/>
        <v>1</v>
      </c>
      <c r="J95" s="24">
        <f t="shared" si="15"/>
        <v>1</v>
      </c>
      <c r="K95" s="24">
        <f t="shared" si="16"/>
        <v>3</v>
      </c>
    </row>
    <row r="96" spans="1:11" ht="20.100000000000001" customHeight="1" x14ac:dyDescent="0.3">
      <c r="A96" s="13"/>
      <c r="C96" s="23" t="str">
        <f t="shared" si="2"/>
        <v>Miller (2015)</v>
      </c>
      <c r="D96" s="24">
        <f t="shared" si="3"/>
        <v>3</v>
      </c>
      <c r="E96" s="24">
        <f t="shared" si="4"/>
        <v>2</v>
      </c>
      <c r="F96" s="24">
        <f t="shared" si="11"/>
        <v>2</v>
      </c>
      <c r="G96" s="24">
        <f t="shared" si="12"/>
        <v>1</v>
      </c>
      <c r="H96" s="24">
        <f t="shared" si="13"/>
        <v>2</v>
      </c>
      <c r="I96" s="24">
        <f t="shared" si="14"/>
        <v>1</v>
      </c>
      <c r="J96" s="24">
        <f t="shared" si="15"/>
        <v>1</v>
      </c>
      <c r="K96" s="24">
        <f t="shared" si="16"/>
        <v>3</v>
      </c>
    </row>
    <row r="97" spans="1:11" ht="20.100000000000001" customHeight="1" x14ac:dyDescent="0.3">
      <c r="A97" s="13"/>
      <c r="C97" s="23" t="str">
        <f t="shared" si="2"/>
        <v>Thompson (2015)</v>
      </c>
      <c r="D97" s="24">
        <f t="shared" si="3"/>
        <v>3</v>
      </c>
      <c r="E97" s="24">
        <f t="shared" si="4"/>
        <v>2</v>
      </c>
      <c r="F97" s="24">
        <f t="shared" si="11"/>
        <v>1</v>
      </c>
      <c r="G97" s="24">
        <f t="shared" si="12"/>
        <v>1</v>
      </c>
      <c r="H97" s="24">
        <f t="shared" si="13"/>
        <v>2</v>
      </c>
      <c r="I97" s="24">
        <f t="shared" si="14"/>
        <v>1</v>
      </c>
      <c r="J97" s="24">
        <f t="shared" si="15"/>
        <v>1</v>
      </c>
      <c r="K97" s="24">
        <f t="shared" si="16"/>
        <v>1</v>
      </c>
    </row>
    <row r="98" spans="1:11" ht="20.100000000000001" customHeight="1" x14ac:dyDescent="0.3">
      <c r="A98" s="13"/>
      <c r="C98" s="23" t="str">
        <f t="shared" si="2"/>
        <v>Atwell (2013)</v>
      </c>
      <c r="D98" s="24">
        <f t="shared" si="3"/>
        <v>3</v>
      </c>
      <c r="E98" s="24">
        <f t="shared" si="4"/>
        <v>1</v>
      </c>
      <c r="F98" s="24">
        <f t="shared" si="11"/>
        <v>2</v>
      </c>
      <c r="G98" s="24">
        <f t="shared" si="12"/>
        <v>1</v>
      </c>
      <c r="H98" s="24">
        <f t="shared" si="13"/>
        <v>2</v>
      </c>
      <c r="I98" s="24">
        <f t="shared" si="14"/>
        <v>1</v>
      </c>
      <c r="J98" s="24">
        <f t="shared" si="15"/>
        <v>1</v>
      </c>
      <c r="K98" s="24">
        <f t="shared" si="16"/>
        <v>1</v>
      </c>
    </row>
    <row r="99" spans="1:11" ht="20.100000000000001" customHeight="1" x14ac:dyDescent="0.3">
      <c r="A99" s="13"/>
      <c r="C99" s="23" t="str">
        <f t="shared" si="2"/>
        <v>Castle (2013)</v>
      </c>
      <c r="D99" s="24">
        <f t="shared" si="3"/>
        <v>3</v>
      </c>
      <c r="E99" s="24">
        <f t="shared" si="4"/>
        <v>2</v>
      </c>
      <c r="F99" s="24">
        <f t="shared" si="11"/>
        <v>1</v>
      </c>
      <c r="G99" s="24">
        <f t="shared" si="12"/>
        <v>1</v>
      </c>
      <c r="H99" s="24">
        <f t="shared" si="13"/>
        <v>2</v>
      </c>
      <c r="I99" s="24">
        <f t="shared" si="14"/>
        <v>1</v>
      </c>
      <c r="J99" s="24">
        <f t="shared" si="15"/>
        <v>1</v>
      </c>
      <c r="K99" s="24">
        <f t="shared" si="16"/>
        <v>1</v>
      </c>
    </row>
    <row r="100" spans="1:11" ht="20.100000000000001" customHeight="1" x14ac:dyDescent="0.3">
      <c r="A100" s="13"/>
      <c r="C100" s="23" t="str">
        <f t="shared" si="2"/>
        <v>Atwell (2012)</v>
      </c>
      <c r="D100" s="24">
        <f t="shared" si="3"/>
        <v>3</v>
      </c>
      <c r="E100" s="24">
        <f t="shared" si="4"/>
        <v>2</v>
      </c>
      <c r="F100" s="24">
        <f t="shared" si="11"/>
        <v>1</v>
      </c>
      <c r="G100" s="24">
        <f t="shared" si="12"/>
        <v>1</v>
      </c>
      <c r="H100" s="24">
        <f t="shared" si="13"/>
        <v>2</v>
      </c>
      <c r="I100" s="24">
        <f t="shared" si="14"/>
        <v>1</v>
      </c>
      <c r="J100" s="24">
        <f t="shared" si="15"/>
        <v>1</v>
      </c>
      <c r="K100" s="24">
        <f t="shared" si="16"/>
        <v>1</v>
      </c>
    </row>
    <row r="101" spans="1:11" ht="20.100000000000001" customHeight="1" x14ac:dyDescent="0.3">
      <c r="A101" s="13"/>
      <c r="C101" s="23" t="str">
        <f t="shared" si="2"/>
        <v>Sung (2012)</v>
      </c>
      <c r="D101" s="24">
        <f t="shared" si="3"/>
        <v>3</v>
      </c>
      <c r="E101" s="24">
        <f t="shared" si="4"/>
        <v>2</v>
      </c>
      <c r="F101" s="24">
        <f t="shared" si="11"/>
        <v>1</v>
      </c>
      <c r="G101" s="24">
        <f t="shared" si="12"/>
        <v>1</v>
      </c>
      <c r="H101" s="24">
        <f t="shared" si="13"/>
        <v>2</v>
      </c>
      <c r="I101" s="24">
        <f t="shared" si="14"/>
        <v>1</v>
      </c>
      <c r="J101" s="24">
        <f t="shared" si="15"/>
        <v>1</v>
      </c>
      <c r="K101" s="24">
        <f t="shared" si="16"/>
        <v>1</v>
      </c>
    </row>
    <row r="102" spans="1:11" ht="20.100000000000001" customHeight="1" x14ac:dyDescent="0.3">
      <c r="A102" s="13"/>
      <c r="C102" s="23" t="str">
        <f t="shared" si="2"/>
        <v>Wehrenberg-Klee (2012)</v>
      </c>
      <c r="D102" s="24">
        <f t="shared" si="3"/>
        <v>2</v>
      </c>
      <c r="E102" s="24">
        <f t="shared" si="4"/>
        <v>2</v>
      </c>
      <c r="F102" s="24">
        <f t="shared" si="11"/>
        <v>2</v>
      </c>
      <c r="G102" s="24">
        <f t="shared" si="12"/>
        <v>1</v>
      </c>
      <c r="H102" s="24">
        <f t="shared" si="13"/>
        <v>2</v>
      </c>
      <c r="I102" s="24">
        <f t="shared" si="14"/>
        <v>1</v>
      </c>
      <c r="J102" s="24">
        <f t="shared" si="15"/>
        <v>1</v>
      </c>
      <c r="K102" s="24">
        <f t="shared" si="16"/>
        <v>3</v>
      </c>
    </row>
    <row r="103" spans="1:11" ht="20.100000000000001" customHeight="1" x14ac:dyDescent="0.3">
      <c r="A103" s="13"/>
      <c r="C103" s="23" t="str">
        <f t="shared" si="2"/>
        <v>Altunrende (2011)</v>
      </c>
      <c r="D103" s="24">
        <f t="shared" si="3"/>
        <v>1</v>
      </c>
      <c r="E103" s="24">
        <f t="shared" si="4"/>
        <v>2</v>
      </c>
      <c r="F103" s="24">
        <f t="shared" si="11"/>
        <v>2</v>
      </c>
      <c r="G103" s="24">
        <f t="shared" si="12"/>
        <v>1</v>
      </c>
      <c r="H103" s="24">
        <f t="shared" si="13"/>
        <v>2</v>
      </c>
      <c r="I103" s="24">
        <f t="shared" si="14"/>
        <v>1</v>
      </c>
      <c r="J103" s="24">
        <f t="shared" si="15"/>
        <v>1</v>
      </c>
      <c r="K103" s="24">
        <f t="shared" si="16"/>
        <v>1</v>
      </c>
    </row>
    <row r="104" spans="1:11" ht="20.100000000000001" customHeight="1" x14ac:dyDescent="0.3">
      <c r="A104" s="13"/>
      <c r="C104" s="23" t="str">
        <f t="shared" si="2"/>
        <v>Pirasteh (2011)</v>
      </c>
      <c r="D104" s="24">
        <f t="shared" si="3"/>
        <v>1</v>
      </c>
      <c r="E104" s="24">
        <f t="shared" si="4"/>
        <v>2</v>
      </c>
      <c r="F104" s="24">
        <f t="shared" si="11"/>
        <v>2</v>
      </c>
      <c r="G104" s="24">
        <f t="shared" si="12"/>
        <v>1</v>
      </c>
      <c r="H104" s="24">
        <f t="shared" si="13"/>
        <v>2</v>
      </c>
      <c r="I104" s="24">
        <f t="shared" si="14"/>
        <v>1</v>
      </c>
      <c r="J104" s="24">
        <f t="shared" si="15"/>
        <v>1</v>
      </c>
      <c r="K104" s="24">
        <f t="shared" si="16"/>
        <v>1</v>
      </c>
    </row>
    <row r="105" spans="1:11" ht="20.100000000000001" customHeight="1" x14ac:dyDescent="0.3">
      <c r="A105" s="13"/>
      <c r="C105" s="23" t="str">
        <f t="shared" si="2"/>
        <v>Takaki (2010)</v>
      </c>
      <c r="D105" s="24">
        <f t="shared" si="3"/>
        <v>3</v>
      </c>
      <c r="E105" s="24">
        <f t="shared" si="4"/>
        <v>1</v>
      </c>
      <c r="F105" s="24">
        <f t="shared" si="11"/>
        <v>2</v>
      </c>
      <c r="G105" s="24">
        <f t="shared" si="12"/>
        <v>1</v>
      </c>
      <c r="H105" s="24">
        <f t="shared" si="13"/>
        <v>2</v>
      </c>
      <c r="I105" s="24">
        <f t="shared" si="14"/>
        <v>1</v>
      </c>
      <c r="J105" s="24">
        <f t="shared" si="15"/>
        <v>1</v>
      </c>
      <c r="K105" s="24">
        <f t="shared" si="16"/>
        <v>1</v>
      </c>
    </row>
    <row r="106" spans="1:11" ht="20.100000000000001" customHeight="1" x14ac:dyDescent="0.3">
      <c r="A106" s="13"/>
      <c r="C106" s="23" t="str">
        <f t="shared" si="2"/>
        <v>Turna (2009)</v>
      </c>
      <c r="D106" s="24">
        <f t="shared" si="3"/>
        <v>3</v>
      </c>
      <c r="E106" s="24">
        <f t="shared" si="4"/>
        <v>2</v>
      </c>
      <c r="F106" s="24">
        <f t="shared" si="11"/>
        <v>1</v>
      </c>
      <c r="G106" s="24">
        <f t="shared" si="12"/>
        <v>1</v>
      </c>
      <c r="H106" s="24">
        <f t="shared" si="13"/>
        <v>2</v>
      </c>
      <c r="I106" s="24">
        <f t="shared" si="14"/>
        <v>1</v>
      </c>
      <c r="J106" s="24">
        <f t="shared" si="15"/>
        <v>1</v>
      </c>
      <c r="K106" s="24">
        <f t="shared" si="16"/>
        <v>3</v>
      </c>
    </row>
    <row r="107" spans="1:11" ht="20.100000000000001" customHeight="1" x14ac:dyDescent="0.3">
      <c r="A107" s="13"/>
      <c r="C107" s="23" t="str">
        <f t="shared" si="2"/>
        <v>Bandi (2008)</v>
      </c>
      <c r="D107" s="24">
        <f t="shared" si="3"/>
        <v>3</v>
      </c>
      <c r="E107" s="24">
        <f t="shared" si="4"/>
        <v>2</v>
      </c>
      <c r="F107" s="24">
        <f t="shared" si="11"/>
        <v>2</v>
      </c>
      <c r="G107" s="24">
        <f t="shared" si="12"/>
        <v>1</v>
      </c>
      <c r="H107" s="24">
        <f t="shared" si="13"/>
        <v>2</v>
      </c>
      <c r="I107" s="24">
        <f t="shared" si="14"/>
        <v>1</v>
      </c>
      <c r="J107" s="24">
        <f t="shared" si="15"/>
        <v>1</v>
      </c>
      <c r="K107" s="24">
        <f t="shared" si="16"/>
        <v>3</v>
      </c>
    </row>
    <row r="108" spans="1:11" ht="20.100000000000001" customHeight="1" x14ac:dyDescent="0.3">
      <c r="A108" s="13"/>
      <c r="C108" s="23" t="str">
        <f t="shared" si="2"/>
        <v>Lucas (2008)</v>
      </c>
      <c r="D108" s="24">
        <f t="shared" si="3"/>
        <v>3</v>
      </c>
      <c r="E108" s="24">
        <f t="shared" si="4"/>
        <v>2</v>
      </c>
      <c r="F108" s="24">
        <f t="shared" si="11"/>
        <v>1</v>
      </c>
      <c r="G108" s="24">
        <f t="shared" si="12"/>
        <v>1</v>
      </c>
      <c r="H108" s="24">
        <f t="shared" si="13"/>
        <v>2</v>
      </c>
      <c r="I108" s="24">
        <f t="shared" si="14"/>
        <v>1</v>
      </c>
      <c r="J108" s="24">
        <f t="shared" si="15"/>
        <v>1</v>
      </c>
      <c r="K108" s="24">
        <f t="shared" si="16"/>
        <v>1</v>
      </c>
    </row>
    <row r="109" spans="1:11" ht="20.100000000000001" customHeight="1" x14ac:dyDescent="0.3">
      <c r="A109" s="13"/>
      <c r="C109" s="23" t="str">
        <f t="shared" si="2"/>
        <v>Onishi (2007)</v>
      </c>
      <c r="D109" s="24">
        <f t="shared" si="3"/>
        <v>3</v>
      </c>
      <c r="E109" s="24">
        <f t="shared" si="4"/>
        <v>1</v>
      </c>
      <c r="F109" s="24">
        <f t="shared" si="11"/>
        <v>2</v>
      </c>
      <c r="G109" s="24">
        <f t="shared" si="12"/>
        <v>1</v>
      </c>
      <c r="H109" s="24">
        <f t="shared" si="13"/>
        <v>1</v>
      </c>
      <c r="I109" s="24">
        <f t="shared" si="14"/>
        <v>1</v>
      </c>
      <c r="J109" s="24">
        <f t="shared" si="15"/>
        <v>1</v>
      </c>
      <c r="K109" s="24">
        <f t="shared" si="16"/>
        <v>1</v>
      </c>
    </row>
    <row r="110" spans="1:11" ht="20.100000000000001" customHeight="1" x14ac:dyDescent="0.3">
      <c r="A110" s="13"/>
      <c r="C110" s="23" t="str">
        <f t="shared" si="2"/>
        <v>Hegarty (2006)</v>
      </c>
      <c r="D110" s="24">
        <f t="shared" si="3"/>
        <v>1</v>
      </c>
      <c r="E110" s="24">
        <f t="shared" si="4"/>
        <v>1</v>
      </c>
      <c r="F110" s="24">
        <f t="shared" si="11"/>
        <v>1</v>
      </c>
      <c r="G110" s="24">
        <f t="shared" si="12"/>
        <v>1</v>
      </c>
      <c r="H110" s="24">
        <f t="shared" si="13"/>
        <v>2</v>
      </c>
      <c r="I110" s="24">
        <f t="shared" si="14"/>
        <v>1</v>
      </c>
      <c r="J110" s="24">
        <f t="shared" si="15"/>
        <v>1</v>
      </c>
      <c r="K110" s="24">
        <f t="shared" si="16"/>
        <v>3</v>
      </c>
    </row>
    <row r="111" spans="1:11" ht="20.100000000000001" customHeight="1" x14ac:dyDescent="0.3">
      <c r="A111" s="13"/>
      <c r="C111" s="23" t="str">
        <f t="shared" si="2"/>
        <v>Lotan (2005)</v>
      </c>
      <c r="D111" s="24">
        <f t="shared" si="3"/>
        <v>3</v>
      </c>
      <c r="E111" s="24">
        <f t="shared" si="4"/>
        <v>1</v>
      </c>
      <c r="F111" s="24">
        <f t="shared" si="11"/>
        <v>2</v>
      </c>
      <c r="G111" s="24">
        <f t="shared" si="12"/>
        <v>1</v>
      </c>
      <c r="H111" s="24">
        <f t="shared" si="13"/>
        <v>2</v>
      </c>
      <c r="I111" s="24">
        <f t="shared" si="14"/>
        <v>1</v>
      </c>
      <c r="J111" s="24">
        <f t="shared" si="15"/>
        <v>1</v>
      </c>
      <c r="K111" s="24">
        <f t="shared" si="16"/>
        <v>1</v>
      </c>
    </row>
    <row r="112" spans="1:11" ht="20.100000000000001" customHeight="1" x14ac:dyDescent="0.3">
      <c r="A112" s="13"/>
    </row>
    <row r="113" spans="1:11" ht="20.100000000000001" customHeight="1" x14ac:dyDescent="0.3">
      <c r="A113" s="13"/>
    </row>
    <row r="114" spans="1:11" ht="20.100000000000001" customHeight="1" x14ac:dyDescent="0.3">
      <c r="A114" s="13"/>
      <c r="D114" t="s">
        <v>429</v>
      </c>
      <c r="E114" t="s">
        <v>408</v>
      </c>
      <c r="F114" t="s">
        <v>428</v>
      </c>
      <c r="G114" t="s">
        <v>427</v>
      </c>
      <c r="H114" t="s">
        <v>426</v>
      </c>
      <c r="I114" t="s">
        <v>425</v>
      </c>
      <c r="J114" t="s">
        <v>424</v>
      </c>
      <c r="K114" t="s">
        <v>423</v>
      </c>
    </row>
    <row r="115" spans="1:11" ht="20.100000000000001" customHeight="1" x14ac:dyDescent="0.3">
      <c r="A115" s="13"/>
      <c r="C115" s="5"/>
      <c r="D115" s="21" t="s">
        <v>412</v>
      </c>
      <c r="E115" s="22" t="s">
        <v>413</v>
      </c>
      <c r="F115" s="22" t="s">
        <v>414</v>
      </c>
      <c r="G115" s="22" t="s">
        <v>415</v>
      </c>
      <c r="H115" s="21" t="s">
        <v>416</v>
      </c>
      <c r="I115" s="22" t="s">
        <v>417</v>
      </c>
      <c r="J115" s="21" t="s">
        <v>418</v>
      </c>
      <c r="K115" s="21" t="s">
        <v>419</v>
      </c>
    </row>
    <row r="116" spans="1:11" ht="20.100000000000001" customHeight="1" x14ac:dyDescent="0.3">
      <c r="A116" s="13"/>
      <c r="C116" s="7" t="s">
        <v>422</v>
      </c>
      <c r="D116" s="5">
        <f>COUNTIF($D$32:$D$70,"L")</f>
        <v>9</v>
      </c>
      <c r="E116" s="5">
        <f>COUNTIF($F$32:$F$70,"L")</f>
        <v>20</v>
      </c>
      <c r="F116" s="5">
        <f>COUNTIF($H$32:$H$70,"L")</f>
        <v>24</v>
      </c>
      <c r="G116" s="5">
        <f>COUNTIF($J$32:$J$70,"L")</f>
        <v>39</v>
      </c>
      <c r="H116" s="5">
        <f>COUNTIF($L$32:$L$70,"L")</f>
        <v>1</v>
      </c>
      <c r="I116" s="5">
        <f>COUNTIF($N$32:$N$70,"L")</f>
        <v>39</v>
      </c>
      <c r="J116" s="5">
        <f>COUNTIF($P$32:$P$70,"L")</f>
        <v>38</v>
      </c>
      <c r="K116" s="5">
        <f>COUNTIF($Q$32:$R$70,"L")</f>
        <v>30</v>
      </c>
    </row>
    <row r="117" spans="1:11" ht="20.100000000000001" customHeight="1" x14ac:dyDescent="0.3">
      <c r="A117" s="13"/>
      <c r="C117" s="7" t="s">
        <v>421</v>
      </c>
      <c r="D117" s="5">
        <f>COUNTIF($D$32:$D$70,"U")</f>
        <v>2</v>
      </c>
      <c r="E117" s="5">
        <f>COUNTIF($F$32:$F$70,"U")</f>
        <v>15</v>
      </c>
      <c r="F117" s="5">
        <f>COUNTIF($H$32:$H$70,"U")</f>
        <v>15</v>
      </c>
      <c r="G117" s="5">
        <f>COUNTIF($J$32:$J$70,"U")</f>
        <v>0</v>
      </c>
      <c r="H117" s="5">
        <f>COUNTIF($L$32:$L$70,"U")</f>
        <v>38</v>
      </c>
      <c r="I117" s="5">
        <f>COUNTIF($N$32:$N$70,"U")</f>
        <v>0</v>
      </c>
      <c r="J117" s="5">
        <f>COUNTIF($P$32:$P$70,"U")</f>
        <v>1</v>
      </c>
      <c r="K117" s="5">
        <f>COUNTIF($Q$32:$R$70,"U")</f>
        <v>0</v>
      </c>
    </row>
    <row r="118" spans="1:11" ht="20.100000000000001" customHeight="1" x14ac:dyDescent="0.3">
      <c r="A118" s="13"/>
      <c r="C118" s="7" t="s">
        <v>420</v>
      </c>
      <c r="D118" s="5">
        <f>COUNTIF($D$32:$D$70,"H")</f>
        <v>28</v>
      </c>
      <c r="E118" s="5">
        <f>COUNTIF($F$32:$F$70,"H")</f>
        <v>4</v>
      </c>
      <c r="F118" s="5">
        <f>COUNTIF($H$32:$H$70,"H")</f>
        <v>0</v>
      </c>
      <c r="G118" s="5">
        <f>COUNTIF($J$32:$J$70,"H")</f>
        <v>0</v>
      </c>
      <c r="H118" s="5">
        <f>COUNTIF($L$32:$L$70,"H")</f>
        <v>0</v>
      </c>
      <c r="I118" s="5">
        <f>COUNTIF($N$32:$N$70,"H")</f>
        <v>0</v>
      </c>
      <c r="J118" s="5">
        <f>COUNTIF($P$32:$P$70,"H")</f>
        <v>0</v>
      </c>
      <c r="K118" s="5">
        <f>COUNTIF($Q$32:$R$70,"H")</f>
        <v>9</v>
      </c>
    </row>
    <row r="119" spans="1:11" ht="20.100000000000001" customHeight="1" x14ac:dyDescent="0.3">
      <c r="A119" s="13"/>
    </row>
    <row r="120" spans="1:11" ht="20.100000000000001" customHeight="1" x14ac:dyDescent="0.3">
      <c r="A120" s="13"/>
      <c r="C120" s="5"/>
      <c r="D120" s="25" t="s">
        <v>419</v>
      </c>
      <c r="E120" s="25" t="s">
        <v>418</v>
      </c>
      <c r="F120" s="22" t="s">
        <v>417</v>
      </c>
      <c r="G120" s="25" t="s">
        <v>416</v>
      </c>
      <c r="H120" s="22" t="s">
        <v>415</v>
      </c>
      <c r="I120" s="22" t="s">
        <v>414</v>
      </c>
      <c r="J120" s="22" t="s">
        <v>413</v>
      </c>
      <c r="K120" s="25" t="s">
        <v>412</v>
      </c>
    </row>
    <row r="121" spans="1:11" ht="20.100000000000001" customHeight="1" x14ac:dyDescent="0.3">
      <c r="A121" s="13"/>
      <c r="C121" s="7" t="s">
        <v>422</v>
      </c>
      <c r="D121" s="5">
        <v>30</v>
      </c>
      <c r="E121" s="42">
        <f>COUNTIF($P$32:$P$70,"L")</f>
        <v>38</v>
      </c>
      <c r="F121" s="42">
        <f>COUNTIF($N$32:$N$70,"L")</f>
        <v>39</v>
      </c>
      <c r="G121" s="42">
        <f>COUNTIF($L$32:$L$70,"L")</f>
        <v>1</v>
      </c>
      <c r="H121" s="42">
        <f>COUNTIF($J$32:$J$70,"L")</f>
        <v>39</v>
      </c>
      <c r="I121" s="42">
        <f>COUNTIF($H$32:$H$70,"L")</f>
        <v>24</v>
      </c>
      <c r="J121" s="42">
        <f>COUNTIF($F$32:$F$70,"L")</f>
        <v>20</v>
      </c>
      <c r="K121" s="42">
        <f>COUNTIF($D$32:$D$70,"L")</f>
        <v>9</v>
      </c>
    </row>
    <row r="122" spans="1:11" ht="20.100000000000001" customHeight="1" x14ac:dyDescent="0.3">
      <c r="A122" s="13"/>
      <c r="C122" s="7" t="s">
        <v>421</v>
      </c>
      <c r="D122" s="5">
        <v>0</v>
      </c>
      <c r="E122" s="42">
        <f>COUNTIF($P$32:$P$70,"U")</f>
        <v>1</v>
      </c>
      <c r="F122" s="42">
        <f>COUNTIF($N$32:$N$70,"U")</f>
        <v>0</v>
      </c>
      <c r="G122" s="42">
        <f>COUNTIF($L$32:$L$70,"U")</f>
        <v>38</v>
      </c>
      <c r="H122" s="42">
        <f>COUNTIF($J$32:$J$70,"U")</f>
        <v>0</v>
      </c>
      <c r="I122" s="42">
        <f>COUNTIF($H$32:$H$70,"U")</f>
        <v>15</v>
      </c>
      <c r="J122" s="42">
        <f>COUNTIF($F$32:$F$70,"U")</f>
        <v>15</v>
      </c>
      <c r="K122" s="42">
        <f>COUNTIF($D$32:$D$70,"U")</f>
        <v>2</v>
      </c>
    </row>
    <row r="123" spans="1:11" ht="20.100000000000001" customHeight="1" x14ac:dyDescent="0.3">
      <c r="A123" s="13"/>
      <c r="C123" s="7" t="s">
        <v>420</v>
      </c>
      <c r="D123" s="5">
        <v>9</v>
      </c>
      <c r="E123" s="42">
        <f>COUNTIF($P$32:$P$70,"H")</f>
        <v>0</v>
      </c>
      <c r="F123" s="42">
        <f>COUNTIF($N$32:$N$70,"H")</f>
        <v>0</v>
      </c>
      <c r="G123" s="42">
        <f>COUNTIF($L$32:$L$70,"H")</f>
        <v>0</v>
      </c>
      <c r="H123" s="42">
        <f>COUNTIF($J$32:$J$70,"H")</f>
        <v>0</v>
      </c>
      <c r="I123" s="42">
        <f>COUNTIF($H$32:$H$70,"H")</f>
        <v>0</v>
      </c>
      <c r="J123" s="42">
        <f>COUNTIF($F$32:$F$70,"H")</f>
        <v>4</v>
      </c>
      <c r="K123" s="42">
        <f>COUNTIF($D$32:$D$70,"H")</f>
        <v>28</v>
      </c>
    </row>
    <row r="124" spans="1:11" ht="20.100000000000001" customHeight="1" x14ac:dyDescent="0.3">
      <c r="A124" s="13"/>
      <c r="E124" s="41"/>
      <c r="F124" s="41"/>
      <c r="G124" s="41"/>
      <c r="H124" s="41"/>
      <c r="I124" s="41"/>
      <c r="J124" s="41"/>
      <c r="K124" s="41"/>
    </row>
    <row r="125" spans="1:11" ht="20.100000000000001" customHeight="1" x14ac:dyDescent="0.3">
      <c r="A125" s="13"/>
      <c r="C125" s="6"/>
      <c r="D125" s="25" t="s">
        <v>419</v>
      </c>
      <c r="E125" s="25" t="s">
        <v>418</v>
      </c>
      <c r="F125" s="22" t="s">
        <v>417</v>
      </c>
      <c r="G125" s="25" t="s">
        <v>416</v>
      </c>
      <c r="H125" s="22" t="s">
        <v>415</v>
      </c>
      <c r="I125" s="22" t="s">
        <v>414</v>
      </c>
      <c r="J125" s="22" t="s">
        <v>413</v>
      </c>
      <c r="K125" s="25" t="s">
        <v>412</v>
      </c>
    </row>
    <row r="126" spans="1:11" ht="20.100000000000001" customHeight="1" x14ac:dyDescent="0.3">
      <c r="A126" s="13"/>
      <c r="C126" s="6" t="s">
        <v>411</v>
      </c>
      <c r="D126" s="26">
        <f>D121/39</f>
        <v>0.76923076923076927</v>
      </c>
      <c r="E126" s="26">
        <f t="shared" ref="E126:K126" si="17">E121/39</f>
        <v>0.97435897435897434</v>
      </c>
      <c r="F126" s="26">
        <f t="shared" si="17"/>
        <v>1</v>
      </c>
      <c r="G126" s="26">
        <f t="shared" si="17"/>
        <v>2.564102564102564E-2</v>
      </c>
      <c r="H126" s="26">
        <f t="shared" si="17"/>
        <v>1</v>
      </c>
      <c r="I126" s="26">
        <f t="shared" si="17"/>
        <v>0.61538461538461542</v>
      </c>
      <c r="J126" s="26">
        <f t="shared" si="17"/>
        <v>0.51282051282051277</v>
      </c>
      <c r="K126" s="26">
        <f t="shared" si="17"/>
        <v>0.23076923076923078</v>
      </c>
    </row>
    <row r="127" spans="1:11" ht="20.100000000000001" customHeight="1" x14ac:dyDescent="0.3">
      <c r="A127" s="13"/>
      <c r="C127" s="6" t="s">
        <v>410</v>
      </c>
      <c r="D127" s="26">
        <f t="shared" ref="D127:K127" si="18">D122/39</f>
        <v>0</v>
      </c>
      <c r="E127" s="26">
        <f t="shared" si="18"/>
        <v>2.564102564102564E-2</v>
      </c>
      <c r="F127" s="26">
        <f t="shared" si="18"/>
        <v>0</v>
      </c>
      <c r="G127" s="26">
        <f t="shared" si="18"/>
        <v>0.97435897435897434</v>
      </c>
      <c r="H127" s="26">
        <f t="shared" si="18"/>
        <v>0</v>
      </c>
      <c r="I127" s="26">
        <f t="shared" si="18"/>
        <v>0.38461538461538464</v>
      </c>
      <c r="J127" s="26">
        <f t="shared" si="18"/>
        <v>0.38461538461538464</v>
      </c>
      <c r="K127" s="26">
        <f t="shared" si="18"/>
        <v>5.128205128205128E-2</v>
      </c>
    </row>
    <row r="128" spans="1:11" ht="20.100000000000001" customHeight="1" x14ac:dyDescent="0.3">
      <c r="A128" s="13"/>
      <c r="C128" s="6" t="s">
        <v>409</v>
      </c>
      <c r="D128" s="26">
        <f t="shared" ref="D128:K128" si="19">D123/39</f>
        <v>0.23076923076923078</v>
      </c>
      <c r="E128" s="26">
        <f t="shared" si="19"/>
        <v>0</v>
      </c>
      <c r="F128" s="26">
        <f t="shared" si="19"/>
        <v>0</v>
      </c>
      <c r="G128" s="26">
        <f t="shared" si="19"/>
        <v>0</v>
      </c>
      <c r="H128" s="26">
        <f t="shared" si="19"/>
        <v>0</v>
      </c>
      <c r="I128" s="26">
        <f t="shared" si="19"/>
        <v>0</v>
      </c>
      <c r="J128" s="26">
        <f t="shared" si="19"/>
        <v>0.10256410256410256</v>
      </c>
      <c r="K128" s="26">
        <f t="shared" si="19"/>
        <v>0.71794871794871795</v>
      </c>
    </row>
    <row r="129" spans="1:1" ht="20.100000000000001" customHeight="1" x14ac:dyDescent="0.3">
      <c r="A129" s="13"/>
    </row>
    <row r="130" spans="1:1" ht="20.100000000000001" customHeight="1" x14ac:dyDescent="0.3">
      <c r="A130" s="13"/>
    </row>
    <row r="131" spans="1:1" ht="20.100000000000001" customHeight="1" x14ac:dyDescent="0.3">
      <c r="A131" s="13"/>
    </row>
    <row r="132" spans="1:1" ht="20.100000000000001" customHeight="1" x14ac:dyDescent="0.3">
      <c r="A132" s="13"/>
    </row>
    <row r="133" spans="1:1" ht="20.100000000000001" customHeight="1" x14ac:dyDescent="0.3">
      <c r="A133" s="13"/>
    </row>
    <row r="134" spans="1:1" ht="20.100000000000001" customHeight="1" x14ac:dyDescent="0.3">
      <c r="A134" s="13"/>
    </row>
    <row r="135" spans="1:1" ht="20.100000000000001" customHeight="1" x14ac:dyDescent="0.3">
      <c r="A135" s="13"/>
    </row>
    <row r="136" spans="1:1" ht="20.100000000000001" customHeight="1" x14ac:dyDescent="0.3">
      <c r="A136" s="13"/>
    </row>
    <row r="137" spans="1:1" ht="20.100000000000001" customHeight="1" x14ac:dyDescent="0.3">
      <c r="A137" s="13"/>
    </row>
    <row r="138" spans="1:1" ht="20.100000000000001" customHeight="1" x14ac:dyDescent="0.3">
      <c r="A138" s="13"/>
    </row>
    <row r="139" spans="1:1" ht="20.100000000000001" customHeight="1" x14ac:dyDescent="0.3">
      <c r="A139" s="13"/>
    </row>
    <row r="140" spans="1:1" ht="20.100000000000001" customHeight="1" x14ac:dyDescent="0.3">
      <c r="A140" s="13"/>
    </row>
    <row r="141" spans="1:1" ht="20.100000000000001" customHeight="1" x14ac:dyDescent="0.3">
      <c r="A141" s="13"/>
    </row>
    <row r="142" spans="1:1" ht="20.100000000000001" customHeight="1" x14ac:dyDescent="0.3">
      <c r="A142" s="13"/>
    </row>
    <row r="143" spans="1:1" ht="20.100000000000001" customHeight="1" x14ac:dyDescent="0.3">
      <c r="A143" s="13"/>
    </row>
    <row r="144" spans="1:1" ht="20.100000000000001" customHeight="1" x14ac:dyDescent="0.3">
      <c r="A144" s="13"/>
    </row>
    <row r="145" spans="1:1" ht="20.100000000000001" customHeight="1" x14ac:dyDescent="0.3">
      <c r="A145" s="13"/>
    </row>
    <row r="146" spans="1:1" ht="20.100000000000001" customHeight="1" x14ac:dyDescent="0.3">
      <c r="A146" s="13"/>
    </row>
    <row r="147" spans="1:1" ht="20.100000000000001" customHeight="1" x14ac:dyDescent="0.3">
      <c r="A147" s="13"/>
    </row>
    <row r="148" spans="1:1" ht="20.100000000000001" customHeight="1" x14ac:dyDescent="0.3">
      <c r="A148" s="13"/>
    </row>
    <row r="149" spans="1:1" ht="20.100000000000001" customHeight="1" x14ac:dyDescent="0.3">
      <c r="A149" s="13"/>
    </row>
    <row r="150" spans="1:1" ht="20.100000000000001" customHeight="1" x14ac:dyDescent="0.3">
      <c r="A150" s="13"/>
    </row>
    <row r="151" spans="1:1" ht="20.100000000000001" customHeight="1" x14ac:dyDescent="0.3">
      <c r="A151" s="13"/>
    </row>
    <row r="152" spans="1:1" ht="20.100000000000001" customHeight="1" x14ac:dyDescent="0.3">
      <c r="A152" s="13"/>
    </row>
    <row r="153" spans="1:1" ht="20.100000000000001" customHeight="1" x14ac:dyDescent="0.3">
      <c r="A153" s="13"/>
    </row>
    <row r="154" spans="1:1" ht="20.100000000000001" customHeight="1" x14ac:dyDescent="0.3">
      <c r="A154" s="13"/>
    </row>
    <row r="155" spans="1:1" ht="20.100000000000001" customHeight="1" x14ac:dyDescent="0.3">
      <c r="A155" s="13"/>
    </row>
    <row r="156" spans="1:1" ht="20.100000000000001" customHeight="1" x14ac:dyDescent="0.3">
      <c r="A156" s="13"/>
    </row>
    <row r="157" spans="1:1" ht="20.100000000000001" customHeight="1" x14ac:dyDescent="0.3">
      <c r="A157" s="13"/>
    </row>
    <row r="158" spans="1:1" ht="20.100000000000001" customHeight="1" x14ac:dyDescent="0.3">
      <c r="A158" s="13"/>
    </row>
    <row r="159" spans="1:1" ht="20.100000000000001" customHeight="1" x14ac:dyDescent="0.3">
      <c r="A159" s="13"/>
    </row>
    <row r="160" spans="1:1" ht="20.100000000000001" customHeight="1" x14ac:dyDescent="0.3">
      <c r="A160" s="13"/>
    </row>
    <row r="161" spans="1:1" ht="20.100000000000001" customHeight="1" x14ac:dyDescent="0.3">
      <c r="A161" s="13"/>
    </row>
    <row r="162" spans="1:1" ht="20.100000000000001" customHeight="1" x14ac:dyDescent="0.3">
      <c r="A162" s="13"/>
    </row>
    <row r="163" spans="1:1" ht="20.100000000000001" customHeight="1" x14ac:dyDescent="0.3">
      <c r="A163" s="13"/>
    </row>
    <row r="164" spans="1:1" ht="20.100000000000001" customHeight="1" x14ac:dyDescent="0.3">
      <c r="A164" s="13"/>
    </row>
    <row r="165" spans="1:1" ht="20.100000000000001" customHeight="1" x14ac:dyDescent="0.3">
      <c r="A165" s="13"/>
    </row>
    <row r="166" spans="1:1" ht="20.100000000000001" customHeight="1" x14ac:dyDescent="0.3">
      <c r="A166" s="13"/>
    </row>
    <row r="167" spans="1:1" ht="20.100000000000001" customHeight="1" x14ac:dyDescent="0.3">
      <c r="A167" s="13"/>
    </row>
    <row r="168" spans="1:1" ht="20.100000000000001" customHeight="1" x14ac:dyDescent="0.3">
      <c r="A168" s="13"/>
    </row>
    <row r="169" spans="1:1" ht="20.100000000000001" customHeight="1" x14ac:dyDescent="0.3">
      <c r="A169" s="13"/>
    </row>
    <row r="170" spans="1:1" ht="20.100000000000001" customHeight="1" x14ac:dyDescent="0.3">
      <c r="A170" s="13"/>
    </row>
    <row r="171" spans="1:1" ht="20.100000000000001" customHeight="1" x14ac:dyDescent="0.3">
      <c r="A171" s="13"/>
    </row>
    <row r="172" spans="1:1" ht="20.100000000000001" customHeight="1" x14ac:dyDescent="0.3">
      <c r="A172" s="13"/>
    </row>
    <row r="173" spans="1:1" ht="20.100000000000001" customHeight="1" x14ac:dyDescent="0.3">
      <c r="A173" s="13"/>
    </row>
    <row r="174" spans="1:1" ht="20.100000000000001" customHeight="1" x14ac:dyDescent="0.3">
      <c r="A174" s="13"/>
    </row>
    <row r="175" spans="1:1" ht="20.100000000000001" customHeight="1" x14ac:dyDescent="0.3">
      <c r="A175" s="13"/>
    </row>
    <row r="176" spans="1:1" ht="20.100000000000001" customHeight="1" x14ac:dyDescent="0.3">
      <c r="A176" s="13"/>
    </row>
    <row r="177" spans="1:1" ht="20.100000000000001" customHeight="1" x14ac:dyDescent="0.3">
      <c r="A177" s="13"/>
    </row>
    <row r="178" spans="1:1" ht="20.100000000000001" customHeight="1" x14ac:dyDescent="0.3">
      <c r="A178" s="13"/>
    </row>
    <row r="179" spans="1:1" ht="20.100000000000001" customHeight="1" x14ac:dyDescent="0.3">
      <c r="A179" s="13"/>
    </row>
    <row r="180" spans="1:1" ht="20.100000000000001" customHeight="1" x14ac:dyDescent="0.3">
      <c r="A180" s="13"/>
    </row>
    <row r="181" spans="1:1" ht="20.100000000000001" customHeight="1" x14ac:dyDescent="0.3">
      <c r="A181" s="13"/>
    </row>
    <row r="182" spans="1:1" ht="20.100000000000001" customHeight="1" x14ac:dyDescent="0.3">
      <c r="A182" s="13"/>
    </row>
    <row r="183" spans="1:1" ht="20.100000000000001" customHeight="1" x14ac:dyDescent="0.3">
      <c r="A183" s="13"/>
    </row>
    <row r="184" spans="1:1" ht="20.100000000000001" customHeight="1" x14ac:dyDescent="0.3">
      <c r="A184" s="13"/>
    </row>
    <row r="185" spans="1:1" ht="20.100000000000001" customHeight="1" x14ac:dyDescent="0.3">
      <c r="A185" s="13"/>
    </row>
    <row r="186" spans="1:1" ht="20.100000000000001" customHeight="1" x14ac:dyDescent="0.3">
      <c r="A186" s="13"/>
    </row>
    <row r="187" spans="1:1" ht="20.100000000000001" customHeight="1" x14ac:dyDescent="0.3">
      <c r="A187" s="13"/>
    </row>
    <row r="188" spans="1:1" ht="20.100000000000001" customHeight="1" x14ac:dyDescent="0.3">
      <c r="A188" s="13"/>
    </row>
    <row r="189" spans="1:1" ht="20.100000000000001" customHeight="1" x14ac:dyDescent="0.3">
      <c r="A189" s="13"/>
    </row>
    <row r="190" spans="1:1" ht="20.100000000000001" customHeight="1" x14ac:dyDescent="0.3">
      <c r="A190" s="13"/>
    </row>
    <row r="191" spans="1:1" ht="20.100000000000001" customHeight="1" x14ac:dyDescent="0.3">
      <c r="A191" s="13"/>
    </row>
    <row r="192" spans="1:1" ht="20.100000000000001" customHeight="1" x14ac:dyDescent="0.3">
      <c r="A192" s="13"/>
    </row>
    <row r="193" spans="1:1" ht="20.100000000000001" customHeight="1" x14ac:dyDescent="0.3">
      <c r="A193" s="13"/>
    </row>
    <row r="194" spans="1:1" ht="20.100000000000001" customHeight="1" x14ac:dyDescent="0.3">
      <c r="A194" s="13"/>
    </row>
    <row r="195" spans="1:1" ht="20.100000000000001" customHeight="1" x14ac:dyDescent="0.3">
      <c r="A195" s="13"/>
    </row>
    <row r="196" spans="1:1" ht="20.100000000000001" customHeight="1" x14ac:dyDescent="0.3">
      <c r="A196" s="13"/>
    </row>
    <row r="197" spans="1:1" ht="20.100000000000001" customHeight="1" x14ac:dyDescent="0.3">
      <c r="A197" s="13"/>
    </row>
    <row r="198" spans="1:1" ht="20.100000000000001" customHeight="1" x14ac:dyDescent="0.3">
      <c r="A198" s="13"/>
    </row>
    <row r="199" spans="1:1" ht="20.100000000000001" customHeight="1" x14ac:dyDescent="0.3">
      <c r="A199" s="13"/>
    </row>
    <row r="200" spans="1:1" ht="20.100000000000001" customHeight="1" x14ac:dyDescent="0.3">
      <c r="A200" s="13"/>
    </row>
    <row r="201" spans="1:1" ht="20.100000000000001" customHeight="1" x14ac:dyDescent="0.3">
      <c r="A201" s="13"/>
    </row>
    <row r="202" spans="1:1" ht="20.100000000000001" customHeight="1" x14ac:dyDescent="0.3">
      <c r="A202" s="13"/>
    </row>
    <row r="203" spans="1:1" ht="20.100000000000001" customHeight="1" x14ac:dyDescent="0.3">
      <c r="A203" s="13"/>
    </row>
    <row r="204" spans="1:1" ht="20.100000000000001" customHeight="1" x14ac:dyDescent="0.3">
      <c r="A204" s="13"/>
    </row>
    <row r="205" spans="1:1" ht="20.100000000000001" customHeight="1" x14ac:dyDescent="0.3">
      <c r="A205" s="13"/>
    </row>
    <row r="206" spans="1:1" ht="20.100000000000001" customHeight="1" x14ac:dyDescent="0.3">
      <c r="A206" s="13"/>
    </row>
    <row r="207" spans="1:1" ht="20.100000000000001" customHeight="1" x14ac:dyDescent="0.3">
      <c r="A207" s="13"/>
    </row>
    <row r="208" spans="1:1" ht="20.100000000000001" customHeight="1" x14ac:dyDescent="0.3">
      <c r="A208" s="13"/>
    </row>
    <row r="209" spans="1:1" ht="20.100000000000001" customHeight="1" x14ac:dyDescent="0.3">
      <c r="A209" s="13"/>
    </row>
    <row r="210" spans="1:1" ht="20.100000000000001" customHeight="1" x14ac:dyDescent="0.3">
      <c r="A210" s="13"/>
    </row>
    <row r="211" spans="1:1" ht="20.100000000000001" customHeight="1" x14ac:dyDescent="0.3">
      <c r="A211" s="13"/>
    </row>
    <row r="212" spans="1:1" ht="20.100000000000001" customHeight="1" x14ac:dyDescent="0.3">
      <c r="A212" s="13"/>
    </row>
    <row r="213" spans="1:1" ht="20.100000000000001" customHeight="1" x14ac:dyDescent="0.3">
      <c r="A213" s="13"/>
    </row>
    <row r="214" spans="1:1" ht="20.100000000000001" customHeight="1" x14ac:dyDescent="0.3">
      <c r="A214" s="13"/>
    </row>
    <row r="215" spans="1:1" ht="20.100000000000001" customHeight="1" x14ac:dyDescent="0.3">
      <c r="A215" s="13"/>
    </row>
    <row r="216" spans="1:1" ht="20.100000000000001" customHeight="1" x14ac:dyDescent="0.3">
      <c r="A216" s="13"/>
    </row>
    <row r="217" spans="1:1" ht="20.100000000000001" customHeight="1" x14ac:dyDescent="0.3">
      <c r="A217" s="13"/>
    </row>
    <row r="218" spans="1:1" ht="20.100000000000001" customHeight="1" x14ac:dyDescent="0.3">
      <c r="A218" s="13"/>
    </row>
    <row r="219" spans="1:1" ht="20.100000000000001" customHeight="1" x14ac:dyDescent="0.3">
      <c r="A219" s="13"/>
    </row>
    <row r="220" spans="1:1" ht="20.100000000000001" customHeight="1" x14ac:dyDescent="0.3">
      <c r="A220" s="13"/>
    </row>
    <row r="221" spans="1:1" ht="20.100000000000001" customHeight="1" x14ac:dyDescent="0.3">
      <c r="A221" s="13"/>
    </row>
    <row r="222" spans="1:1" ht="20.100000000000001" customHeight="1" x14ac:dyDescent="0.3">
      <c r="A222" s="13"/>
    </row>
    <row r="223" spans="1:1" ht="20.100000000000001" customHeight="1" x14ac:dyDescent="0.3">
      <c r="A223" s="13"/>
    </row>
    <row r="224" spans="1:1" ht="20.100000000000001" customHeight="1" x14ac:dyDescent="0.3">
      <c r="A224" s="13"/>
    </row>
    <row r="225" spans="1:1" ht="20.100000000000001" customHeight="1" x14ac:dyDescent="0.3">
      <c r="A225" s="13"/>
    </row>
    <row r="226" spans="1:1" ht="20.100000000000001" customHeight="1" x14ac:dyDescent="0.3">
      <c r="A226" s="13"/>
    </row>
    <row r="227" spans="1:1" ht="20.100000000000001" customHeight="1" x14ac:dyDescent="0.3">
      <c r="A227" s="13"/>
    </row>
    <row r="228" spans="1:1" ht="20.100000000000001" customHeight="1" x14ac:dyDescent="0.3">
      <c r="A228" s="13"/>
    </row>
    <row r="229" spans="1:1" ht="20.100000000000001" customHeight="1" x14ac:dyDescent="0.3">
      <c r="A229" s="13"/>
    </row>
    <row r="230" spans="1:1" ht="20.100000000000001" customHeight="1" x14ac:dyDescent="0.3">
      <c r="A230" s="13"/>
    </row>
    <row r="231" spans="1:1" ht="20.100000000000001" customHeight="1" x14ac:dyDescent="0.3">
      <c r="A231" s="13"/>
    </row>
    <row r="232" spans="1:1" ht="20.100000000000001" customHeight="1" x14ac:dyDescent="0.3">
      <c r="A232" s="13"/>
    </row>
    <row r="233" spans="1:1" ht="20.100000000000001" customHeight="1" x14ac:dyDescent="0.3">
      <c r="A233" s="13"/>
    </row>
    <row r="234" spans="1:1" ht="20.100000000000001" customHeight="1" x14ac:dyDescent="0.3">
      <c r="A234" s="13"/>
    </row>
    <row r="235" spans="1:1" ht="20.100000000000001" customHeight="1" x14ac:dyDescent="0.3">
      <c r="A235" s="13"/>
    </row>
    <row r="236" spans="1:1" ht="20.100000000000001" customHeight="1" x14ac:dyDescent="0.3">
      <c r="A236" s="13"/>
    </row>
    <row r="237" spans="1:1" ht="20.100000000000001" customHeight="1" x14ac:dyDescent="0.3">
      <c r="A237" s="13"/>
    </row>
    <row r="238" spans="1:1" ht="20.100000000000001" customHeight="1" x14ac:dyDescent="0.3">
      <c r="A238" s="13"/>
    </row>
    <row r="239" spans="1:1" ht="20.100000000000001" customHeight="1" x14ac:dyDescent="0.3">
      <c r="A239" s="13"/>
    </row>
    <row r="240" spans="1:1" ht="20.100000000000001" customHeight="1" x14ac:dyDescent="0.3">
      <c r="A240" s="13"/>
    </row>
    <row r="241" spans="1:1" ht="20.100000000000001" customHeight="1" x14ac:dyDescent="0.3">
      <c r="A241" s="13"/>
    </row>
    <row r="242" spans="1:1" ht="20.100000000000001" customHeight="1" x14ac:dyDescent="0.3">
      <c r="A242" s="13"/>
    </row>
    <row r="243" spans="1:1" ht="20.100000000000001" customHeight="1" x14ac:dyDescent="0.3">
      <c r="A243" s="13"/>
    </row>
    <row r="244" spans="1:1" ht="20.100000000000001" customHeight="1" x14ac:dyDescent="0.3">
      <c r="A244" s="13"/>
    </row>
    <row r="245" spans="1:1" ht="20.100000000000001" customHeight="1" x14ac:dyDescent="0.3">
      <c r="A245" s="13"/>
    </row>
    <row r="246" spans="1:1" ht="20.100000000000001" customHeight="1" x14ac:dyDescent="0.3">
      <c r="A246" s="13"/>
    </row>
    <row r="247" spans="1:1" ht="20.100000000000001" customHeight="1" x14ac:dyDescent="0.3">
      <c r="A247" s="13"/>
    </row>
    <row r="248" spans="1:1" ht="20.100000000000001" customHeight="1" x14ac:dyDescent="0.3">
      <c r="A248" s="13"/>
    </row>
    <row r="249" spans="1:1" ht="20.100000000000001" customHeight="1" x14ac:dyDescent="0.3">
      <c r="A249" s="13"/>
    </row>
    <row r="250" spans="1:1" ht="20.100000000000001" customHeight="1" x14ac:dyDescent="0.3">
      <c r="A250" s="13"/>
    </row>
    <row r="251" spans="1:1" ht="20.100000000000001" customHeight="1" x14ac:dyDescent="0.3">
      <c r="A251" s="13"/>
    </row>
    <row r="252" spans="1:1" ht="20.100000000000001" customHeight="1" x14ac:dyDescent="0.3">
      <c r="A252" s="13"/>
    </row>
    <row r="253" spans="1:1" ht="20.100000000000001" customHeight="1" x14ac:dyDescent="0.3">
      <c r="A253" s="13"/>
    </row>
    <row r="254" spans="1:1" ht="20.100000000000001" customHeight="1" x14ac:dyDescent="0.3">
      <c r="A254" s="13"/>
    </row>
    <row r="255" spans="1:1" ht="20.100000000000001" customHeight="1" x14ac:dyDescent="0.3">
      <c r="A255" s="13"/>
    </row>
    <row r="256" spans="1:1" ht="20.100000000000001" customHeight="1" x14ac:dyDescent="0.3">
      <c r="A256" s="13"/>
    </row>
    <row r="257" spans="1:1" ht="20.100000000000001" customHeight="1" x14ac:dyDescent="0.3">
      <c r="A257" s="13"/>
    </row>
    <row r="258" spans="1:1" ht="20.100000000000001" customHeight="1" x14ac:dyDescent="0.3">
      <c r="A258" s="13"/>
    </row>
    <row r="259" spans="1:1" ht="20.100000000000001" customHeight="1" x14ac:dyDescent="0.3">
      <c r="A259" s="13"/>
    </row>
    <row r="260" spans="1:1" ht="20.100000000000001" customHeight="1" x14ac:dyDescent="0.3">
      <c r="A260" s="13"/>
    </row>
    <row r="261" spans="1:1" ht="20.100000000000001" customHeight="1" x14ac:dyDescent="0.3">
      <c r="A261" s="13"/>
    </row>
    <row r="262" spans="1:1" ht="20.100000000000001" customHeight="1" x14ac:dyDescent="0.3">
      <c r="A262" s="13"/>
    </row>
    <row r="263" spans="1:1" ht="20.100000000000001" customHeight="1" x14ac:dyDescent="0.3">
      <c r="A263" s="13"/>
    </row>
    <row r="264" spans="1:1" ht="20.100000000000001" customHeight="1" x14ac:dyDescent="0.3">
      <c r="A264" s="13"/>
    </row>
    <row r="265" spans="1:1" ht="20.100000000000001" customHeight="1" x14ac:dyDescent="0.3">
      <c r="A265" s="13"/>
    </row>
    <row r="266" spans="1:1" ht="20.100000000000001" customHeight="1" x14ac:dyDescent="0.3">
      <c r="A266" s="13"/>
    </row>
    <row r="267" spans="1:1" ht="20.100000000000001" customHeight="1" x14ac:dyDescent="0.3">
      <c r="A267" s="13"/>
    </row>
    <row r="268" spans="1:1" ht="20.100000000000001" customHeight="1" x14ac:dyDescent="0.3">
      <c r="A268" s="13"/>
    </row>
    <row r="269" spans="1:1" ht="20.100000000000001" customHeight="1" x14ac:dyDescent="0.3">
      <c r="A269" s="13"/>
    </row>
    <row r="270" spans="1:1" ht="20.100000000000001" customHeight="1" x14ac:dyDescent="0.3">
      <c r="A270" s="13"/>
    </row>
    <row r="271" spans="1:1" ht="20.100000000000001" customHeight="1" x14ac:dyDescent="0.3">
      <c r="A271" s="13"/>
    </row>
    <row r="272" spans="1:1" ht="20.100000000000001" customHeight="1" x14ac:dyDescent="0.3">
      <c r="A272" s="13"/>
    </row>
    <row r="273" spans="1:1" ht="20.100000000000001" customHeight="1" x14ac:dyDescent="0.3">
      <c r="A273" s="13"/>
    </row>
    <row r="274" spans="1:1" ht="20.100000000000001" customHeight="1" x14ac:dyDescent="0.3">
      <c r="A274" s="13"/>
    </row>
    <row r="275" spans="1:1" ht="20.100000000000001" customHeight="1" x14ac:dyDescent="0.3">
      <c r="A275" s="13"/>
    </row>
    <row r="276" spans="1:1" ht="20.100000000000001" customHeight="1" x14ac:dyDescent="0.3">
      <c r="A276" s="13"/>
    </row>
    <row r="277" spans="1:1" ht="20.100000000000001" customHeight="1" x14ac:dyDescent="0.3">
      <c r="A277" s="13"/>
    </row>
    <row r="278" spans="1:1" ht="20.100000000000001" customHeight="1" x14ac:dyDescent="0.3">
      <c r="A278" s="13"/>
    </row>
    <row r="279" spans="1:1" ht="20.100000000000001" customHeight="1" x14ac:dyDescent="0.3">
      <c r="A279" s="13"/>
    </row>
    <row r="280" spans="1:1" ht="20.100000000000001" customHeight="1" x14ac:dyDescent="0.3">
      <c r="A280" s="13"/>
    </row>
    <row r="281" spans="1:1" ht="20.100000000000001" customHeight="1" x14ac:dyDescent="0.3">
      <c r="A281" s="13"/>
    </row>
    <row r="282" spans="1:1" ht="20.100000000000001" customHeight="1" x14ac:dyDescent="0.3">
      <c r="A282" s="13"/>
    </row>
    <row r="283" spans="1:1" ht="20.100000000000001" customHeight="1" x14ac:dyDescent="0.3">
      <c r="A283" s="13"/>
    </row>
    <row r="284" spans="1:1" ht="20.100000000000001" customHeight="1" x14ac:dyDescent="0.3">
      <c r="A284" s="13"/>
    </row>
    <row r="285" spans="1:1" ht="20.100000000000001" customHeight="1" x14ac:dyDescent="0.3">
      <c r="A285" s="13"/>
    </row>
    <row r="286" spans="1:1" ht="20.100000000000001" customHeight="1" x14ac:dyDescent="0.3">
      <c r="A286" s="13"/>
    </row>
  </sheetData>
  <sheetProtection algorithmName="SHA-512" hashValue="DP0jZgtoc7WBe2eae7/mYfWd4/hBAzOiamjKNR+C2D7nARK+fVMXJMnNhX9yAIb8Z0dqqMveIsLObEp5if3KeA==" saltValue="AmWxMCpISa7Z7iTtXiLfHQ==" spinCount="100000" sheet="1" objects="1" scenarios="1"/>
  <mergeCells count="39">
    <mergeCell ref="A3:A4"/>
    <mergeCell ref="J30:K30"/>
    <mergeCell ref="L30:M30"/>
    <mergeCell ref="N30:O30"/>
    <mergeCell ref="L3:M3"/>
    <mergeCell ref="N3:O3"/>
    <mergeCell ref="A29:C29"/>
    <mergeCell ref="A30:A31"/>
    <mergeCell ref="C30:C31"/>
    <mergeCell ref="D30:E30"/>
    <mergeCell ref="B30:B31"/>
    <mergeCell ref="B3:B4"/>
    <mergeCell ref="C3:C4"/>
    <mergeCell ref="D3:E3"/>
    <mergeCell ref="F3:G3"/>
    <mergeCell ref="H3:I3"/>
    <mergeCell ref="R30:S30"/>
    <mergeCell ref="P29:Q29"/>
    <mergeCell ref="R29:S29"/>
    <mergeCell ref="D29:E29"/>
    <mergeCell ref="F29:G29"/>
    <mergeCell ref="F30:G30"/>
    <mergeCell ref="H30:I30"/>
    <mergeCell ref="N29:O29"/>
    <mergeCell ref="P30:Q30"/>
    <mergeCell ref="H29:I29"/>
    <mergeCell ref="J29:K29"/>
    <mergeCell ref="L29:M29"/>
    <mergeCell ref="P2:Q2"/>
    <mergeCell ref="R2:S2"/>
    <mergeCell ref="N2:O2"/>
    <mergeCell ref="P3:Q3"/>
    <mergeCell ref="R3:S3"/>
    <mergeCell ref="L2:M2"/>
    <mergeCell ref="J3:K3"/>
    <mergeCell ref="D2:E2"/>
    <mergeCell ref="F2:G2"/>
    <mergeCell ref="H2:I2"/>
    <mergeCell ref="J2:K2"/>
  </mergeCells>
  <phoneticPr fontId="3" type="noConversion"/>
  <conditionalFormatting sqref="D8:K8 D73:K111">
    <cfRule type="containsText" dxfId="0" priority="2" operator="containsText" text="L">
      <formula>NOT(ISERROR(SEARCH("L",D8)))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335629-9B2A-475E-BE7A-34C94E16D5BC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D8:K8</xm:sqref>
        </x14:conditionalFormatting>
        <x14:conditionalFormatting xmlns:xm="http://schemas.microsoft.com/office/excel/2006/main">
          <x14:cfRule type="iconSet" priority="6" id="{B7DE80E4-EE38-4018-BC10-D0E333C4796B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D73:K111</xm:sqref>
        </x14:conditionalFormatting>
        <x14:conditionalFormatting xmlns:xm="http://schemas.microsoft.com/office/excel/2006/main">
          <x14:cfRule type="iconSet" priority="13" id="{786530E0-0282-4715-8699-FE470D07B129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D97:K105</xm:sqref>
        </x14:conditionalFormatting>
        <x14:conditionalFormatting xmlns:xm="http://schemas.microsoft.com/office/excel/2006/main">
          <x14:cfRule type="iconSet" priority="1" id="{11671ACD-B4D4-49FB-8C1E-5E7A0820DC98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D104:K105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자료추출</vt:lpstr>
      <vt:lpstr>자료추출(붙임)</vt:lpstr>
      <vt:lpstr>비뚤림위험평가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박성은</dc:creator>
  <cp:lastModifiedBy>user</cp:lastModifiedBy>
  <dcterms:created xsi:type="dcterms:W3CDTF">2023-06-24T08:42:49Z</dcterms:created>
  <dcterms:modified xsi:type="dcterms:W3CDTF">2023-12-22T05:34:47Z</dcterms:modified>
</cp:coreProperties>
</file>