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1BVVVP4jV6G4KCmGu3oj3Y1xvxd0pYrUS0uVU9EvgLIrLGOhM6MH5W5v1M4CbaWRjwozS7NZ4TIW3QTKd2JB+w==" saltValue="xFILGsCZuIPKIFLtFWIq+g==" spinCount="10000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25800" yWindow="0" windowWidth="25800" windowHeight="21000"/>
  </bookViews>
  <sheets>
    <sheet name="선택문헌 특성" sheetId="1" r:id="rId1"/>
    <sheet name="비뚤림위험 평가" sheetId="2" r:id="rId2"/>
    <sheet name="자료추출_진단정확성" sheetId="3" r:id="rId3"/>
    <sheet name="자료추출_치료경과 및 재발 확인" sheetId="4" r:id="rId4"/>
  </sheets>
  <definedNames>
    <definedName name="_xlnm._FilterDatabase" localSheetId="1" hidden="1">'비뚤림위험 평가'!$A$5:$Z$51</definedName>
    <definedName name="_xlnm._FilterDatabase" localSheetId="0" hidden="1">'선택문헌 특성'!$A$6:$BA$52</definedName>
    <definedName name="_xlnm._FilterDatabase" localSheetId="2" hidden="1">자료추출_진단정확성!$A$3:$V$270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7" i="3" l="1"/>
  <c r="I236" i="3"/>
  <c r="I235"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34" i="3"/>
  <c r="I133" i="3"/>
  <c r="I132" i="3"/>
  <c r="I131" i="3"/>
  <c r="I130" i="3"/>
  <c r="I129" i="3"/>
  <c r="I128" i="3"/>
  <c r="I127" i="3"/>
  <c r="I126" i="3"/>
  <c r="I125" i="3"/>
  <c r="I124" i="3"/>
  <c r="I123" i="3"/>
  <c r="I122" i="3"/>
  <c r="I121" i="3"/>
  <c r="I120" i="3"/>
  <c r="I119" i="3"/>
  <c r="I118" i="3"/>
  <c r="I117" i="3"/>
  <c r="I116" i="3"/>
  <c r="I115" i="3"/>
  <c r="I114" i="3"/>
  <c r="I113" i="3"/>
  <c r="I112" i="3"/>
  <c r="I111"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AJ9" i="1" l="1"/>
  <c r="AK9" i="1"/>
  <c r="AJ10" i="1"/>
  <c r="AK10" i="1"/>
  <c r="AJ11" i="1"/>
  <c r="AK11" i="1"/>
  <c r="AJ12" i="1"/>
  <c r="AK12" i="1"/>
  <c r="AJ13" i="1"/>
  <c r="AK13" i="1"/>
  <c r="AJ14" i="1"/>
  <c r="AK14" i="1"/>
  <c r="AJ18" i="1"/>
  <c r="AK18" i="1"/>
  <c r="AJ19" i="1"/>
  <c r="AK19" i="1"/>
  <c r="AJ20" i="1"/>
  <c r="AK20" i="1"/>
  <c r="AJ21" i="1"/>
  <c r="AK21" i="1"/>
  <c r="AJ22" i="1"/>
  <c r="AK22" i="1"/>
  <c r="AJ23" i="1"/>
  <c r="AK23" i="1"/>
  <c r="AJ24" i="1"/>
  <c r="AK24" i="1"/>
  <c r="AJ26" i="1"/>
  <c r="AK26" i="1"/>
  <c r="AJ27" i="1"/>
  <c r="AK27" i="1"/>
  <c r="AJ28" i="1"/>
  <c r="AK28" i="1"/>
  <c r="AJ29" i="1"/>
  <c r="AK29" i="1"/>
  <c r="AJ31" i="1"/>
  <c r="AK31" i="1"/>
  <c r="AJ32" i="1"/>
  <c r="AK32" i="1"/>
  <c r="AJ33" i="1"/>
  <c r="AK33" i="1"/>
  <c r="AJ34" i="1"/>
  <c r="AK34" i="1"/>
  <c r="AJ35" i="1"/>
  <c r="AK35" i="1"/>
  <c r="AJ37" i="1"/>
  <c r="AK37" i="1"/>
  <c r="AJ38" i="1"/>
  <c r="AK38" i="1"/>
  <c r="AJ39" i="1"/>
  <c r="AK39" i="1"/>
  <c r="AJ40" i="1"/>
  <c r="AK40" i="1"/>
  <c r="AJ41" i="1"/>
  <c r="AK41" i="1"/>
  <c r="AJ43" i="1"/>
  <c r="AK43" i="1"/>
  <c r="AJ45" i="1"/>
  <c r="AK45" i="1"/>
  <c r="AJ47" i="1"/>
  <c r="AK47" i="1"/>
  <c r="AJ49" i="1"/>
  <c r="AK49" i="1"/>
  <c r="AJ50" i="1"/>
  <c r="AK50" i="1"/>
  <c r="AK7" i="1"/>
  <c r="AJ7" i="1"/>
  <c r="P11" i="1"/>
  <c r="P10" i="1"/>
  <c r="P9" i="1"/>
  <c r="P8" i="1"/>
  <c r="P14" i="1"/>
  <c r="P13" i="1"/>
  <c r="P19" i="1"/>
  <c r="P18" i="1"/>
  <c r="P21" i="1"/>
  <c r="P27" i="1"/>
  <c r="P26" i="1"/>
  <c r="P35" i="1"/>
  <c r="P34" i="1"/>
  <c r="P39" i="1"/>
  <c r="P38" i="1"/>
  <c r="P37" i="1"/>
  <c r="P41" i="1"/>
  <c r="P47" i="1"/>
  <c r="P49" i="1"/>
  <c r="M49" i="1"/>
  <c r="M48" i="1"/>
  <c r="M47" i="1"/>
  <c r="M41" i="1"/>
  <c r="M39" i="1"/>
  <c r="M38" i="1"/>
  <c r="M37" i="1"/>
  <c r="M35" i="1"/>
  <c r="M34" i="1"/>
  <c r="M31" i="1"/>
  <c r="M27" i="1"/>
  <c r="M26" i="1"/>
  <c r="M21" i="1"/>
  <c r="M19" i="1"/>
  <c r="M18" i="1"/>
  <c r="M14" i="1"/>
  <c r="M13" i="1"/>
  <c r="M11" i="1"/>
  <c r="M10" i="1"/>
  <c r="M9" i="1"/>
  <c r="M8" i="1"/>
  <c r="J52" i="1"/>
  <c r="J51" i="1"/>
  <c r="J50" i="1"/>
  <c r="J49" i="1"/>
  <c r="J48" i="1"/>
  <c r="L47" i="1"/>
  <c r="J47" i="1" s="1"/>
  <c r="J46" i="1"/>
  <c r="J45" i="1"/>
  <c r="J44" i="1"/>
  <c r="J43" i="1"/>
  <c r="J42" i="1"/>
  <c r="J41" i="1"/>
  <c r="J40" i="1"/>
  <c r="J39" i="1"/>
  <c r="J38" i="1"/>
  <c r="J37" i="1"/>
  <c r="L36" i="1"/>
  <c r="J36" i="1" s="1"/>
  <c r="J35" i="1"/>
  <c r="K34" i="1"/>
  <c r="J34" i="1" s="1"/>
  <c r="J33" i="1"/>
  <c r="L32" i="1"/>
  <c r="J32" i="1" s="1"/>
  <c r="L31" i="1"/>
  <c r="J31" i="1" s="1"/>
  <c r="J30" i="1"/>
  <c r="J29" i="1"/>
  <c r="J28" i="1"/>
  <c r="J27" i="1"/>
  <c r="J26" i="1"/>
  <c r="J25" i="1"/>
  <c r="J24" i="1"/>
  <c r="J23" i="1"/>
  <c r="J22" i="1"/>
  <c r="J21" i="1"/>
  <c r="J20" i="1"/>
  <c r="J19" i="1"/>
  <c r="J18" i="1"/>
  <c r="J17" i="1"/>
  <c r="J16" i="1"/>
  <c r="J15" i="1"/>
  <c r="J14" i="1"/>
  <c r="J13" i="1"/>
  <c r="J12" i="1"/>
  <c r="J11" i="1"/>
  <c r="K10" i="1"/>
  <c r="J10" i="1" s="1"/>
  <c r="J9" i="1"/>
  <c r="L8" i="1"/>
  <c r="J8" i="1" s="1"/>
  <c r="J7" i="1"/>
</calcChain>
</file>

<file path=xl/sharedStrings.xml><?xml version="1.0" encoding="utf-8"?>
<sst xmlns="http://schemas.openxmlformats.org/spreadsheetml/2006/main" count="4719" uniqueCount="641">
  <si>
    <t>제1저자
(출판연도)</t>
    <phoneticPr fontId="2" type="noConversion"/>
  </si>
  <si>
    <t>연구결과</t>
    <phoneticPr fontId="2" type="noConversion"/>
  </si>
  <si>
    <t>HE4</t>
    <phoneticPr fontId="2" type="noConversion"/>
  </si>
  <si>
    <t>CA125</t>
    <phoneticPr fontId="2" type="noConversion"/>
  </si>
  <si>
    <t>no</t>
    <phoneticPr fontId="2" type="noConversion"/>
  </si>
  <si>
    <t>연구수행국가
(제1저자)</t>
    <phoneticPr fontId="2" type="noConversion"/>
  </si>
  <si>
    <t>폐경(menopausal)</t>
    <phoneticPr fontId="2" type="noConversion"/>
  </si>
  <si>
    <t>검사목적</t>
    <phoneticPr fontId="2" type="noConversion"/>
  </si>
  <si>
    <t>검사장비</t>
    <phoneticPr fontId="2" type="noConversion"/>
  </si>
  <si>
    <t>ROMA</t>
    <phoneticPr fontId="2" type="noConversion"/>
  </si>
  <si>
    <t>참고기준</t>
    <phoneticPr fontId="2" type="noConversion"/>
  </si>
  <si>
    <t>진단정확성</t>
    <phoneticPr fontId="2" type="noConversion"/>
  </si>
  <si>
    <t>치료경과 및 재발 확인</t>
    <phoneticPr fontId="2" type="noConversion"/>
  </si>
  <si>
    <t>Kobayashi(2022)</t>
  </si>
  <si>
    <t>일본</t>
    <phoneticPr fontId="2" type="noConversion"/>
  </si>
  <si>
    <t>2008.1.~2020.12.</t>
    <phoneticPr fontId="2" type="noConversion"/>
  </si>
  <si>
    <t>-</t>
    <phoneticPr fontId="2" type="noConversion"/>
  </si>
  <si>
    <t>(언급없음)</t>
    <phoneticPr fontId="2" type="noConversion"/>
  </si>
  <si>
    <t>난소암 진단</t>
    <phoneticPr fontId="2" type="noConversion"/>
  </si>
  <si>
    <t>O</t>
    <phoneticPr fontId="2" type="noConversion"/>
  </si>
  <si>
    <t>CMIA</t>
    <phoneticPr fontId="2" type="noConversion"/>
  </si>
  <si>
    <t>ARCHITECT HE4</t>
    <phoneticPr fontId="2" type="noConversion"/>
  </si>
  <si>
    <t>Lof(2022)</t>
  </si>
  <si>
    <t>네덜란드</t>
    <phoneticPr fontId="2" type="noConversion"/>
  </si>
  <si>
    <t>2017.4.~2021.2.</t>
    <phoneticPr fontId="2" type="noConversion"/>
  </si>
  <si>
    <t>1년이상 무월경, 기록이 없으면 51세(네덜란트 폐경여성의 평균연령)</t>
    <phoneticPr fontId="2" type="noConversion"/>
  </si>
  <si>
    <t>ECLIA</t>
    <phoneticPr fontId="2" type="noConversion"/>
  </si>
  <si>
    <t>Cobas®6000 analyzer</t>
    <phoneticPr fontId="2" type="noConversion"/>
  </si>
  <si>
    <t>70, 150</t>
    <phoneticPr fontId="2" type="noConversion"/>
  </si>
  <si>
    <t>El-Attar(2021)</t>
  </si>
  <si>
    <t>이집트</t>
    <phoneticPr fontId="2" type="noConversion"/>
  </si>
  <si>
    <t>2014.12.~2015.12.</t>
    <phoneticPr fontId="2" type="noConversion"/>
  </si>
  <si>
    <t>무월경 1년 초과, 55세 초과, 마지막 월경일 불확실</t>
    <phoneticPr fontId="2" type="noConversion"/>
  </si>
  <si>
    <t>EIA</t>
    <phoneticPr fontId="2" type="noConversion"/>
  </si>
  <si>
    <t>Enzyme Linked Immunosorbent Assay, Fujirebio.</t>
    <phoneticPr fontId="2" type="noConversion"/>
  </si>
  <si>
    <t>McKendry(2021)</t>
  </si>
  <si>
    <t>아일랜드</t>
    <phoneticPr fontId="2" type="noConversion"/>
  </si>
  <si>
    <t>2012~2018</t>
    <phoneticPr fontId="2" type="noConversion"/>
  </si>
  <si>
    <t>골반 내 종양 수술 환자</t>
    <phoneticPr fontId="2" type="noConversion"/>
  </si>
  <si>
    <t>12개월 무월경 and/or 이전 자중절제술 받은 경우</t>
    <phoneticPr fontId="2" type="noConversion"/>
  </si>
  <si>
    <t>Roche e602 Immunoassay platform</t>
  </si>
  <si>
    <t>Zhao(2021)</t>
  </si>
  <si>
    <t>중국</t>
    <phoneticPr fontId="2" type="noConversion"/>
  </si>
  <si>
    <t xml:space="preserve">2019.7.~2020.5. </t>
    <phoneticPr fontId="2" type="noConversion"/>
  </si>
  <si>
    <t>난소종양 환자</t>
    <phoneticPr fontId="2" type="noConversion"/>
  </si>
  <si>
    <t>12개월 동안 월경 없음, 또는 55세 이상</t>
    <phoneticPr fontId="2" type="noConversion"/>
  </si>
  <si>
    <t>Roche Elecsys Cobas e411 analyzer</t>
    <phoneticPr fontId="2" type="noConversion"/>
  </si>
  <si>
    <t>Aslan(2020)</t>
  </si>
  <si>
    <t>터키</t>
    <phoneticPr fontId="2" type="noConversion"/>
  </si>
  <si>
    <t>2012.5.~2013.9.</t>
    <phoneticPr fontId="2" type="noConversion"/>
  </si>
  <si>
    <t>Chen(2020)</t>
  </si>
  <si>
    <t>2014.9.~2016.11.</t>
    <phoneticPr fontId="2" type="noConversion"/>
  </si>
  <si>
    <t>1년이상 무월경 또는 자궁절제술 받은 경우</t>
    <phoneticPr fontId="2" type="noConversion"/>
  </si>
  <si>
    <t>Choi(2020)</t>
  </si>
  <si>
    <t>한국</t>
    <phoneticPr fontId="2" type="noConversion"/>
  </si>
  <si>
    <t>2010.3.~2014.4.</t>
    <phoneticPr fontId="2" type="noConversion"/>
  </si>
  <si>
    <t>상피성 난소암 의심 환자</t>
    <phoneticPr fontId="2" type="noConversion"/>
  </si>
  <si>
    <t>1년이상 무월경</t>
    <phoneticPr fontId="2" type="noConversion"/>
  </si>
  <si>
    <t>Elecsys assays and kits</t>
  </si>
  <si>
    <t>Sun (2020)</t>
    <phoneticPr fontId="2" type="noConversion"/>
  </si>
  <si>
    <t>204.1.~2016.12.</t>
    <phoneticPr fontId="2" type="noConversion"/>
  </si>
  <si>
    <t>Roche</t>
  </si>
  <si>
    <t>Ahmed(2019)</t>
  </si>
  <si>
    <t>2016.1.~2017.6.</t>
    <phoneticPr fontId="2" type="noConversion"/>
  </si>
  <si>
    <t>ELISA</t>
  </si>
  <si>
    <t>Fujirebio Diagnostics, Inc, Malvern PA kit</t>
  </si>
  <si>
    <t>Dewan(2019)</t>
  </si>
  <si>
    <t>인도</t>
    <phoneticPr fontId="2" type="noConversion"/>
  </si>
  <si>
    <t>부속기 종양 환자</t>
    <phoneticPr fontId="2" type="noConversion"/>
  </si>
  <si>
    <t>Kim(2019)</t>
    <phoneticPr fontId="2" type="noConversion"/>
  </si>
  <si>
    <t>2015.3.~2017.8.</t>
    <phoneticPr fontId="2" type="noConversion"/>
  </si>
  <si>
    <t>산부인과 질환 의심 환자</t>
    <phoneticPr fontId="2" type="noConversion"/>
  </si>
  <si>
    <t>Spacir(2019)</t>
  </si>
  <si>
    <t>크로아티아</t>
    <phoneticPr fontId="2" type="noConversion"/>
  </si>
  <si>
    <t>2015.5.~2017.5.</t>
    <phoneticPr fontId="2" type="noConversion"/>
  </si>
  <si>
    <t>골반 내 종괴 환자</t>
    <phoneticPr fontId="2" type="noConversion"/>
  </si>
  <si>
    <t>12개월 이상 무월경</t>
    <phoneticPr fontId="2" type="noConversion"/>
  </si>
  <si>
    <t>Wang(2019)</t>
  </si>
  <si>
    <t>2015.5.~2018.8.</t>
    <phoneticPr fontId="2" type="noConversion"/>
  </si>
  <si>
    <t>구분</t>
    <phoneticPr fontId="2" type="noConversion"/>
  </si>
  <si>
    <t>Zhang(2019)</t>
  </si>
  <si>
    <t>2016.7.~2017.7.</t>
    <phoneticPr fontId="2" type="noConversion"/>
  </si>
  <si>
    <t xml:space="preserve">난소종양 확진 환자 </t>
    <phoneticPr fontId="2" type="noConversion"/>
  </si>
  <si>
    <t>간, 폐, 다른 주요장기 암이 있는 환자</t>
    <phoneticPr fontId="2" type="noConversion"/>
  </si>
  <si>
    <t>60세 이상, 60세 미만에서는 12개월 이상 무월경이고 FSH와 estrogen이 폐경범위 일 때</t>
    <phoneticPr fontId="2" type="noConversion"/>
  </si>
  <si>
    <t>Abdalla(2018)</t>
  </si>
  <si>
    <t>폴란드</t>
    <phoneticPr fontId="2" type="noConversion"/>
  </si>
  <si>
    <t>2012.10.~2015.4.</t>
    <phoneticPr fontId="2" type="noConversion"/>
  </si>
  <si>
    <t>적어도 1년 이상 무월경</t>
    <phoneticPr fontId="2" type="noConversion"/>
  </si>
  <si>
    <t>Akhtar(2018)</t>
  </si>
  <si>
    <t>2014.1.~2016.1.</t>
    <phoneticPr fontId="2" type="noConversion"/>
  </si>
  <si>
    <t>Chen(2018)</t>
  </si>
  <si>
    <t>2013.6.~2017.6.</t>
    <phoneticPr fontId="2" type="noConversion"/>
  </si>
  <si>
    <t>2013.1.~2014.1.</t>
    <phoneticPr fontId="2" type="noConversion"/>
  </si>
  <si>
    <t>ELISA</t>
    <phoneticPr fontId="2" type="noConversion"/>
  </si>
  <si>
    <t>Lycke(2018)</t>
  </si>
  <si>
    <t>스웨덴</t>
    <phoneticPr fontId="2" type="noConversion"/>
  </si>
  <si>
    <t>2013.9.~2016.2.</t>
    <phoneticPr fontId="2" type="noConversion"/>
  </si>
  <si>
    <t>증상이 있거나 악성이 의심되는 난소낭종 또는 골반 내 종괴 환자</t>
    <phoneticPr fontId="2" type="noConversion"/>
  </si>
  <si>
    <t>Elecsys HE4</t>
  </si>
  <si>
    <t>Melo(2018)</t>
  </si>
  <si>
    <t>포르투갈</t>
    <phoneticPr fontId="2" type="noConversion"/>
  </si>
  <si>
    <t>2013.1.~2016.12.</t>
    <phoneticPr fontId="2" type="noConversion"/>
  </si>
  <si>
    <t>수술을 하지 않아서 조직병리검사 진단을 받지 않은 환자, 지난 5년동안 다른 암을 진단 받은 경우, 상세한 초음파 소견이 없는 경우</t>
    <phoneticPr fontId="2" type="noConversion"/>
  </si>
  <si>
    <t>Teh(2018)</t>
  </si>
  <si>
    <t>말레이시아</t>
    <phoneticPr fontId="2" type="noConversion"/>
  </si>
  <si>
    <t>2013.12.~2014.8.</t>
    <phoneticPr fontId="2" type="noConversion"/>
  </si>
  <si>
    <t>Yanaranop(2018)</t>
  </si>
  <si>
    <t>태국</t>
    <phoneticPr fontId="2" type="noConversion"/>
  </si>
  <si>
    <t>2012.7.~2014.7.</t>
    <phoneticPr fontId="2" type="noConversion"/>
  </si>
  <si>
    <t>EOC가 아닌 다른 난소암 진단받은 경우, 임신, 이전 난소암또는 다른 악성종양 진단받았던 경우, 이전 부속기 수술을 받은 경우, biomarker 결과가 incomplete한 경우, 수술이 취소된 경우</t>
    <phoneticPr fontId="2" type="noConversion"/>
  </si>
  <si>
    <t>1년이상 무월경인 45세 이상, 55세 이상, 기록상 확인이 불가능하면 FSH 25IU/L</t>
    <phoneticPr fontId="2" type="noConversion"/>
  </si>
  <si>
    <t>Goff(2017)</t>
  </si>
  <si>
    <t>미국</t>
    <phoneticPr fontId="2" type="noConversion"/>
  </si>
  <si>
    <t>Nikolova(2017)</t>
  </si>
  <si>
    <t>세르비아</t>
    <phoneticPr fontId="2" type="noConversion"/>
  </si>
  <si>
    <t>폐경전: 채혈시점 기준 12개월 이내 월경이 있음, 자궁절제술을 받은 경우 FSH 22mIU/mL 미만</t>
    <phoneticPr fontId="2" type="noConversion"/>
  </si>
  <si>
    <t>Yanaranop(2017)</t>
  </si>
  <si>
    <t>2012.1.~12.</t>
    <phoneticPr fontId="2" type="noConversion"/>
  </si>
  <si>
    <t>1) 45세 미만이고 1년 이상 월경이 중단
2) 55세 초과
3) 의무기록으로 판단이 어려우면 FSH 25IU/L</t>
    <phoneticPr fontId="2" type="noConversion"/>
  </si>
  <si>
    <t xml:space="preserve">Elecsys HE4 </t>
  </si>
  <si>
    <t>Fawzy(2016)</t>
  </si>
  <si>
    <t>2012.10.~2013.8.</t>
    <phoneticPr fontId="2" type="noConversion"/>
  </si>
  <si>
    <t>연구등록시점 기준으로 1년 이상 월경이 없거나 55세 초과이면서 마지막 생리가 언제인지 모르는 경우
- (폐경전) 연구등록시점 기준으로 1년 이내 월경을 했거나 48세 초과이면서 마지막 생리가 언제인지 모르는 경우</t>
    <phoneticPr fontId="2" type="noConversion"/>
  </si>
  <si>
    <t>Li(2016)</t>
  </si>
  <si>
    <t>2012.9.~2014.4.</t>
    <phoneticPr fontId="2" type="noConversion"/>
  </si>
  <si>
    <t>Xu(2016)</t>
  </si>
  <si>
    <t>2013.6.~2014.11.</t>
    <phoneticPr fontId="2" type="noConversion"/>
  </si>
  <si>
    <t>1년이상 무월경, 건강대조군에서는 51세 이상(중국인 폐경연령 평균 50세 기준)</t>
    <phoneticPr fontId="2" type="noConversion"/>
  </si>
  <si>
    <t>Yanaranop(2016)</t>
  </si>
  <si>
    <t>2012.1.~2013.12.</t>
    <phoneticPr fontId="2" type="noConversion"/>
  </si>
  <si>
    <t>45세 이상이면서 1년이상 무월경 또는 55세 이상 또는 FSG 25IU/L 이상</t>
    <phoneticPr fontId="2" type="noConversion"/>
  </si>
  <si>
    <t>Chen(2015)</t>
  </si>
  <si>
    <t>2012.3.~2014.3.</t>
    <phoneticPr fontId="2" type="noConversion"/>
  </si>
  <si>
    <t>수술 전 이전 암 병력이 있어가 자궁암 보다 활성화된 암이 있는 경우 제외</t>
    <phoneticPr fontId="2" type="noConversion"/>
  </si>
  <si>
    <t>1년 이상 무월경</t>
    <phoneticPr fontId="2" type="noConversion"/>
  </si>
  <si>
    <t>Roche E170</t>
    <phoneticPr fontId="2" type="noConversion"/>
  </si>
  <si>
    <t>Farzaneh(2014)</t>
  </si>
  <si>
    <t>이란</t>
    <phoneticPr fontId="2" type="noConversion"/>
  </si>
  <si>
    <t>2012.3.~2013.3.</t>
    <phoneticPr fontId="2" type="noConversion"/>
  </si>
  <si>
    <t>1년 이상 무월경 또는 실험실검사로 폐경을 진단받은 경우</t>
    <phoneticPr fontId="2" type="noConversion"/>
  </si>
  <si>
    <t>Ortiz-Munoz(2014)</t>
  </si>
  <si>
    <t>스페인</t>
    <phoneticPr fontId="2" type="noConversion"/>
  </si>
  <si>
    <t>만성 간질환 또는 만성 신부전 환자 제외</t>
    <phoneticPr fontId="2" type="noConversion"/>
  </si>
  <si>
    <t>Roche, Cobas e 601</t>
    <phoneticPr fontId="2" type="noConversion"/>
  </si>
  <si>
    <t>Winarto(2014)</t>
  </si>
  <si>
    <t>인도네시아</t>
    <phoneticPr fontId="2" type="noConversion"/>
  </si>
  <si>
    <t>2010.11.~2011.5.</t>
    <phoneticPr fontId="2" type="noConversion"/>
  </si>
  <si>
    <t>검진, 초음파로 난소종양 진단받은 환자</t>
    <phoneticPr fontId="2" type="noConversion"/>
  </si>
  <si>
    <t>절제불가능한 종양, 병리검사상 non-epithelial, oophorectomy, 난소암치료, 임신 중인 환자 제외</t>
    <phoneticPr fontId="2" type="noConversion"/>
  </si>
  <si>
    <t xml:space="preserve">ARCHITECT HE4 (Abbott, Wiesbaden, Germany) </t>
  </si>
  <si>
    <t>Chan(2013)</t>
  </si>
  <si>
    <t>홍콩</t>
    <phoneticPr fontId="2" type="noConversion"/>
  </si>
  <si>
    <t xml:space="preserve">2009~2010 </t>
    <phoneticPr fontId="2" type="noConversion"/>
  </si>
  <si>
    <t>이전 난소암, 원발성 복막암, 다른 악성질환으로 양쪽 난소적출술을 받은 환자는 제외</t>
    <phoneticPr fontId="2" type="noConversion"/>
  </si>
  <si>
    <t>의무기록으로 폐경여부를 확인
의무기록이 없으면 나이와 FSH로 폐경구분</t>
    <phoneticPr fontId="2" type="noConversion"/>
  </si>
  <si>
    <t>Hamed(2013)</t>
  </si>
  <si>
    <t>2011.3~2012.7</t>
    <phoneticPr fontId="2" type="noConversion"/>
  </si>
  <si>
    <t>연구참여 동의한 자</t>
    <phoneticPr fontId="2" type="noConversion"/>
  </si>
  <si>
    <t>MEIA</t>
    <phoneticPr fontId="2" type="noConversion"/>
  </si>
  <si>
    <t>Kondalsamy-Chennakesavan(2013)</t>
  </si>
  <si>
    <t>호주</t>
    <phoneticPr fontId="2" type="noConversion"/>
  </si>
  <si>
    <t xml:space="preserve">여성, 25세 이상, 수술시행, 마지막 확진이 EOC 또는 양성 종양인 환자 </t>
    <phoneticPr fontId="2" type="noConversion"/>
  </si>
  <si>
    <t>CMIA</t>
  </si>
  <si>
    <t>Moszynski(2013)</t>
  </si>
  <si>
    <t>2005~2011</t>
    <phoneticPr fontId="2" type="noConversion"/>
  </si>
  <si>
    <t>IOTA 가이드라인 상 "probably benign"(n=70), "uncertaily"(n=34), "probably malignant"(n=41)</t>
    <phoneticPr fontId="2" type="noConversion"/>
  </si>
  <si>
    <t>IOTA 가이드라인 상 "certainly benign", "certainly malignant"는 제외</t>
    <phoneticPr fontId="2" type="noConversion"/>
  </si>
  <si>
    <t>immunoenzymatic test</t>
  </si>
  <si>
    <t>Novotny(2012)</t>
  </si>
  <si>
    <t>체코</t>
    <phoneticPr fontId="2" type="noConversion"/>
  </si>
  <si>
    <t>2010~2011</t>
    <phoneticPr fontId="2" type="noConversion"/>
  </si>
  <si>
    <t>36,81</t>
    <phoneticPr fontId="2" type="noConversion"/>
  </si>
  <si>
    <t>26.3,37.7</t>
    <phoneticPr fontId="2" type="noConversion"/>
  </si>
  <si>
    <t>Plotti(2012)</t>
  </si>
  <si>
    <t>이탈리아</t>
    <phoneticPr fontId="2" type="noConversion"/>
  </si>
  <si>
    <t>2010.11.~2011.11.</t>
    <phoneticPr fontId="2" type="noConversion"/>
  </si>
  <si>
    <t>RIA</t>
    <phoneticPr fontId="2" type="noConversion"/>
  </si>
  <si>
    <t>Bandiera(2011)</t>
  </si>
  <si>
    <t>2003~2010</t>
    <phoneticPr fontId="2" type="noConversion"/>
  </si>
  <si>
    <t>Holcomb(2011)</t>
  </si>
  <si>
    <t>2005.12~2007.2</t>
  </si>
  <si>
    <t>55세이고 1년 이상 무월경, 마지막 생리가 불분명하면 FSG 22 mIU/mL 이상인 경우</t>
    <phoneticPr fontId="2" type="noConversion"/>
  </si>
  <si>
    <t>Molina(2011)</t>
  </si>
  <si>
    <t>Montagnana(2011)</t>
  </si>
  <si>
    <t>2007.10~2010.2</t>
    <phoneticPr fontId="2" type="noConversion"/>
  </si>
  <si>
    <t xml:space="preserve">연구참여 시점 1년 이상 무월경인 상태이거나 마지막 생리가 불분명하지만 55세를 초과한 경우
</t>
    <phoneticPr fontId="2" type="noConversion"/>
  </si>
  <si>
    <t>Abdel-Azeez(2010)</t>
  </si>
  <si>
    <t>Anastasi(2010)</t>
  </si>
  <si>
    <t>2005.~2007.</t>
    <phoneticPr fontId="2" type="noConversion"/>
  </si>
  <si>
    <t>진단법평가연구(전향)</t>
    <phoneticPr fontId="2" type="noConversion"/>
  </si>
  <si>
    <t>진단법평가연구(후향)</t>
    <phoneticPr fontId="2" type="noConversion"/>
  </si>
  <si>
    <t>진단법평가연구</t>
    <phoneticPr fontId="2" type="noConversion"/>
  </si>
  <si>
    <t>연구설계</t>
    <phoneticPr fontId="2" type="noConversion"/>
  </si>
  <si>
    <t>양성 또는 상피성 난소암  1기 확진 환자</t>
    <phoneticPr fontId="2" type="noConversion"/>
  </si>
  <si>
    <t>난소암 재발 의심 환자 및  부속기 양성종양 확진 환자</t>
    <phoneticPr fontId="2" type="noConversion"/>
  </si>
  <si>
    <t>상피성 난소암 또는 양성  산부인과 질환 의심 환자</t>
    <phoneticPr fontId="2" type="noConversion"/>
  </si>
  <si>
    <t xml:space="preserve">치료전 혈액샘플이 있는 환자, 종양절제술을 받은 후 세포병리학적 검사를 시행한 환자, 세포병리학적으로 양성/악성 확진을 받은 환자 </t>
    <phoneticPr fontId="2" type="noConversion"/>
  </si>
  <si>
    <t xml:space="preserve">다른 장기의 악성종양을 진단받은 적이 있는 환자, 임산부, 심각한 동반질환이 있는 환자 </t>
    <phoneticPr fontId="2" type="noConversion"/>
  </si>
  <si>
    <t>CA125 검사를 받은 환자, 수술 적응증이 되는 환자</t>
    <phoneticPr fontId="2" type="noConversion"/>
  </si>
  <si>
    <t>복수, 림프결절이 만져지는 등 높은 등급 암이 의심되는 환자, 지난 5년 이내 암을 진단받은 환자, 신기능이 저하된 환자</t>
    <phoneticPr fontId="2" type="noConversion"/>
  </si>
  <si>
    <t>상피성 난소암 또는 양성 산부인과 질환 환자</t>
    <phoneticPr fontId="2" type="noConversion"/>
  </si>
  <si>
    <t>악성종양, HE4 수치에 영향을 미칠 수 있는 질환을 가진 환자(만성 신질환, 신부전, 신장 섬유화증, 전신홍반루프스), 이전에 양측 난소절제술 받은 환자</t>
    <phoneticPr fontId="2" type="noConversion"/>
  </si>
  <si>
    <t xml:space="preserve">수술전 영상검사를 통해 난소암이 의심되는 환자, 난소가 아닌 장기에서 기인한 종양 환자도 포함 </t>
    <phoneticPr fontId="2" type="noConversion"/>
  </si>
  <si>
    <t>난소암 재발환자, 선행항암화학요법을 시행한 환자, 정맥 혈전색전증이 있는 환자.</t>
    <phoneticPr fontId="2" type="noConversion"/>
  </si>
  <si>
    <t>비난소성 암 환자, 항암치료 또는 방사선치료 받은 환자, 심장, 간, 신장 질환을 진단받거나 당뇨가 있는 환자</t>
    <phoneticPr fontId="2" type="noConversion"/>
  </si>
  <si>
    <t>연구대상자 수</t>
    <phoneticPr fontId="2" type="noConversion"/>
  </si>
  <si>
    <t>연구특성</t>
    <phoneticPr fontId="2" type="noConversion"/>
  </si>
  <si>
    <t>총</t>
    <phoneticPr fontId="2" type="noConversion"/>
  </si>
  <si>
    <t>악성종양</t>
    <phoneticPr fontId="2" type="noConversion"/>
  </si>
  <si>
    <t>양성종양</t>
    <phoneticPr fontId="2" type="noConversion"/>
  </si>
  <si>
    <t>경계성종양</t>
    <phoneticPr fontId="2" type="noConversion"/>
  </si>
  <si>
    <t>양성종양(39명)</t>
    <phoneticPr fontId="2" type="noConversion"/>
  </si>
  <si>
    <t>악성종양(3명)</t>
    <phoneticPr fontId="2" type="noConversion"/>
  </si>
  <si>
    <t>악성종양(41명)</t>
    <phoneticPr fontId="2" type="noConversion"/>
  </si>
  <si>
    <t>악성종양(6명)</t>
    <phoneticPr fontId="2" type="noConversion"/>
  </si>
  <si>
    <t>양성종양(11명)</t>
    <phoneticPr fontId="2" type="noConversion"/>
  </si>
  <si>
    <t>악성종양(7명)</t>
    <phoneticPr fontId="2" type="noConversion"/>
  </si>
  <si>
    <t>양성종양(10명)</t>
    <phoneticPr fontId="2" type="noConversion"/>
  </si>
  <si>
    <t>양성종양(44명)</t>
    <phoneticPr fontId="2" type="noConversion"/>
  </si>
  <si>
    <t>양성종양(28명)</t>
    <phoneticPr fontId="2" type="noConversion"/>
  </si>
  <si>
    <t>양성종양(43명)</t>
    <phoneticPr fontId="2" type="noConversion"/>
  </si>
  <si>
    <t>악성종양(11명)</t>
    <phoneticPr fontId="2" type="noConversion"/>
  </si>
  <si>
    <t>폐경 전 환자</t>
    <phoneticPr fontId="2" type="noConversion"/>
  </si>
  <si>
    <t>폐경 환자</t>
    <phoneticPr fontId="2" type="noConversion"/>
  </si>
  <si>
    <t>제외기준</t>
    <phoneticPr fontId="2" type="noConversion"/>
  </si>
  <si>
    <t>선정기준</t>
    <phoneticPr fontId="2" type="noConversion"/>
  </si>
  <si>
    <t>골반 또는 부속기 종양 환자</t>
    <phoneticPr fontId="2" type="noConversion"/>
  </si>
  <si>
    <t>난소종양 의심 환자</t>
    <phoneticPr fontId="2" type="noConversion"/>
  </si>
  <si>
    <t>골반 내 종괴 폐경 환자</t>
    <phoneticPr fontId="2" type="noConversion"/>
  </si>
  <si>
    <t>난소암 의심 환자</t>
    <phoneticPr fontId="2" type="noConversion"/>
  </si>
  <si>
    <t>부속기 종양 폐경 전 환자</t>
    <phoneticPr fontId="2" type="noConversion"/>
  </si>
  <si>
    <r>
      <t>일차 난소암</t>
    </r>
    <r>
      <rPr>
        <sz val="10"/>
        <color rgb="FF000000"/>
        <rFont val="맑은 고딕"/>
        <family val="3"/>
        <charset val="129"/>
        <scheme val="minor"/>
      </rPr>
      <t>, 경계성 종양, 양성 난소종양 확진 환자</t>
    </r>
    <phoneticPr fontId="2" type="noConversion"/>
  </si>
  <si>
    <r>
      <t>난소 양성</t>
    </r>
    <r>
      <rPr>
        <sz val="10"/>
        <color rgb="FF000000"/>
        <rFont val="맑은 고딕"/>
        <family val="3"/>
        <charset val="129"/>
        <scheme val="minor"/>
      </rPr>
      <t>·악성종양 확진 환자</t>
    </r>
    <phoneticPr fontId="2" type="noConversion"/>
  </si>
  <si>
    <r>
      <t>상피성 난소암 또는 양성 질환</t>
    </r>
    <r>
      <rPr>
        <sz val="10"/>
        <color rgb="FF000000"/>
        <rFont val="맑은 고딕"/>
        <family val="3"/>
        <charset val="129"/>
        <scheme val="minor"/>
      </rPr>
      <t xml:space="preserve"> 확진 환자</t>
    </r>
    <phoneticPr fontId="2" type="noConversion"/>
  </si>
  <si>
    <r>
      <t>난소낭종</t>
    </r>
    <r>
      <rPr>
        <sz val="10"/>
        <color rgb="FF000000"/>
        <rFont val="맑은 고딕"/>
        <family val="3"/>
        <charset val="129"/>
        <scheme val="minor"/>
      </rPr>
      <t>·종양 환자</t>
    </r>
    <phoneticPr fontId="2" type="noConversion"/>
  </si>
  <si>
    <r>
      <t>난소암 또는 난소종양 치료를</t>
    </r>
    <r>
      <rPr>
        <sz val="10"/>
        <color rgb="FF000000"/>
        <rFont val="맑은 고딕"/>
        <family val="3"/>
        <charset val="129"/>
        <scheme val="minor"/>
      </rPr>
      <t xml:space="preserve"> 받은 환자</t>
    </r>
    <phoneticPr fontId="2" type="noConversion"/>
  </si>
  <si>
    <r>
      <t>상피성 난소암</t>
    </r>
    <r>
      <rPr>
        <sz val="10"/>
        <color rgb="FF000000"/>
        <rFont val="맑은 고딕"/>
        <family val="3"/>
        <charset val="129"/>
        <scheme val="minor"/>
      </rPr>
      <t>, 양성 부인과 질환 확진 환자</t>
    </r>
    <phoneticPr fontId="2" type="noConversion"/>
  </si>
  <si>
    <r>
      <t>양성</t>
    </r>
    <r>
      <rPr>
        <sz val="10"/>
        <color rgb="FF000000"/>
        <rFont val="맑은 고딕"/>
        <family val="3"/>
        <charset val="129"/>
        <scheme val="minor"/>
      </rPr>
      <t>·악성 난소질환 확진 환자</t>
    </r>
    <phoneticPr fontId="2" type="noConversion"/>
  </si>
  <si>
    <t xml:space="preserve">일차성 악성종양이 있는 환자, 선행항암화학요법을 받은 환자, 신부전, 만성 간부전이 있는 환자 </t>
    <phoneticPr fontId="2" type="noConversion"/>
  </si>
  <si>
    <r>
      <t xml:space="preserve">수술 전 biomarkers, 폐경상태를 알 수 없는 환자, 이전 골반부종괴 수술 경험이 있는 환자, 다른 장기 악성종양이 있는 환자, 신장, 심장, 폐 기능장애가 있는 환자, serum Cr&gt;133 </t>
    </r>
    <r>
      <rPr>
        <sz val="10"/>
        <color theme="1"/>
        <rFont val="Calibri"/>
        <family val="2"/>
        <charset val="161"/>
      </rPr>
      <t>μ</t>
    </r>
    <r>
      <rPr>
        <sz val="10"/>
        <color theme="1"/>
        <rFont val="맑은 고딕"/>
        <family val="2"/>
        <charset val="129"/>
        <scheme val="minor"/>
      </rPr>
      <t>mol/L</t>
    </r>
    <phoneticPr fontId="2" type="noConversion"/>
  </si>
  <si>
    <t>연령, 폐경상태, 세포병리학적 검사 결과에 대한 기록이 있는 환자, 혈액샘플 최소 0.5ml를 이용할 수 있는 환자</t>
    <phoneticPr fontId="2" type="noConversion"/>
  </si>
  <si>
    <t>양측 난소절제술을 받은 환자, 경계성 종양, 비상피성 세포에 기인한 난소종양, 전이성 난소종양 환자</t>
    <phoneticPr fontId="2" type="noConversion"/>
  </si>
  <si>
    <t xml:space="preserve">임상진찰과 영상검사를 통해 난소종양을 진단받고 입원한 환자 </t>
    <phoneticPr fontId="2" type="noConversion"/>
  </si>
  <si>
    <t xml:space="preserve">다른 골반내 장기에서 기인한 종양이 의심되는 환자, 신장문제 등 연구결과에 영향을 미칠 수 있는 건강상태인 환자, 수술 전 항암치료를 받은 환자 </t>
    <phoneticPr fontId="2" type="noConversion"/>
  </si>
  <si>
    <t>영상검사 상 난소에서 기인한 부속기 종양이 있는 환자, 종양을 제거하기 위해 수술이 예정된 환자</t>
    <phoneticPr fontId="2" type="noConversion"/>
  </si>
  <si>
    <t xml:space="preserve">난소 종양감축술을 받지 않은 환자, 초음파 검사 이후 30일 이상 수술이 지연된 환자, 이전에 양쪽 난소절제술을 받은 환자 </t>
    <phoneticPr fontId="2" type="noConversion"/>
  </si>
  <si>
    <t>CA125 검사를 받지 않은 환자,난소가 아닌 다른 부위 악성종양 환자</t>
    <phoneticPr fontId="2" type="noConversion"/>
  </si>
  <si>
    <t>질초음파상 골반종괴 의심 환자</t>
    <phoneticPr fontId="2" type="noConversion"/>
  </si>
  <si>
    <t>이전에 선행항암화학요법, 양측 난소절제술을 받은 환자, 임산부, 간&amp;신장 장애, 난소주위 낭종, 전이성 질환이 있는 환자</t>
    <phoneticPr fontId="2" type="noConversion"/>
  </si>
  <si>
    <t>전체 환자</t>
    <phoneticPr fontId="2" type="noConversion"/>
  </si>
  <si>
    <t>상피성난소암 진단</t>
    <phoneticPr fontId="2" type="noConversion"/>
  </si>
  <si>
    <t>난소암 진단, 치료경과 및 재발 확인</t>
    <phoneticPr fontId="2" type="noConversion"/>
  </si>
  <si>
    <t>수술, 세포병리학적 진단을 받지 전 5일 이내 CA125와 HE4 검사를 받은 환자</t>
    <phoneticPr fontId="2" type="noConversion"/>
  </si>
  <si>
    <t xml:space="preserve">임산부, 신장 질환, 암 진단받은 환자, 항암치료 and/or 방사선치료를 받은 환자, fibroids&gt;5 cm, 부속기 종양에 대한 의무기록이 부족한 환자 </t>
    <phoneticPr fontId="2" type="noConversion"/>
  </si>
  <si>
    <t xml:space="preserve">일차성 상피성난소암 환자, 전이가 없는 환자, 단일 상피성 난소암이고 다른 장기로 전이가 없는 환자, 심장, 간, 신장, 폐 질환, 약물 알러지가 없는 환자 </t>
    <phoneticPr fontId="2" type="noConversion"/>
  </si>
  <si>
    <t>대상자 등록기간</t>
    <phoneticPr fontId="2" type="noConversion"/>
  </si>
  <si>
    <t>1년이상 무월경, 이전에 자궁절제술 받은 경우 50세 이상</t>
    <phoneticPr fontId="2" type="noConversion"/>
  </si>
  <si>
    <t>Moore et al[8] 연구의 정의를 따름</t>
    <phoneticPr fontId="2" type="noConversion"/>
  </si>
  <si>
    <t>별도 유형(16명)</t>
    <phoneticPr fontId="2" type="noConversion"/>
  </si>
  <si>
    <t>별도 유형(17명)</t>
    <phoneticPr fontId="2" type="noConversion"/>
  </si>
  <si>
    <t>별도 유형(45명)</t>
    <phoneticPr fontId="2" type="noConversion"/>
  </si>
  <si>
    <t>별도 유형(7명)</t>
    <phoneticPr fontId="2" type="noConversion"/>
  </si>
  <si>
    <t>별도 유형(31명)</t>
    <phoneticPr fontId="2" type="noConversion"/>
  </si>
  <si>
    <t>별도 유형(48명)</t>
    <phoneticPr fontId="2" type="noConversion"/>
  </si>
  <si>
    <t>분석방법</t>
    <phoneticPr fontId="2" type="noConversion"/>
  </si>
  <si>
    <t>검사법</t>
    <phoneticPr fontId="2" type="noConversion"/>
  </si>
  <si>
    <t>전체</t>
    <phoneticPr fontId="2" type="noConversion"/>
  </si>
  <si>
    <t>임계값(pmol/L)</t>
    <phoneticPr fontId="2" type="noConversion"/>
  </si>
  <si>
    <t>기존</t>
  </si>
  <si>
    <t>최적</t>
  </si>
  <si>
    <t>기존/최적</t>
    <phoneticPr fontId="2" type="noConversion"/>
  </si>
  <si>
    <t xml:space="preserve">기존 </t>
  </si>
  <si>
    <t>최적</t>
    <phoneticPr fontId="2" type="noConversion"/>
  </si>
  <si>
    <t>기존</t>
    <phoneticPr fontId="2" type="noConversion"/>
  </si>
  <si>
    <t>폐경 전</t>
    <phoneticPr fontId="2" type="noConversion"/>
  </si>
  <si>
    <t>폐경</t>
    <phoneticPr fontId="2" type="noConversion"/>
  </si>
  <si>
    <t>-/79.6</t>
    <phoneticPr fontId="2" type="noConversion"/>
  </si>
  <si>
    <t>92.1/83</t>
    <phoneticPr fontId="2" type="noConversion"/>
  </si>
  <si>
    <t>121.1/85.5</t>
    <phoneticPr fontId="2" type="noConversion"/>
  </si>
  <si>
    <t>140/70</t>
    <phoneticPr fontId="2" type="noConversion"/>
  </si>
  <si>
    <t>-/70</t>
    <phoneticPr fontId="2" type="noConversion"/>
  </si>
  <si>
    <t>-/84.8</t>
    <phoneticPr fontId="2" type="noConversion"/>
  </si>
  <si>
    <t>70/72</t>
    <phoneticPr fontId="2" type="noConversion"/>
  </si>
  <si>
    <t>70/63</t>
    <phoneticPr fontId="2" type="noConversion"/>
  </si>
  <si>
    <t>140/126</t>
    <phoneticPr fontId="2" type="noConversion"/>
  </si>
  <si>
    <t>140/8736</t>
    <phoneticPr fontId="2" type="noConversion"/>
  </si>
  <si>
    <t>-/72.3</t>
    <phoneticPr fontId="2" type="noConversion"/>
  </si>
  <si>
    <t>-/97.5</t>
    <phoneticPr fontId="2" type="noConversion"/>
  </si>
  <si>
    <t>70/103.4</t>
    <phoneticPr fontId="2" type="noConversion"/>
  </si>
  <si>
    <t xml:space="preserve">악성질환이 의심되는 환자, 수술 후 16~20개월이 경과하지 않은 혈액샘플을 이용할 수 있는 환자 </t>
    <phoneticPr fontId="2" type="noConversion"/>
  </si>
  <si>
    <t>HE 4 EIA kit (Fujirebio)</t>
    <phoneticPr fontId="2" type="noConversion"/>
  </si>
  <si>
    <t>Roche Cobas E601</t>
    <phoneticPr fontId="2" type="noConversion"/>
  </si>
  <si>
    <t>Elecsys HE4 test reagents (Roche)</t>
    <phoneticPr fontId="2" type="noConversion"/>
  </si>
  <si>
    <t>Cobas e411 analyser (Roche)</t>
    <phoneticPr fontId="2" type="noConversion"/>
  </si>
  <si>
    <t>Roche cobas 60</t>
    <phoneticPr fontId="2" type="noConversion"/>
  </si>
  <si>
    <t>Cobas 8000-e602</t>
    <phoneticPr fontId="2" type="noConversion"/>
  </si>
  <si>
    <t>Roche Modular E170</t>
    <phoneticPr fontId="2" type="noConversion"/>
  </si>
  <si>
    <t>ARCHITECT i2000SRrVR(Abbott)</t>
    <phoneticPr fontId="2" type="noConversion"/>
  </si>
  <si>
    <t>Elecsys HE4 assay (Roche)</t>
    <phoneticPr fontId="2" type="noConversion"/>
  </si>
  <si>
    <t>Cobas 6000(Roche)</t>
    <phoneticPr fontId="2" type="noConversion"/>
  </si>
  <si>
    <t>ARCHITECT HE4 kits</t>
    <phoneticPr fontId="2" type="noConversion"/>
  </si>
  <si>
    <t>Architect HE4(Abbott)</t>
    <phoneticPr fontId="2" type="noConversion"/>
  </si>
  <si>
    <t>HE4 enzyme immunoassay (Fujirebio)</t>
    <phoneticPr fontId="2" type="noConversion"/>
  </si>
  <si>
    <t>ARCHITECT HE4 assay (Abbott)</t>
    <phoneticPr fontId="2" type="noConversion"/>
  </si>
  <si>
    <t>Elecsys HE4 kits (Roche)</t>
    <phoneticPr fontId="2" type="noConversion"/>
  </si>
  <si>
    <t>HE4 enzyme immunometric assay Kits(Fujirebio)</t>
    <phoneticPr fontId="2" type="noConversion"/>
  </si>
  <si>
    <t xml:space="preserve">ARCHITECT HE4 (Abbott) </t>
    <phoneticPr fontId="2" type="noConversion"/>
  </si>
  <si>
    <t xml:space="preserve">ARCHITECT HE4 (Abbott,) </t>
    <phoneticPr fontId="2" type="noConversion"/>
  </si>
  <si>
    <t>Architect 1000i System (Abbott)</t>
    <phoneticPr fontId="2" type="noConversion"/>
  </si>
  <si>
    <t>HE4 enzyme immunometric assay Kits (EIA) (Fujirebio)</t>
    <phoneticPr fontId="2" type="noConversion"/>
  </si>
  <si>
    <t>대상자 정의</t>
    <phoneticPr fontId="2" type="noConversion"/>
  </si>
  <si>
    <t>대상자 특성</t>
    <phoneticPr fontId="2" type="noConversion"/>
  </si>
  <si>
    <t xml:space="preserve">지난 5년 이내 암 진단받은 환자, 세포독성 항암치료를 받은 환자, 임산부, 수술을 통해 비산부인과암 질환을 진단받은 환자 </t>
    <phoneticPr fontId="2" type="noConversion"/>
  </si>
  <si>
    <t>악성질환을 동반한 환자</t>
    <phoneticPr fontId="2" type="noConversion"/>
  </si>
  <si>
    <t>11.4/11.1</t>
    <phoneticPr fontId="2" type="noConversion"/>
  </si>
  <si>
    <t>29.9/25.3</t>
    <phoneticPr fontId="2" type="noConversion"/>
  </si>
  <si>
    <t>11.4/22.5</t>
    <phoneticPr fontId="2" type="noConversion"/>
  </si>
  <si>
    <t>29.9/18.8</t>
    <phoneticPr fontId="2" type="noConversion"/>
  </si>
  <si>
    <t>11.4/13.4</t>
    <phoneticPr fontId="2" type="noConversion"/>
  </si>
  <si>
    <t>29.9/18.7</t>
    <phoneticPr fontId="2" type="noConversion"/>
  </si>
  <si>
    <t>11.4/8.1</t>
    <phoneticPr fontId="2" type="noConversion"/>
  </si>
  <si>
    <t>29.9/31.5</t>
    <phoneticPr fontId="2" type="noConversion"/>
  </si>
  <si>
    <t>7.4/28</t>
    <phoneticPr fontId="2" type="noConversion"/>
  </si>
  <si>
    <t>25.3/54.8</t>
    <phoneticPr fontId="2" type="noConversion"/>
  </si>
  <si>
    <t>임계값(%)</t>
    <phoneticPr fontId="2" type="noConversion"/>
  </si>
  <si>
    <t>임계값(U/ml)</t>
    <phoneticPr fontId="2" type="noConversion"/>
  </si>
  <si>
    <t>35/-</t>
    <phoneticPr fontId="2" type="noConversion"/>
  </si>
  <si>
    <t>-/89.6</t>
    <phoneticPr fontId="2" type="noConversion"/>
  </si>
  <si>
    <t>-/23.4</t>
    <phoneticPr fontId="2" type="noConversion"/>
  </si>
  <si>
    <t>35/26.6</t>
    <phoneticPr fontId="2" type="noConversion"/>
  </si>
  <si>
    <t>-/71.7</t>
    <phoneticPr fontId="2" type="noConversion"/>
  </si>
  <si>
    <t>-/22.5</t>
    <phoneticPr fontId="2" type="noConversion"/>
  </si>
  <si>
    <t>35/60</t>
    <phoneticPr fontId="2" type="noConversion"/>
  </si>
  <si>
    <t>35/110</t>
    <phoneticPr fontId="2" type="noConversion"/>
  </si>
  <si>
    <t>200/123</t>
    <phoneticPr fontId="2" type="noConversion"/>
  </si>
  <si>
    <t>35/57</t>
    <phoneticPr fontId="2" type="noConversion"/>
  </si>
  <si>
    <t>35/93.2</t>
    <phoneticPr fontId="2" type="noConversion"/>
  </si>
  <si>
    <t>-/93.2</t>
    <phoneticPr fontId="2" type="noConversion"/>
  </si>
  <si>
    <t>-/110.9</t>
    <phoneticPr fontId="2" type="noConversion"/>
  </si>
  <si>
    <t>35/165.2</t>
    <phoneticPr fontId="2" type="noConversion"/>
  </si>
  <si>
    <t>35/95</t>
    <phoneticPr fontId="2" type="noConversion"/>
  </si>
  <si>
    <t>조직병리학적 검사(HPE)</t>
    <phoneticPr fontId="2" type="noConversion"/>
  </si>
  <si>
    <t>차 종양감축술과 항암치료를 받은 이후 재발 및 전이가 의심되는 난소암 환자</t>
    <phoneticPr fontId="2" type="noConversion"/>
  </si>
  <si>
    <t>6~60개월 추적기간 동안 이차 생검, 흉수/복수 세포학적 검사, clinical follow-up data 종합하여 판단</t>
    <phoneticPr fontId="2" type="noConversion"/>
  </si>
  <si>
    <t>상피성 난소암을 진단받고 수술 후 항암치료를 받은 환자
※ 전이 없고, 단일병변인 환자</t>
    <phoneticPr fontId="2" type="noConversion"/>
  </si>
  <si>
    <t>Eastern Cooperative Oncology Group performance status 0–2 according to World Health Organization criteria</t>
    <phoneticPr fontId="2" type="noConversion"/>
  </si>
  <si>
    <t xml:space="preserve">심장, 혈액학적, 신장, 호흡기, 간 기능 이상, 이차성 악성종양이 있는 환자 </t>
    <phoneticPr fontId="2" type="noConversion"/>
  </si>
  <si>
    <t>150,70</t>
    <phoneticPr fontId="2" type="noConversion"/>
  </si>
  <si>
    <t>조직병리학적 검사(HPE, 이차수술 시 시행)</t>
    <phoneticPr fontId="2" type="noConversion"/>
  </si>
  <si>
    <t>난소암 치료 완료 후 정기적으로 추적관찰 중인 상피성 난소암 환자</t>
    <phoneticPr fontId="2" type="noConversion"/>
  </si>
  <si>
    <t>남소암 수술받은 환자</t>
    <phoneticPr fontId="2" type="noConversion"/>
  </si>
  <si>
    <t>X</t>
    <phoneticPr fontId="2" type="noConversion"/>
  </si>
  <si>
    <t>HE4 vs CA125</t>
    <phoneticPr fontId="2" type="noConversion"/>
  </si>
  <si>
    <t>전체환자</t>
    <phoneticPr fontId="2" type="noConversion"/>
  </si>
  <si>
    <t>폐경 전 환자</t>
    <phoneticPr fontId="2" type="noConversion"/>
  </si>
  <si>
    <t>폐경환자</t>
    <phoneticPr fontId="2" type="noConversion"/>
  </si>
  <si>
    <t>ROMA vs CA125</t>
    <phoneticPr fontId="2" type="noConversion"/>
  </si>
  <si>
    <t>치료경과 및 재발 확인</t>
    <phoneticPr fontId="2" type="noConversion"/>
  </si>
  <si>
    <t>치료경과 확인</t>
    <phoneticPr fontId="2" type="noConversion"/>
  </si>
  <si>
    <t>재발 진단</t>
    <phoneticPr fontId="2" type="noConversion"/>
  </si>
  <si>
    <t>진단정확성 상세</t>
    <phoneticPr fontId="2" type="noConversion"/>
  </si>
  <si>
    <t>치료경과 및 재발 확인 상세</t>
    <phoneticPr fontId="2" type="noConversion"/>
  </si>
  <si>
    <t>HE4 상세</t>
    <phoneticPr fontId="2" type="noConversion"/>
  </si>
  <si>
    <t>CA125 상세</t>
    <phoneticPr fontId="2" type="noConversion"/>
  </si>
  <si>
    <t>ROMA 상세</t>
    <phoneticPr fontId="2" type="noConversion"/>
  </si>
  <si>
    <t>분석방법</t>
    <phoneticPr fontId="2" type="noConversion"/>
  </si>
  <si>
    <t>HE4</t>
    <phoneticPr fontId="2" type="noConversion"/>
  </si>
  <si>
    <t>CA125</t>
    <phoneticPr fontId="2" type="noConversion"/>
  </si>
  <si>
    <t>검사 관련 
이상반응</t>
    <phoneticPr fontId="2" type="noConversion"/>
  </si>
  <si>
    <t>임상적으로 진행성 난소암 환자(복수, 복막 전이 등)</t>
    <phoneticPr fontId="2" type="noConversion"/>
  </si>
  <si>
    <t>임신이나 유의한 동반상병환자(만성신부전증, 만성간질환, 만성신질환)</t>
    <phoneticPr fontId="2" type="noConversion"/>
  </si>
  <si>
    <t>임신, 이전 자궁수술, 유방암, 자궁경부암, 대장암, 수술 전 HE4 검사를 시행하지 않은 환자, 입원 후 수술이 취소된 환자</t>
    <phoneticPr fontId="2" type="noConversion"/>
  </si>
  <si>
    <t xml:space="preserve">분석자료 불충분(HE4 검사결과 없음), 수술 전 biomarker 검사 안함, 비상피성난소암, 신부전 환자(Cr 비정상) </t>
    <phoneticPr fontId="2" type="noConversion"/>
  </si>
  <si>
    <t xml:space="preserve">이전 또는 현재 악성질환 동반 환자, 이전 양측 난소절제출 받은 환자 </t>
    <phoneticPr fontId="2" type="noConversion"/>
  </si>
  <si>
    <t>골반내 종괴 진단받은 환자</t>
    <phoneticPr fontId="2" type="noConversion"/>
  </si>
  <si>
    <t>임상적으로 골반 또는 부속기 종양을 진단받고 수술예정인 환자</t>
    <phoneticPr fontId="2" type="noConversion"/>
  </si>
  <si>
    <t>임산부, 난소암 또는 다른 암 진단 받은 환자, 이전 난소 부속기 수술을 받은 환자, 초음파, biomarker 검사결과가 없는 환자, 수술이 취소된 환자</t>
    <phoneticPr fontId="2" type="noConversion"/>
  </si>
  <si>
    <t>초음파로 난소난종/종양을 확인하고 수술이 계획된 환자</t>
    <phoneticPr fontId="2" type="noConversion"/>
  </si>
  <si>
    <t xml:space="preserve">이전 양측 난소절제술을 받은 환자, 현재 또는 과거 암 진단 받은 환자, 신부전 환자, 현재 호르몬 치료중인 환자, 임산부 </t>
    <phoneticPr fontId="2" type="noConversion"/>
  </si>
  <si>
    <t>골반부 종괴(초음파, MRI, CT로 진단)로 수술예정인 환자</t>
    <phoneticPr fontId="2" type="noConversion"/>
  </si>
  <si>
    <t xml:space="preserve">임산부, 연구등록 전 6주 이내 골반 수술을 받은 환자, 이전 산부인과 암 진단받은 환자, 이전 양측 난소절제출 받은 환자 </t>
    <phoneticPr fontId="2" type="noConversion"/>
  </si>
  <si>
    <t xml:space="preserve">양측 난소절제술 받은 환자, 임산부, 항암화학치료 받은 환자 </t>
    <phoneticPr fontId="2" type="noConversion"/>
  </si>
  <si>
    <t>골반 내 종괴에 대해 수술 또는 영상 유도 조직검사 예정 환자</t>
    <phoneticPr fontId="2" type="noConversion"/>
  </si>
  <si>
    <t>ROMA를 시행한 환자</t>
    <phoneticPr fontId="2" type="noConversion"/>
  </si>
  <si>
    <t>증상이 있거나 악성이 의심되는 난소종양으로 수술예정인 환자</t>
    <phoneticPr fontId="2" type="noConversion"/>
  </si>
  <si>
    <t>영역1: 환자선택</t>
    <phoneticPr fontId="2" type="noConversion"/>
  </si>
  <si>
    <t>영역2: 중재검사(들)</t>
    <phoneticPr fontId="2" type="noConversion"/>
  </si>
  <si>
    <t>영역3: 참고표준검사</t>
    <phoneticPr fontId="2" type="noConversion"/>
  </si>
  <si>
    <t>영역4: 연구진행과 시점</t>
    <phoneticPr fontId="2" type="noConversion"/>
  </si>
  <si>
    <t>비뚤림위험</t>
    <phoneticPr fontId="2" type="noConversion"/>
  </si>
  <si>
    <t>적용성에 대한 우려</t>
    <phoneticPr fontId="2" type="noConversion"/>
  </si>
  <si>
    <t>환자 선택 방법을 기술하시오:</t>
    <phoneticPr fontId="2" type="noConversion"/>
  </si>
  <si>
    <t>1. 대상군은 연속적 표본 또는 무작위 표본이었는가?</t>
    <phoneticPr fontId="2" type="noConversion"/>
  </si>
  <si>
    <t>2. 환자-대조군 설계를 피하였는가?</t>
    <phoneticPr fontId="2" type="noConversion"/>
  </si>
  <si>
    <t>3. 해당연구는 부적절한 배제를 피하였는가?</t>
    <phoneticPr fontId="2" type="noConversion"/>
  </si>
  <si>
    <t>환자군 선택에서 비뚤림이 초래될 수 있는가?</t>
    <phoneticPr fontId="2" type="noConversion"/>
  </si>
  <si>
    <t>포함된 환자군과 임상상황이 문헌고찰의 핵심질문에 적합하지 않을 우려가 있는가?</t>
    <phoneticPr fontId="2" type="noConversion"/>
  </si>
  <si>
    <t>중재검사에 대해 기술하고, 그것이 어떻게 수행되고 해석되었는지 기술하시오:</t>
    <phoneticPr fontId="2" type="noConversion"/>
  </si>
  <si>
    <t>1. 중재검사 결과는 참고표준 검사 결과에 대한 정보 없이 해석되었는가?</t>
    <phoneticPr fontId="2" type="noConversion"/>
  </si>
  <si>
    <t>2. 임계치가 사용되었을 경우, 이는 사전에 명시되었는가?</t>
    <phoneticPr fontId="2" type="noConversion"/>
  </si>
  <si>
    <t>중재검사의 수행 또는 해석과정에서 비뚤림이 초래될 수 있는가?</t>
    <phoneticPr fontId="2" type="noConversion"/>
  </si>
  <si>
    <t>중재검사와 검사의 수행, 결과 해석이 문헌고찰의 핵심질문과 상이할 우려가 있는가?</t>
    <phoneticPr fontId="2" type="noConversion"/>
  </si>
  <si>
    <t>참고표준에 대해 기술하고 그것이 어떻게 수행되고 해석되었는지 기술하시오:</t>
    <phoneticPr fontId="2" type="noConversion"/>
  </si>
  <si>
    <t>1. 참고표준 검사는 대상 질병상태를 정확히 구분할 것 같은가?</t>
    <phoneticPr fontId="2" type="noConversion"/>
  </si>
  <si>
    <t>2. 참고표준 검사 결과는 중재검사 결과에 대한 정보 없이 해석되었는가?</t>
    <phoneticPr fontId="2" type="noConversion"/>
  </si>
  <si>
    <r>
      <t>참고표준 검사와 검사의 수행 또는 결과해석에서 비뚤림이 초래될 수 있는가</t>
    </r>
    <r>
      <rPr>
        <sz val="10"/>
        <color rgb="FF000000"/>
        <rFont val="맑은 고딕"/>
        <family val="3"/>
        <charset val="129"/>
        <scheme val="minor"/>
      </rPr>
      <t>?</t>
    </r>
    <phoneticPr fontId="2" type="noConversion"/>
  </si>
  <si>
    <t>참고표준에 의해 정의된 대상 질병상태가 문헌고찰의 핵심질문에 적합하지 않을 우려가 있는가?</t>
    <phoneticPr fontId="2" type="noConversion"/>
  </si>
  <si>
    <t>1. 중재검사(들)와 참고표준 검사 사이에 적절한 시간 간격이 있었는가?</t>
    <phoneticPr fontId="2" type="noConversion"/>
  </si>
  <si>
    <t>2. 모든 환자들은 참고표준 검사를 받았는가?</t>
    <phoneticPr fontId="2" type="noConversion"/>
  </si>
  <si>
    <t>3. 환자들은 동일한 참고표준 검사를 받았는가?</t>
    <phoneticPr fontId="2" type="noConversion"/>
  </si>
  <si>
    <t>4. 모든 환자가 분석에 포함되었는가?</t>
    <phoneticPr fontId="2" type="noConversion"/>
  </si>
  <si>
    <t>연구진행 과정에서 비뚤림이 초래될 수 있는가?</t>
    <phoneticPr fontId="2" type="noConversion"/>
  </si>
  <si>
    <t>Low</t>
    <phoneticPr fontId="2" type="noConversion"/>
  </si>
  <si>
    <t>yes</t>
    <phoneticPr fontId="2" type="noConversion"/>
  </si>
  <si>
    <t>uclear</t>
    <phoneticPr fontId="2" type="noConversion"/>
  </si>
  <si>
    <t>High</t>
    <phoneticPr fontId="2" type="noConversion"/>
  </si>
  <si>
    <t>Unclear</t>
    <phoneticPr fontId="2" type="noConversion"/>
  </si>
  <si>
    <t>시점언급 없음</t>
    <phoneticPr fontId="2" type="noConversion"/>
  </si>
  <si>
    <t>unclear</t>
    <phoneticPr fontId="2" type="noConversion"/>
  </si>
  <si>
    <t>전수 샘플</t>
    <phoneticPr fontId="2" type="noConversion"/>
  </si>
  <si>
    <t>All the pathology specimens examined by experienced gynecological pathologists of our institution.</t>
  </si>
  <si>
    <t>다기관 연구, 병리진단은 Sultanah Aminah 중앙병리검사실로 보내져서 2명 병리학자가 진단</t>
  </si>
  <si>
    <t>혈액채취와 수술 사이 시간을 최소화했다고만 언급</t>
  </si>
  <si>
    <t>수술 전 채혈하였으나 시간간격에 대한 언급이 없음</t>
    <phoneticPr fontId="2" type="noConversion"/>
  </si>
  <si>
    <t>선택배제 기준 언급없음</t>
    <phoneticPr fontId="2" type="noConversion"/>
  </si>
  <si>
    <t>검사해석 blind에 대한 언급 없음</t>
    <phoneticPr fontId="2" type="noConversion"/>
  </si>
  <si>
    <t>blind 언급은 없으나 3명 판독의를 두어 결과정확도를 높임</t>
    <phoneticPr fontId="2" type="noConversion"/>
  </si>
  <si>
    <t>수술 또는 항암치료 전 4주이내 혈액검사를 시행</t>
    <phoneticPr fontId="2" type="noConversion"/>
  </si>
  <si>
    <t>선행연구에서 전향으로 모집한 환자의 자료를 후향적으로 분석</t>
    <phoneticPr fontId="2" type="noConversion"/>
  </si>
  <si>
    <t>전후향 언급없음, 의무기록과 병리검사기록을 후향적으로 의심질환을 분류, 동의서를 받은 후 수술 당일 혈액검사를 시행</t>
    <phoneticPr fontId="2" type="noConversion"/>
  </si>
  <si>
    <t>이미 진단이 된 환자를 대상으로 함</t>
    <phoneticPr fontId="2" type="noConversion"/>
  </si>
  <si>
    <t>같은날 수술, 항암치료 전 채혈</t>
  </si>
  <si>
    <t>수술 2일 전 혈액검사</t>
    <phoneticPr fontId="2" type="noConversion"/>
  </si>
  <si>
    <t>Ovarian masses were confirmed post-operatively by complete histopathological evaluation</t>
    <phoneticPr fontId="2" type="noConversion"/>
  </si>
  <si>
    <t>수술 30분 전 5cc 혈액채취</t>
    <phoneticPr fontId="2" type="noConversion"/>
  </si>
  <si>
    <t>수술 전 48시간 이내 검사</t>
    <phoneticPr fontId="2" type="noConversion"/>
  </si>
  <si>
    <t>포함된 환자군(사전 검사, 증상, 중재검사의 사용목적 그리고 세팅)을 기술하시오:</t>
    <phoneticPr fontId="2" type="noConversion"/>
  </si>
  <si>
    <t>중재검사나 참고표준 검사를 받지 않은 환자들 또는 (흐름도에서 언급된) 2x2 표에서 제외된 환자들을 기술하시오:
중재검사(들)와 참고표준 검사 사이의 시간간격과 그 사이에 시행된 중재법을 기술하시오:</t>
    <phoneticPr fontId="2" type="noConversion"/>
  </si>
  <si>
    <t>다기관연구, 진단법평가연구(전향)</t>
    <phoneticPr fontId="2" type="noConversion"/>
  </si>
  <si>
    <t>다기관연구, 진단법평가연구(후향)</t>
    <phoneticPr fontId="2" type="noConversion"/>
  </si>
  <si>
    <t>진단법평가연구(후향), 조직병리 검사상 확진환자 대상</t>
    <phoneticPr fontId="2" type="noConversion"/>
  </si>
  <si>
    <t>Chen(2018)</t>
    <phoneticPr fontId="2" type="noConversion"/>
  </si>
  <si>
    <t>진단법평가연구, 전후향 언급없음</t>
    <phoneticPr fontId="2" type="noConversion"/>
  </si>
  <si>
    <t>진단법평가연구(전향), 선택배제 기준 언급없음</t>
    <phoneticPr fontId="2" type="noConversion"/>
  </si>
  <si>
    <t>진단법평가연구(전향), 조직병리 검사상 확진환자 대상</t>
    <phoneticPr fontId="2" type="noConversion"/>
  </si>
  <si>
    <t>첫 방문일 때 골반내 비정상 소견이 있는 환자에게 혈액검사(HE4, CA125)를 제안, 동시에 산부인과 검진(초음파, 폐경상태 등)을 시행</t>
    <phoneticPr fontId="2" type="noConversion"/>
  </si>
  <si>
    <t>경계성종양 관련 언급 없음</t>
  </si>
  <si>
    <t>(연구대상에서 제외)</t>
    <phoneticPr fontId="2" type="noConversion"/>
  </si>
  <si>
    <t>경계성 종양에 대한 사전 정의함(별도유형)</t>
  </si>
  <si>
    <t>경계성 종양에 대한 사전 정의함(별도유형)</t>
    <phoneticPr fontId="2" type="noConversion"/>
  </si>
  <si>
    <t>선택기준에 상피성난소암, 양성 난소종양을 포함, 경계성 종양에 대한 사전 정의함(연구대상에서 제외)</t>
    <phoneticPr fontId="2" type="noConversion"/>
  </si>
  <si>
    <t>경계성 종양에 대한 사전 정의함(연구대상에서 제외)</t>
    <phoneticPr fontId="2" type="noConversion"/>
  </si>
  <si>
    <t>경계성 종양에 대한 사전 정의함(별도유형), 건강대조군 분석에 포함</t>
    <phoneticPr fontId="2" type="noConversion"/>
  </si>
  <si>
    <t>경계성 종양에 대한 사전 정의함(악성)</t>
  </si>
  <si>
    <t>경계성 종양에 대한 사전 정의함(악성)</t>
    <phoneticPr fontId="2" type="noConversion"/>
  </si>
  <si>
    <t>경계성 종양에 대한 사전 정의함(양성)</t>
  </si>
  <si>
    <t>경계성 종양에 대한 사전 정의함(양성)</t>
    <phoneticPr fontId="2" type="noConversion"/>
  </si>
  <si>
    <t>HE4 and CA125 (ARCHITECT CA125 II) were measured at the BML INC., Tokyo, Japan.
Measurements were performed by clinical laboratory technologists who were blinded to the study.</t>
    <phoneticPr fontId="2" type="noConversion"/>
  </si>
  <si>
    <t>정기적인 진단w/u 중 수술전 혈액검사를 시행, 혈액검사 시점언급 없음
- 저위험 환자는 종합병원(general hospital, second-line)에서 수술적 치료 시행, 고위험 환자는 암병원(oncologically hospital, third-line)에서 상담과 수술치료를 의뢰</t>
    <phoneticPr fontId="2" type="noConversion"/>
  </si>
  <si>
    <t>Final diagnosis was based on histopathological examination according to the WHO classification of female genital tumors (5th edition, volume 4) conducted by the pathologist of the hospital in which the surgical procedure was performed. 
All OC tissue samples were reviewed by a gynecologic pathologist.</t>
    <phoneticPr fontId="2" type="noConversion"/>
  </si>
  <si>
    <t>1) HE4 검사: ECLIA, Cobas®6000 analyzer
  - 정기적인 진단w/u 중 수술전 혈액검사를 시행
  - 임계값: 40세 이하 60 pmol/L, 41~60세 75 pmol/L, 61세 이상 90 pmol/L, 제조사 추천 70 pmol/L and 150 pmol/L
2) CA125: ECLIA, 임계값: 폐경전 35, 폐경후 20</t>
    <phoneticPr fontId="2" type="noConversion"/>
  </si>
  <si>
    <t>사전 임계값 제시 없음, 최적 임계값 탐색 연구
CA125: electrochemiluminesence on Cobas e411, Roche
HE4: Enzyme Linked Immunosorbent Assay, Fujirebio.</t>
    <phoneticPr fontId="2" type="noConversion"/>
  </si>
  <si>
    <t>최적 임계값 탐색 연구
Serum CA 125 and HE4 levels were measured using the Roche e602 Immunoassay platform
- 임계값: CA125 35, HE4 70/140, ROMA 11.4/29.9</t>
    <phoneticPr fontId="2" type="noConversion"/>
  </si>
  <si>
    <t>모든 환자가 수술 전 악성 가능성을 결정하기 위해 복부초음파와 질초음파를 시행
CA125는 수술 전 평가 routine 검사로 시행, HE4는 수술 당일 채혈</t>
    <phoneticPr fontId="2" type="noConversion"/>
  </si>
  <si>
    <t>사전 임계값 제시 없음, 최적 임계값 탐색 연구
- Roche Elecsys Cobas e411 analyzer (Roche Diagnostics, Basel, Switzerland) using the electrochemiluminescence immunoassay (ECLIA)</t>
    <phoneticPr fontId="2" type="noConversion"/>
  </si>
  <si>
    <t>시점언급 없음
- Prior to surgery, each participant had blood samples (5 mL) collected by clinical lab doctors</t>
    <phoneticPr fontId="2" type="noConversion"/>
  </si>
  <si>
    <t>시점언급 없음
- routine preoperative laboratory investigations</t>
    <phoneticPr fontId="2" type="noConversion"/>
  </si>
  <si>
    <t>CA125는 수술 전 평가 routine 검사로 시행, HE4는 수술 당일 채혈
- HE4: ELISA, HE4 EIA kit (Fujirebio Diagnostics AB, Sweden, Lot No: 33285:1).
- CA125: CLIA, Architech i2000 analyzer (Abbott Laboratories, Illinois, USA)
- 임계값: CA125 35, HE4 150, ROMA 11.4/29.9</t>
    <phoneticPr fontId="2" type="noConversion"/>
  </si>
  <si>
    <t>All removed ovarian lesions were sent for pathological diagnoses at the Department of Pathology, Nanfang Hospital</t>
    <phoneticPr fontId="2" type="noConversion"/>
  </si>
  <si>
    <t>혈액검사: electrochemiluminescence immunoassay,
- CA125: Siemens ADVIA Centaur XP Immunoassay System, Germany) 
- HE4: Roche Cobas E601, Switzerland
- 임계값: CA125 35, HE4 68.79/114.43, ROMA 11.4/29.9</t>
    <phoneticPr fontId="2" type="noConversion"/>
  </si>
  <si>
    <t>최적 임계값 탐색 연구
Serum collection was centralized in the co- ordination center, to avoid interlaboratory variability.
- Roche Elecsys cobas e411 platform(Roche Diagnostics, Basel, Switzerland), Elecsys assays &amp; kits (Roche Diagnos- tics)
- 임계값: CA 35, HE4 suppl, ROMA 11.4/29.9</t>
    <phoneticPr fontId="2" type="noConversion"/>
  </si>
  <si>
    <t>모든 환자가 수술 후 CA125, HE4 검사를 시행
검사시점 언급 없음</t>
    <phoneticPr fontId="2" type="noConversion"/>
  </si>
  <si>
    <t>Criteria for judging recurrence and metastasis: secondary postoperative pathological biopsy, puncture pathological biopsy, tumor cytology of pleural/peritoneal effusion or clinical follow-up data, with a follow-up time of 6-60 months.</t>
    <phoneticPr fontId="2" type="noConversion"/>
  </si>
  <si>
    <t>눈가림 언급 없음
사전 임계값 제시 없음, 최적 임계값 탐색 연구
- ELecsys-2010 electrochemical luminescence method with Roche original reagent</t>
    <phoneticPr fontId="2" type="noConversion"/>
  </si>
  <si>
    <t>Tumor markers performers were blinded to the clinical information and histopathology results of patients
- CA125: ECLIA, Elycsys 2010 (Roche diagnostics, Switzerland) 임계값 35
- HE4: ELISA, Fujirebio Diagnostics kit, 임계값 150</t>
    <phoneticPr fontId="2" type="noConversion"/>
  </si>
  <si>
    <t>모든 환자가 exploratory laparotomy 시행, FIGO(2014)에 따라 staging
- Followed by histopathologic examination of masses "as a gold standard for the diagnosis of malignancy" 13 by qualified 2 pathologists in the pathology department of faculty of medicine Zagazig University and a third senior one to confirm or to re-evaluate results with fallacies between the 2 opinions
- Pathologists were blinded to the tumor markers results.</t>
    <phoneticPr fontId="2" type="noConversion"/>
  </si>
  <si>
    <t>routine 수술전 검사로 혈액검사를 시행, 검사시점 언급 없음
- referred to Zagazig University Hospital Lab for separation of serum then tumor marker estimation
- Four qualified well-trained staffmembers of Zagazig University Hospital Lab "chemistry and research units" performed the laboratory investigations of this study under su- pervision of the first author</t>
    <phoneticPr fontId="2" type="noConversion"/>
  </si>
  <si>
    <t>수술 전 모든 환자에서 CA125, HE4 검사 시행, 시점언급 없음</t>
    <phoneticPr fontId="2" type="noConversion"/>
  </si>
  <si>
    <t>눈가림 언급 없음
최적임계값 탐색 연구: 연구방법에서 언급한 임계값(HE4 70, Ca125 35)과 가장 근접한 임계값에서의 진단정확성 비교
Samples were later assessed at Institute of cytology and preventive oncology, Noida by chemiluminescent microparticle immunoassays specific for HE4 and CA-125.</t>
    <phoneticPr fontId="2" type="noConversion"/>
  </si>
  <si>
    <t>수술시행 병원과 혈액검사 분석한 병원이 다름
- Patients were staged according to International federation of gynaecology and obstetrics (FIGO) surgical staging (Prat and FIGO Committee on Gynecologic Oncology, 2014). 
- Postoperatively, histopathological examination was performed and reported as per the WHO histopathological classification of ovarian cancer for all women (Kaku et al., 2003).
- Ability of diagnostic models to detect malignancy was tested prospectively and correlated with the histopathological factors.</t>
    <phoneticPr fontId="2" type="noConversion"/>
  </si>
  <si>
    <t>눈가림 언급 없음, 최적임계값 탐색 연구
선택배제 후 선택된 환자의 의무기록을 리뷰
CA125, HE4 분석한 장소가 다름
- CA 125 levels were measured by the Department of Laboratory Medicine at National Health Insurance Ilsan Hospital, and HE4 concentrations were determined by the Green Cross Reference Laboratory (Yongin-si, Gyeonggi-do, Republic of Korea).
Cobas E 602 immunoassay analyzer using Elecsys CA 125 II and Elecsys HE4 test reagents (Roche Diagnostics GmbH, Mannheim, Germany)
임계값 CA125 35, HE4 92.1/121.1 (Green Cross Reference Laboratory 제시), ROMA 11.4/29.9</t>
    <phoneticPr fontId="2" type="noConversion"/>
  </si>
  <si>
    <t>눈가림 언급없음</t>
    <phoneticPr fontId="2" type="noConversion"/>
  </si>
  <si>
    <t>최적임계값 탐색 연구: 최적임계값과 제조사 임계값의 진단정확성(2x2) 제시하였으나 제조사 임계값을 사전에 제시하지 않음
The biomarkers were analysed at the hospital’s Department of Medical Biochemistry in Oncology.
Cobas e411 analyser (Hitachi, Tokyo, Japan; Roche, Mannheim, Germany)</t>
    <phoneticPr fontId="2" type="noConversion"/>
  </si>
  <si>
    <t>조직병리 결과에 따라 4개 그룹으로 분류
To maintain confidentiality, the names of patients were not retrieved.
ECLIA, Roche
임계값 HE4 68.96/114.9(중국인 대상 다기관 연구에서 정상인 HE4 범위 차용) CA125 35, ROMA 11.4/29.9
control: 양성종양 30명, ovarian endometriosis 32명, 건강대조군 33명</t>
    <phoneticPr fontId="2" type="noConversion"/>
  </si>
  <si>
    <t>치료 전 혈액검사
Roche cobas 60 0 0 analyzer using reagents that provided by Roche (Basel, Switzerland)
임계값: HE4 140, CA125 35, ROMA 11.4/29.9</t>
    <phoneticPr fontId="2" type="noConversion"/>
  </si>
  <si>
    <t>치료 전 혈액검사, 시점언급 없음</t>
    <phoneticPr fontId="2" type="noConversion"/>
  </si>
  <si>
    <t>Serum HE4 and CA125 levels were measured for each patient at the same time with the same apparatus (Cobas 8000-e602), using an electrochemiluminescence immunoassay.
임계값 : HE4 70/140, CA125 35, ROMA 11.4/29.9</t>
    <phoneticPr fontId="2" type="noConversion"/>
  </si>
  <si>
    <t>The final decision for surgery was made individually by at least two gynecologists depending on the classical risk of malignancy index, tumor markers levels, and subjective assessment of adnexal tumors considering the patient’s reference.
The definitive diagnosis of the adnexal mass was established by the histopathological examination of the adnexal mass.</t>
    <phoneticPr fontId="2" type="noConversion"/>
  </si>
  <si>
    <t xml:space="preserve">The recurrence was confirmed pathologically in all cases. </t>
    <phoneticPr fontId="2" type="noConversion"/>
  </si>
  <si>
    <t>Timing and levels of rise in tumour marker were studied and correlated with timing of structural evidence of disease.</t>
    <phoneticPr fontId="2" type="noConversion"/>
  </si>
  <si>
    <t>Fasting venous blood (3–4 mL) was preoperatively collected from 458 patients and centrifuged to obtain the serum.
- electrochemiluminescent immunoassay (Roche Modular E170 electrochemiluminescence)
- 임계값: HE4 140, CA125 35, ROMA 11.4/29.9
To maintain confidentiality, the names of patients were not retrieved. The records of patients were kept confidential, and persons outside the research team had no access to it. The data in the extraction forms were entered into a password-protected computer that was accessible to the researchers only.</t>
    <phoneticPr fontId="2" type="noConversion"/>
  </si>
  <si>
    <t>시점언급 없음
- Fasting venous blood (3–4 mL) was preoperatively collected from 458 patients and centrifuged to obtain the serum.</t>
    <phoneticPr fontId="2" type="noConversion"/>
  </si>
  <si>
    <t>To maintain confidentiality, the names of patients were not retrieved. The records of patients were kept confidential, and persons outside the research team had no access to it. The data in the extraction forms were entered into a password-protected computer that was accessible to the researchers only.</t>
    <phoneticPr fontId="2" type="noConversion"/>
  </si>
  <si>
    <t xml:space="preserve">조직병리검사 상 상피성 난소암을 진단 받고 수술 전 방사선 치료 또는 항암치료를 받지 않은 환자, 수술 후 platinum-coontaining chemotherapy를 6개월 동안 시행 
- 재검으로 산부인과 검진, HE4와 CA125 검사를 수술 1일 전과 1일 후에 시행, 복부초음파와 CT 또는 MRI를 시행
- 추적관찰 종료 = 재발했을 때, 사망했을 때, 연구종료일(2017.1.)
- 재발한 환자는 모두 이차 수술을 받음 </t>
    <phoneticPr fontId="2" type="noConversion"/>
  </si>
  <si>
    <t>수술예정인 환자는 수술 1일 전과 수술 1주일 후 채혈, 항암치료 받는 환자는 시행안함
- 수술 후 1st, 3개월, 6개월, 12개월, 18개월, 24개월, 36개월 채혈
- enzyme-linked immunosorbent assay (ELISA)
- 임계값 HE4 70, CA125 35</t>
    <phoneticPr fontId="2" type="noConversion"/>
  </si>
  <si>
    <t>After surgery, the excised tissue was examined by an experienced pathologist for histopathology and grade, then staged (I–IV)
All EOC tissues were reviewed by a specialist in gynecologic pathology
The surgeons were blinded to the HE4 serumassay and ROMA calculation</t>
    <phoneticPr fontId="2" type="noConversion"/>
  </si>
  <si>
    <t>수술 6일 전 혈액검사
All women received surgical treatment according to clinical routines at their local hospital, and participation in the study did not affect the surgical strategy chosen</t>
    <phoneticPr fontId="2" type="noConversion"/>
  </si>
  <si>
    <t>수술 6일 전 혈액검사
- ECLIA, Elecsys HE4 and Elecsys CA125 II (Cobas 8000, Roche Diagnostics Scandinavia, Stockholm, Sweden)
- 임계값: CA125 35, HE4 70/140, ROMA 11.4/29.9
The surgeons were blinded to the HE4 serumassay and ROMA calculation</t>
    <phoneticPr fontId="2" type="noConversion"/>
  </si>
  <si>
    <t>눈가림 언급 없음
최적임계값 탐색 연구
사전 임계값 제시(CA125 35, HE4 70/140, ROMA 7.4%/25.3)
ARCHITECT i2000SRrVR , a fully automated immunoassay analyser (Abbott Laboratories, Abbott Park, IL)</t>
    <phoneticPr fontId="2" type="noConversion"/>
  </si>
  <si>
    <t>The histological diagnosis was considered as the endpoint, including benign, malignant and borderline neoplasia.</t>
    <phoneticPr fontId="2" type="noConversion"/>
  </si>
  <si>
    <t>수술 2일 전 혈액검사 
ECLIA, Elecsys HE4 assay (Roche Diagnostics, Mannheim, Germany), Elecsys CA 125 II assay (Roche Diagnostics, Mannheim, Germany) 
임계값: HE4 140, CA125 35, ROMA 11.4/29.9) 
조직검사 후 HE4, CA125, ROMA 진단정확성 계산</t>
    <phoneticPr fontId="2" type="noConversion"/>
  </si>
  <si>
    <t>수술이 불가능하거나 전이성 암인 경우 radiological staging 시행, 필요시 immunohistochemical staining 추가시행
조직검사 후 혈액검사 결과를 계산
the surgical staging was performed during the subsequent interval debulking surgery</t>
    <phoneticPr fontId="2" type="noConversion"/>
  </si>
  <si>
    <t>blind 언급 없음
Pathologic slides were reviewed by 2 pathologists with 10 and 15 years of experience, respectively, after which EOC specimens were classified as EOC-I or EOC-II.
All of the pathologic slides were reviewed by 2 pathologists who came to a consensus for each slide</t>
    <phoneticPr fontId="2" type="noConversion"/>
  </si>
  <si>
    <t>수술 전 48시간 이내 HE4, CA125 검사시행
- Elecsys HE4 and CA125 II (Cobas 6000 analyzer series, Roche)
- 임계값: CA125 200/35, HE4 70, ROMA 11.4/29.9 
눈가림 언급 없음</t>
    <phoneticPr fontId="2" type="noConversion"/>
  </si>
  <si>
    <t>Demographic and clinical information by pathologic diagnosis is shown in Table 1.</t>
    <phoneticPr fontId="2" type="noConversion"/>
  </si>
  <si>
    <t>HE4 was then determined for all patients at the completion of the study because at that time HE4 was not considered standard of care for women with ovarian masses. 
All specimens had HE4 concentrations measured using ARCHITECT HE4 kits manufactured for use on the ARCHITECT i2000 instrument as per CLIA/CAP laboratory standards. 
Tumor markers were considered elevated when a CA125 was ≥35 U/I and HE4 ≥ 140 pmol/I. standard clinical cut offs in our institution
A triple screen was considered positive when at least 2 of the 3 biomarkers (SI, CA125, HE4) were abnormal.</t>
    <phoneticPr fontId="2" type="noConversion"/>
  </si>
  <si>
    <t>A pelvic mass was confirmed by imaging (ultrasound, magnetic resonance imaging or computed tomography) within 6weeks of presentation.
All women who had not had a CA125 drawn within 6 weeks of enrollment underwent phlebotomy for CA125
All women had blood drawn for HE4</t>
    <phoneticPr fontId="2" type="noConversion"/>
  </si>
  <si>
    <t xml:space="preserve">채혈시점 관련된 언급없음
</t>
    <phoneticPr fontId="2" type="noConversion"/>
  </si>
  <si>
    <t>Classification of the pelvic masses into groups was based on the findings of histological analysis.
All patients underwent surgical removal of the ovarian mass. 
All analyses were performed by technicians blinded to the laboratory results and histological outcomes of the investigated biomarkers.</t>
    <phoneticPr fontId="2" type="noConversion"/>
  </si>
  <si>
    <t>Architect CA125 II and Architect HE4 reagents on an Abbott Platform, following the manufacturer’s instructions.
As recommended by the manufacturer, HE4 values ≥70 pmol/L in premenopausal women represented a high risk for malignancy. The cut-off for CA125 was set at 35 U/mL.
ROMA 임계값 7.4%</t>
    <phoneticPr fontId="2" type="noConversion"/>
  </si>
  <si>
    <t>In the postoperative period, all surgical specimens were reviewed by M.Y. and S.N. who were blinded to clinical information, US findings and serum biomarker levels.
We obtained 5 ml of blood by peripheral venous puncture within 48 h prior to surgery
Elecsys HE4 and Elecsys CA125 II (Cobas 6000 analyzer series, Roche Diagnostics, Indianapolis, Ind., USA)
임계값: CA125 were 35 U/ml. HE4  70/140 p M /l , ROMA 11.4/29.9%</t>
    <phoneticPr fontId="2" type="noConversion"/>
  </si>
  <si>
    <t>All participants were examined by pelvic US within 6 weeks prior to surgery and were admitted for the preoperative preparation at least 24 h prior to operation. 
Clinical data were collected and blood tests for CA125 and HE4 were obtained preoperatively.
We obtained 5 ml of blood by peripheral venous puncture within 48 h prior to surgery</t>
    <phoneticPr fontId="2" type="noConversion"/>
  </si>
  <si>
    <t>In the postoperative period, all surgical specimens were reviewed by M.Y. and S.N. who were blinded to clinical information, US findings and serum biomarker levels.</t>
  </si>
  <si>
    <t>1) 모든 환자가 수술 전 영상검사를 시행해여 골반종괴 존재를 확인함
2) 모든 환자는 수술로 난소종양을 제거함
3) 조직검체는 모든 환자에게 수집하였고, 3명의 병리학자가 양성 또는 악성으로 진단하고 verify함
4) 혈액샘플은 계획한 수술일에 시행</t>
    <phoneticPr fontId="2" type="noConversion"/>
  </si>
  <si>
    <t>눈가림 언급없음
최적임계값 탐색 연구: 조직검사의 진단정확성 평가가 연구목적으로 초기 연구로 AUC 산출
혈액샘플은 계획한 수술일에 시행
CA125: the Architect CA125 II chemiluminescent microparticle immunoassay (Abbott Diagnostics, Abbott Park, IL, USA) 
HE4: HE4 enzyme immunoassay (EIA; Fujirebio Diagnostics, Malvern, PA, USA)</t>
    <phoneticPr fontId="2" type="noConversion"/>
  </si>
  <si>
    <t>blind 언급은 없으나 2명 판독의를 두어 결과정확도를 높임
- 모든 환자의 의무기록을 후향적으로 리뷰, 질병단계, 조직병리 진단을 2명의 다른 병리학자가 verify함</t>
    <phoneticPr fontId="2" type="noConversion"/>
  </si>
  <si>
    <t>수술당일 아침 혈액검사
양성종양 환자수가 다름</t>
    <phoneticPr fontId="2" type="noConversion"/>
  </si>
  <si>
    <t>수술당일 아침 혈액검사
ARCHITECT CA125 II assay and ARCHITECT HE4 assay (Abbott Diagnostics, Abbott Park, IL)
임계값: CA125 35, HE4 70/140 ROMA 7.4, 25.3
조직병리 확정 후 ROMA 진단정확성 계산</t>
    <phoneticPr fontId="2" type="noConversion"/>
  </si>
  <si>
    <t>눈가림 언급없음
최적임계값 탐색 연구
Serum HE4 and CA125 were measured before any surgical or chemotherapy procedure
Roche Cobas E170 analyzer, Elecsys HE4 kits (Roche). Elecsys CA125 kits (Roche), ECLIA 
임계값 HE4 140, CA125 35, ROMA 11.4/29.9</t>
    <phoneticPr fontId="2" type="noConversion"/>
  </si>
  <si>
    <t>시점언급 없음
- Serum HE4 and CA125 were measured before any surgical or chemotherapy procedure</t>
    <phoneticPr fontId="2" type="noConversion"/>
  </si>
  <si>
    <t>조직검사는 수술 후 2명의 병리학자가 검토
- 환자정보와 검체결과를 blind</t>
    <phoneticPr fontId="2" type="noConversion"/>
  </si>
  <si>
    <t>최적임계값 탐색 연구
수술 전 24시간 이내 혈액검사 시행
Elecsys HE4 and Elecsys CA125 II reagent kits (Cobas 6000 analyzer series, Roche Diagnostics, Indianapolis, IN)
- 제조사 임계값(HE4 70/140, CA125 35), American colleage of Obstetricians and Gynecologists 임계값(HE4 70, CA125 200/35)</t>
    <phoneticPr fontId="2" type="noConversion"/>
  </si>
  <si>
    <t>수술후 병리검사로 확진, 이 결과를 토대로 4개 그룹으로 분류
blind언급없음</t>
    <phoneticPr fontId="2" type="noConversion"/>
  </si>
  <si>
    <t>눈가림 언급 없음
수술전 채혈, 정량검사, 하지만 검사자에 대한 정보는 없음
최적임계값 탐색 연구</t>
    <phoneticPr fontId="2" type="noConversion"/>
  </si>
  <si>
    <t xml:space="preserve">눈가림 언급 없음
최적임계값 탐색 연구: ROC로 최적 임계값(폐경전/후) 산출, 민감도/특이도/PPV/NPV..등 계산 </t>
    <phoneticPr fontId="2" type="noConversion"/>
  </si>
  <si>
    <t>분석자 제시, 병리학적 진단과 같은 날 지표결과 비교
외과적 병리는 병리학자가 분석, 양성 또는 악성으로 분류</t>
    <phoneticPr fontId="2" type="noConversion"/>
  </si>
  <si>
    <t>같은날 수술, 항암치료 전 채혈
자동 immunoassay ECLIA
임계값 사전제시(HE4 폐경전 임계값 더 제시)
병리학적 진단과 같은 날 지표결과 비교
차트리뷰(임상증상, 병리학적 증상)는 진단과 추적관찰 할 때 시행</t>
    <phoneticPr fontId="2" type="noConversion"/>
  </si>
  <si>
    <t>수술 1일 전 채혈, 병리판독 blind 언급없음
최적임계값 탐색 연구: 임계값 사전 명시 없이 제조사 임계값을 사용</t>
    <phoneticPr fontId="2" type="noConversion"/>
  </si>
  <si>
    <t>수술 1일 전 채혈</t>
    <phoneticPr fontId="2" type="noConversion"/>
  </si>
  <si>
    <t>눈가임 언급 없음</t>
    <phoneticPr fontId="2" type="noConversion"/>
  </si>
  <si>
    <t>다기관 연구, 병리진단은 Sultanah Aminah 중앙병리검사실로 보내져서 2명 병리학자가 진단
혈액채취와 수술 사이 시간을 최소화했다고만 언급</t>
    <phoneticPr fontId="2" type="noConversion"/>
  </si>
  <si>
    <t>눈가림 언급 없음
임계값 사전 제시 없음
항암치료 전과 6개월 후 채혈</t>
    <phoneticPr fontId="2" type="noConversion"/>
  </si>
  <si>
    <t>항암치료 전과 6개월 후 채혈, 시점언급 없음</t>
    <phoneticPr fontId="2" type="noConversion"/>
  </si>
  <si>
    <t>눈가림 언급 없음</t>
    <phoneticPr fontId="2" type="noConversion"/>
  </si>
  <si>
    <t>double check, blind 언급이 있음
- 모든 종양마커는 중앙 실험실에서 동시에 분석
- lab was blinded to the clinical data
모든 환자가 일차수술을 시행, 수술하면서 staging 시행, 모든 병리검체는 gynaecological pathologists가 판독하고 난소암인 경우central pathology review를 추가로 시행</t>
    <phoneticPr fontId="2" type="noConversion"/>
  </si>
  <si>
    <t>수술하는 동안 혈액검사 시행
- CMIA (ARCHITECT, Abbott Australia).
- 모든 종양마커는 중앙 실험실에서 동시에 분석
- lab was blinded to the clinical data.
제조사(Abbott) 추천 임계값을 이용하였고, 수치를 언급하지 않음</t>
    <phoneticPr fontId="2" type="noConversion"/>
  </si>
  <si>
    <t>Australian Ovarian Cancer Study (AOCS)에서 수집한 샘플을 이용
- Australia-based nationwide, case–control study, 침습성 난소암과 경계성 난소종양이 있는 환자와 비슷한 배경의 대조군을 매칭
수술하는 동안 혈액검사 시행</t>
    <phoneticPr fontId="2" type="noConversion"/>
  </si>
  <si>
    <t>눈가림 언급 없음
분석에 포함된 환자 145명은 조직병리학적으로 양성, 악성을 확진함</t>
    <phoneticPr fontId="2" type="noConversion"/>
  </si>
  <si>
    <t>눈가림 언급 없음
최적 임계값 탐색 연구: 사전 임계값 명시 안함, AUC값에서 임계값 산출
HE4: EIA assay (Fujirebio Diagnostics AB Go¨teborg, Sweden)
CA125: immunoenzymatic test, ST AIA-PACK OVCA TOSOH Japan / 35(standard), 최적 임계값 사용</t>
    <phoneticPr fontId="2" type="noConversion"/>
  </si>
  <si>
    <t>Prior to operation, sera were collected for the determination of tumor markers HE4 and CA125 levels
시점언급 없음</t>
    <phoneticPr fontId="2" type="noConversion"/>
  </si>
  <si>
    <t xml:space="preserve">Serum samples were collected prior to surgery or any other form of treatment. The time of collection was between 7-10 AM for all women
Current practice in our hospital suggests that a patient with abnormal findings in the pelvis has samples taken at their first visit for testing of blood markers HE4 and CA125, and the ROMA index is calculated as well. At the same time, a comprehensive gynecological examination is performed, including ultrasound, and the menopausal status of patients is evaluated as well. </t>
    <phoneticPr fontId="2" type="noConversion"/>
  </si>
  <si>
    <t>눈가림 언급 없음
최적 임계값 탐색 연구
The serum samples were analyzed at the Laboratory of Immunoanalysis, Faculty of Medicine in Pilsen, (Czech Republic) from 2010 to 2011.
the Architect 1000i System (Abbott, Libertyville, IL, USA).
병원에서 사용하는 임계값 제시: HE4 89, CA125 36, ROMA 26.3</t>
    <phoneticPr fontId="2" type="noConversion"/>
  </si>
  <si>
    <t>All patients with suspicious recurrence of ovarian cancer had pelvic ultrasound and at least one of the following radiologic imaging: CT, MRI, and/or Positron Emission Tomography (PET/CT) prior to surgery to document the suspect of recurrence of the disease. 
The day before surgery, blood samples were obtained for tumor marker analysis</t>
    <phoneticPr fontId="2" type="noConversion"/>
  </si>
  <si>
    <t>눈가림 언급없음
HE4 EIA assay (Fujirebio Diagnostics). CA125 levels were evaluated by a one-step “sandwich” radioimmunoassay (Radim, Netherlands).
임계값: CA125 35, HE4 150(제조사), 70(Moore et al[6])</t>
    <phoneticPr fontId="2" type="noConversion"/>
  </si>
  <si>
    <t>눈가림 언급없음
Enrolled patients with recurrence of ovarian cancer underwent secondary surgery, and histological evaluations were performed by expert gynecologic oncology pathologists.</t>
    <phoneticPr fontId="2" type="noConversion"/>
  </si>
  <si>
    <t>시점언급 없음
Blood was drawn before any surgical or chemotherapeutic treatment and centrifuged within half an hour for serum collection.
EOC patients’ charts were reviewed to obtain all clinical and pathologic features at the moment of the diagnosis treatment and during follow-up.</t>
    <phoneticPr fontId="2" type="noConversion"/>
  </si>
  <si>
    <t>눈가림 언급없음
Levels of CA125 and HE4 were measured by chemiluminescent microparticle immunoassays(CMIA) on the fully automated ARCHITECT instrument (Abbott Diagnostics Division) at the III Laboratory Service, Spedali Civili di Brescia, Brescia, Italy. HE4 ranges were  70 pmol/L for premenopausal state and  140 pmol/L in menopausal state. 
ROMA indexes of at least 7.4% and 25.3% indicate a high risk for the presence of EOC in pre- or postmenopause, respectively.
To evaluate the differences in diagnostic abilities between CA125 and HE4, we used the reference value indicated by standard clinical use for CA125 (35 U/mL) or proposed by the manufacturer for HE4.</t>
    <phoneticPr fontId="2" type="noConversion"/>
  </si>
  <si>
    <t>눈가림, 검사자 관련 언급 없음</t>
    <phoneticPr fontId="2" type="noConversion"/>
  </si>
  <si>
    <t xml:space="preserve">Serum was collected from all study participants not  30 days prior to the planned surgery for the pelvic mass 
All study participants underwent either laparoscopy or laparotomy for resection of their pelvic mass and all pathology specimens were centrally reviewed. </t>
    <phoneticPr fontId="2" type="noConversion"/>
  </si>
  <si>
    <t>눈가림 언급 없음
Serum was collected from all study participants not 30 days prior to the planned surgery for the pelvic mass and analyzed for CA125 and HE4 concentrations using the Architect assay (Abbott, Abbott Park, IL).
Using the Architect HE4 assay results (expressed as pmol/L) obtained from 210 premenopausal and 190 postmenopausal healthy women, the upper limits of normal (95th percentile) were determined to be  70 pmol/L for premenopausal and  140 pmol/L for postmenopausal women. The threshold for Architect CA-125 was  35 U/mL for both premenopausal and postmenopausal women.</t>
    <phoneticPr fontId="2" type="noConversion"/>
  </si>
  <si>
    <t xml:space="preserve">눈가림 언급 없음
All study participants underwent either laparoscopy or laparotomy for resection of their pelvic mass and all pathology specimens were centrally reviewed. </t>
    <phoneticPr fontId="2" type="noConversion"/>
  </si>
  <si>
    <t>눈가림 언급 없음
CA 125 and HE4: chemiluminescent enzyme immunoassay on the Architect® Analyzer (Abbott Laboratories, Chicago, IL)
We have considered 35 U/mL and 150 pmol/L as the upper limits of normality for CA 125 and HE4, respectively.
We have considered positive (risk) PI results ≥13.1 and 27.7 for premenopausal and postmenopausal women, respectively.</t>
    <phoneticPr fontId="2" type="noConversion"/>
  </si>
  <si>
    <t>수술전 6주 이내 초음파, MRI 등 영상검사를 시행해서 mass 확인
Blood samples were collected in the morning before surgery from patients following an overnight fast and who had been at rest for at least 20 min.</t>
    <phoneticPr fontId="2" type="noConversion"/>
  </si>
  <si>
    <t xml:space="preserve">눈가림 언급 없음
CA125: chemiluminescent enzyme immunoassay, 35 U/mL.
HE4: EIA kit developed by Fujirebio Diagnostic, Inc. (Malvern, PA, USA), 74.2 pmol/L
ROMA: High risk = 폐경 전 ≥ 12.5%, 폐경 후 ≥ 14.4% / Low risk = 폐경 전 &lt; 12.5%, 폐경 후 &lt; 14.4% </t>
    <phoneticPr fontId="2" type="noConversion"/>
  </si>
  <si>
    <t>눈가림 언급 없음
The ovarian masses or cysts were further investigated by histopathological evaluation (12) after surgical removal. The EOC stage was defined according to the stadiation criteria of the International Federation of Gynecology and Obstetrics (FIGO) (13).</t>
    <phoneticPr fontId="2" type="noConversion"/>
  </si>
  <si>
    <t>시점언급 없음
Blood samples from patients were collected before surgical intervention. Within 4 hours of collection, sera were separated and frozen at -80˚C for determination of CA125, HE4, and mesothelin.</t>
    <phoneticPr fontId="2" type="noConversion"/>
  </si>
  <si>
    <t>눈가림 언급 없음
All patients underwent surgical removal of the ovarian mass or cyst, histological diagnosis along with surgical staging for malignant cases.</t>
    <phoneticPr fontId="2" type="noConversion"/>
  </si>
  <si>
    <t>눈가림 언급 없음, 임계값 사전 명시 안함
Serum CA125: Cobas e 411 analyzer (Roch, Tokyo, Japan), electrochemilumenesence immunoassay
Serum HE4: HE4 enzyme immunometric assay (Fujirebio Diagnostics, Inc.), immunoassay</t>
    <phoneticPr fontId="2" type="noConversion"/>
  </si>
  <si>
    <t>눈가림 언급 없음</t>
    <phoneticPr fontId="2" type="noConversion"/>
  </si>
  <si>
    <t>진단을 어떻게 받았는지 언급없음
병리상 양성, 악성일 때 임계값을 넘는 환자수를 제시하여 검사를 했을 것으로 추정
눈가림 언급 없음</t>
    <phoneticPr fontId="2" type="noConversion"/>
  </si>
  <si>
    <t>시점언급 없음
치료반응 모니터링의 경우 blind, confound factor, 치료방법 차이 등을 고려한 기술이 없음</t>
    <phoneticPr fontId="2" type="noConversion"/>
  </si>
  <si>
    <t>yes</t>
    <phoneticPr fontId="2" type="noConversion"/>
  </si>
  <si>
    <t>no</t>
    <phoneticPr fontId="2" type="noConversion"/>
  </si>
  <si>
    <t>unclear</t>
    <phoneticPr fontId="2" type="noConversion"/>
  </si>
  <si>
    <t>검사명</t>
    <phoneticPr fontId="2" type="noConversion"/>
  </si>
  <si>
    <t>임계값 구분</t>
    <phoneticPr fontId="2" type="noConversion"/>
  </si>
  <si>
    <t>임계값</t>
    <phoneticPr fontId="2" type="noConversion"/>
  </si>
  <si>
    <t>단위</t>
    <phoneticPr fontId="2" type="noConversion"/>
  </si>
  <si>
    <t>검체수(개)</t>
    <phoneticPr fontId="2" type="noConversion"/>
  </si>
  <si>
    <t>T+/D+
(true posi)</t>
    <phoneticPr fontId="2" type="noConversion"/>
  </si>
  <si>
    <t>T+/D-
(false posi.)</t>
    <phoneticPr fontId="2" type="noConversion"/>
  </si>
  <si>
    <t>T-/D+
(false neg.)</t>
    <phoneticPr fontId="2" type="noConversion"/>
  </si>
  <si>
    <t>T-/D-
(true neg.)</t>
    <phoneticPr fontId="2" type="noConversion"/>
  </si>
  <si>
    <t>LR+</t>
    <phoneticPr fontId="2" type="noConversion"/>
  </si>
  <si>
    <t>LR-</t>
    <phoneticPr fontId="2" type="noConversion"/>
  </si>
  <si>
    <t>Accuracy(%)</t>
    <phoneticPr fontId="2" type="noConversion"/>
  </si>
  <si>
    <t>Diagnostic odds</t>
    <phoneticPr fontId="2" type="noConversion"/>
  </si>
  <si>
    <t>AUC</t>
    <phoneticPr fontId="2" type="noConversion"/>
  </si>
  <si>
    <t>HE4 vs CA125 VS ROMA</t>
    <phoneticPr fontId="2" type="noConversion"/>
  </si>
  <si>
    <t>70/140</t>
    <phoneticPr fontId="2" type="noConversion"/>
  </si>
  <si>
    <t>pmol/l</t>
    <phoneticPr fontId="2" type="noConversion"/>
  </si>
  <si>
    <t>U/ml</t>
    <phoneticPr fontId="2" type="noConversion"/>
  </si>
  <si>
    <t>7.4/25.3</t>
    <phoneticPr fontId="2" type="noConversion"/>
  </si>
  <si>
    <t>%</t>
    <phoneticPr fontId="2" type="noConversion"/>
  </si>
  <si>
    <t>kU/L</t>
    <phoneticPr fontId="2" type="noConversion"/>
  </si>
  <si>
    <t>폐경전</t>
    <phoneticPr fontId="2" type="noConversion"/>
  </si>
  <si>
    <t>폐경후</t>
    <phoneticPr fontId="2" type="noConversion"/>
  </si>
  <si>
    <t>11.4/29.9</t>
    <phoneticPr fontId="2" type="noConversion"/>
  </si>
  <si>
    <t>68.79/114.43</t>
    <phoneticPr fontId="2" type="noConversion"/>
  </si>
  <si>
    <t>HE4 vs CA125 vs ROMA</t>
    <phoneticPr fontId="2" type="noConversion"/>
  </si>
  <si>
    <t xml:space="preserve">92.1/121.1 </t>
    <phoneticPr fontId="2" type="noConversion"/>
  </si>
  <si>
    <t>HE4 vs CA125 vs HE4+CA125 vs ROMA</t>
    <phoneticPr fontId="2" type="noConversion"/>
  </si>
  <si>
    <t>200/35</t>
    <phoneticPr fontId="2" type="noConversion"/>
  </si>
  <si>
    <t>13.4/18.7</t>
    <phoneticPr fontId="2" type="noConversion"/>
  </si>
  <si>
    <t xml:space="preserve">HE4 vs CA125 </t>
    <phoneticPr fontId="2" type="noConversion"/>
  </si>
  <si>
    <t>63/126</t>
    <phoneticPr fontId="2" type="noConversion"/>
  </si>
  <si>
    <t>123/57</t>
    <phoneticPr fontId="2" type="noConversion"/>
  </si>
  <si>
    <t>pM</t>
    <phoneticPr fontId="2" type="noConversion"/>
  </si>
  <si>
    <t>18.1/31.5</t>
    <phoneticPr fontId="2" type="noConversion"/>
  </si>
  <si>
    <t>28/54.8</t>
    <phoneticPr fontId="2" type="noConversion"/>
  </si>
  <si>
    <t>HE4 vs CA125 vs ROMA</t>
  </si>
  <si>
    <t>전체</t>
  </si>
  <si>
    <t>HE4</t>
  </si>
  <si>
    <t>pmol/l</t>
  </si>
  <si>
    <t>CA125</t>
  </si>
  <si>
    <t>U/ml</t>
  </si>
  <si>
    <t>ROMA</t>
  </si>
  <si>
    <t>%</t>
  </si>
  <si>
    <t>HE4 vs CA125 vs HE4+CA125</t>
    <phoneticPr fontId="2" type="noConversion"/>
  </si>
  <si>
    <t>13.1/27.7</t>
    <phoneticPr fontId="2" type="noConversion"/>
  </si>
  <si>
    <t>12.5/14.4</t>
    <phoneticPr fontId="2" type="noConversion"/>
  </si>
  <si>
    <t>제1저자(출판연도)</t>
    <phoneticPr fontId="2" type="noConversion"/>
  </si>
  <si>
    <t>중재검사 vs 비교검사</t>
    <phoneticPr fontId="2" type="noConversion"/>
  </si>
  <si>
    <t>결과구분</t>
    <phoneticPr fontId="2" type="noConversion"/>
  </si>
  <si>
    <t>Sn</t>
    <phoneticPr fontId="2" type="noConversion"/>
  </si>
  <si>
    <t>Sp</t>
    <phoneticPr fontId="2" type="noConversion"/>
  </si>
  <si>
    <t>PPV</t>
    <phoneticPr fontId="2" type="noConversion"/>
  </si>
  <si>
    <t>NPV</t>
    <phoneticPr fontId="2" type="noConversion"/>
  </si>
  <si>
    <t>Record
No.</t>
    <phoneticPr fontId="2" type="noConversion"/>
  </si>
  <si>
    <t>No</t>
    <phoneticPr fontId="2" type="noConversion"/>
  </si>
  <si>
    <t>No.</t>
    <phoneticPr fontId="2" type="noConversion"/>
  </si>
  <si>
    <t>재발진단</t>
    <phoneticPr fontId="2" type="noConversion"/>
  </si>
  <si>
    <t>U/L</t>
  </si>
  <si>
    <t>pmol/ml</t>
  </si>
  <si>
    <t>Accuracy
(%)</t>
    <phoneticPr fontId="2" type="noConversion"/>
  </si>
  <si>
    <t>IU/ml</t>
    <phoneticPr fontId="2" type="noConversion"/>
  </si>
  <si>
    <t xml:space="preserve">상피성난소암 환자 103명 중 52명이 재발
HE4가 CA125보다 약 6개월 일찍 임계값보다 상승(p=.0023)
</t>
    <phoneticPr fontId="2" type="noConversion"/>
  </si>
  <si>
    <t>pmol/L</t>
    <phoneticPr fontId="2" type="noConversion"/>
  </si>
  <si>
    <t>-</t>
  </si>
  <si>
    <t>0.519(0.395-0.642)</t>
    <phoneticPr fontId="2" type="noConversion"/>
  </si>
  <si>
    <t>0.874(0.771-0.942)</t>
    <phoneticPr fontId="2" type="noConversion"/>
  </si>
  <si>
    <t>난소암 재발환자: 34명
· 일차치료 종료 후 재발까지 14.7개월 
· (재발부위) 골반만 15명(44%), 골반 외 림프노드 10명(29%), 간/비장 9명(27%)</t>
    <phoneticPr fontId="2" type="noConversion"/>
  </si>
  <si>
    <t>￭ 65명 중 19명이 재발
  - 78.9%가 첫 재발
  - 복부 또는 흉강 내 발생
  - 18개월(중앙값) 추적관찰 동안 무질병 기간(Disease Free Interval)은 18개월(중앙값)
￭ 19명 모두 임상적으로 재발 소견이 나타날 때 또는 이전에 HE4가 상승
  - CA125는 14명에서 상승, 5명은 정상범위
￭ HE4와 CA125가 동시에 상승: 10명
  - 1명은 임상적으로 재발 소견이 나타나기 6개월 전 동시 상승
￭ HE4만 상승: 5명(재발 시점)
￭ HE4가 CA125보다 먼저 상승: 4명
  - HE4와 CA125 모두 상승했지만 HE4가 CA125 보다 평균 3.25개월 먼저 상승</t>
    <phoneticPr fontId="2" type="noConversion"/>
  </si>
  <si>
    <t>￭ 7명 모두 수술 전 HE4, CA125, ROMA가 임계값보다 높았고, 수술 후 유의하게 감소함
￭ 수술 후 재발이 없는 경우(3명) HE4, CA125, ROMA가 감소한 상태에서 정상범위를 유지함
  - (추적기간) 140일(1일), 180일(2명)
￭ 수술 후 재발 또는 복부전이가 있는 경우(3명)은 HE4, CA125, ROMA가 상승함
  - (추적기간) 330일, 250일, 320일
￭  Krukenberg tumor 환자(1명)는 종양 진행경과에 따라 높음-감소-증가-감소-증가 양상을 보임
  - (추적기간) 40일</t>
    <phoneticPr fontId="2" type="noConversion"/>
  </si>
  <si>
    <t>￭ 30명 중 27명은 항암치료 후 관해
 - CA125, HE4, 신체검진, CT, MRI, 초음파 검사를 통해 결정
 - HE4와 CA125 모두 수술 후 유의하게 감소(p&lt;.001), 정상범위임
￭ 나머지 3명은 관해되지 않아 항암치료를 지속
 - HE4와 CA125가 일차 항암치료 후 감소하였으나 임계값보다 높은 상태(HE4 2명 CA125 1명)</t>
    <phoneticPr fontId="2" type="noConversion"/>
  </si>
  <si>
    <t>￭ 8명 모두 FIGO stage II 또는 III 진단
  - 수술 후 HE4 및 CA125가 정상범위로 낮아짐
  - 수술 후 항암치료 시행
￭ 5명은 20개월까지 추적기간 동안 HE4가 임계값 이상으로 상승
  - CA125 보다 5~8개월 먼저 HE4 상승
  - HE4 상승이 난소암 재발 및 악화, 사망(3/5명)과 동시에 발생
￭ 3명은 난소암 재발 소견이 없었고, 추적기간 동안 HE4와 CA125가 정상범위를 유지</t>
    <phoneticPr fontId="2" type="noConversion"/>
  </si>
  <si>
    <t>별첨1. 인간 부고환 단백 4 [정밀면역검사] 의 자료추출 - 선택문헌 특성</t>
    <phoneticPr fontId="2" type="noConversion"/>
  </si>
  <si>
    <t>별첨1. 인간 부고환 단백 4 [정밀면역검사] 의 자료추출 - 비뚤림위험 평가</t>
    <phoneticPr fontId="2" type="noConversion"/>
  </si>
  <si>
    <t>별첨1. 인간 부고환 단백 4 [정밀면역검사] 의 자료추출 - 진단정확성</t>
    <phoneticPr fontId="2" type="noConversion"/>
  </si>
  <si>
    <t>별첨1. 인간 부고환 단백 4 [정밀면역검사] 의 자료추출 - 치료경과 및 재발 확인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</si>
</sst>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0_);[Red]\(0.00\)"/>
    <numFmt numFmtId="178" formatCode="0.000_);[Red]\(0.000\)"/>
  </numFmts>
  <fonts count="12" x14ac:knownFonts="1">
    <font>
      <sz val="11"/>
      <color theme="1"/>
      <name val="맑은 고딕"/>
      <family val="2"/>
      <charset val="129"/>
      <scheme val="minor"/>
    </font>
    <font>
      <sz val="10"/>
      <color theme="1"/>
      <name val="맑은 고딕"/>
      <family val="2"/>
      <charset val="129"/>
      <scheme val="minor"/>
    </font>
    <font>
      <sz val="8"/>
      <name val="맑은 고딕"/>
      <family val="2"/>
      <charset val="129"/>
      <scheme val="minor"/>
    </font>
    <font>
      <b/>
      <sz val="10"/>
      <color theme="1"/>
      <name val="맑은 고딕"/>
      <family val="3"/>
      <charset val="129"/>
      <scheme val="minor"/>
    </font>
    <font>
      <b/>
      <sz val="10"/>
      <name val="맑은 고딕"/>
      <family val="3"/>
      <charset val="129"/>
      <scheme val="minor"/>
    </font>
    <font>
      <sz val="10"/>
      <color rgb="FF000000"/>
      <name val="맑은 고딕"/>
      <family val="3"/>
      <charset val="129"/>
      <scheme val="minor"/>
    </font>
    <font>
      <sz val="10"/>
      <color theme="1"/>
      <name val="맑은 고딕"/>
      <family val="3"/>
      <charset val="129"/>
      <scheme val="minor"/>
    </font>
    <font>
      <sz val="10"/>
      <name val="맑은 고딕"/>
      <family val="2"/>
      <charset val="129"/>
      <scheme val="minor"/>
    </font>
    <font>
      <sz val="10"/>
      <name val="맑은 고딕"/>
      <family val="3"/>
      <charset val="129"/>
      <scheme val="minor"/>
    </font>
    <font>
      <sz val="10"/>
      <color theme="1"/>
      <name val="Calibri"/>
      <family val="2"/>
      <charset val="161"/>
    </font>
    <font>
      <sz val="9"/>
      <color rgb="FF000000"/>
      <name val="맑은 고딕"/>
      <family val="3"/>
      <charset val="129"/>
      <scheme val="minor"/>
    </font>
    <font>
      <b/>
      <sz val="14"/>
      <color theme="1"/>
      <name val="맑은 고딕"/>
      <family val="3"/>
      <charset val="129"/>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59999389629810485"/>
        <bgColor indexed="64"/>
      </patternFill>
    </fill>
  </fills>
  <borders count="12">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theme="1" tint="0.499984740745262"/>
      </right>
      <top/>
      <bottom/>
      <diagonal/>
    </border>
    <border>
      <left style="thin">
        <color theme="1" tint="0.499984740745262"/>
      </left>
      <right style="thin">
        <color theme="1" tint="0.499984740745262"/>
      </right>
      <top/>
      <bottom/>
      <diagonal/>
    </border>
    <border>
      <left/>
      <right style="thin">
        <color theme="1" tint="0.499984740745262"/>
      </right>
      <top/>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style="thin">
        <color indexed="64"/>
      </bottom>
      <diagonal/>
    </border>
    <border>
      <left style="thin">
        <color auto="1"/>
      </left>
      <right/>
      <top/>
      <bottom/>
      <diagonal/>
    </border>
  </borders>
  <cellStyleXfs count="1">
    <xf numFmtId="0" fontId="0" fillId="0" borderId="0">
      <alignment vertical="center"/>
    </xf>
  </cellStyleXfs>
  <cellXfs count="125">
    <xf numFmtId="0" fontId="0" fillId="0" borderId="0" xfId="0">
      <alignment vertical="center"/>
    </xf>
    <xf numFmtId="0" fontId="1" fillId="0" borderId="0" xfId="0" applyFont="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6" fillId="0" borderId="2" xfId="0" applyFont="1" applyBorder="1" applyAlignment="1">
      <alignment horizontal="center" vertical="center" wrapText="1"/>
    </xf>
    <xf numFmtId="0" fontId="1" fillId="0" borderId="2" xfId="0" applyFont="1" applyBorder="1" applyAlignment="1">
      <alignment vertical="center" wrapText="1"/>
    </xf>
    <xf numFmtId="0" fontId="8" fillId="0" borderId="2" xfId="0" applyFont="1" applyBorder="1" applyAlignment="1">
      <alignment horizontal="center" vertical="center" wrapText="1"/>
    </xf>
    <xf numFmtId="0" fontId="1"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8" xfId="0" applyFont="1" applyBorder="1" applyAlignment="1">
      <alignment vertical="center" wrapText="1"/>
    </xf>
    <xf numFmtId="0" fontId="1" fillId="0" borderId="7" xfId="0"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7" fillId="0" borderId="0" xfId="0" applyFont="1" applyAlignment="1">
      <alignment vertical="top" wrapText="1"/>
    </xf>
    <xf numFmtId="0" fontId="7" fillId="0" borderId="2" xfId="0" applyFont="1" applyBorder="1" applyAlignment="1">
      <alignment horizontal="center" vertical="center" wrapText="1"/>
    </xf>
    <xf numFmtId="176" fontId="1" fillId="0" borderId="0" xfId="0" applyNumberFormat="1" applyFont="1" applyAlignment="1">
      <alignment vertical="top" wrapText="1"/>
    </xf>
    <xf numFmtId="0" fontId="7" fillId="0" borderId="2" xfId="0" quotePrefix="1" applyFont="1" applyBorder="1" applyAlignment="1">
      <alignment horizontal="center" vertical="center" wrapText="1"/>
    </xf>
    <xf numFmtId="177" fontId="1"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177" fontId="1" fillId="0" borderId="0" xfId="0" applyNumberFormat="1" applyFont="1" applyAlignment="1">
      <alignment horizontal="center" vertical="center" wrapText="1"/>
    </xf>
    <xf numFmtId="177" fontId="8" fillId="0" borderId="2" xfId="0" applyNumberFormat="1" applyFont="1" applyBorder="1" applyAlignment="1">
      <alignment horizontal="center" vertical="center" wrapText="1"/>
    </xf>
    <xf numFmtId="177" fontId="7" fillId="0" borderId="2" xfId="0" quotePrefix="1" applyNumberFormat="1" applyFont="1" applyBorder="1" applyAlignment="1">
      <alignment horizontal="center" vertical="center" wrapText="1"/>
    </xf>
    <xf numFmtId="177" fontId="1" fillId="0" borderId="2" xfId="0" quotePrefix="1" applyNumberFormat="1" applyFont="1" applyBorder="1" applyAlignment="1">
      <alignment horizontal="center" vertical="center" wrapText="1"/>
    </xf>
    <xf numFmtId="178" fontId="1" fillId="0" borderId="2" xfId="0" applyNumberFormat="1" applyFont="1" applyBorder="1" applyAlignment="1">
      <alignment horizontal="center" vertical="center" wrapText="1"/>
    </xf>
    <xf numFmtId="178" fontId="7" fillId="0" borderId="2" xfId="0" applyNumberFormat="1" applyFont="1" applyBorder="1" applyAlignment="1">
      <alignment horizontal="center" vertical="center" wrapText="1"/>
    </xf>
    <xf numFmtId="178" fontId="1" fillId="0" borderId="2" xfId="0" quotePrefix="1" applyNumberFormat="1" applyFont="1" applyBorder="1" applyAlignment="1">
      <alignment horizontal="center" vertical="center" wrapText="1"/>
    </xf>
    <xf numFmtId="178" fontId="1" fillId="0" borderId="0" xfId="0" applyNumberFormat="1" applyFont="1" applyAlignment="1">
      <alignment horizontal="center" vertical="center" wrapText="1"/>
    </xf>
    <xf numFmtId="0" fontId="3" fillId="2"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8" fontId="3" fillId="2"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quotePrefix="1" applyFont="1" applyBorder="1" applyAlignment="1">
      <alignment horizontal="left" vertical="center" wrapText="1"/>
    </xf>
    <xf numFmtId="0" fontId="3" fillId="3" borderId="2" xfId="0" applyFont="1" applyFill="1" applyBorder="1" applyAlignment="1">
      <alignment horizontal="left" vertical="center" wrapText="1"/>
    </xf>
    <xf numFmtId="0" fontId="4" fillId="6" borderId="2" xfId="0" applyFont="1" applyFill="1" applyBorder="1" applyAlignment="1">
      <alignment horizontal="left" vertical="center"/>
    </xf>
    <xf numFmtId="0" fontId="4" fillId="6" borderId="2" xfId="0" applyFont="1" applyFill="1" applyBorder="1" applyAlignment="1">
      <alignment horizontal="left" vertical="center" wrapText="1"/>
    </xf>
    <xf numFmtId="0" fontId="3" fillId="6"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3" fillId="6" borderId="2" xfId="0" applyFont="1" applyFill="1" applyBorder="1" applyAlignment="1">
      <alignment horizontal="left" vertical="center" wrapText="1"/>
    </xf>
    <xf numFmtId="0" fontId="1" fillId="0" borderId="10" xfId="0" applyFont="1" applyBorder="1" applyAlignment="1">
      <alignment horizontal="center" vertical="center" wrapText="1"/>
    </xf>
    <xf numFmtId="0" fontId="6" fillId="0" borderId="2" xfId="0" applyFont="1" applyBorder="1" applyAlignment="1">
      <alignment vertical="center" wrapText="1"/>
    </xf>
    <xf numFmtId="0" fontId="7" fillId="0" borderId="2" xfId="0" quotePrefix="1" applyFont="1" applyBorder="1" applyAlignment="1">
      <alignment vertical="center" wrapText="1"/>
    </xf>
    <xf numFmtId="0" fontId="5"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5" fillId="0" borderId="2" xfId="0" quotePrefix="1" applyFont="1" applyBorder="1" applyAlignment="1">
      <alignment horizontal="center" vertical="center" wrapText="1"/>
    </xf>
    <xf numFmtId="0" fontId="1" fillId="0" borderId="2" xfId="0" quotePrefix="1" applyFont="1" applyBorder="1" applyAlignment="1">
      <alignment vertical="center" wrapText="1"/>
    </xf>
    <xf numFmtId="0" fontId="8" fillId="0" borderId="2" xfId="0" applyFont="1" applyBorder="1" applyAlignment="1">
      <alignment vertical="center" wrapText="1"/>
    </xf>
    <xf numFmtId="0" fontId="1" fillId="0" borderId="2" xfId="0" quotePrefix="1" applyFont="1" applyFill="1" applyBorder="1" applyAlignment="1">
      <alignment horizontal="center" vertical="center" wrapText="1"/>
    </xf>
    <xf numFmtId="0" fontId="5" fillId="0" borderId="2" xfId="0" applyFont="1" applyBorder="1" applyAlignment="1">
      <alignment horizontal="center" vertical="center"/>
    </xf>
    <xf numFmtId="3" fontId="1" fillId="0" borderId="2" xfId="0" applyNumberFormat="1" applyFont="1" applyBorder="1" applyAlignment="1">
      <alignment horizontal="center" vertical="center" wrapText="1"/>
    </xf>
    <xf numFmtId="0" fontId="6" fillId="0" borderId="2" xfId="0" quotePrefix="1" applyFont="1" applyBorder="1" applyAlignment="1">
      <alignment horizontal="center" vertical="center" wrapText="1"/>
    </xf>
    <xf numFmtId="0" fontId="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176" fontId="0" fillId="0" borderId="0" xfId="0" applyNumberFormat="1">
      <alignment vertical="center"/>
    </xf>
    <xf numFmtId="0" fontId="0" fillId="5" borderId="2" xfId="0" applyFill="1" applyBorder="1">
      <alignment vertical="center"/>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xf>
    <xf numFmtId="176" fontId="6" fillId="0" borderId="2" xfId="0" applyNumberFormat="1" applyFont="1" applyBorder="1" applyAlignment="1">
      <alignment horizontal="center" vertical="center"/>
    </xf>
    <xf numFmtId="0" fontId="1" fillId="0" borderId="2" xfId="0" applyFont="1" applyBorder="1" applyAlignment="1">
      <alignment vertical="center" wrapText="1"/>
    </xf>
    <xf numFmtId="0" fontId="0" fillId="0" borderId="2" xfId="0" applyBorder="1">
      <alignment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4"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9"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9" xfId="0" applyFont="1" applyFill="1" applyBorder="1" applyAlignment="1">
      <alignment horizontal="left" vertical="center" wrapText="1"/>
    </xf>
    <xf numFmtId="0" fontId="3" fillId="6" borderId="4" xfId="0" applyFont="1" applyFill="1" applyBorder="1" applyAlignment="1">
      <alignment horizontal="left" vertical="center"/>
    </xf>
    <xf numFmtId="0" fontId="3" fillId="6" borderId="3" xfId="0" applyFont="1" applyFill="1" applyBorder="1" applyAlignment="1">
      <alignment horizontal="left" vertical="center"/>
    </xf>
    <xf numFmtId="0" fontId="3" fillId="6"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9" xfId="0" applyFont="1" applyFill="1" applyBorder="1" applyAlignment="1">
      <alignment horizontal="left" vertical="center"/>
    </xf>
    <xf numFmtId="0" fontId="3" fillId="5" borderId="1" xfId="0" applyFont="1" applyFill="1" applyBorder="1" applyAlignment="1">
      <alignment horizontal="center" vertical="center" wrapText="1"/>
    </xf>
    <xf numFmtId="0" fontId="6" fillId="0" borderId="2" xfId="0" applyFont="1" applyBorder="1" applyAlignment="1">
      <alignment horizontal="center" vertical="center"/>
    </xf>
    <xf numFmtId="0" fontId="1" fillId="0" borderId="2" xfId="0" applyFont="1" applyBorder="1" applyAlignment="1">
      <alignment vertical="center" wrapText="1"/>
    </xf>
    <xf numFmtId="0" fontId="0" fillId="0" borderId="2" xfId="0" applyBorder="1" applyAlignment="1">
      <alignment horizontal="center"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1" fillId="0" borderId="0" xfId="0" applyFont="1" applyAlignment="1">
      <alignment horizontal="lef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8</xdr:row>
      <xdr:rowOff>457199</xdr:rowOff>
    </xdr:from>
    <xdr:to>
      <xdr:col>2</xdr:col>
      <xdr:colOff>3026715</xdr:colOff>
      <xdr:row>9</xdr:row>
      <xdr:rowOff>809624</xdr:rowOff>
    </xdr:to>
    <xdr:pic>
      <xdr:nvPicPr>
        <xdr:cNvPr id="2" name="그림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0" y="2019299"/>
          <a:ext cx="299814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114301</xdr:colOff>
      <xdr:row>6</xdr:row>
      <xdr:rowOff>809626</xdr:rowOff>
    </xdr:from>
    <xdr:to>
      <xdr:col>2</xdr:col>
      <xdr:colOff>4275699</xdr:colOff>
      <xdr:row>6</xdr:row>
      <xdr:rowOff>1590675</xdr:rowOff>
    </xdr:to>
    <xdr:pic>
      <xdr:nvPicPr>
        <xdr:cNvPr id="4" name="그림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6" y="1952626"/>
          <a:ext cx="4161398" cy="781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114301</xdr:colOff>
      <xdr:row>6</xdr:row>
      <xdr:rowOff>2038350</xdr:rowOff>
    </xdr:from>
    <xdr:to>
      <xdr:col>2</xdr:col>
      <xdr:colOff>4143377</xdr:colOff>
      <xdr:row>6</xdr:row>
      <xdr:rowOff>2809875</xdr:rowOff>
    </xdr:to>
    <xdr:pic>
      <xdr:nvPicPr>
        <xdr:cNvPr id="5" name="그림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5076" y="3181350"/>
          <a:ext cx="4029076"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10</xdr:row>
      <xdr:rowOff>695326</xdr:rowOff>
    </xdr:from>
    <xdr:to>
      <xdr:col>2</xdr:col>
      <xdr:colOff>4629150</xdr:colOff>
      <xdr:row>10</xdr:row>
      <xdr:rowOff>1326967</xdr:rowOff>
    </xdr:to>
    <xdr:pic>
      <xdr:nvPicPr>
        <xdr:cNvPr id="6" name="그림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33650" y="8886826"/>
          <a:ext cx="4486275" cy="631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tabSelected="1" workbookViewId="0">
      <selection activeCell="H9" sqref="H9"/>
    </sheetView>
  </sheetViews>
  <sheetFormatPr defaultRowHeight="27" customHeight="1" x14ac:dyDescent="0.3"/>
  <cols>
    <col min="1" max="1" width="5.375" style="3" customWidth="1"/>
    <col min="2" max="2" width="8.125" style="3" customWidth="1"/>
    <col min="3" max="3" width="13.25" style="3" customWidth="1"/>
    <col min="4" max="4" width="12.25" style="9" customWidth="1"/>
    <col min="5" max="5" width="11.75" style="11" customWidth="1"/>
    <col min="6" max="6" width="15.625" style="11" customWidth="1"/>
    <col min="7" max="7" width="22.875" style="8" customWidth="1"/>
    <col min="8" max="9" width="23" style="8" customWidth="1"/>
    <col min="10" max="18" width="8.5" style="3" customWidth="1"/>
    <col min="19" max="19" width="19.25" style="4" customWidth="1"/>
    <col min="20" max="20" width="19.25" style="8" customWidth="1"/>
    <col min="21" max="21" width="18.625" style="11" customWidth="1"/>
    <col min="22" max="22" width="10.75" style="9" customWidth="1"/>
    <col min="23" max="23" width="10.75" style="15" customWidth="1"/>
    <col min="24" max="24" width="13" style="10" customWidth="1"/>
    <col min="25" max="25" width="8.875" style="14" customWidth="1"/>
    <col min="26" max="28" width="8.875" style="15" customWidth="1"/>
    <col min="29" max="29" width="10.75" style="11" customWidth="1"/>
    <col min="30" max="30" width="10.75" style="15" customWidth="1"/>
    <col min="31" max="34" width="8.625" style="15" customWidth="1"/>
    <col min="35" max="37" width="10.75" style="8" customWidth="1"/>
    <col min="38" max="41" width="8.5" style="11" customWidth="1"/>
    <col min="42" max="42" width="15.375" style="21" customWidth="1"/>
    <col min="43" max="43" width="11.125" style="17" customWidth="1"/>
    <col min="44" max="44" width="11.125" style="18" customWidth="1"/>
    <col min="45" max="52" width="11.125" style="19" customWidth="1"/>
    <col min="53" max="53" width="11.125" style="20" customWidth="1"/>
    <col min="54" max="16384" width="9" style="1"/>
  </cols>
  <sheetData>
    <row r="1" spans="1:53" ht="27" customHeight="1" x14ac:dyDescent="0.3">
      <c r="A1" s="124" t="s">
        <v>637</v>
      </c>
      <c r="B1" s="22"/>
      <c r="C1" s="22"/>
      <c r="D1" s="122"/>
      <c r="E1" s="16"/>
      <c r="F1" s="16"/>
      <c r="G1" s="23"/>
      <c r="H1" s="23"/>
      <c r="I1" s="23"/>
      <c r="J1" s="22"/>
      <c r="K1" s="22"/>
      <c r="L1" s="22"/>
      <c r="M1" s="22"/>
      <c r="N1" s="22"/>
      <c r="O1" s="22"/>
      <c r="P1" s="22"/>
      <c r="Q1" s="22"/>
      <c r="R1" s="22"/>
      <c r="T1" s="23"/>
      <c r="U1" s="16"/>
      <c r="V1" s="16"/>
      <c r="W1" s="16"/>
      <c r="X1" s="23"/>
      <c r="Y1" s="44"/>
      <c r="Z1" s="16"/>
      <c r="AA1" s="16"/>
      <c r="AB1" s="16"/>
      <c r="AC1" s="16"/>
      <c r="AD1" s="16"/>
      <c r="AE1" s="16"/>
      <c r="AF1" s="16"/>
      <c r="AG1" s="16"/>
      <c r="AH1" s="16"/>
      <c r="AI1" s="23"/>
      <c r="AJ1" s="23"/>
      <c r="AK1" s="23"/>
      <c r="AL1" s="16"/>
      <c r="AM1" s="16"/>
      <c r="AN1" s="16"/>
      <c r="AO1" s="16"/>
      <c r="AP1" s="19"/>
      <c r="AQ1" s="123"/>
      <c r="AR1" s="19"/>
    </row>
    <row r="2" spans="1:53" ht="9.75" customHeight="1" x14ac:dyDescent="0.3">
      <c r="A2" s="22"/>
      <c r="B2" s="22"/>
      <c r="C2" s="22"/>
      <c r="D2" s="122"/>
      <c r="E2" s="16"/>
      <c r="F2" s="16"/>
      <c r="G2" s="23"/>
      <c r="H2" s="23"/>
      <c r="I2" s="23"/>
      <c r="J2" s="22"/>
      <c r="K2" s="22"/>
      <c r="L2" s="22"/>
      <c r="M2" s="22"/>
      <c r="N2" s="22"/>
      <c r="O2" s="22"/>
      <c r="P2" s="22"/>
      <c r="Q2" s="22"/>
      <c r="R2" s="22"/>
      <c r="T2" s="23"/>
      <c r="U2" s="16"/>
      <c r="V2" s="16"/>
      <c r="W2" s="16"/>
      <c r="X2" s="23"/>
      <c r="Y2" s="44"/>
      <c r="Z2" s="16"/>
      <c r="AA2" s="16"/>
      <c r="AB2" s="16"/>
      <c r="AC2" s="16"/>
      <c r="AD2" s="16"/>
      <c r="AE2" s="16"/>
      <c r="AF2" s="16"/>
      <c r="AG2" s="16"/>
      <c r="AH2" s="16"/>
      <c r="AI2" s="23"/>
      <c r="AJ2" s="23"/>
      <c r="AK2" s="23"/>
      <c r="AL2" s="16"/>
      <c r="AM2" s="16"/>
      <c r="AN2" s="16"/>
      <c r="AO2" s="16"/>
      <c r="AP2" s="19"/>
      <c r="AQ2" s="123"/>
      <c r="AR2" s="19"/>
    </row>
    <row r="3" spans="1:53" ht="17.25" customHeight="1" x14ac:dyDescent="0.3">
      <c r="A3" s="86" t="s">
        <v>620</v>
      </c>
      <c r="B3" s="86" t="s">
        <v>619</v>
      </c>
      <c r="C3" s="86" t="s">
        <v>0</v>
      </c>
      <c r="D3" s="80" t="s">
        <v>207</v>
      </c>
      <c r="E3" s="81"/>
      <c r="F3" s="82"/>
      <c r="G3" s="88" t="s">
        <v>312</v>
      </c>
      <c r="H3" s="89"/>
      <c r="I3" s="89"/>
      <c r="J3" s="89"/>
      <c r="K3" s="89"/>
      <c r="L3" s="89"/>
      <c r="M3" s="89"/>
      <c r="N3" s="89"/>
      <c r="O3" s="89"/>
      <c r="P3" s="89"/>
      <c r="Q3" s="89"/>
      <c r="R3" s="89"/>
      <c r="S3" s="89"/>
      <c r="T3" s="90"/>
      <c r="U3" s="80" t="s">
        <v>266</v>
      </c>
      <c r="V3" s="81"/>
      <c r="W3" s="81"/>
      <c r="X3" s="81"/>
      <c r="Y3" s="81"/>
      <c r="Z3" s="81"/>
      <c r="AA3" s="81"/>
      <c r="AB3" s="81"/>
      <c r="AC3" s="81"/>
      <c r="AD3" s="81"/>
      <c r="AE3" s="81"/>
      <c r="AF3" s="81"/>
      <c r="AG3" s="81"/>
      <c r="AH3" s="81"/>
      <c r="AI3" s="81"/>
      <c r="AJ3" s="81"/>
      <c r="AK3" s="81"/>
      <c r="AL3" s="81"/>
      <c r="AM3" s="81"/>
      <c r="AN3" s="81"/>
      <c r="AO3" s="81"/>
      <c r="AP3" s="82"/>
      <c r="AQ3" s="83" t="s">
        <v>1</v>
      </c>
      <c r="AR3" s="84"/>
      <c r="AS3" s="84"/>
      <c r="AT3" s="84"/>
      <c r="AU3" s="84"/>
      <c r="AV3" s="84"/>
      <c r="AW3" s="84"/>
      <c r="AX3" s="84"/>
      <c r="AY3" s="84"/>
      <c r="AZ3" s="84"/>
      <c r="BA3" s="85"/>
    </row>
    <row r="4" spans="1:53" ht="17.25" customHeight="1" x14ac:dyDescent="0.3">
      <c r="A4" s="86"/>
      <c r="B4" s="86"/>
      <c r="C4" s="86"/>
      <c r="D4" s="92" t="s">
        <v>5</v>
      </c>
      <c r="E4" s="92" t="s">
        <v>193</v>
      </c>
      <c r="F4" s="92" t="s">
        <v>256</v>
      </c>
      <c r="G4" s="87" t="s">
        <v>311</v>
      </c>
      <c r="H4" s="87" t="s">
        <v>226</v>
      </c>
      <c r="I4" s="87" t="s">
        <v>225</v>
      </c>
      <c r="J4" s="87" t="s">
        <v>206</v>
      </c>
      <c r="K4" s="87"/>
      <c r="L4" s="87"/>
      <c r="M4" s="87"/>
      <c r="N4" s="87"/>
      <c r="O4" s="87"/>
      <c r="P4" s="87"/>
      <c r="Q4" s="87"/>
      <c r="R4" s="87"/>
      <c r="S4" s="87" t="s">
        <v>211</v>
      </c>
      <c r="T4" s="87" t="s">
        <v>6</v>
      </c>
      <c r="U4" s="92" t="s">
        <v>7</v>
      </c>
      <c r="V4" s="92" t="s">
        <v>2</v>
      </c>
      <c r="W4" s="92" t="s">
        <v>363</v>
      </c>
      <c r="X4" s="92"/>
      <c r="Y4" s="92"/>
      <c r="Z4" s="92"/>
      <c r="AA4" s="92"/>
      <c r="AB4" s="92"/>
      <c r="AC4" s="92" t="s">
        <v>3</v>
      </c>
      <c r="AD4" s="92" t="s">
        <v>364</v>
      </c>
      <c r="AE4" s="92"/>
      <c r="AF4" s="92"/>
      <c r="AG4" s="92"/>
      <c r="AH4" s="92"/>
      <c r="AI4" s="92" t="s">
        <v>9</v>
      </c>
      <c r="AJ4" s="92" t="s">
        <v>365</v>
      </c>
      <c r="AK4" s="92"/>
      <c r="AL4" s="92"/>
      <c r="AM4" s="92"/>
      <c r="AN4" s="92"/>
      <c r="AO4" s="92"/>
      <c r="AP4" s="92" t="s">
        <v>10</v>
      </c>
      <c r="AQ4" s="91" t="s">
        <v>369</v>
      </c>
      <c r="AR4" s="91" t="s">
        <v>11</v>
      </c>
      <c r="AS4" s="91" t="s">
        <v>361</v>
      </c>
      <c r="AT4" s="91"/>
      <c r="AU4" s="91"/>
      <c r="AV4" s="91"/>
      <c r="AW4" s="91"/>
      <c r="AX4" s="91"/>
      <c r="AY4" s="91" t="s">
        <v>358</v>
      </c>
      <c r="AZ4" s="91" t="s">
        <v>362</v>
      </c>
      <c r="BA4" s="91"/>
    </row>
    <row r="5" spans="1:53" ht="17.25" customHeight="1" x14ac:dyDescent="0.3">
      <c r="A5" s="86"/>
      <c r="B5" s="86"/>
      <c r="C5" s="86"/>
      <c r="D5" s="92"/>
      <c r="E5" s="92"/>
      <c r="F5" s="92"/>
      <c r="G5" s="87"/>
      <c r="H5" s="87"/>
      <c r="I5" s="87"/>
      <c r="J5" s="87" t="s">
        <v>250</v>
      </c>
      <c r="K5" s="87"/>
      <c r="L5" s="87"/>
      <c r="M5" s="87" t="s">
        <v>223</v>
      </c>
      <c r="N5" s="87"/>
      <c r="O5" s="87"/>
      <c r="P5" s="87" t="s">
        <v>224</v>
      </c>
      <c r="Q5" s="87"/>
      <c r="R5" s="87"/>
      <c r="S5" s="87"/>
      <c r="T5" s="87"/>
      <c r="U5" s="92"/>
      <c r="V5" s="92"/>
      <c r="W5" s="92" t="s">
        <v>265</v>
      </c>
      <c r="X5" s="92" t="s">
        <v>8</v>
      </c>
      <c r="Y5" s="92" t="s">
        <v>268</v>
      </c>
      <c r="Z5" s="92"/>
      <c r="AA5" s="92"/>
      <c r="AB5" s="92"/>
      <c r="AC5" s="92"/>
      <c r="AD5" s="92" t="s">
        <v>265</v>
      </c>
      <c r="AE5" s="92" t="s">
        <v>326</v>
      </c>
      <c r="AF5" s="92"/>
      <c r="AG5" s="92"/>
      <c r="AH5" s="92"/>
      <c r="AI5" s="92"/>
      <c r="AJ5" s="92" t="s">
        <v>366</v>
      </c>
      <c r="AK5" s="92"/>
      <c r="AL5" s="92" t="s">
        <v>325</v>
      </c>
      <c r="AM5" s="92"/>
      <c r="AN5" s="92"/>
      <c r="AO5" s="92"/>
      <c r="AP5" s="92"/>
      <c r="AQ5" s="91"/>
      <c r="AR5" s="91"/>
      <c r="AS5" s="91" t="s">
        <v>353</v>
      </c>
      <c r="AT5" s="91"/>
      <c r="AU5" s="91"/>
      <c r="AV5" s="91" t="s">
        <v>357</v>
      </c>
      <c r="AW5" s="91"/>
      <c r="AX5" s="91"/>
      <c r="AY5" s="91"/>
      <c r="AZ5" s="91" t="s">
        <v>360</v>
      </c>
      <c r="BA5" s="91" t="s">
        <v>359</v>
      </c>
    </row>
    <row r="6" spans="1:53" ht="21.75" customHeight="1" x14ac:dyDescent="0.3">
      <c r="A6" s="86"/>
      <c r="B6" s="86"/>
      <c r="C6" s="86"/>
      <c r="D6" s="92"/>
      <c r="E6" s="92"/>
      <c r="F6" s="92"/>
      <c r="G6" s="87"/>
      <c r="H6" s="87"/>
      <c r="I6" s="87"/>
      <c r="J6" s="69" t="s">
        <v>208</v>
      </c>
      <c r="K6" s="69" t="s">
        <v>209</v>
      </c>
      <c r="L6" s="69" t="s">
        <v>210</v>
      </c>
      <c r="M6" s="69" t="s">
        <v>208</v>
      </c>
      <c r="N6" s="69" t="s">
        <v>209</v>
      </c>
      <c r="O6" s="69" t="s">
        <v>210</v>
      </c>
      <c r="P6" s="69" t="s">
        <v>208</v>
      </c>
      <c r="Q6" s="69" t="s">
        <v>209</v>
      </c>
      <c r="R6" s="69" t="s">
        <v>210</v>
      </c>
      <c r="S6" s="87"/>
      <c r="T6" s="87"/>
      <c r="U6" s="92"/>
      <c r="V6" s="92"/>
      <c r="W6" s="92"/>
      <c r="X6" s="92"/>
      <c r="Y6" s="41" t="s">
        <v>79</v>
      </c>
      <c r="Z6" s="41" t="s">
        <v>267</v>
      </c>
      <c r="AA6" s="41" t="s">
        <v>275</v>
      </c>
      <c r="AB6" s="41" t="s">
        <v>276</v>
      </c>
      <c r="AC6" s="92"/>
      <c r="AD6" s="92"/>
      <c r="AE6" s="41" t="s">
        <v>79</v>
      </c>
      <c r="AF6" s="41" t="s">
        <v>267</v>
      </c>
      <c r="AG6" s="41" t="s">
        <v>275</v>
      </c>
      <c r="AH6" s="41" t="s">
        <v>276</v>
      </c>
      <c r="AI6" s="92"/>
      <c r="AJ6" s="41" t="s">
        <v>367</v>
      </c>
      <c r="AK6" s="41" t="s">
        <v>368</v>
      </c>
      <c r="AL6" s="41" t="s">
        <v>79</v>
      </c>
      <c r="AM6" s="41" t="s">
        <v>267</v>
      </c>
      <c r="AN6" s="41" t="s">
        <v>275</v>
      </c>
      <c r="AO6" s="41" t="s">
        <v>276</v>
      </c>
      <c r="AP6" s="92"/>
      <c r="AQ6" s="91"/>
      <c r="AR6" s="91"/>
      <c r="AS6" s="70" t="s">
        <v>354</v>
      </c>
      <c r="AT6" s="70" t="s">
        <v>355</v>
      </c>
      <c r="AU6" s="70" t="s">
        <v>356</v>
      </c>
      <c r="AV6" s="70" t="s">
        <v>354</v>
      </c>
      <c r="AW6" s="70" t="s">
        <v>355</v>
      </c>
      <c r="AX6" s="70" t="s">
        <v>356</v>
      </c>
      <c r="AY6" s="91"/>
      <c r="AZ6" s="91"/>
      <c r="BA6" s="91"/>
    </row>
    <row r="7" spans="1:53" ht="67.5" x14ac:dyDescent="0.3">
      <c r="A7" s="5">
        <v>1</v>
      </c>
      <c r="B7" s="5">
        <v>10</v>
      </c>
      <c r="C7" s="13" t="s">
        <v>13</v>
      </c>
      <c r="D7" s="13" t="s">
        <v>14</v>
      </c>
      <c r="E7" s="13" t="s">
        <v>191</v>
      </c>
      <c r="F7" s="13" t="s">
        <v>15</v>
      </c>
      <c r="G7" s="57" t="s">
        <v>232</v>
      </c>
      <c r="H7" s="6" t="s">
        <v>197</v>
      </c>
      <c r="I7" s="6" t="s">
        <v>198</v>
      </c>
      <c r="J7" s="13">
        <f>SUM(K7:L7)</f>
        <v>436</v>
      </c>
      <c r="K7" s="13">
        <v>119</v>
      </c>
      <c r="L7" s="13">
        <v>317</v>
      </c>
      <c r="M7" s="13"/>
      <c r="N7" s="13"/>
      <c r="O7" s="13"/>
      <c r="P7" s="13"/>
      <c r="Q7" s="13"/>
      <c r="R7" s="13"/>
      <c r="S7" s="6" t="s">
        <v>264</v>
      </c>
      <c r="T7" s="58" t="s">
        <v>16</v>
      </c>
      <c r="U7" s="13" t="s">
        <v>18</v>
      </c>
      <c r="V7" s="13" t="s">
        <v>19</v>
      </c>
      <c r="W7" s="13" t="s">
        <v>20</v>
      </c>
      <c r="X7" s="6" t="s">
        <v>21</v>
      </c>
      <c r="Y7" s="59" t="s">
        <v>269</v>
      </c>
      <c r="Z7" s="12" t="s">
        <v>16</v>
      </c>
      <c r="AA7" s="13">
        <v>70</v>
      </c>
      <c r="AB7" s="13">
        <v>140</v>
      </c>
      <c r="AC7" s="13" t="s">
        <v>19</v>
      </c>
      <c r="AD7" s="13" t="s">
        <v>20</v>
      </c>
      <c r="AE7" s="59" t="s">
        <v>269</v>
      </c>
      <c r="AF7" s="13">
        <v>35</v>
      </c>
      <c r="AG7" s="12" t="s">
        <v>16</v>
      </c>
      <c r="AH7" s="12" t="s">
        <v>16</v>
      </c>
      <c r="AI7" s="13" t="s">
        <v>19</v>
      </c>
      <c r="AJ7" s="13" t="str">
        <f>W7</f>
        <v>CMIA</v>
      </c>
      <c r="AK7" s="13" t="str">
        <f>AD7</f>
        <v>CMIA</v>
      </c>
      <c r="AL7" s="59" t="s">
        <v>269</v>
      </c>
      <c r="AM7" s="12" t="s">
        <v>16</v>
      </c>
      <c r="AN7" s="13">
        <v>7.4</v>
      </c>
      <c r="AO7" s="13">
        <v>25.3</v>
      </c>
      <c r="AP7" s="60" t="s">
        <v>342</v>
      </c>
      <c r="AQ7" s="60" t="s">
        <v>352</v>
      </c>
      <c r="AR7" s="60" t="s">
        <v>19</v>
      </c>
      <c r="AS7" s="60" t="s">
        <v>19</v>
      </c>
      <c r="AT7" s="60" t="s">
        <v>352</v>
      </c>
      <c r="AU7" s="60" t="s">
        <v>352</v>
      </c>
      <c r="AV7" s="60" t="s">
        <v>19</v>
      </c>
      <c r="AW7" s="60" t="s">
        <v>352</v>
      </c>
      <c r="AX7" s="60" t="s">
        <v>352</v>
      </c>
      <c r="AY7" s="60" t="s">
        <v>352</v>
      </c>
      <c r="AZ7" s="60" t="s">
        <v>352</v>
      </c>
      <c r="BA7" s="60" t="s">
        <v>352</v>
      </c>
    </row>
    <row r="8" spans="1:53" ht="54" x14ac:dyDescent="0.3">
      <c r="A8" s="5">
        <v>2</v>
      </c>
      <c r="B8" s="5">
        <v>55</v>
      </c>
      <c r="C8" s="13" t="s">
        <v>22</v>
      </c>
      <c r="D8" s="13" t="s">
        <v>23</v>
      </c>
      <c r="E8" s="13" t="s">
        <v>190</v>
      </c>
      <c r="F8" s="13" t="s">
        <v>24</v>
      </c>
      <c r="G8" s="57" t="s">
        <v>44</v>
      </c>
      <c r="H8" s="78" t="s">
        <v>199</v>
      </c>
      <c r="I8" s="6" t="s">
        <v>200</v>
      </c>
      <c r="J8" s="13">
        <f>SUM(K8:L8)</f>
        <v>316</v>
      </c>
      <c r="K8" s="13">
        <v>82</v>
      </c>
      <c r="L8" s="13">
        <f>195+39</f>
        <v>234</v>
      </c>
      <c r="M8" s="13">
        <f>SUM(N8:O8)</f>
        <v>77</v>
      </c>
      <c r="N8" s="61">
        <v>13</v>
      </c>
      <c r="O8" s="61">
        <v>64</v>
      </c>
      <c r="P8" s="13">
        <f>SUM(Q8:R8)</f>
        <v>239</v>
      </c>
      <c r="Q8" s="61">
        <v>69</v>
      </c>
      <c r="R8" s="61">
        <v>170</v>
      </c>
      <c r="S8" s="78" t="s">
        <v>212</v>
      </c>
      <c r="T8" s="6" t="s">
        <v>25</v>
      </c>
      <c r="U8" s="13" t="s">
        <v>18</v>
      </c>
      <c r="V8" s="13" t="s">
        <v>19</v>
      </c>
      <c r="W8" s="13" t="s">
        <v>26</v>
      </c>
      <c r="X8" s="6" t="s">
        <v>27</v>
      </c>
      <c r="Y8" s="59" t="s">
        <v>269</v>
      </c>
      <c r="Z8" s="72" t="s">
        <v>28</v>
      </c>
      <c r="AA8" s="12" t="s">
        <v>16</v>
      </c>
      <c r="AB8" s="12" t="s">
        <v>16</v>
      </c>
      <c r="AC8" s="13" t="s">
        <v>19</v>
      </c>
      <c r="AD8" s="13" t="s">
        <v>26</v>
      </c>
      <c r="AE8" s="59" t="s">
        <v>269</v>
      </c>
      <c r="AF8" s="72">
        <v>35</v>
      </c>
      <c r="AG8" s="13">
        <v>35</v>
      </c>
      <c r="AH8" s="13">
        <v>20</v>
      </c>
      <c r="AI8" s="12" t="s">
        <v>16</v>
      </c>
      <c r="AJ8" s="12" t="s">
        <v>16</v>
      </c>
      <c r="AK8" s="12" t="s">
        <v>16</v>
      </c>
      <c r="AL8" s="62" t="s">
        <v>16</v>
      </c>
      <c r="AM8" s="12" t="s">
        <v>16</v>
      </c>
      <c r="AN8" s="12" t="s">
        <v>16</v>
      </c>
      <c r="AO8" s="12" t="s">
        <v>16</v>
      </c>
      <c r="AP8" s="60" t="s">
        <v>342</v>
      </c>
      <c r="AQ8" s="60" t="s">
        <v>352</v>
      </c>
      <c r="AR8" s="60" t="s">
        <v>19</v>
      </c>
      <c r="AS8" s="60" t="s">
        <v>19</v>
      </c>
      <c r="AT8" s="60" t="s">
        <v>19</v>
      </c>
      <c r="AU8" s="60" t="s">
        <v>19</v>
      </c>
      <c r="AV8" s="60" t="s">
        <v>352</v>
      </c>
      <c r="AW8" s="60" t="s">
        <v>352</v>
      </c>
      <c r="AX8" s="60" t="s">
        <v>352</v>
      </c>
      <c r="AY8" s="60" t="s">
        <v>352</v>
      </c>
      <c r="AZ8" s="60" t="s">
        <v>352</v>
      </c>
      <c r="BA8" s="60" t="s">
        <v>352</v>
      </c>
    </row>
    <row r="9" spans="1:53" ht="81" x14ac:dyDescent="0.3">
      <c r="A9" s="71">
        <v>3</v>
      </c>
      <c r="B9" s="5">
        <v>933</v>
      </c>
      <c r="C9" s="13" t="s">
        <v>29</v>
      </c>
      <c r="D9" s="13" t="s">
        <v>30</v>
      </c>
      <c r="E9" s="13" t="s">
        <v>190</v>
      </c>
      <c r="F9" s="13" t="s">
        <v>31</v>
      </c>
      <c r="G9" s="57" t="s">
        <v>196</v>
      </c>
      <c r="H9" s="6" t="s">
        <v>201</v>
      </c>
      <c r="I9" s="6" t="s">
        <v>202</v>
      </c>
      <c r="J9" s="13">
        <f>SUM(K9:L9)</f>
        <v>112</v>
      </c>
      <c r="K9" s="13">
        <v>54</v>
      </c>
      <c r="L9" s="13">
        <v>58</v>
      </c>
      <c r="M9" s="72">
        <f>SUM(N9:O9)</f>
        <v>56</v>
      </c>
      <c r="N9" s="61">
        <v>18</v>
      </c>
      <c r="O9" s="61">
        <v>38</v>
      </c>
      <c r="P9" s="13">
        <f>SUM(Q9:R9)</f>
        <v>56</v>
      </c>
      <c r="Q9" s="61">
        <v>36</v>
      </c>
      <c r="R9" s="61">
        <v>20</v>
      </c>
      <c r="S9" s="63" t="s">
        <v>448</v>
      </c>
      <c r="T9" s="78" t="s">
        <v>32</v>
      </c>
      <c r="U9" s="13" t="s">
        <v>251</v>
      </c>
      <c r="V9" s="13" t="s">
        <v>19</v>
      </c>
      <c r="W9" s="13" t="s">
        <v>33</v>
      </c>
      <c r="X9" s="6" t="s">
        <v>34</v>
      </c>
      <c r="Y9" s="59" t="s">
        <v>270</v>
      </c>
      <c r="Z9" s="13">
        <v>86.5</v>
      </c>
      <c r="AA9" s="72">
        <v>64</v>
      </c>
      <c r="AB9" s="72">
        <v>74.5</v>
      </c>
      <c r="AC9" s="13" t="s">
        <v>19</v>
      </c>
      <c r="AD9" s="13" t="s">
        <v>26</v>
      </c>
      <c r="AE9" s="59" t="s">
        <v>270</v>
      </c>
      <c r="AF9" s="13">
        <v>66.3</v>
      </c>
      <c r="AG9" s="72">
        <v>53.3</v>
      </c>
      <c r="AH9" s="72">
        <v>82.1</v>
      </c>
      <c r="AI9" s="13" t="s">
        <v>19</v>
      </c>
      <c r="AJ9" s="13" t="str">
        <f>W9</f>
        <v>EIA</v>
      </c>
      <c r="AK9" s="13" t="str">
        <f>AD9</f>
        <v>ECLIA</v>
      </c>
      <c r="AL9" s="59" t="s">
        <v>270</v>
      </c>
      <c r="AM9" s="72">
        <v>22</v>
      </c>
      <c r="AN9" s="13">
        <v>19.3</v>
      </c>
      <c r="AO9" s="13">
        <v>27</v>
      </c>
      <c r="AP9" s="60" t="s">
        <v>342</v>
      </c>
      <c r="AQ9" s="60" t="s">
        <v>352</v>
      </c>
      <c r="AR9" s="60" t="s">
        <v>19</v>
      </c>
      <c r="AS9" s="60" t="s">
        <v>19</v>
      </c>
      <c r="AT9" s="60" t="s">
        <v>19</v>
      </c>
      <c r="AU9" s="60" t="s">
        <v>19</v>
      </c>
      <c r="AV9" s="60" t="s">
        <v>19</v>
      </c>
      <c r="AW9" s="60" t="s">
        <v>19</v>
      </c>
      <c r="AX9" s="60" t="s">
        <v>19</v>
      </c>
      <c r="AY9" s="60" t="s">
        <v>352</v>
      </c>
      <c r="AZ9" s="60" t="s">
        <v>352</v>
      </c>
      <c r="BA9" s="60" t="s">
        <v>352</v>
      </c>
    </row>
    <row r="10" spans="1:53" ht="66.75" customHeight="1" x14ac:dyDescent="0.3">
      <c r="A10" s="71">
        <v>4</v>
      </c>
      <c r="B10" s="5">
        <v>131</v>
      </c>
      <c r="C10" s="13" t="s">
        <v>35</v>
      </c>
      <c r="D10" s="13" t="s">
        <v>36</v>
      </c>
      <c r="E10" s="13" t="s">
        <v>191</v>
      </c>
      <c r="F10" s="13" t="s">
        <v>37</v>
      </c>
      <c r="G10" s="57" t="s">
        <v>38</v>
      </c>
      <c r="H10" s="6" t="s">
        <v>203</v>
      </c>
      <c r="I10" s="6" t="s">
        <v>204</v>
      </c>
      <c r="J10" s="13">
        <f>SUM(K10:L10)</f>
        <v>274</v>
      </c>
      <c r="K10" s="13">
        <f>89+41</f>
        <v>130</v>
      </c>
      <c r="L10" s="13">
        <v>144</v>
      </c>
      <c r="M10" s="13">
        <f>SUM(N10:O10)</f>
        <v>89</v>
      </c>
      <c r="N10" s="61">
        <v>42</v>
      </c>
      <c r="O10" s="61">
        <v>47</v>
      </c>
      <c r="P10" s="13">
        <f>SUM(Q10:R10)</f>
        <v>185</v>
      </c>
      <c r="Q10" s="61">
        <v>88</v>
      </c>
      <c r="R10" s="61">
        <v>97</v>
      </c>
      <c r="S10" s="6" t="s">
        <v>214</v>
      </c>
      <c r="T10" s="6" t="s">
        <v>39</v>
      </c>
      <c r="U10" s="13" t="s">
        <v>18</v>
      </c>
      <c r="V10" s="13" t="s">
        <v>19</v>
      </c>
      <c r="W10" s="13" t="s">
        <v>26</v>
      </c>
      <c r="X10" s="6" t="s">
        <v>40</v>
      </c>
      <c r="Y10" s="59" t="s">
        <v>270</v>
      </c>
      <c r="Z10" s="12" t="s">
        <v>16</v>
      </c>
      <c r="AA10" s="72">
        <v>51.8</v>
      </c>
      <c r="AB10" s="72">
        <v>94.344999999999999</v>
      </c>
      <c r="AC10" s="13" t="s">
        <v>19</v>
      </c>
      <c r="AD10" s="13" t="s">
        <v>26</v>
      </c>
      <c r="AE10" s="59" t="s">
        <v>270</v>
      </c>
      <c r="AF10" s="12" t="s">
        <v>16</v>
      </c>
      <c r="AG10" s="13">
        <v>47.5</v>
      </c>
      <c r="AH10" s="13">
        <v>33.5</v>
      </c>
      <c r="AI10" s="72" t="s">
        <v>19</v>
      </c>
      <c r="AJ10" s="72" t="str">
        <f>W10</f>
        <v>ECLIA</v>
      </c>
      <c r="AK10" s="72" t="str">
        <f>AD10</f>
        <v>ECLIA</v>
      </c>
      <c r="AL10" s="59" t="s">
        <v>270</v>
      </c>
      <c r="AM10" s="12" t="s">
        <v>16</v>
      </c>
      <c r="AN10" s="72">
        <v>14.265000000000001</v>
      </c>
      <c r="AO10" s="72">
        <v>32.39</v>
      </c>
      <c r="AP10" s="60" t="s">
        <v>342</v>
      </c>
      <c r="AQ10" s="60" t="s">
        <v>352</v>
      </c>
      <c r="AR10" s="60" t="s">
        <v>19</v>
      </c>
      <c r="AS10" s="60" t="s">
        <v>352</v>
      </c>
      <c r="AT10" s="60" t="s">
        <v>19</v>
      </c>
      <c r="AU10" s="60" t="s">
        <v>19</v>
      </c>
      <c r="AV10" s="60" t="s">
        <v>352</v>
      </c>
      <c r="AW10" s="60" t="s">
        <v>19</v>
      </c>
      <c r="AX10" s="60" t="s">
        <v>19</v>
      </c>
      <c r="AY10" s="60" t="s">
        <v>352</v>
      </c>
      <c r="AZ10" s="60" t="s">
        <v>352</v>
      </c>
      <c r="BA10" s="60" t="s">
        <v>352</v>
      </c>
    </row>
    <row r="11" spans="1:53" ht="59.25" customHeight="1" x14ac:dyDescent="0.3">
      <c r="A11" s="71">
        <v>5</v>
      </c>
      <c r="B11" s="5">
        <v>21</v>
      </c>
      <c r="C11" s="13" t="s">
        <v>41</v>
      </c>
      <c r="D11" s="13" t="s">
        <v>42</v>
      </c>
      <c r="E11" s="13" t="s">
        <v>190</v>
      </c>
      <c r="F11" s="13" t="s">
        <v>43</v>
      </c>
      <c r="G11" s="57" t="s">
        <v>44</v>
      </c>
      <c r="H11" s="64" t="s">
        <v>17</v>
      </c>
      <c r="I11" s="6" t="s">
        <v>205</v>
      </c>
      <c r="J11" s="13">
        <f>SUM(K11:L11)</f>
        <v>534</v>
      </c>
      <c r="K11" s="13">
        <v>136</v>
      </c>
      <c r="L11" s="13">
        <v>398</v>
      </c>
      <c r="M11" s="13">
        <f>SUM(N11:O11)</f>
        <v>370</v>
      </c>
      <c r="N11" s="61">
        <v>54</v>
      </c>
      <c r="O11" s="61">
        <v>316</v>
      </c>
      <c r="P11" s="13">
        <f>SUM(Q11:R11)</f>
        <v>164</v>
      </c>
      <c r="Q11" s="61">
        <v>82</v>
      </c>
      <c r="R11" s="61">
        <v>82</v>
      </c>
      <c r="S11" s="63" t="s">
        <v>16</v>
      </c>
      <c r="T11" s="6" t="s">
        <v>45</v>
      </c>
      <c r="U11" s="13" t="s">
        <v>18</v>
      </c>
      <c r="V11" s="13" t="s">
        <v>19</v>
      </c>
      <c r="W11" s="13" t="s">
        <v>26</v>
      </c>
      <c r="X11" s="6" t="s">
        <v>46</v>
      </c>
      <c r="Y11" s="59" t="s">
        <v>270</v>
      </c>
      <c r="Z11" s="12" t="s">
        <v>16</v>
      </c>
      <c r="AA11" s="13">
        <v>73.87</v>
      </c>
      <c r="AB11" s="13">
        <v>120.9</v>
      </c>
      <c r="AC11" s="13" t="s">
        <v>19</v>
      </c>
      <c r="AD11" s="13" t="s">
        <v>26</v>
      </c>
      <c r="AE11" s="59" t="s">
        <v>270</v>
      </c>
      <c r="AF11" s="12" t="s">
        <v>16</v>
      </c>
      <c r="AG11" s="13">
        <v>61.6</v>
      </c>
      <c r="AH11" s="13">
        <v>76.209999999999994</v>
      </c>
      <c r="AI11" s="13" t="s">
        <v>19</v>
      </c>
      <c r="AJ11" s="13" t="str">
        <f>W11</f>
        <v>ECLIA</v>
      </c>
      <c r="AK11" s="13" t="str">
        <f>AD11</f>
        <v>ECLIA</v>
      </c>
      <c r="AL11" s="59" t="s">
        <v>270</v>
      </c>
      <c r="AM11" s="62" t="s">
        <v>16</v>
      </c>
      <c r="AN11" s="13">
        <v>18.399999999999999</v>
      </c>
      <c r="AO11" s="13">
        <v>26.48</v>
      </c>
      <c r="AP11" s="60" t="s">
        <v>342</v>
      </c>
      <c r="AQ11" s="60" t="s">
        <v>352</v>
      </c>
      <c r="AR11" s="60" t="s">
        <v>19</v>
      </c>
      <c r="AS11" s="60" t="s">
        <v>352</v>
      </c>
      <c r="AT11" s="60" t="s">
        <v>19</v>
      </c>
      <c r="AU11" s="60" t="s">
        <v>19</v>
      </c>
      <c r="AV11" s="60" t="s">
        <v>352</v>
      </c>
      <c r="AW11" s="60" t="s">
        <v>19</v>
      </c>
      <c r="AX11" s="60" t="s">
        <v>19</v>
      </c>
      <c r="AY11" s="60" t="s">
        <v>352</v>
      </c>
      <c r="AZ11" s="60" t="s">
        <v>352</v>
      </c>
      <c r="BA11" s="60" t="s">
        <v>352</v>
      </c>
    </row>
    <row r="12" spans="1:53" ht="58.5" customHeight="1" x14ac:dyDescent="0.3">
      <c r="A12" s="71">
        <v>6</v>
      </c>
      <c r="B12" s="5">
        <v>186</v>
      </c>
      <c r="C12" s="13" t="s">
        <v>47</v>
      </c>
      <c r="D12" s="72" t="s">
        <v>48</v>
      </c>
      <c r="E12" s="13" t="s">
        <v>190</v>
      </c>
      <c r="F12" s="13" t="s">
        <v>49</v>
      </c>
      <c r="G12" s="57" t="s">
        <v>44</v>
      </c>
      <c r="H12" s="6" t="s">
        <v>17</v>
      </c>
      <c r="I12" s="6" t="s">
        <v>239</v>
      </c>
      <c r="J12" s="13">
        <f>SUM(K12:L12)</f>
        <v>84</v>
      </c>
      <c r="K12" s="13">
        <v>19</v>
      </c>
      <c r="L12" s="13">
        <v>65</v>
      </c>
      <c r="M12" s="72"/>
      <c r="N12" s="72"/>
      <c r="O12" s="72"/>
      <c r="P12" s="72"/>
      <c r="Q12" s="72"/>
      <c r="R12" s="72"/>
      <c r="S12" s="78" t="s">
        <v>213</v>
      </c>
      <c r="T12" s="58" t="s">
        <v>16</v>
      </c>
      <c r="U12" s="13" t="s">
        <v>18</v>
      </c>
      <c r="V12" s="72" t="s">
        <v>19</v>
      </c>
      <c r="W12" s="13" t="s">
        <v>33</v>
      </c>
      <c r="X12" s="6" t="s">
        <v>291</v>
      </c>
      <c r="Y12" s="59" t="s">
        <v>269</v>
      </c>
      <c r="Z12" s="72">
        <v>150</v>
      </c>
      <c r="AA12" s="12" t="s">
        <v>16</v>
      </c>
      <c r="AB12" s="12" t="s">
        <v>16</v>
      </c>
      <c r="AC12" s="72" t="s">
        <v>19</v>
      </c>
      <c r="AD12" s="13" t="s">
        <v>20</v>
      </c>
      <c r="AE12" s="59" t="s">
        <v>269</v>
      </c>
      <c r="AF12" s="13">
        <v>35</v>
      </c>
      <c r="AG12" s="12" t="s">
        <v>16</v>
      </c>
      <c r="AH12" s="12" t="s">
        <v>16</v>
      </c>
      <c r="AI12" s="72" t="s">
        <v>19</v>
      </c>
      <c r="AJ12" s="72" t="str">
        <f>W12</f>
        <v>EIA</v>
      </c>
      <c r="AK12" s="72" t="str">
        <f>AD12</f>
        <v>CMIA</v>
      </c>
      <c r="AL12" s="59" t="s">
        <v>269</v>
      </c>
      <c r="AM12" s="62" t="s">
        <v>16</v>
      </c>
      <c r="AN12" s="72">
        <v>11.4</v>
      </c>
      <c r="AO12" s="72">
        <v>29.9</v>
      </c>
      <c r="AP12" s="60" t="s">
        <v>342</v>
      </c>
      <c r="AQ12" s="60" t="s">
        <v>352</v>
      </c>
      <c r="AR12" s="60" t="s">
        <v>19</v>
      </c>
      <c r="AS12" s="60" t="s">
        <v>19</v>
      </c>
      <c r="AT12" s="60" t="s">
        <v>352</v>
      </c>
      <c r="AU12" s="60" t="s">
        <v>352</v>
      </c>
      <c r="AV12" s="60" t="s">
        <v>19</v>
      </c>
      <c r="AW12" s="60" t="s">
        <v>352</v>
      </c>
      <c r="AX12" s="60" t="s">
        <v>352</v>
      </c>
      <c r="AY12" s="60" t="s">
        <v>352</v>
      </c>
      <c r="AZ12" s="60" t="s">
        <v>352</v>
      </c>
      <c r="BA12" s="60" t="s">
        <v>352</v>
      </c>
    </row>
    <row r="13" spans="1:53" ht="94.5" x14ac:dyDescent="0.3">
      <c r="A13" s="71">
        <v>7</v>
      </c>
      <c r="B13" s="5">
        <v>183</v>
      </c>
      <c r="C13" s="13" t="s">
        <v>50</v>
      </c>
      <c r="D13" s="13" t="s">
        <v>42</v>
      </c>
      <c r="E13" s="13" t="s">
        <v>191</v>
      </c>
      <c r="F13" s="13" t="s">
        <v>51</v>
      </c>
      <c r="G13" s="57" t="s">
        <v>44</v>
      </c>
      <c r="H13" s="6" t="s">
        <v>17</v>
      </c>
      <c r="I13" s="6" t="s">
        <v>240</v>
      </c>
      <c r="J13" s="13">
        <f>SUM(K13:L13)</f>
        <v>719</v>
      </c>
      <c r="K13" s="13">
        <v>188</v>
      </c>
      <c r="L13" s="13">
        <v>531</v>
      </c>
      <c r="M13" s="13">
        <f>SUM(N13:O13)</f>
        <v>568</v>
      </c>
      <c r="N13" s="61">
        <v>95</v>
      </c>
      <c r="O13" s="61">
        <v>473</v>
      </c>
      <c r="P13" s="13">
        <f>SUM(Q13:R13)</f>
        <v>151</v>
      </c>
      <c r="Q13" s="61">
        <v>93</v>
      </c>
      <c r="R13" s="61">
        <v>58</v>
      </c>
      <c r="S13" s="6" t="s">
        <v>209</v>
      </c>
      <c r="T13" s="6" t="s">
        <v>52</v>
      </c>
      <c r="U13" s="13" t="s">
        <v>18</v>
      </c>
      <c r="V13" s="13" t="s">
        <v>19</v>
      </c>
      <c r="W13" s="13" t="s">
        <v>26</v>
      </c>
      <c r="X13" s="6" t="s">
        <v>292</v>
      </c>
      <c r="Y13" s="59" t="s">
        <v>269</v>
      </c>
      <c r="Z13" s="12" t="s">
        <v>16</v>
      </c>
      <c r="AA13" s="13">
        <v>68.790000000000006</v>
      </c>
      <c r="AB13" s="13">
        <v>114.43</v>
      </c>
      <c r="AC13" s="13" t="s">
        <v>19</v>
      </c>
      <c r="AD13" s="13" t="s">
        <v>26</v>
      </c>
      <c r="AE13" s="59" t="s">
        <v>269</v>
      </c>
      <c r="AF13" s="13">
        <v>35</v>
      </c>
      <c r="AG13" s="12" t="s">
        <v>16</v>
      </c>
      <c r="AH13" s="12" t="s">
        <v>16</v>
      </c>
      <c r="AI13" s="13" t="s">
        <v>19</v>
      </c>
      <c r="AJ13" s="13" t="str">
        <f>W13</f>
        <v>ECLIA</v>
      </c>
      <c r="AK13" s="13" t="str">
        <f>AD13</f>
        <v>ECLIA</v>
      </c>
      <c r="AL13" s="59" t="s">
        <v>269</v>
      </c>
      <c r="AM13" s="62" t="s">
        <v>16</v>
      </c>
      <c r="AN13" s="13">
        <v>11.4</v>
      </c>
      <c r="AO13" s="13">
        <v>29.9</v>
      </c>
      <c r="AP13" s="60" t="s">
        <v>342</v>
      </c>
      <c r="AQ13" s="60" t="s">
        <v>352</v>
      </c>
      <c r="AR13" s="60" t="s">
        <v>19</v>
      </c>
      <c r="AS13" s="60" t="s">
        <v>19</v>
      </c>
      <c r="AT13" s="60" t="s">
        <v>19</v>
      </c>
      <c r="AU13" s="60" t="s">
        <v>19</v>
      </c>
      <c r="AV13" s="60" t="s">
        <v>19</v>
      </c>
      <c r="AW13" s="60" t="s">
        <v>19</v>
      </c>
      <c r="AX13" s="60" t="s">
        <v>19</v>
      </c>
      <c r="AY13" s="60" t="s">
        <v>352</v>
      </c>
      <c r="AZ13" s="60" t="s">
        <v>352</v>
      </c>
      <c r="BA13" s="60" t="s">
        <v>352</v>
      </c>
    </row>
    <row r="14" spans="1:53" ht="69" customHeight="1" x14ac:dyDescent="0.3">
      <c r="A14" s="71">
        <v>8</v>
      </c>
      <c r="B14" s="5">
        <v>195</v>
      </c>
      <c r="C14" s="13" t="s">
        <v>53</v>
      </c>
      <c r="D14" s="13" t="s">
        <v>54</v>
      </c>
      <c r="E14" s="13" t="s">
        <v>191</v>
      </c>
      <c r="F14" s="13" t="s">
        <v>55</v>
      </c>
      <c r="G14" s="57" t="s">
        <v>56</v>
      </c>
      <c r="H14" s="6" t="s">
        <v>241</v>
      </c>
      <c r="I14" s="6" t="s">
        <v>242</v>
      </c>
      <c r="J14" s="13">
        <f>SUM(K14:L14)</f>
        <v>649</v>
      </c>
      <c r="K14" s="13">
        <v>327</v>
      </c>
      <c r="L14" s="13">
        <v>322</v>
      </c>
      <c r="M14" s="13">
        <f>SUM(N14:O14)</f>
        <v>319</v>
      </c>
      <c r="N14" s="61">
        <v>75</v>
      </c>
      <c r="O14" s="61">
        <v>244</v>
      </c>
      <c r="P14" s="13">
        <f>SUM(Q14:R14)</f>
        <v>330</v>
      </c>
      <c r="Q14" s="61">
        <v>252</v>
      </c>
      <c r="R14" s="61">
        <v>78</v>
      </c>
      <c r="S14" s="63" t="s">
        <v>448</v>
      </c>
      <c r="T14" s="78" t="s">
        <v>57</v>
      </c>
      <c r="U14" s="13" t="s">
        <v>251</v>
      </c>
      <c r="V14" s="13" t="s">
        <v>19</v>
      </c>
      <c r="W14" s="13" t="s">
        <v>26</v>
      </c>
      <c r="X14" s="6" t="s">
        <v>58</v>
      </c>
      <c r="Y14" s="59" t="s">
        <v>270</v>
      </c>
      <c r="Z14" s="12" t="s">
        <v>16</v>
      </c>
      <c r="AA14" s="12">
        <v>53.7</v>
      </c>
      <c r="AB14" s="12">
        <v>64.3</v>
      </c>
      <c r="AC14" s="13" t="s">
        <v>19</v>
      </c>
      <c r="AD14" s="13" t="s">
        <v>26</v>
      </c>
      <c r="AE14" s="59" t="s">
        <v>271</v>
      </c>
      <c r="AF14" s="13" t="s">
        <v>327</v>
      </c>
      <c r="AG14" s="12" t="s">
        <v>328</v>
      </c>
      <c r="AH14" s="12" t="s">
        <v>329</v>
      </c>
      <c r="AI14" s="13" t="s">
        <v>19</v>
      </c>
      <c r="AJ14" s="13" t="str">
        <f>W14</f>
        <v>ECLIA</v>
      </c>
      <c r="AK14" s="13" t="str">
        <f>AD14</f>
        <v>ECLIA</v>
      </c>
      <c r="AL14" s="59" t="s">
        <v>271</v>
      </c>
      <c r="AM14" s="62" t="s">
        <v>16</v>
      </c>
      <c r="AN14" s="13" t="s">
        <v>315</v>
      </c>
      <c r="AO14" s="13" t="s">
        <v>316</v>
      </c>
      <c r="AP14" s="60" t="s">
        <v>342</v>
      </c>
      <c r="AQ14" s="60" t="s">
        <v>352</v>
      </c>
      <c r="AR14" s="60" t="s">
        <v>19</v>
      </c>
      <c r="AS14" s="60" t="s">
        <v>352</v>
      </c>
      <c r="AT14" s="60" t="s">
        <v>19</v>
      </c>
      <c r="AU14" s="60" t="s">
        <v>19</v>
      </c>
      <c r="AV14" s="60" t="s">
        <v>352</v>
      </c>
      <c r="AW14" s="60" t="s">
        <v>19</v>
      </c>
      <c r="AX14" s="60" t="s">
        <v>19</v>
      </c>
      <c r="AY14" s="60" t="s">
        <v>352</v>
      </c>
      <c r="AZ14" s="60" t="s">
        <v>352</v>
      </c>
      <c r="BA14" s="60" t="s">
        <v>352</v>
      </c>
    </row>
    <row r="15" spans="1:53" ht="81" x14ac:dyDescent="0.3">
      <c r="A15" s="71">
        <v>9</v>
      </c>
      <c r="B15" s="5">
        <v>162</v>
      </c>
      <c r="C15" s="13" t="s">
        <v>59</v>
      </c>
      <c r="D15" s="7" t="s">
        <v>42</v>
      </c>
      <c r="E15" s="13" t="s">
        <v>191</v>
      </c>
      <c r="F15" s="13" t="s">
        <v>60</v>
      </c>
      <c r="G15" s="57" t="s">
        <v>343</v>
      </c>
      <c r="H15" s="6" t="s">
        <v>17</v>
      </c>
      <c r="I15" s="6" t="s">
        <v>17</v>
      </c>
      <c r="J15" s="13">
        <f>SUM(K15:L15)</f>
        <v>69</v>
      </c>
      <c r="K15" s="13">
        <v>69</v>
      </c>
      <c r="L15" s="13"/>
      <c r="M15" s="12"/>
      <c r="N15" s="12"/>
      <c r="O15" s="12"/>
      <c r="P15" s="12"/>
      <c r="Q15" s="12"/>
      <c r="R15" s="12"/>
      <c r="S15" s="63" t="s">
        <v>16</v>
      </c>
      <c r="T15" s="58" t="s">
        <v>16</v>
      </c>
      <c r="U15" s="13" t="s">
        <v>12</v>
      </c>
      <c r="V15" s="78" t="s">
        <v>19</v>
      </c>
      <c r="W15" s="13" t="s">
        <v>26</v>
      </c>
      <c r="X15" s="6" t="s">
        <v>61</v>
      </c>
      <c r="Y15" s="12" t="s">
        <v>273</v>
      </c>
      <c r="Z15" s="12">
        <v>184</v>
      </c>
      <c r="AA15" s="12" t="s">
        <v>16</v>
      </c>
      <c r="AB15" s="12" t="s">
        <v>16</v>
      </c>
      <c r="AC15" s="64" t="s">
        <v>19</v>
      </c>
      <c r="AD15" s="13" t="s">
        <v>26</v>
      </c>
      <c r="AE15" s="12" t="s">
        <v>273</v>
      </c>
      <c r="AF15" s="13">
        <v>57.5</v>
      </c>
      <c r="AG15" s="12" t="s">
        <v>16</v>
      </c>
      <c r="AH15" s="12" t="s">
        <v>16</v>
      </c>
      <c r="AI15" s="12" t="s">
        <v>16</v>
      </c>
      <c r="AJ15" s="12" t="s">
        <v>16</v>
      </c>
      <c r="AK15" s="12" t="s">
        <v>16</v>
      </c>
      <c r="AL15" s="62" t="s">
        <v>16</v>
      </c>
      <c r="AM15" s="12" t="s">
        <v>16</v>
      </c>
      <c r="AN15" s="12" t="s">
        <v>16</v>
      </c>
      <c r="AO15" s="12" t="s">
        <v>16</v>
      </c>
      <c r="AP15" s="60" t="s">
        <v>344</v>
      </c>
      <c r="AQ15" s="60" t="s">
        <v>352</v>
      </c>
      <c r="AR15" s="60" t="s">
        <v>352</v>
      </c>
      <c r="AS15" s="60" t="s">
        <v>352</v>
      </c>
      <c r="AT15" s="60" t="s">
        <v>352</v>
      </c>
      <c r="AU15" s="60" t="s">
        <v>352</v>
      </c>
      <c r="AV15" s="60" t="s">
        <v>352</v>
      </c>
      <c r="AW15" s="60" t="s">
        <v>352</v>
      </c>
      <c r="AX15" s="60" t="s">
        <v>352</v>
      </c>
      <c r="AY15" s="60" t="s">
        <v>19</v>
      </c>
      <c r="AZ15" s="60" t="s">
        <v>19</v>
      </c>
      <c r="BA15" s="60" t="s">
        <v>352</v>
      </c>
    </row>
    <row r="16" spans="1:53" ht="67.5" x14ac:dyDescent="0.3">
      <c r="A16" s="71">
        <v>10</v>
      </c>
      <c r="B16" s="5">
        <v>245</v>
      </c>
      <c r="C16" s="13" t="s">
        <v>62</v>
      </c>
      <c r="D16" s="13" t="s">
        <v>30</v>
      </c>
      <c r="E16" s="13" t="s">
        <v>190</v>
      </c>
      <c r="F16" s="13" t="s">
        <v>63</v>
      </c>
      <c r="G16" s="57" t="s">
        <v>44</v>
      </c>
      <c r="H16" s="6" t="s">
        <v>243</v>
      </c>
      <c r="I16" s="6" t="s">
        <v>244</v>
      </c>
      <c r="J16" s="13">
        <f>SUM(K16:L16)</f>
        <v>140</v>
      </c>
      <c r="K16" s="72">
        <v>62</v>
      </c>
      <c r="L16" s="72">
        <v>78</v>
      </c>
      <c r="M16" s="72"/>
      <c r="N16" s="72"/>
      <c r="O16" s="72"/>
      <c r="P16" s="72"/>
      <c r="Q16" s="72"/>
      <c r="R16" s="72"/>
      <c r="S16" s="78" t="s">
        <v>215</v>
      </c>
      <c r="T16" s="58" t="s">
        <v>16</v>
      </c>
      <c r="U16" s="13" t="s">
        <v>18</v>
      </c>
      <c r="V16" s="72" t="s">
        <v>19</v>
      </c>
      <c r="W16" s="13" t="s">
        <v>64</v>
      </c>
      <c r="X16" s="78" t="s">
        <v>65</v>
      </c>
      <c r="Y16" s="59" t="s">
        <v>269</v>
      </c>
      <c r="Z16" s="13">
        <v>150</v>
      </c>
      <c r="AA16" s="12" t="s">
        <v>16</v>
      </c>
      <c r="AB16" s="12" t="s">
        <v>16</v>
      </c>
      <c r="AC16" s="72" t="s">
        <v>19</v>
      </c>
      <c r="AD16" s="13" t="s">
        <v>26</v>
      </c>
      <c r="AE16" s="59" t="s">
        <v>269</v>
      </c>
      <c r="AF16" s="13">
        <v>35</v>
      </c>
      <c r="AG16" s="12" t="s">
        <v>16</v>
      </c>
      <c r="AH16" s="12" t="s">
        <v>16</v>
      </c>
      <c r="AI16" s="12" t="s">
        <v>16</v>
      </c>
      <c r="AJ16" s="12" t="s">
        <v>16</v>
      </c>
      <c r="AK16" s="12" t="s">
        <v>16</v>
      </c>
      <c r="AL16" s="62" t="s">
        <v>16</v>
      </c>
      <c r="AM16" s="12" t="s">
        <v>16</v>
      </c>
      <c r="AN16" s="12" t="s">
        <v>16</v>
      </c>
      <c r="AO16" s="12" t="s">
        <v>16</v>
      </c>
      <c r="AP16" s="60" t="s">
        <v>342</v>
      </c>
      <c r="AQ16" s="60" t="s">
        <v>352</v>
      </c>
      <c r="AR16" s="60" t="s">
        <v>19</v>
      </c>
      <c r="AS16" s="60" t="s">
        <v>19</v>
      </c>
      <c r="AT16" s="60" t="s">
        <v>352</v>
      </c>
      <c r="AU16" s="60" t="s">
        <v>352</v>
      </c>
      <c r="AV16" s="60" t="s">
        <v>352</v>
      </c>
      <c r="AW16" s="60" t="s">
        <v>352</v>
      </c>
      <c r="AX16" s="60" t="s">
        <v>352</v>
      </c>
      <c r="AY16" s="60" t="s">
        <v>352</v>
      </c>
      <c r="AZ16" s="60" t="s">
        <v>352</v>
      </c>
      <c r="BA16" s="60" t="s">
        <v>352</v>
      </c>
    </row>
    <row r="17" spans="1:53" ht="67.5" x14ac:dyDescent="0.3">
      <c r="A17" s="71">
        <v>11</v>
      </c>
      <c r="B17" s="5">
        <v>231</v>
      </c>
      <c r="C17" s="13" t="s">
        <v>66</v>
      </c>
      <c r="D17" s="13" t="s">
        <v>67</v>
      </c>
      <c r="E17" s="13" t="s">
        <v>190</v>
      </c>
      <c r="F17" s="13" t="s">
        <v>17</v>
      </c>
      <c r="G17" s="57" t="s">
        <v>68</v>
      </c>
      <c r="H17" s="6" t="s">
        <v>245</v>
      </c>
      <c r="I17" s="6" t="s">
        <v>246</v>
      </c>
      <c r="J17" s="13">
        <f>SUM(K17:L17)</f>
        <v>109</v>
      </c>
      <c r="K17" s="71">
        <v>67</v>
      </c>
      <c r="L17" s="71">
        <v>42</v>
      </c>
      <c r="M17" s="12"/>
      <c r="N17" s="12"/>
      <c r="O17" s="12"/>
      <c r="P17" s="12"/>
      <c r="Q17" s="12"/>
      <c r="R17" s="12"/>
      <c r="S17" s="63" t="s">
        <v>16</v>
      </c>
      <c r="T17" s="58" t="s">
        <v>16</v>
      </c>
      <c r="U17" s="13" t="s">
        <v>18</v>
      </c>
      <c r="V17" s="6" t="s">
        <v>19</v>
      </c>
      <c r="W17" s="13" t="s">
        <v>20</v>
      </c>
      <c r="X17" s="63" t="s">
        <v>16</v>
      </c>
      <c r="Y17" s="59" t="s">
        <v>269</v>
      </c>
      <c r="Z17" s="72">
        <v>69.8</v>
      </c>
      <c r="AA17" s="12" t="s">
        <v>16</v>
      </c>
      <c r="AB17" s="12" t="s">
        <v>16</v>
      </c>
      <c r="AC17" s="78" t="s">
        <v>19</v>
      </c>
      <c r="AD17" s="72" t="s">
        <v>20</v>
      </c>
      <c r="AE17" s="59" t="s">
        <v>269</v>
      </c>
      <c r="AF17" s="72">
        <v>33.549999999999997</v>
      </c>
      <c r="AG17" s="12" t="s">
        <v>16</v>
      </c>
      <c r="AH17" s="12" t="s">
        <v>16</v>
      </c>
      <c r="AI17" s="12" t="s">
        <v>16</v>
      </c>
      <c r="AJ17" s="12" t="s">
        <v>16</v>
      </c>
      <c r="AK17" s="12" t="s">
        <v>16</v>
      </c>
      <c r="AL17" s="62" t="s">
        <v>16</v>
      </c>
      <c r="AM17" s="12" t="s">
        <v>16</v>
      </c>
      <c r="AN17" s="12" t="s">
        <v>16</v>
      </c>
      <c r="AO17" s="12" t="s">
        <v>16</v>
      </c>
      <c r="AP17" s="60" t="s">
        <v>342</v>
      </c>
      <c r="AQ17" s="60" t="s">
        <v>352</v>
      </c>
      <c r="AR17" s="60" t="s">
        <v>19</v>
      </c>
      <c r="AS17" s="60" t="s">
        <v>19</v>
      </c>
      <c r="AT17" s="60" t="s">
        <v>352</v>
      </c>
      <c r="AU17" s="60" t="s">
        <v>352</v>
      </c>
      <c r="AV17" s="60" t="s">
        <v>352</v>
      </c>
      <c r="AW17" s="60" t="s">
        <v>352</v>
      </c>
      <c r="AX17" s="60" t="s">
        <v>352</v>
      </c>
      <c r="AY17" s="60" t="s">
        <v>352</v>
      </c>
      <c r="AZ17" s="60" t="s">
        <v>352</v>
      </c>
      <c r="BA17" s="60" t="s">
        <v>352</v>
      </c>
    </row>
    <row r="18" spans="1:53" ht="40.5" x14ac:dyDescent="0.3">
      <c r="A18" s="71">
        <v>12</v>
      </c>
      <c r="B18" s="5">
        <v>257</v>
      </c>
      <c r="C18" s="13" t="s">
        <v>69</v>
      </c>
      <c r="D18" s="13" t="s">
        <v>54</v>
      </c>
      <c r="E18" s="13" t="s">
        <v>191</v>
      </c>
      <c r="F18" s="13" t="s">
        <v>70</v>
      </c>
      <c r="G18" s="57" t="s">
        <v>71</v>
      </c>
      <c r="H18" s="6" t="s">
        <v>17</v>
      </c>
      <c r="I18" s="6" t="s">
        <v>247</v>
      </c>
      <c r="J18" s="13">
        <f>SUM(K18:L18)</f>
        <v>832</v>
      </c>
      <c r="K18" s="13">
        <v>70</v>
      </c>
      <c r="L18" s="13">
        <v>762</v>
      </c>
      <c r="M18" s="13">
        <f>SUM(N18:O18)</f>
        <v>581</v>
      </c>
      <c r="N18" s="61">
        <v>14</v>
      </c>
      <c r="O18" s="61">
        <v>567</v>
      </c>
      <c r="P18" s="13">
        <f>SUM(Q18:R18)</f>
        <v>251</v>
      </c>
      <c r="Q18" s="61">
        <v>56</v>
      </c>
      <c r="R18" s="61">
        <v>195</v>
      </c>
      <c r="S18" s="63" t="s">
        <v>16</v>
      </c>
      <c r="T18" s="58" t="s">
        <v>16</v>
      </c>
      <c r="U18" s="13" t="s">
        <v>18</v>
      </c>
      <c r="V18" s="13" t="s">
        <v>19</v>
      </c>
      <c r="W18" s="13" t="s">
        <v>26</v>
      </c>
      <c r="X18" s="6" t="s">
        <v>293</v>
      </c>
      <c r="Y18" s="71" t="s">
        <v>271</v>
      </c>
      <c r="Z18" s="12" t="s">
        <v>277</v>
      </c>
      <c r="AA18" s="72" t="s">
        <v>278</v>
      </c>
      <c r="AB18" s="72" t="s">
        <v>279</v>
      </c>
      <c r="AC18" s="13" t="s">
        <v>19</v>
      </c>
      <c r="AD18" s="13" t="s">
        <v>26</v>
      </c>
      <c r="AE18" s="71" t="s">
        <v>271</v>
      </c>
      <c r="AF18" s="13" t="s">
        <v>330</v>
      </c>
      <c r="AG18" s="12" t="s">
        <v>331</v>
      </c>
      <c r="AH18" s="12" t="s">
        <v>332</v>
      </c>
      <c r="AI18" s="72" t="s">
        <v>19</v>
      </c>
      <c r="AJ18" s="72" t="str">
        <f>W18</f>
        <v>ECLIA</v>
      </c>
      <c r="AK18" s="72" t="str">
        <f>AD18</f>
        <v>ECLIA</v>
      </c>
      <c r="AL18" s="71" t="s">
        <v>271</v>
      </c>
      <c r="AM18" s="62" t="s">
        <v>16</v>
      </c>
      <c r="AN18" s="72" t="s">
        <v>317</v>
      </c>
      <c r="AO18" s="72" t="s">
        <v>318</v>
      </c>
      <c r="AP18" s="60" t="s">
        <v>342</v>
      </c>
      <c r="AQ18" s="60" t="s">
        <v>352</v>
      </c>
      <c r="AR18" s="60" t="s">
        <v>19</v>
      </c>
      <c r="AS18" s="60" t="s">
        <v>19</v>
      </c>
      <c r="AT18" s="60" t="s">
        <v>19</v>
      </c>
      <c r="AU18" s="60" t="s">
        <v>19</v>
      </c>
      <c r="AV18" s="60" t="s">
        <v>352</v>
      </c>
      <c r="AW18" s="60" t="s">
        <v>19</v>
      </c>
      <c r="AX18" s="60" t="s">
        <v>19</v>
      </c>
      <c r="AY18" s="60" t="s">
        <v>352</v>
      </c>
      <c r="AZ18" s="60" t="s">
        <v>352</v>
      </c>
      <c r="BA18" s="60" t="s">
        <v>352</v>
      </c>
    </row>
    <row r="19" spans="1:53" ht="54" x14ac:dyDescent="0.3">
      <c r="A19" s="71">
        <v>13</v>
      </c>
      <c r="B19" s="5">
        <v>255</v>
      </c>
      <c r="C19" s="13" t="s">
        <v>72</v>
      </c>
      <c r="D19" s="13" t="s">
        <v>73</v>
      </c>
      <c r="E19" s="13" t="s">
        <v>191</v>
      </c>
      <c r="F19" s="13" t="s">
        <v>74</v>
      </c>
      <c r="G19" s="57" t="s">
        <v>75</v>
      </c>
      <c r="H19" s="6" t="s">
        <v>248</v>
      </c>
      <c r="I19" s="6" t="s">
        <v>249</v>
      </c>
      <c r="J19" s="13">
        <f>SUM(K19:L19)</f>
        <v>159</v>
      </c>
      <c r="K19" s="5">
        <v>43</v>
      </c>
      <c r="L19" s="5">
        <v>116</v>
      </c>
      <c r="M19" s="13">
        <f>SUM(N19:O19)</f>
        <v>57</v>
      </c>
      <c r="N19" s="61">
        <v>7</v>
      </c>
      <c r="O19" s="61">
        <v>50</v>
      </c>
      <c r="P19" s="13">
        <f>SUM(Q19:R19)</f>
        <v>100</v>
      </c>
      <c r="Q19" s="61">
        <v>36</v>
      </c>
      <c r="R19" s="61">
        <v>64</v>
      </c>
      <c r="S19" s="6" t="s">
        <v>216</v>
      </c>
      <c r="T19" s="6" t="s">
        <v>76</v>
      </c>
      <c r="U19" s="13" t="s">
        <v>18</v>
      </c>
      <c r="V19" s="13" t="s">
        <v>19</v>
      </c>
      <c r="W19" s="13" t="s">
        <v>26</v>
      </c>
      <c r="X19" s="6" t="s">
        <v>294</v>
      </c>
      <c r="Y19" s="59" t="s">
        <v>270</v>
      </c>
      <c r="Z19" s="12" t="s">
        <v>16</v>
      </c>
      <c r="AA19" s="13">
        <v>86.1</v>
      </c>
      <c r="AB19" s="13">
        <v>99.5</v>
      </c>
      <c r="AC19" s="13" t="s">
        <v>19</v>
      </c>
      <c r="AD19" s="13" t="s">
        <v>26</v>
      </c>
      <c r="AE19" s="59" t="s">
        <v>270</v>
      </c>
      <c r="AF19" s="12" t="s">
        <v>16</v>
      </c>
      <c r="AG19" s="13">
        <v>40.700000000000003</v>
      </c>
      <c r="AH19" s="13">
        <v>45.8</v>
      </c>
      <c r="AI19" s="13" t="s">
        <v>19</v>
      </c>
      <c r="AJ19" s="13" t="str">
        <f>W19</f>
        <v>ECLIA</v>
      </c>
      <c r="AK19" s="13" t="str">
        <f>AD19</f>
        <v>ECLIA</v>
      </c>
      <c r="AL19" s="59" t="s">
        <v>270</v>
      </c>
      <c r="AM19" s="62" t="s">
        <v>16</v>
      </c>
      <c r="AN19" s="13">
        <v>21.9</v>
      </c>
      <c r="AO19" s="13">
        <v>38.4</v>
      </c>
      <c r="AP19" s="60" t="s">
        <v>342</v>
      </c>
      <c r="AQ19" s="60" t="s">
        <v>352</v>
      </c>
      <c r="AR19" s="60" t="s">
        <v>19</v>
      </c>
      <c r="AS19" s="60" t="s">
        <v>352</v>
      </c>
      <c r="AT19" s="60" t="s">
        <v>19</v>
      </c>
      <c r="AU19" s="60" t="s">
        <v>19</v>
      </c>
      <c r="AV19" s="60" t="s">
        <v>352</v>
      </c>
      <c r="AW19" s="60" t="s">
        <v>19</v>
      </c>
      <c r="AX19" s="60" t="s">
        <v>19</v>
      </c>
      <c r="AY19" s="60" t="s">
        <v>352</v>
      </c>
      <c r="AZ19" s="60" t="s">
        <v>352</v>
      </c>
      <c r="BA19" s="60" t="s">
        <v>352</v>
      </c>
    </row>
    <row r="20" spans="1:53" ht="35.25" customHeight="1" x14ac:dyDescent="0.3">
      <c r="A20" s="71">
        <v>14</v>
      </c>
      <c r="B20" s="5">
        <v>233</v>
      </c>
      <c r="C20" s="13" t="s">
        <v>77</v>
      </c>
      <c r="D20" s="13" t="s">
        <v>42</v>
      </c>
      <c r="E20" s="13" t="s">
        <v>191</v>
      </c>
      <c r="F20" s="13" t="s">
        <v>78</v>
      </c>
      <c r="G20" s="57" t="s">
        <v>351</v>
      </c>
      <c r="H20" s="6" t="s">
        <v>17</v>
      </c>
      <c r="I20" s="6" t="s">
        <v>17</v>
      </c>
      <c r="J20" s="13">
        <f>SUM(K20:L20)</f>
        <v>86</v>
      </c>
      <c r="K20" s="7">
        <v>24</v>
      </c>
      <c r="L20" s="7">
        <v>62</v>
      </c>
      <c r="M20" s="12"/>
      <c r="N20" s="12"/>
      <c r="O20" s="12"/>
      <c r="P20" s="13"/>
      <c r="Q20" s="12"/>
      <c r="R20" s="12"/>
      <c r="S20" s="63" t="s">
        <v>16</v>
      </c>
      <c r="T20" s="58" t="s">
        <v>16</v>
      </c>
      <c r="U20" s="13" t="s">
        <v>12</v>
      </c>
      <c r="V20" s="78" t="s">
        <v>19</v>
      </c>
      <c r="W20" s="13" t="s">
        <v>26</v>
      </c>
      <c r="X20" s="6" t="s">
        <v>61</v>
      </c>
      <c r="Y20" s="12" t="s">
        <v>16</v>
      </c>
      <c r="Z20" s="12" t="s">
        <v>16</v>
      </c>
      <c r="AA20" s="12" t="s">
        <v>16</v>
      </c>
      <c r="AB20" s="12" t="s">
        <v>16</v>
      </c>
      <c r="AC20" s="64" t="s">
        <v>19</v>
      </c>
      <c r="AD20" s="12" t="s">
        <v>16</v>
      </c>
      <c r="AE20" s="12" t="s">
        <v>16</v>
      </c>
      <c r="AF20" s="12"/>
      <c r="AG20" s="12" t="s">
        <v>16</v>
      </c>
      <c r="AH20" s="12" t="s">
        <v>16</v>
      </c>
      <c r="AI20" s="64" t="s">
        <v>19</v>
      </c>
      <c r="AJ20" s="13" t="str">
        <f>W20</f>
        <v>ECLIA</v>
      </c>
      <c r="AK20" s="13" t="str">
        <f>AD20</f>
        <v>-</v>
      </c>
      <c r="AL20" s="12" t="s">
        <v>16</v>
      </c>
      <c r="AM20" s="12" t="s">
        <v>16</v>
      </c>
      <c r="AN20" s="12" t="s">
        <v>16</v>
      </c>
      <c r="AO20" s="12" t="s">
        <v>16</v>
      </c>
      <c r="AP20" s="65" t="s">
        <v>16</v>
      </c>
      <c r="AQ20" s="60" t="s">
        <v>352</v>
      </c>
      <c r="AR20" s="60" t="s">
        <v>352</v>
      </c>
      <c r="AS20" s="60" t="s">
        <v>352</v>
      </c>
      <c r="AT20" s="60" t="s">
        <v>352</v>
      </c>
      <c r="AU20" s="60" t="s">
        <v>352</v>
      </c>
      <c r="AV20" s="60" t="s">
        <v>352</v>
      </c>
      <c r="AW20" s="60" t="s">
        <v>352</v>
      </c>
      <c r="AX20" s="60" t="s">
        <v>352</v>
      </c>
      <c r="AY20" s="60" t="s">
        <v>19</v>
      </c>
      <c r="AZ20" s="60" t="s">
        <v>352</v>
      </c>
      <c r="BA20" s="60" t="s">
        <v>19</v>
      </c>
    </row>
    <row r="21" spans="1:53" ht="54" x14ac:dyDescent="0.3">
      <c r="A21" s="71">
        <v>15</v>
      </c>
      <c r="B21" s="5">
        <v>256</v>
      </c>
      <c r="C21" s="13" t="s">
        <v>80</v>
      </c>
      <c r="D21" s="13" t="s">
        <v>42</v>
      </c>
      <c r="E21" s="13" t="s">
        <v>191</v>
      </c>
      <c r="F21" s="13" t="s">
        <v>81</v>
      </c>
      <c r="G21" s="57" t="s">
        <v>82</v>
      </c>
      <c r="H21" s="6" t="s">
        <v>17</v>
      </c>
      <c r="I21" s="6" t="s">
        <v>83</v>
      </c>
      <c r="J21" s="13">
        <f>SUM(K21:L21)</f>
        <v>356</v>
      </c>
      <c r="K21" s="13">
        <v>181</v>
      </c>
      <c r="L21" s="13">
        <v>175</v>
      </c>
      <c r="M21" s="13">
        <f>SUM(N21:O21)</f>
        <v>178</v>
      </c>
      <c r="N21" s="61">
        <v>63</v>
      </c>
      <c r="O21" s="61">
        <v>115</v>
      </c>
      <c r="P21" s="13">
        <f>SUM(Q21:R21)</f>
        <v>178</v>
      </c>
      <c r="Q21" s="61">
        <v>118</v>
      </c>
      <c r="R21" s="61">
        <v>60</v>
      </c>
      <c r="S21" s="63" t="s">
        <v>448</v>
      </c>
      <c r="T21" s="78" t="s">
        <v>84</v>
      </c>
      <c r="U21" s="13" t="s">
        <v>18</v>
      </c>
      <c r="V21" s="13" t="s">
        <v>19</v>
      </c>
      <c r="W21" s="13" t="s">
        <v>26</v>
      </c>
      <c r="X21" s="6" t="s">
        <v>295</v>
      </c>
      <c r="Y21" s="59" t="s">
        <v>269</v>
      </c>
      <c r="Z21" s="72">
        <v>140</v>
      </c>
      <c r="AA21" s="12" t="s">
        <v>16</v>
      </c>
      <c r="AB21" s="12" t="s">
        <v>16</v>
      </c>
      <c r="AC21" s="13" t="s">
        <v>19</v>
      </c>
      <c r="AD21" s="13" t="s">
        <v>26</v>
      </c>
      <c r="AE21" s="59" t="s">
        <v>269</v>
      </c>
      <c r="AF21" s="13">
        <v>35</v>
      </c>
      <c r="AG21" s="12" t="s">
        <v>16</v>
      </c>
      <c r="AH21" s="12" t="s">
        <v>16</v>
      </c>
      <c r="AI21" s="13" t="s">
        <v>19</v>
      </c>
      <c r="AJ21" s="13" t="str">
        <f>W21</f>
        <v>ECLIA</v>
      </c>
      <c r="AK21" s="13" t="str">
        <f>AD21</f>
        <v>ECLIA</v>
      </c>
      <c r="AL21" s="59" t="s">
        <v>269</v>
      </c>
      <c r="AM21" s="62" t="s">
        <v>16</v>
      </c>
      <c r="AN21" s="13">
        <v>11.4</v>
      </c>
      <c r="AO21" s="13">
        <v>29.9</v>
      </c>
      <c r="AP21" s="60" t="s">
        <v>342</v>
      </c>
      <c r="AQ21" s="60" t="s">
        <v>352</v>
      </c>
      <c r="AR21" s="60" t="s">
        <v>19</v>
      </c>
      <c r="AS21" s="60" t="s">
        <v>19</v>
      </c>
      <c r="AT21" s="60" t="s">
        <v>19</v>
      </c>
      <c r="AU21" s="60" t="s">
        <v>19</v>
      </c>
      <c r="AV21" s="60" t="s">
        <v>19</v>
      </c>
      <c r="AW21" s="60" t="s">
        <v>19</v>
      </c>
      <c r="AX21" s="60" t="s">
        <v>19</v>
      </c>
      <c r="AY21" s="60" t="s">
        <v>352</v>
      </c>
      <c r="AZ21" s="60" t="s">
        <v>352</v>
      </c>
      <c r="BA21" s="60" t="s">
        <v>352</v>
      </c>
    </row>
    <row r="22" spans="1:53" ht="86.25" customHeight="1" x14ac:dyDescent="0.3">
      <c r="A22" s="71">
        <v>16</v>
      </c>
      <c r="B22" s="5">
        <v>261</v>
      </c>
      <c r="C22" s="13" t="s">
        <v>85</v>
      </c>
      <c r="D22" s="13" t="s">
        <v>86</v>
      </c>
      <c r="E22" s="13" t="s">
        <v>190</v>
      </c>
      <c r="F22" s="13" t="s">
        <v>87</v>
      </c>
      <c r="G22" s="57" t="s">
        <v>68</v>
      </c>
      <c r="H22" s="6" t="s">
        <v>253</v>
      </c>
      <c r="I22" s="6" t="s">
        <v>254</v>
      </c>
      <c r="J22" s="13">
        <f>SUM(K22:L22)</f>
        <v>302</v>
      </c>
      <c r="K22" s="13">
        <v>50</v>
      </c>
      <c r="L22" s="13">
        <v>252</v>
      </c>
      <c r="M22" s="13"/>
      <c r="N22" s="13"/>
      <c r="O22" s="13"/>
      <c r="P22" s="13"/>
      <c r="Q22" s="13"/>
      <c r="R22" s="13"/>
      <c r="S22" s="6" t="s">
        <v>217</v>
      </c>
      <c r="T22" s="6" t="s">
        <v>88</v>
      </c>
      <c r="U22" s="13" t="s">
        <v>18</v>
      </c>
      <c r="V22" s="13" t="s">
        <v>19</v>
      </c>
      <c r="W22" s="13" t="s">
        <v>26</v>
      </c>
      <c r="X22" s="6" t="s">
        <v>296</v>
      </c>
      <c r="Y22" s="59" t="s">
        <v>269</v>
      </c>
      <c r="Z22" s="12" t="s">
        <v>16</v>
      </c>
      <c r="AA22" s="13">
        <v>70</v>
      </c>
      <c r="AB22" s="13">
        <v>140</v>
      </c>
      <c r="AC22" s="13" t="s">
        <v>19</v>
      </c>
      <c r="AD22" s="13" t="s">
        <v>26</v>
      </c>
      <c r="AE22" s="59" t="s">
        <v>269</v>
      </c>
      <c r="AF22" s="13">
        <v>35</v>
      </c>
      <c r="AG22" s="12" t="s">
        <v>16</v>
      </c>
      <c r="AH22" s="12" t="s">
        <v>16</v>
      </c>
      <c r="AI22" s="13" t="s">
        <v>19</v>
      </c>
      <c r="AJ22" s="13" t="str">
        <f>W22</f>
        <v>ECLIA</v>
      </c>
      <c r="AK22" s="13" t="str">
        <f>AD22</f>
        <v>ECLIA</v>
      </c>
      <c r="AL22" s="59" t="s">
        <v>269</v>
      </c>
      <c r="AM22" s="62" t="s">
        <v>16</v>
      </c>
      <c r="AN22" s="13">
        <v>11.4</v>
      </c>
      <c r="AO22" s="13">
        <v>29.9</v>
      </c>
      <c r="AP22" s="60" t="s">
        <v>342</v>
      </c>
      <c r="AQ22" s="60" t="s">
        <v>352</v>
      </c>
      <c r="AR22" s="60" t="s">
        <v>19</v>
      </c>
      <c r="AS22" s="60" t="s">
        <v>19</v>
      </c>
      <c r="AT22" s="60" t="s">
        <v>352</v>
      </c>
      <c r="AU22" s="60" t="s">
        <v>352</v>
      </c>
      <c r="AV22" s="60" t="s">
        <v>19</v>
      </c>
      <c r="AW22" s="60" t="s">
        <v>352</v>
      </c>
      <c r="AX22" s="60" t="s">
        <v>352</v>
      </c>
      <c r="AY22" s="60" t="s">
        <v>352</v>
      </c>
      <c r="AZ22" s="60" t="s">
        <v>352</v>
      </c>
      <c r="BA22" s="60" t="s">
        <v>352</v>
      </c>
    </row>
    <row r="23" spans="1:53" ht="54.75" customHeight="1" x14ac:dyDescent="0.3">
      <c r="A23" s="71">
        <v>17</v>
      </c>
      <c r="B23" s="5">
        <v>1299</v>
      </c>
      <c r="C23" s="13" t="s">
        <v>89</v>
      </c>
      <c r="D23" s="13" t="s">
        <v>67</v>
      </c>
      <c r="E23" s="13" t="s">
        <v>190</v>
      </c>
      <c r="F23" s="13" t="s">
        <v>90</v>
      </c>
      <c r="G23" s="57" t="s">
        <v>350</v>
      </c>
      <c r="H23" s="6" t="s">
        <v>17</v>
      </c>
      <c r="I23" s="6" t="s">
        <v>17</v>
      </c>
      <c r="J23" s="13">
        <f>SUM(K23:L23)</f>
        <v>65</v>
      </c>
      <c r="K23" s="25">
        <v>65</v>
      </c>
      <c r="L23" s="25">
        <v>0</v>
      </c>
      <c r="M23" s="12"/>
      <c r="N23" s="12"/>
      <c r="O23" s="12"/>
      <c r="P23" s="13"/>
      <c r="Q23" s="12"/>
      <c r="R23" s="12"/>
      <c r="S23" s="63" t="s">
        <v>16</v>
      </c>
      <c r="T23" s="58" t="s">
        <v>16</v>
      </c>
      <c r="U23" s="13" t="s">
        <v>12</v>
      </c>
      <c r="V23" s="78" t="s">
        <v>19</v>
      </c>
      <c r="W23" s="12" t="s">
        <v>16</v>
      </c>
      <c r="X23" s="63" t="s">
        <v>16</v>
      </c>
      <c r="Y23" s="12" t="s">
        <v>16</v>
      </c>
      <c r="Z23" s="12" t="s">
        <v>16</v>
      </c>
      <c r="AA23" s="12" t="s">
        <v>16</v>
      </c>
      <c r="AB23" s="12" t="s">
        <v>16</v>
      </c>
      <c r="AC23" s="78" t="s">
        <v>19</v>
      </c>
      <c r="AD23" s="12" t="s">
        <v>16</v>
      </c>
      <c r="AE23" s="12" t="s">
        <v>16</v>
      </c>
      <c r="AF23" s="12" t="s">
        <v>16</v>
      </c>
      <c r="AG23" s="12" t="s">
        <v>16</v>
      </c>
      <c r="AH23" s="12" t="s">
        <v>16</v>
      </c>
      <c r="AI23" s="12" t="s">
        <v>16</v>
      </c>
      <c r="AJ23" s="13" t="str">
        <f>W23</f>
        <v>-</v>
      </c>
      <c r="AK23" s="13" t="str">
        <f>AD23</f>
        <v>-</v>
      </c>
      <c r="AL23" s="62" t="s">
        <v>16</v>
      </c>
      <c r="AM23" s="12" t="s">
        <v>16</v>
      </c>
      <c r="AN23" s="12" t="s">
        <v>16</v>
      </c>
      <c r="AO23" s="12" t="s">
        <v>16</v>
      </c>
      <c r="AP23" s="60" t="s">
        <v>342</v>
      </c>
      <c r="AQ23" s="60" t="s">
        <v>352</v>
      </c>
      <c r="AR23" s="60" t="s">
        <v>352</v>
      </c>
      <c r="AS23" s="60" t="s">
        <v>352</v>
      </c>
      <c r="AT23" s="60" t="s">
        <v>352</v>
      </c>
      <c r="AU23" s="60" t="s">
        <v>352</v>
      </c>
      <c r="AV23" s="60" t="s">
        <v>352</v>
      </c>
      <c r="AW23" s="60" t="s">
        <v>352</v>
      </c>
      <c r="AX23" s="60" t="s">
        <v>352</v>
      </c>
      <c r="AY23" s="60" t="s">
        <v>19</v>
      </c>
      <c r="AZ23" s="60" t="s">
        <v>352</v>
      </c>
      <c r="BA23" s="60" t="s">
        <v>19</v>
      </c>
    </row>
    <row r="24" spans="1:53" ht="53.25" customHeight="1" x14ac:dyDescent="0.3">
      <c r="A24" s="71">
        <v>18</v>
      </c>
      <c r="B24" s="5">
        <v>41</v>
      </c>
      <c r="C24" s="13" t="s">
        <v>91</v>
      </c>
      <c r="D24" s="13" t="s">
        <v>42</v>
      </c>
      <c r="E24" s="13" t="s">
        <v>191</v>
      </c>
      <c r="F24" s="13" t="s">
        <v>92</v>
      </c>
      <c r="G24" s="57" t="s">
        <v>233</v>
      </c>
      <c r="H24" s="6" t="s">
        <v>17</v>
      </c>
      <c r="I24" s="6" t="s">
        <v>17</v>
      </c>
      <c r="J24" s="13">
        <f>SUM(K24:L24)</f>
        <v>458</v>
      </c>
      <c r="K24" s="13">
        <v>196</v>
      </c>
      <c r="L24" s="13">
        <v>262</v>
      </c>
      <c r="M24" s="12"/>
      <c r="N24" s="12"/>
      <c r="O24" s="12"/>
      <c r="P24" s="13"/>
      <c r="Q24" s="12"/>
      <c r="R24" s="12"/>
      <c r="S24" s="63" t="s">
        <v>16</v>
      </c>
      <c r="T24" s="58" t="s">
        <v>16</v>
      </c>
      <c r="U24" s="13" t="s">
        <v>18</v>
      </c>
      <c r="V24" s="13" t="s">
        <v>19</v>
      </c>
      <c r="W24" s="13" t="s">
        <v>26</v>
      </c>
      <c r="X24" s="6" t="s">
        <v>297</v>
      </c>
      <c r="Y24" s="59" t="s">
        <v>269</v>
      </c>
      <c r="Z24" s="13">
        <v>140</v>
      </c>
      <c r="AA24" s="12" t="s">
        <v>16</v>
      </c>
      <c r="AB24" s="12" t="s">
        <v>16</v>
      </c>
      <c r="AC24" s="13" t="s">
        <v>19</v>
      </c>
      <c r="AD24" s="13" t="s">
        <v>26</v>
      </c>
      <c r="AE24" s="59" t="s">
        <v>269</v>
      </c>
      <c r="AF24" s="13">
        <v>35</v>
      </c>
      <c r="AG24" s="12" t="s">
        <v>16</v>
      </c>
      <c r="AH24" s="12" t="s">
        <v>16</v>
      </c>
      <c r="AI24" s="13" t="s">
        <v>19</v>
      </c>
      <c r="AJ24" s="13" t="str">
        <f>W24</f>
        <v>ECLIA</v>
      </c>
      <c r="AK24" s="13" t="str">
        <f>AD24</f>
        <v>ECLIA</v>
      </c>
      <c r="AL24" s="59" t="s">
        <v>269</v>
      </c>
      <c r="AM24" s="62" t="s">
        <v>16</v>
      </c>
      <c r="AN24" s="13">
        <v>11.4</v>
      </c>
      <c r="AO24" s="13">
        <v>29.9</v>
      </c>
      <c r="AP24" s="60" t="s">
        <v>342</v>
      </c>
      <c r="AQ24" s="60" t="s">
        <v>352</v>
      </c>
      <c r="AR24" s="60" t="s">
        <v>19</v>
      </c>
      <c r="AS24" s="60" t="s">
        <v>19</v>
      </c>
      <c r="AT24" s="60" t="s">
        <v>352</v>
      </c>
      <c r="AU24" s="60" t="s">
        <v>352</v>
      </c>
      <c r="AV24" s="60" t="s">
        <v>19</v>
      </c>
      <c r="AW24" s="60" t="s">
        <v>352</v>
      </c>
      <c r="AX24" s="60" t="s">
        <v>352</v>
      </c>
      <c r="AY24" s="60" t="s">
        <v>352</v>
      </c>
      <c r="AZ24" s="60" t="s">
        <v>352</v>
      </c>
      <c r="BA24" s="60" t="s">
        <v>352</v>
      </c>
    </row>
    <row r="25" spans="1:53" ht="85.5" customHeight="1" x14ac:dyDescent="0.3">
      <c r="A25" s="71">
        <v>19</v>
      </c>
      <c r="B25" s="5">
        <v>284</v>
      </c>
      <c r="C25" s="13" t="s">
        <v>91</v>
      </c>
      <c r="D25" s="13" t="s">
        <v>42</v>
      </c>
      <c r="E25" s="13" t="s">
        <v>190</v>
      </c>
      <c r="F25" s="13" t="s">
        <v>93</v>
      </c>
      <c r="G25" s="57" t="s">
        <v>345</v>
      </c>
      <c r="H25" s="6" t="s">
        <v>255</v>
      </c>
      <c r="I25" s="6" t="s">
        <v>17</v>
      </c>
      <c r="J25" s="13">
        <f>SUM(K25:L25)</f>
        <v>224</v>
      </c>
      <c r="K25" s="13">
        <v>103</v>
      </c>
      <c r="L25" s="13">
        <v>121</v>
      </c>
      <c r="M25" s="12"/>
      <c r="N25" s="12"/>
      <c r="O25" s="12"/>
      <c r="P25" s="13"/>
      <c r="Q25" s="12"/>
      <c r="R25" s="12"/>
      <c r="S25" s="63" t="s">
        <v>16</v>
      </c>
      <c r="T25" s="58" t="s">
        <v>16</v>
      </c>
      <c r="U25" s="13" t="s">
        <v>12</v>
      </c>
      <c r="V25" s="78" t="s">
        <v>19</v>
      </c>
      <c r="W25" s="13" t="s">
        <v>94</v>
      </c>
      <c r="X25" s="6" t="s">
        <v>17</v>
      </c>
      <c r="Y25" s="12" t="s">
        <v>17</v>
      </c>
      <c r="Z25" s="12">
        <v>70</v>
      </c>
      <c r="AA25" s="12" t="s">
        <v>16</v>
      </c>
      <c r="AB25" s="12" t="s">
        <v>16</v>
      </c>
      <c r="AC25" s="78" t="s">
        <v>19</v>
      </c>
      <c r="AD25" s="13" t="s">
        <v>94</v>
      </c>
      <c r="AE25" s="12" t="s">
        <v>17</v>
      </c>
      <c r="AF25" s="72">
        <v>35</v>
      </c>
      <c r="AG25" s="12" t="s">
        <v>16</v>
      </c>
      <c r="AH25" s="12" t="s">
        <v>16</v>
      </c>
      <c r="AI25" s="12" t="s">
        <v>16</v>
      </c>
      <c r="AJ25" s="12" t="s">
        <v>16</v>
      </c>
      <c r="AK25" s="12" t="s">
        <v>16</v>
      </c>
      <c r="AL25" s="62" t="s">
        <v>16</v>
      </c>
      <c r="AM25" s="12" t="s">
        <v>16</v>
      </c>
      <c r="AN25" s="12" t="s">
        <v>16</v>
      </c>
      <c r="AO25" s="12" t="s">
        <v>16</v>
      </c>
      <c r="AP25" s="60" t="s">
        <v>17</v>
      </c>
      <c r="AQ25" s="60" t="s">
        <v>352</v>
      </c>
      <c r="AR25" s="60" t="s">
        <v>352</v>
      </c>
      <c r="AS25" s="60" t="s">
        <v>352</v>
      </c>
      <c r="AT25" s="60" t="s">
        <v>352</v>
      </c>
      <c r="AU25" s="60" t="s">
        <v>352</v>
      </c>
      <c r="AV25" s="60" t="s">
        <v>352</v>
      </c>
      <c r="AW25" s="60" t="s">
        <v>352</v>
      </c>
      <c r="AX25" s="60" t="s">
        <v>352</v>
      </c>
      <c r="AY25" s="60" t="s">
        <v>19</v>
      </c>
      <c r="AZ25" s="60" t="s">
        <v>19</v>
      </c>
      <c r="BA25" s="60" t="s">
        <v>19</v>
      </c>
    </row>
    <row r="26" spans="1:53" ht="75" customHeight="1" x14ac:dyDescent="0.3">
      <c r="A26" s="71">
        <v>20</v>
      </c>
      <c r="B26" s="5">
        <v>271</v>
      </c>
      <c r="C26" s="13" t="s">
        <v>95</v>
      </c>
      <c r="D26" s="13" t="s">
        <v>96</v>
      </c>
      <c r="E26" s="13" t="s">
        <v>190</v>
      </c>
      <c r="F26" s="13" t="s">
        <v>97</v>
      </c>
      <c r="G26" s="57" t="s">
        <v>98</v>
      </c>
      <c r="H26" s="6" t="s">
        <v>385</v>
      </c>
      <c r="I26" s="6" t="s">
        <v>17</v>
      </c>
      <c r="J26" s="13">
        <f>SUM(K26:L26)</f>
        <v>580</v>
      </c>
      <c r="K26" s="13">
        <v>135</v>
      </c>
      <c r="L26" s="13">
        <v>445</v>
      </c>
      <c r="M26" s="13">
        <f>SUM(N26:O26)</f>
        <v>253</v>
      </c>
      <c r="N26" s="61">
        <v>23</v>
      </c>
      <c r="O26" s="61">
        <v>230</v>
      </c>
      <c r="P26" s="13">
        <f>SUM(Q26:R26)</f>
        <v>327</v>
      </c>
      <c r="Q26" s="61">
        <v>112</v>
      </c>
      <c r="R26" s="61">
        <v>215</v>
      </c>
      <c r="S26" s="6" t="s">
        <v>263</v>
      </c>
      <c r="T26" s="78" t="s">
        <v>257</v>
      </c>
      <c r="U26" s="13" t="s">
        <v>251</v>
      </c>
      <c r="V26" s="13" t="s">
        <v>19</v>
      </c>
      <c r="W26" s="13" t="s">
        <v>26</v>
      </c>
      <c r="X26" s="6" t="s">
        <v>99</v>
      </c>
      <c r="Y26" s="59" t="s">
        <v>269</v>
      </c>
      <c r="Z26" s="12" t="s">
        <v>16</v>
      </c>
      <c r="AA26" s="13">
        <v>70</v>
      </c>
      <c r="AB26" s="13">
        <v>140</v>
      </c>
      <c r="AC26" s="13" t="s">
        <v>19</v>
      </c>
      <c r="AD26" s="13" t="s">
        <v>26</v>
      </c>
      <c r="AE26" s="59" t="s">
        <v>269</v>
      </c>
      <c r="AF26" s="13">
        <v>35</v>
      </c>
      <c r="AG26" s="12" t="s">
        <v>16</v>
      </c>
      <c r="AH26" s="12" t="s">
        <v>16</v>
      </c>
      <c r="AI26" s="13" t="s">
        <v>19</v>
      </c>
      <c r="AJ26" s="13" t="str">
        <f>W26</f>
        <v>ECLIA</v>
      </c>
      <c r="AK26" s="13" t="str">
        <f>AD26</f>
        <v>ECLIA</v>
      </c>
      <c r="AL26" s="59" t="s">
        <v>269</v>
      </c>
      <c r="AM26" s="62" t="s">
        <v>16</v>
      </c>
      <c r="AN26" s="13">
        <v>11.4</v>
      </c>
      <c r="AO26" s="13">
        <v>29.9</v>
      </c>
      <c r="AP26" s="60" t="s">
        <v>342</v>
      </c>
      <c r="AQ26" s="60" t="s">
        <v>352</v>
      </c>
      <c r="AR26" s="60" t="s">
        <v>19</v>
      </c>
      <c r="AS26" s="60" t="s">
        <v>19</v>
      </c>
      <c r="AT26" s="60" t="s">
        <v>19</v>
      </c>
      <c r="AU26" s="60" t="s">
        <v>19</v>
      </c>
      <c r="AV26" s="60" t="s">
        <v>19</v>
      </c>
      <c r="AW26" s="60" t="s">
        <v>19</v>
      </c>
      <c r="AX26" s="60" t="s">
        <v>19</v>
      </c>
      <c r="AY26" s="60" t="s">
        <v>352</v>
      </c>
      <c r="AZ26" s="60" t="s">
        <v>352</v>
      </c>
      <c r="BA26" s="60" t="s">
        <v>352</v>
      </c>
    </row>
    <row r="27" spans="1:53" ht="84" customHeight="1" x14ac:dyDescent="0.3">
      <c r="A27" s="71">
        <v>21</v>
      </c>
      <c r="B27" s="5">
        <v>280</v>
      </c>
      <c r="C27" s="13" t="s">
        <v>100</v>
      </c>
      <c r="D27" s="13" t="s">
        <v>101</v>
      </c>
      <c r="E27" s="13" t="s">
        <v>191</v>
      </c>
      <c r="F27" s="13" t="s">
        <v>102</v>
      </c>
      <c r="G27" s="57" t="s">
        <v>75</v>
      </c>
      <c r="H27" s="6" t="s">
        <v>384</v>
      </c>
      <c r="I27" s="6" t="s">
        <v>103</v>
      </c>
      <c r="J27" s="13">
        <f>SUM(K27:L27)</f>
        <v>240</v>
      </c>
      <c r="K27" s="13">
        <v>34</v>
      </c>
      <c r="L27" s="13">
        <v>206</v>
      </c>
      <c r="M27" s="72">
        <f>SUM(N27:O27)</f>
        <v>151</v>
      </c>
      <c r="N27" s="61">
        <v>9</v>
      </c>
      <c r="O27" s="61">
        <v>142</v>
      </c>
      <c r="P27" s="13">
        <f>SUM(Q27:R27)</f>
        <v>89</v>
      </c>
      <c r="Q27" s="61">
        <v>25</v>
      </c>
      <c r="R27" s="61">
        <v>64</v>
      </c>
      <c r="S27" s="78" t="s">
        <v>262</v>
      </c>
      <c r="T27" s="58" t="s">
        <v>16</v>
      </c>
      <c r="U27" s="13" t="s">
        <v>18</v>
      </c>
      <c r="V27" s="72" t="s">
        <v>19</v>
      </c>
      <c r="W27" s="13" t="s">
        <v>20</v>
      </c>
      <c r="X27" s="6" t="s">
        <v>298</v>
      </c>
      <c r="Y27" s="59" t="s">
        <v>272</v>
      </c>
      <c r="Z27" s="12" t="s">
        <v>16</v>
      </c>
      <c r="AA27" s="72">
        <v>70</v>
      </c>
      <c r="AB27" s="72">
        <v>140</v>
      </c>
      <c r="AC27" s="72" t="s">
        <v>19</v>
      </c>
      <c r="AD27" s="13" t="s">
        <v>20</v>
      </c>
      <c r="AE27" s="59" t="s">
        <v>272</v>
      </c>
      <c r="AF27" s="13">
        <v>35</v>
      </c>
      <c r="AG27" s="12" t="s">
        <v>16</v>
      </c>
      <c r="AH27" s="12" t="s">
        <v>16</v>
      </c>
      <c r="AI27" s="72" t="s">
        <v>19</v>
      </c>
      <c r="AJ27" s="72" t="str">
        <f>W27</f>
        <v>CMIA</v>
      </c>
      <c r="AK27" s="72" t="str">
        <f>AD27</f>
        <v>CMIA</v>
      </c>
      <c r="AL27" s="59" t="s">
        <v>272</v>
      </c>
      <c r="AM27" s="62" t="s">
        <v>16</v>
      </c>
      <c r="AN27" s="72">
        <v>7.4</v>
      </c>
      <c r="AO27" s="72">
        <v>25.3</v>
      </c>
      <c r="AP27" s="60" t="s">
        <v>342</v>
      </c>
      <c r="AQ27" s="60" t="s">
        <v>352</v>
      </c>
      <c r="AR27" s="60" t="s">
        <v>19</v>
      </c>
      <c r="AS27" s="60" t="s">
        <v>19</v>
      </c>
      <c r="AT27" s="60" t="s">
        <v>19</v>
      </c>
      <c r="AU27" s="60" t="s">
        <v>19</v>
      </c>
      <c r="AV27" s="60" t="s">
        <v>19</v>
      </c>
      <c r="AW27" s="60" t="s">
        <v>19</v>
      </c>
      <c r="AX27" s="60" t="s">
        <v>19</v>
      </c>
      <c r="AY27" s="60" t="s">
        <v>352</v>
      </c>
      <c r="AZ27" s="60" t="s">
        <v>352</v>
      </c>
      <c r="BA27" s="60" t="s">
        <v>352</v>
      </c>
    </row>
    <row r="28" spans="1:53" ht="65.25" customHeight="1" x14ac:dyDescent="0.3">
      <c r="A28" s="71">
        <v>22</v>
      </c>
      <c r="B28" s="5">
        <v>275</v>
      </c>
      <c r="C28" s="13" t="s">
        <v>104</v>
      </c>
      <c r="D28" s="13" t="s">
        <v>105</v>
      </c>
      <c r="E28" s="13" t="s">
        <v>192</v>
      </c>
      <c r="F28" s="13" t="s">
        <v>106</v>
      </c>
      <c r="G28" s="57" t="s">
        <v>75</v>
      </c>
      <c r="H28" s="6" t="s">
        <v>383</v>
      </c>
      <c r="I28" s="6" t="s">
        <v>382</v>
      </c>
      <c r="J28" s="13">
        <f>SUM(K28:L28)</f>
        <v>129</v>
      </c>
      <c r="K28" s="13">
        <v>27</v>
      </c>
      <c r="L28" s="13">
        <v>102</v>
      </c>
      <c r="M28" s="13"/>
      <c r="N28" s="72"/>
      <c r="O28" s="72"/>
      <c r="P28" s="13"/>
      <c r="Q28" s="72"/>
      <c r="R28" s="72"/>
      <c r="S28" s="78" t="s">
        <v>218</v>
      </c>
      <c r="T28" s="58" t="s">
        <v>16</v>
      </c>
      <c r="U28" s="13" t="s">
        <v>18</v>
      </c>
      <c r="V28" s="13" t="s">
        <v>19</v>
      </c>
      <c r="W28" s="13" t="s">
        <v>26</v>
      </c>
      <c r="X28" s="6" t="s">
        <v>299</v>
      </c>
      <c r="Y28" s="59" t="s">
        <v>272</v>
      </c>
      <c r="Z28" s="72">
        <v>140</v>
      </c>
      <c r="AA28" s="12" t="s">
        <v>16</v>
      </c>
      <c r="AB28" s="12" t="s">
        <v>16</v>
      </c>
      <c r="AC28" s="13" t="s">
        <v>19</v>
      </c>
      <c r="AD28" s="13" t="s">
        <v>26</v>
      </c>
      <c r="AE28" s="59" t="s">
        <v>272</v>
      </c>
      <c r="AF28" s="72">
        <v>35</v>
      </c>
      <c r="AG28" s="12" t="s">
        <v>16</v>
      </c>
      <c r="AH28" s="12" t="s">
        <v>16</v>
      </c>
      <c r="AI28" s="13" t="s">
        <v>19</v>
      </c>
      <c r="AJ28" s="13" t="str">
        <f>W28</f>
        <v>ECLIA</v>
      </c>
      <c r="AK28" s="13" t="str">
        <f>AD28</f>
        <v>ECLIA</v>
      </c>
      <c r="AL28" s="59" t="s">
        <v>272</v>
      </c>
      <c r="AM28" s="62" t="s">
        <v>16</v>
      </c>
      <c r="AN28" s="13">
        <v>11.4</v>
      </c>
      <c r="AO28" s="72">
        <v>29.9</v>
      </c>
      <c r="AP28" s="60" t="s">
        <v>342</v>
      </c>
      <c r="AQ28" s="60" t="s">
        <v>352</v>
      </c>
      <c r="AR28" s="60" t="s">
        <v>19</v>
      </c>
      <c r="AS28" s="60" t="s">
        <v>19</v>
      </c>
      <c r="AT28" s="60" t="s">
        <v>352</v>
      </c>
      <c r="AU28" s="60" t="s">
        <v>352</v>
      </c>
      <c r="AV28" s="60" t="s">
        <v>19</v>
      </c>
      <c r="AW28" s="60" t="s">
        <v>352</v>
      </c>
      <c r="AX28" s="60" t="s">
        <v>352</v>
      </c>
      <c r="AY28" s="60" t="s">
        <v>352</v>
      </c>
      <c r="AZ28" s="60" t="s">
        <v>352</v>
      </c>
      <c r="BA28" s="60" t="s">
        <v>352</v>
      </c>
    </row>
    <row r="29" spans="1:53" ht="105.75" customHeight="1" x14ac:dyDescent="0.3">
      <c r="A29" s="71">
        <v>23</v>
      </c>
      <c r="B29" s="5">
        <v>278</v>
      </c>
      <c r="C29" s="13" t="s">
        <v>107</v>
      </c>
      <c r="D29" s="13" t="s">
        <v>108</v>
      </c>
      <c r="E29" s="13" t="s">
        <v>192</v>
      </c>
      <c r="F29" s="13" t="s">
        <v>109</v>
      </c>
      <c r="G29" s="57" t="s">
        <v>234</v>
      </c>
      <c r="H29" s="6" t="s">
        <v>17</v>
      </c>
      <c r="I29" s="6" t="s">
        <v>110</v>
      </c>
      <c r="J29" s="13">
        <f>SUM(K29:L29)</f>
        <v>499</v>
      </c>
      <c r="K29" s="13">
        <v>142</v>
      </c>
      <c r="L29" s="13">
        <v>357</v>
      </c>
      <c r="M29" s="13"/>
      <c r="N29" s="13"/>
      <c r="O29" s="13"/>
      <c r="P29" s="13"/>
      <c r="Q29" s="13"/>
      <c r="R29" s="13"/>
      <c r="S29" s="6" t="s">
        <v>219</v>
      </c>
      <c r="T29" s="78" t="s">
        <v>111</v>
      </c>
      <c r="U29" s="13" t="s">
        <v>251</v>
      </c>
      <c r="V29" s="13" t="s">
        <v>19</v>
      </c>
      <c r="W29" s="13" t="s">
        <v>26</v>
      </c>
      <c r="X29" s="6" t="s">
        <v>300</v>
      </c>
      <c r="Y29" s="59" t="s">
        <v>272</v>
      </c>
      <c r="Z29" s="13">
        <v>70</v>
      </c>
      <c r="AA29" s="12" t="s">
        <v>16</v>
      </c>
      <c r="AB29" s="12" t="s">
        <v>16</v>
      </c>
      <c r="AC29" s="13" t="s">
        <v>19</v>
      </c>
      <c r="AD29" s="13" t="s">
        <v>26</v>
      </c>
      <c r="AE29" s="59" t="s">
        <v>272</v>
      </c>
      <c r="AF29" s="12" t="s">
        <v>16</v>
      </c>
      <c r="AG29" s="72">
        <v>200</v>
      </c>
      <c r="AH29" s="72">
        <v>35</v>
      </c>
      <c r="AI29" s="72" t="s">
        <v>19</v>
      </c>
      <c r="AJ29" s="72" t="str">
        <f>W29</f>
        <v>ECLIA</v>
      </c>
      <c r="AK29" s="72" t="str">
        <f>AD29</f>
        <v>ECLIA</v>
      </c>
      <c r="AL29" s="59" t="s">
        <v>272</v>
      </c>
      <c r="AM29" s="62" t="s">
        <v>16</v>
      </c>
      <c r="AN29" s="72">
        <v>11.4</v>
      </c>
      <c r="AO29" s="72">
        <v>29.9</v>
      </c>
      <c r="AP29" s="60" t="s">
        <v>342</v>
      </c>
      <c r="AQ29" s="60" t="s">
        <v>352</v>
      </c>
      <c r="AR29" s="60" t="s">
        <v>19</v>
      </c>
      <c r="AS29" s="60" t="s">
        <v>19</v>
      </c>
      <c r="AT29" s="60" t="s">
        <v>352</v>
      </c>
      <c r="AU29" s="60" t="s">
        <v>352</v>
      </c>
      <c r="AV29" s="60" t="s">
        <v>19</v>
      </c>
      <c r="AW29" s="60" t="s">
        <v>352</v>
      </c>
      <c r="AX29" s="60" t="s">
        <v>352</v>
      </c>
      <c r="AY29" s="60" t="s">
        <v>352</v>
      </c>
      <c r="AZ29" s="60" t="s">
        <v>352</v>
      </c>
      <c r="BA29" s="60" t="s">
        <v>352</v>
      </c>
    </row>
    <row r="30" spans="1:53" ht="78.75" customHeight="1" x14ac:dyDescent="0.3">
      <c r="A30" s="71">
        <v>24</v>
      </c>
      <c r="B30" s="5">
        <v>312</v>
      </c>
      <c r="C30" s="13" t="s">
        <v>112</v>
      </c>
      <c r="D30" s="13" t="s">
        <v>113</v>
      </c>
      <c r="E30" s="13" t="s">
        <v>190</v>
      </c>
      <c r="F30" s="13" t="s">
        <v>17</v>
      </c>
      <c r="G30" s="57" t="s">
        <v>75</v>
      </c>
      <c r="H30" s="6" t="s">
        <v>380</v>
      </c>
      <c r="I30" s="6" t="s">
        <v>381</v>
      </c>
      <c r="J30" s="13">
        <f>SUM(K30:L30)</f>
        <v>201</v>
      </c>
      <c r="K30" s="13">
        <v>77</v>
      </c>
      <c r="L30" s="13">
        <v>124</v>
      </c>
      <c r="M30" s="13"/>
      <c r="N30" s="13"/>
      <c r="O30" s="13"/>
      <c r="P30" s="13"/>
      <c r="Q30" s="13"/>
      <c r="R30" s="13"/>
      <c r="S30" s="6" t="s">
        <v>260</v>
      </c>
      <c r="T30" s="58" t="s">
        <v>16</v>
      </c>
      <c r="U30" s="13" t="s">
        <v>18</v>
      </c>
      <c r="V30" s="13" t="s">
        <v>19</v>
      </c>
      <c r="W30" s="13" t="s">
        <v>20</v>
      </c>
      <c r="X30" s="6" t="s">
        <v>301</v>
      </c>
      <c r="Y30" s="5" t="s">
        <v>274</v>
      </c>
      <c r="Z30" s="72">
        <v>140</v>
      </c>
      <c r="AA30" s="12" t="s">
        <v>16</v>
      </c>
      <c r="AB30" s="12" t="s">
        <v>16</v>
      </c>
      <c r="AC30" s="13" t="s">
        <v>19</v>
      </c>
      <c r="AD30" s="13" t="s">
        <v>20</v>
      </c>
      <c r="AE30" s="5" t="s">
        <v>274</v>
      </c>
      <c r="AF30" s="72">
        <v>35</v>
      </c>
      <c r="AG30" s="12" t="s">
        <v>16</v>
      </c>
      <c r="AH30" s="12" t="s">
        <v>16</v>
      </c>
      <c r="AI30" s="12" t="s">
        <v>16</v>
      </c>
      <c r="AJ30" s="12" t="s">
        <v>16</v>
      </c>
      <c r="AK30" s="12" t="s">
        <v>16</v>
      </c>
      <c r="AL30" s="62" t="s">
        <v>16</v>
      </c>
      <c r="AM30" s="12" t="s">
        <v>16</v>
      </c>
      <c r="AN30" s="12" t="s">
        <v>16</v>
      </c>
      <c r="AO30" s="12" t="s">
        <v>16</v>
      </c>
      <c r="AP30" s="60" t="s">
        <v>342</v>
      </c>
      <c r="AQ30" s="60" t="s">
        <v>352</v>
      </c>
      <c r="AR30" s="60" t="s">
        <v>19</v>
      </c>
      <c r="AS30" s="60" t="s">
        <v>19</v>
      </c>
      <c r="AT30" s="60" t="s">
        <v>352</v>
      </c>
      <c r="AU30" s="60" t="s">
        <v>352</v>
      </c>
      <c r="AV30" s="60" t="s">
        <v>352</v>
      </c>
      <c r="AW30" s="60" t="s">
        <v>352</v>
      </c>
      <c r="AX30" s="60" t="s">
        <v>352</v>
      </c>
      <c r="AY30" s="60" t="s">
        <v>352</v>
      </c>
      <c r="AZ30" s="60" t="s">
        <v>352</v>
      </c>
      <c r="BA30" s="60" t="s">
        <v>352</v>
      </c>
    </row>
    <row r="31" spans="1:53" ht="84.75" customHeight="1" x14ac:dyDescent="0.3">
      <c r="A31" s="71">
        <v>25</v>
      </c>
      <c r="B31" s="5">
        <v>311</v>
      </c>
      <c r="C31" s="13" t="s">
        <v>114</v>
      </c>
      <c r="D31" s="13" t="s">
        <v>115</v>
      </c>
      <c r="E31" s="13" t="s">
        <v>190</v>
      </c>
      <c r="F31" s="13" t="s">
        <v>17</v>
      </c>
      <c r="G31" s="57" t="s">
        <v>235</v>
      </c>
      <c r="H31" s="6" t="s">
        <v>378</v>
      </c>
      <c r="I31" s="6" t="s">
        <v>379</v>
      </c>
      <c r="J31" s="13">
        <f>SUM(K31:L31)</f>
        <v>105</v>
      </c>
      <c r="K31" s="72">
        <v>11</v>
      </c>
      <c r="L31" s="72">
        <f>37+57</f>
        <v>94</v>
      </c>
      <c r="M31" s="13">
        <f>SUM(N31:O31)</f>
        <v>105</v>
      </c>
      <c r="N31" s="61">
        <v>11</v>
      </c>
      <c r="O31" s="61">
        <v>94</v>
      </c>
      <c r="P31" s="13"/>
      <c r="Q31" s="12"/>
      <c r="R31" s="12"/>
      <c r="S31" s="63" t="s">
        <v>16</v>
      </c>
      <c r="T31" s="6" t="s">
        <v>116</v>
      </c>
      <c r="U31" s="13" t="s">
        <v>251</v>
      </c>
      <c r="V31" s="13" t="s">
        <v>19</v>
      </c>
      <c r="W31" s="13" t="s">
        <v>20</v>
      </c>
      <c r="X31" s="6" t="s">
        <v>302</v>
      </c>
      <c r="Y31" s="5" t="s">
        <v>274</v>
      </c>
      <c r="Z31" s="12" t="s">
        <v>16</v>
      </c>
      <c r="AA31" s="13">
        <v>70</v>
      </c>
      <c r="AB31" s="12" t="s">
        <v>16</v>
      </c>
      <c r="AC31" s="13" t="s">
        <v>19</v>
      </c>
      <c r="AD31" s="13" t="s">
        <v>20</v>
      </c>
      <c r="AE31" s="5" t="s">
        <v>274</v>
      </c>
      <c r="AF31" s="12" t="s">
        <v>16</v>
      </c>
      <c r="AG31" s="13">
        <v>35</v>
      </c>
      <c r="AH31" s="12" t="s">
        <v>16</v>
      </c>
      <c r="AI31" s="72" t="s">
        <v>19</v>
      </c>
      <c r="AJ31" s="72" t="str">
        <f>W31</f>
        <v>CMIA</v>
      </c>
      <c r="AK31" s="72" t="str">
        <f>AD31</f>
        <v>CMIA</v>
      </c>
      <c r="AL31" s="71" t="s">
        <v>274</v>
      </c>
      <c r="AM31" s="62" t="s">
        <v>16</v>
      </c>
      <c r="AN31" s="72">
        <v>7.4</v>
      </c>
      <c r="AO31" s="62" t="s">
        <v>16</v>
      </c>
      <c r="AP31" s="60" t="s">
        <v>342</v>
      </c>
      <c r="AQ31" s="60" t="s">
        <v>352</v>
      </c>
      <c r="AR31" s="60" t="s">
        <v>19</v>
      </c>
      <c r="AS31" s="60" t="s">
        <v>352</v>
      </c>
      <c r="AT31" s="60" t="s">
        <v>19</v>
      </c>
      <c r="AU31" s="60" t="s">
        <v>352</v>
      </c>
      <c r="AV31" s="60" t="s">
        <v>352</v>
      </c>
      <c r="AW31" s="60" t="s">
        <v>19</v>
      </c>
      <c r="AX31" s="60" t="s">
        <v>352</v>
      </c>
      <c r="AY31" s="60" t="s">
        <v>352</v>
      </c>
      <c r="AZ31" s="60" t="s">
        <v>352</v>
      </c>
      <c r="BA31" s="60" t="s">
        <v>352</v>
      </c>
    </row>
    <row r="32" spans="1:53" ht="84.75" customHeight="1" x14ac:dyDescent="0.3">
      <c r="A32" s="71">
        <v>26</v>
      </c>
      <c r="B32" s="5">
        <v>344</v>
      </c>
      <c r="C32" s="13" t="s">
        <v>117</v>
      </c>
      <c r="D32" s="13" t="s">
        <v>108</v>
      </c>
      <c r="E32" s="13" t="s">
        <v>190</v>
      </c>
      <c r="F32" s="13" t="s">
        <v>118</v>
      </c>
      <c r="G32" s="57" t="s">
        <v>227</v>
      </c>
      <c r="H32" s="6" t="s">
        <v>376</v>
      </c>
      <c r="I32" s="6" t="s">
        <v>377</v>
      </c>
      <c r="J32" s="13">
        <f>SUM(K32:L32)</f>
        <v>260</v>
      </c>
      <c r="K32" s="13">
        <v>74</v>
      </c>
      <c r="L32" s="13">
        <f>158+28</f>
        <v>186</v>
      </c>
      <c r="M32" s="72"/>
      <c r="N32" s="72"/>
      <c r="O32" s="72"/>
      <c r="P32" s="13"/>
      <c r="Q32" s="72"/>
      <c r="R32" s="72"/>
      <c r="S32" s="78" t="s">
        <v>220</v>
      </c>
      <c r="T32" s="6" t="s">
        <v>119</v>
      </c>
      <c r="U32" s="13" t="s">
        <v>18</v>
      </c>
      <c r="V32" s="13" t="s">
        <v>19</v>
      </c>
      <c r="W32" s="13" t="s">
        <v>26</v>
      </c>
      <c r="X32" s="6" t="s">
        <v>120</v>
      </c>
      <c r="Y32" s="71" t="s">
        <v>274</v>
      </c>
      <c r="Z32" s="12" t="s">
        <v>16</v>
      </c>
      <c r="AA32" s="72">
        <v>70</v>
      </c>
      <c r="AB32" s="72">
        <v>140</v>
      </c>
      <c r="AC32" s="13" t="s">
        <v>19</v>
      </c>
      <c r="AD32" s="13" t="s">
        <v>26</v>
      </c>
      <c r="AE32" s="71" t="s">
        <v>274</v>
      </c>
      <c r="AF32" s="12" t="s">
        <v>16</v>
      </c>
      <c r="AG32" s="72">
        <v>200</v>
      </c>
      <c r="AH32" s="72">
        <v>35</v>
      </c>
      <c r="AI32" s="13" t="s">
        <v>19</v>
      </c>
      <c r="AJ32" s="13" t="str">
        <f>W32</f>
        <v>ECLIA</v>
      </c>
      <c r="AK32" s="13" t="str">
        <f>AD32</f>
        <v>ECLIA</v>
      </c>
      <c r="AL32" s="71" t="s">
        <v>274</v>
      </c>
      <c r="AM32" s="62" t="s">
        <v>16</v>
      </c>
      <c r="AN32" s="72">
        <v>11.4</v>
      </c>
      <c r="AO32" s="72">
        <v>29.9</v>
      </c>
      <c r="AP32" s="60" t="s">
        <v>342</v>
      </c>
      <c r="AQ32" s="60" t="s">
        <v>352</v>
      </c>
      <c r="AR32" s="60" t="s">
        <v>19</v>
      </c>
      <c r="AS32" s="60" t="s">
        <v>352</v>
      </c>
      <c r="AT32" s="60" t="s">
        <v>352</v>
      </c>
      <c r="AU32" s="60" t="s">
        <v>352</v>
      </c>
      <c r="AV32" s="60" t="s">
        <v>19</v>
      </c>
      <c r="AW32" s="60" t="s">
        <v>352</v>
      </c>
      <c r="AX32" s="60" t="s">
        <v>352</v>
      </c>
      <c r="AY32" s="60" t="s">
        <v>352</v>
      </c>
      <c r="AZ32" s="60" t="s">
        <v>352</v>
      </c>
      <c r="BA32" s="60" t="s">
        <v>352</v>
      </c>
    </row>
    <row r="33" spans="1:53" s="2" customFormat="1" ht="147" customHeight="1" x14ac:dyDescent="0.3">
      <c r="A33" s="71">
        <v>27</v>
      </c>
      <c r="B33" s="5">
        <v>400</v>
      </c>
      <c r="C33" s="13" t="s">
        <v>121</v>
      </c>
      <c r="D33" s="13" t="s">
        <v>30</v>
      </c>
      <c r="E33" s="13" t="s">
        <v>190</v>
      </c>
      <c r="F33" s="13" t="s">
        <v>122</v>
      </c>
      <c r="G33" s="57" t="s">
        <v>75</v>
      </c>
      <c r="H33" s="6" t="s">
        <v>375</v>
      </c>
      <c r="I33" s="6" t="s">
        <v>143</v>
      </c>
      <c r="J33" s="13">
        <f>SUM(K33:L33)</f>
        <v>80</v>
      </c>
      <c r="K33" s="13">
        <v>60</v>
      </c>
      <c r="L33" s="13">
        <v>20</v>
      </c>
      <c r="M33" s="12"/>
      <c r="N33" s="12"/>
      <c r="O33" s="12"/>
      <c r="P33" s="13"/>
      <c r="Q33" s="12"/>
      <c r="R33" s="12"/>
      <c r="S33" s="63" t="s">
        <v>16</v>
      </c>
      <c r="T33" s="6" t="s">
        <v>123</v>
      </c>
      <c r="U33" s="13" t="s">
        <v>251</v>
      </c>
      <c r="V33" s="72" t="s">
        <v>19</v>
      </c>
      <c r="W33" s="13" t="s">
        <v>33</v>
      </c>
      <c r="X33" s="6" t="s">
        <v>303</v>
      </c>
      <c r="Y33" s="66" t="s">
        <v>270</v>
      </c>
      <c r="Z33" s="13">
        <v>49</v>
      </c>
      <c r="AA33" s="12" t="s">
        <v>16</v>
      </c>
      <c r="AB33" s="12" t="s">
        <v>16</v>
      </c>
      <c r="AC33" s="72" t="s">
        <v>19</v>
      </c>
      <c r="AD33" s="13" t="s">
        <v>20</v>
      </c>
      <c r="AE33" s="66" t="s">
        <v>270</v>
      </c>
      <c r="AF33" s="13">
        <v>19.399999999999999</v>
      </c>
      <c r="AG33" s="12" t="s">
        <v>16</v>
      </c>
      <c r="AH33" s="12" t="s">
        <v>16</v>
      </c>
      <c r="AI33" s="72" t="s">
        <v>19</v>
      </c>
      <c r="AJ33" s="13" t="str">
        <f>W33</f>
        <v>EIA</v>
      </c>
      <c r="AK33" s="13" t="str">
        <f>AD33</f>
        <v>CMIA</v>
      </c>
      <c r="AL33" s="66" t="s">
        <v>270</v>
      </c>
      <c r="AM33" s="72">
        <v>8.9</v>
      </c>
      <c r="AN33" s="62" t="s">
        <v>16</v>
      </c>
      <c r="AO33" s="62" t="s">
        <v>16</v>
      </c>
      <c r="AP33" s="60" t="s">
        <v>342</v>
      </c>
      <c r="AQ33" s="60" t="s">
        <v>352</v>
      </c>
      <c r="AR33" s="60" t="s">
        <v>19</v>
      </c>
      <c r="AS33" s="60" t="s">
        <v>19</v>
      </c>
      <c r="AT33" s="60" t="s">
        <v>352</v>
      </c>
      <c r="AU33" s="60" t="s">
        <v>352</v>
      </c>
      <c r="AV33" s="60" t="s">
        <v>19</v>
      </c>
      <c r="AW33" s="60" t="s">
        <v>352</v>
      </c>
      <c r="AX33" s="60" t="s">
        <v>352</v>
      </c>
      <c r="AY33" s="60" t="s">
        <v>352</v>
      </c>
      <c r="AZ33" s="60" t="s">
        <v>352</v>
      </c>
      <c r="BA33" s="60" t="s">
        <v>352</v>
      </c>
    </row>
    <row r="34" spans="1:53" ht="80.25" customHeight="1" x14ac:dyDescent="0.3">
      <c r="A34" s="71">
        <v>28</v>
      </c>
      <c r="B34" s="5">
        <v>1459</v>
      </c>
      <c r="C34" s="13" t="s">
        <v>124</v>
      </c>
      <c r="D34" s="13" t="s">
        <v>42</v>
      </c>
      <c r="E34" s="13" t="s">
        <v>191</v>
      </c>
      <c r="F34" s="13" t="s">
        <v>125</v>
      </c>
      <c r="G34" s="57" t="s">
        <v>236</v>
      </c>
      <c r="H34" s="6" t="s">
        <v>17</v>
      </c>
      <c r="I34" s="6" t="s">
        <v>374</v>
      </c>
      <c r="J34" s="13">
        <f>SUM(K34:L34)</f>
        <v>1320</v>
      </c>
      <c r="K34" s="13">
        <f>109+147</f>
        <v>256</v>
      </c>
      <c r="L34" s="13">
        <v>1064</v>
      </c>
      <c r="M34" s="13">
        <f>SUM(N34:O34)</f>
        <v>745</v>
      </c>
      <c r="N34" s="61">
        <v>108</v>
      </c>
      <c r="O34" s="61">
        <v>637</v>
      </c>
      <c r="P34" s="13">
        <f>SUM(Q34:R34)</f>
        <v>172</v>
      </c>
      <c r="Q34" s="61">
        <v>82</v>
      </c>
      <c r="R34" s="61">
        <v>90</v>
      </c>
      <c r="S34" s="63" t="s">
        <v>16</v>
      </c>
      <c r="T34" s="58" t="s">
        <v>16</v>
      </c>
      <c r="U34" s="13" t="s">
        <v>18</v>
      </c>
      <c r="V34" s="13" t="s">
        <v>19</v>
      </c>
      <c r="W34" s="13" t="s">
        <v>20</v>
      </c>
      <c r="X34" s="6" t="s">
        <v>304</v>
      </c>
      <c r="Y34" s="66" t="s">
        <v>269</v>
      </c>
      <c r="Z34" s="12" t="s">
        <v>16</v>
      </c>
      <c r="AA34" s="72">
        <v>70</v>
      </c>
      <c r="AB34" s="72">
        <v>140</v>
      </c>
      <c r="AC34" s="13" t="s">
        <v>19</v>
      </c>
      <c r="AD34" s="13" t="s">
        <v>20</v>
      </c>
      <c r="AE34" s="66" t="s">
        <v>269</v>
      </c>
      <c r="AF34" s="13">
        <v>35</v>
      </c>
      <c r="AG34" s="12" t="s">
        <v>16</v>
      </c>
      <c r="AH34" s="12" t="s">
        <v>16</v>
      </c>
      <c r="AI34" s="13" t="s">
        <v>19</v>
      </c>
      <c r="AJ34" s="13" t="str">
        <f>W34</f>
        <v>CMIA</v>
      </c>
      <c r="AK34" s="13" t="str">
        <f>AD34</f>
        <v>CMIA</v>
      </c>
      <c r="AL34" s="66" t="s">
        <v>269</v>
      </c>
      <c r="AM34" s="62" t="s">
        <v>16</v>
      </c>
      <c r="AN34" s="13">
        <v>7.4</v>
      </c>
      <c r="AO34" s="13">
        <v>25.3</v>
      </c>
      <c r="AP34" s="60" t="s">
        <v>342</v>
      </c>
      <c r="AQ34" s="60" t="s">
        <v>352</v>
      </c>
      <c r="AR34" s="60" t="s">
        <v>19</v>
      </c>
      <c r="AS34" s="60" t="s">
        <v>19</v>
      </c>
      <c r="AT34" s="60" t="s">
        <v>19</v>
      </c>
      <c r="AU34" s="60" t="s">
        <v>19</v>
      </c>
      <c r="AV34" s="60" t="s">
        <v>19</v>
      </c>
      <c r="AW34" s="60" t="s">
        <v>19</v>
      </c>
      <c r="AX34" s="60" t="s">
        <v>19</v>
      </c>
      <c r="AY34" s="60" t="s">
        <v>352</v>
      </c>
      <c r="AZ34" s="60" t="s">
        <v>352</v>
      </c>
      <c r="BA34" s="60" t="s">
        <v>352</v>
      </c>
    </row>
    <row r="35" spans="1:53" ht="75.75" customHeight="1" x14ac:dyDescent="0.3">
      <c r="A35" s="71">
        <v>29</v>
      </c>
      <c r="B35" s="5">
        <v>413</v>
      </c>
      <c r="C35" s="13" t="s">
        <v>126</v>
      </c>
      <c r="D35" s="13" t="s">
        <v>42</v>
      </c>
      <c r="E35" s="13" t="s">
        <v>191</v>
      </c>
      <c r="F35" s="13" t="s">
        <v>127</v>
      </c>
      <c r="G35" s="57" t="s">
        <v>75</v>
      </c>
      <c r="H35" s="6" t="s">
        <v>17</v>
      </c>
      <c r="I35" s="6" t="s">
        <v>373</v>
      </c>
      <c r="J35" s="13">
        <f>SUM(K35:L35)</f>
        <v>521</v>
      </c>
      <c r="K35" s="13">
        <v>210</v>
      </c>
      <c r="L35" s="13">
        <v>311</v>
      </c>
      <c r="M35" s="13">
        <f>SUM(N35:O35)</f>
        <v>371</v>
      </c>
      <c r="N35" s="61">
        <v>107</v>
      </c>
      <c r="O35" s="61">
        <v>264</v>
      </c>
      <c r="P35" s="13">
        <f>SUM(Q35:R35)</f>
        <v>150</v>
      </c>
      <c r="Q35" s="61">
        <v>103</v>
      </c>
      <c r="R35" s="61">
        <v>47</v>
      </c>
      <c r="S35" s="78" t="s">
        <v>261</v>
      </c>
      <c r="T35" s="6" t="s">
        <v>128</v>
      </c>
      <c r="U35" s="13" t="s">
        <v>251</v>
      </c>
      <c r="V35" s="78" t="s">
        <v>19</v>
      </c>
      <c r="W35" s="13" t="s">
        <v>26</v>
      </c>
      <c r="X35" s="6" t="s">
        <v>305</v>
      </c>
      <c r="Y35" s="5" t="s">
        <v>271</v>
      </c>
      <c r="Z35" s="13" t="s">
        <v>280</v>
      </c>
      <c r="AA35" s="12" t="s">
        <v>281</v>
      </c>
      <c r="AB35" s="12" t="s">
        <v>282</v>
      </c>
      <c r="AC35" s="78" t="s">
        <v>19</v>
      </c>
      <c r="AD35" s="13" t="s">
        <v>26</v>
      </c>
      <c r="AE35" s="5" t="s">
        <v>271</v>
      </c>
      <c r="AF35" s="13" t="s">
        <v>333</v>
      </c>
      <c r="AG35" s="12" t="s">
        <v>16</v>
      </c>
      <c r="AH35" s="12" t="s">
        <v>16</v>
      </c>
      <c r="AI35" s="78" t="s">
        <v>19</v>
      </c>
      <c r="AJ35" s="13" t="str">
        <f>W35</f>
        <v>ECLIA</v>
      </c>
      <c r="AK35" s="13" t="str">
        <f>AD35</f>
        <v>ECLIA</v>
      </c>
      <c r="AL35" s="5" t="s">
        <v>271</v>
      </c>
      <c r="AM35" s="62" t="s">
        <v>16</v>
      </c>
      <c r="AN35" s="13" t="s">
        <v>319</v>
      </c>
      <c r="AO35" s="13" t="s">
        <v>320</v>
      </c>
      <c r="AP35" s="60" t="s">
        <v>342</v>
      </c>
      <c r="AQ35" s="60" t="s">
        <v>352</v>
      </c>
      <c r="AR35" s="60" t="s">
        <v>19</v>
      </c>
      <c r="AS35" s="60" t="s">
        <v>19</v>
      </c>
      <c r="AT35" s="60" t="s">
        <v>19</v>
      </c>
      <c r="AU35" s="60" t="s">
        <v>19</v>
      </c>
      <c r="AV35" s="60" t="s">
        <v>19</v>
      </c>
      <c r="AW35" s="60" t="s">
        <v>19</v>
      </c>
      <c r="AX35" s="60" t="s">
        <v>19</v>
      </c>
      <c r="AY35" s="60" t="s">
        <v>352</v>
      </c>
      <c r="AZ35" s="60" t="s">
        <v>352</v>
      </c>
      <c r="BA35" s="60" t="s">
        <v>352</v>
      </c>
    </row>
    <row r="36" spans="1:53" ht="73.5" customHeight="1" x14ac:dyDescent="0.3">
      <c r="A36" s="71">
        <v>30</v>
      </c>
      <c r="B36" s="5">
        <v>359</v>
      </c>
      <c r="C36" s="13" t="s">
        <v>129</v>
      </c>
      <c r="D36" s="13" t="s">
        <v>108</v>
      </c>
      <c r="E36" s="13" t="s">
        <v>190</v>
      </c>
      <c r="F36" s="13" t="s">
        <v>130</v>
      </c>
      <c r="G36" s="57" t="s">
        <v>227</v>
      </c>
      <c r="H36" s="6" t="s">
        <v>17</v>
      </c>
      <c r="I36" s="6" t="s">
        <v>372</v>
      </c>
      <c r="J36" s="13">
        <f>SUM(K36:L36)</f>
        <v>518</v>
      </c>
      <c r="K36" s="25">
        <v>159</v>
      </c>
      <c r="L36" s="25">
        <f>316+43</f>
        <v>359</v>
      </c>
      <c r="M36" s="13"/>
      <c r="N36" s="13"/>
      <c r="O36" s="13"/>
      <c r="P36" s="13"/>
      <c r="Q36" s="13"/>
      <c r="R36" s="13"/>
      <c r="S36" s="6" t="s">
        <v>221</v>
      </c>
      <c r="T36" s="78" t="s">
        <v>131</v>
      </c>
      <c r="U36" s="13" t="s">
        <v>18</v>
      </c>
      <c r="V36" s="13" t="s">
        <v>19</v>
      </c>
      <c r="W36" s="13" t="s">
        <v>26</v>
      </c>
      <c r="X36" s="6" t="s">
        <v>99</v>
      </c>
      <c r="Y36" s="5" t="s">
        <v>271</v>
      </c>
      <c r="Z36" s="13" t="s">
        <v>283</v>
      </c>
      <c r="AA36" s="72" t="s">
        <v>284</v>
      </c>
      <c r="AB36" s="72" t="s">
        <v>285</v>
      </c>
      <c r="AC36" s="13" t="s">
        <v>19</v>
      </c>
      <c r="AD36" s="13" t="s">
        <v>26</v>
      </c>
      <c r="AE36" s="5" t="s">
        <v>271</v>
      </c>
      <c r="AF36" s="13" t="s">
        <v>334</v>
      </c>
      <c r="AG36" s="72" t="s">
        <v>335</v>
      </c>
      <c r="AH36" s="72" t="s">
        <v>336</v>
      </c>
      <c r="AI36" s="12" t="s">
        <v>16</v>
      </c>
      <c r="AJ36" s="12" t="s">
        <v>16</v>
      </c>
      <c r="AK36" s="12" t="s">
        <v>16</v>
      </c>
      <c r="AL36" s="62" t="s">
        <v>16</v>
      </c>
      <c r="AM36" s="12" t="s">
        <v>16</v>
      </c>
      <c r="AN36" s="12" t="s">
        <v>16</v>
      </c>
      <c r="AO36" s="12" t="s">
        <v>16</v>
      </c>
      <c r="AP36" s="60" t="s">
        <v>342</v>
      </c>
      <c r="AQ36" s="60" t="s">
        <v>352</v>
      </c>
      <c r="AR36" s="60" t="s">
        <v>19</v>
      </c>
      <c r="AS36" s="60" t="s">
        <v>19</v>
      </c>
      <c r="AT36" s="60" t="s">
        <v>352</v>
      </c>
      <c r="AU36" s="60" t="s">
        <v>352</v>
      </c>
      <c r="AV36" s="60" t="s">
        <v>352</v>
      </c>
      <c r="AW36" s="60" t="s">
        <v>352</v>
      </c>
      <c r="AX36" s="60" t="s">
        <v>352</v>
      </c>
      <c r="AY36" s="60" t="s">
        <v>352</v>
      </c>
      <c r="AZ36" s="60" t="s">
        <v>352</v>
      </c>
      <c r="BA36" s="60" t="s">
        <v>352</v>
      </c>
    </row>
    <row r="37" spans="1:53" ht="48" customHeight="1" x14ac:dyDescent="0.3">
      <c r="A37" s="71">
        <v>31</v>
      </c>
      <c r="B37" s="5">
        <v>455</v>
      </c>
      <c r="C37" s="13" t="s">
        <v>132</v>
      </c>
      <c r="D37" s="13" t="s">
        <v>42</v>
      </c>
      <c r="E37" s="13" t="s">
        <v>191</v>
      </c>
      <c r="F37" s="13" t="s">
        <v>133</v>
      </c>
      <c r="G37" s="57" t="s">
        <v>75</v>
      </c>
      <c r="H37" s="6" t="s">
        <v>17</v>
      </c>
      <c r="I37" s="6" t="s">
        <v>134</v>
      </c>
      <c r="J37" s="13">
        <f>SUM(K37:L37)</f>
        <v>130</v>
      </c>
      <c r="K37" s="13">
        <v>60</v>
      </c>
      <c r="L37" s="13">
        <v>70</v>
      </c>
      <c r="M37" s="13">
        <f>SUM(N37:O37)</f>
        <v>130</v>
      </c>
      <c r="N37" s="61">
        <v>60</v>
      </c>
      <c r="O37" s="61">
        <v>70</v>
      </c>
      <c r="P37" s="13">
        <f>SUM(Q37:R37)</f>
        <v>130</v>
      </c>
      <c r="Q37" s="61">
        <v>60</v>
      </c>
      <c r="R37" s="61">
        <v>70</v>
      </c>
      <c r="S37" s="63" t="s">
        <v>16</v>
      </c>
      <c r="T37" s="78" t="s">
        <v>135</v>
      </c>
      <c r="U37" s="13" t="s">
        <v>18</v>
      </c>
      <c r="V37" s="72" t="s">
        <v>19</v>
      </c>
      <c r="W37" s="13" t="s">
        <v>26</v>
      </c>
      <c r="X37" s="6" t="s">
        <v>136</v>
      </c>
      <c r="Y37" s="5" t="s">
        <v>271</v>
      </c>
      <c r="Z37" s="13" t="s">
        <v>286</v>
      </c>
      <c r="AA37" s="12" t="s">
        <v>287</v>
      </c>
      <c r="AB37" s="12" t="s">
        <v>288</v>
      </c>
      <c r="AC37" s="72" t="s">
        <v>19</v>
      </c>
      <c r="AD37" s="13" t="s">
        <v>26</v>
      </c>
      <c r="AE37" s="5" t="s">
        <v>271</v>
      </c>
      <c r="AF37" s="13" t="s">
        <v>337</v>
      </c>
      <c r="AG37" s="12" t="s">
        <v>338</v>
      </c>
      <c r="AH37" s="12" t="s">
        <v>339</v>
      </c>
      <c r="AI37" s="72" t="s">
        <v>19</v>
      </c>
      <c r="AJ37" s="72" t="str">
        <f>W37</f>
        <v>ECLIA</v>
      </c>
      <c r="AK37" s="72" t="str">
        <f>AD37</f>
        <v>ECLIA</v>
      </c>
      <c r="AL37" s="71" t="s">
        <v>271</v>
      </c>
      <c r="AM37" s="62" t="s">
        <v>16</v>
      </c>
      <c r="AN37" s="72" t="s">
        <v>321</v>
      </c>
      <c r="AO37" s="72" t="s">
        <v>322</v>
      </c>
      <c r="AP37" s="60" t="s">
        <v>342</v>
      </c>
      <c r="AQ37" s="60" t="s">
        <v>352</v>
      </c>
      <c r="AR37" s="60" t="s">
        <v>19</v>
      </c>
      <c r="AS37" s="60" t="s">
        <v>19</v>
      </c>
      <c r="AT37" s="60" t="s">
        <v>19</v>
      </c>
      <c r="AU37" s="60" t="s">
        <v>19</v>
      </c>
      <c r="AV37" s="60" t="s">
        <v>19</v>
      </c>
      <c r="AW37" s="60" t="s">
        <v>19</v>
      </c>
      <c r="AX37" s="60" t="s">
        <v>19</v>
      </c>
      <c r="AY37" s="60" t="s">
        <v>352</v>
      </c>
      <c r="AZ37" s="60" t="s">
        <v>352</v>
      </c>
      <c r="BA37" s="60" t="s">
        <v>352</v>
      </c>
    </row>
    <row r="38" spans="1:53" ht="72" customHeight="1" x14ac:dyDescent="0.3">
      <c r="A38" s="71">
        <v>32</v>
      </c>
      <c r="B38" s="5">
        <v>570</v>
      </c>
      <c r="C38" s="13" t="s">
        <v>137</v>
      </c>
      <c r="D38" s="13" t="s">
        <v>138</v>
      </c>
      <c r="E38" s="13" t="s">
        <v>190</v>
      </c>
      <c r="F38" s="13" t="s">
        <v>139</v>
      </c>
      <c r="G38" s="57" t="s">
        <v>68</v>
      </c>
      <c r="H38" s="6" t="s">
        <v>17</v>
      </c>
      <c r="I38" s="6" t="s">
        <v>17</v>
      </c>
      <c r="J38" s="13">
        <f>SUM(K38:L38)</f>
        <v>99</v>
      </c>
      <c r="K38" s="13">
        <v>43</v>
      </c>
      <c r="L38" s="13">
        <v>56</v>
      </c>
      <c r="M38" s="13">
        <f>SUM(N38:O38)</f>
        <v>68</v>
      </c>
      <c r="N38" s="61">
        <v>21</v>
      </c>
      <c r="O38" s="61">
        <v>47</v>
      </c>
      <c r="P38" s="13">
        <f>SUM(Q38:R38)</f>
        <v>31</v>
      </c>
      <c r="Q38" s="61">
        <v>22</v>
      </c>
      <c r="R38" s="61">
        <v>9</v>
      </c>
      <c r="S38" s="63" t="s">
        <v>16</v>
      </c>
      <c r="T38" s="78" t="s">
        <v>140</v>
      </c>
      <c r="U38" s="13" t="s">
        <v>251</v>
      </c>
      <c r="V38" s="13" t="s">
        <v>19</v>
      </c>
      <c r="W38" s="13" t="s">
        <v>94</v>
      </c>
      <c r="X38" s="6" t="s">
        <v>306</v>
      </c>
      <c r="Y38" s="5" t="s">
        <v>273</v>
      </c>
      <c r="Z38" s="13">
        <v>73</v>
      </c>
      <c r="AA38" s="72">
        <v>75</v>
      </c>
      <c r="AB38" s="72">
        <v>100</v>
      </c>
      <c r="AC38" s="13" t="s">
        <v>19</v>
      </c>
      <c r="AD38" s="13" t="s">
        <v>20</v>
      </c>
      <c r="AE38" s="5" t="s">
        <v>273</v>
      </c>
      <c r="AF38" s="13">
        <v>22.5</v>
      </c>
      <c r="AG38" s="72">
        <v>35</v>
      </c>
      <c r="AH38" s="72">
        <v>25</v>
      </c>
      <c r="AI38" s="13" t="s">
        <v>19</v>
      </c>
      <c r="AJ38" s="13" t="str">
        <f>W38</f>
        <v>ELISA</v>
      </c>
      <c r="AK38" s="13" t="str">
        <f>AD38</f>
        <v>CMIA</v>
      </c>
      <c r="AL38" s="5" t="s">
        <v>273</v>
      </c>
      <c r="AM38" s="72">
        <v>18.3</v>
      </c>
      <c r="AN38" s="13">
        <v>11.5</v>
      </c>
      <c r="AO38" s="13">
        <v>25.5</v>
      </c>
      <c r="AP38" s="60" t="s">
        <v>342</v>
      </c>
      <c r="AQ38" s="60" t="s">
        <v>352</v>
      </c>
      <c r="AR38" s="60" t="s">
        <v>19</v>
      </c>
      <c r="AS38" s="60" t="s">
        <v>19</v>
      </c>
      <c r="AT38" s="60" t="s">
        <v>19</v>
      </c>
      <c r="AU38" s="60" t="s">
        <v>19</v>
      </c>
      <c r="AV38" s="60" t="s">
        <v>19</v>
      </c>
      <c r="AW38" s="60" t="s">
        <v>19</v>
      </c>
      <c r="AX38" s="60" t="s">
        <v>19</v>
      </c>
      <c r="AY38" s="60" t="s">
        <v>352</v>
      </c>
      <c r="AZ38" s="60" t="s">
        <v>352</v>
      </c>
      <c r="BA38" s="60" t="s">
        <v>352</v>
      </c>
    </row>
    <row r="39" spans="1:53" ht="62.25" customHeight="1" x14ac:dyDescent="0.3">
      <c r="A39" s="71">
        <v>33</v>
      </c>
      <c r="B39" s="5">
        <v>489</v>
      </c>
      <c r="C39" s="13" t="s">
        <v>141</v>
      </c>
      <c r="D39" s="13" t="s">
        <v>142</v>
      </c>
      <c r="E39" s="13" t="s">
        <v>190</v>
      </c>
      <c r="F39" s="13" t="s">
        <v>17</v>
      </c>
      <c r="G39" s="57" t="s">
        <v>228</v>
      </c>
      <c r="H39" s="6" t="s">
        <v>17</v>
      </c>
      <c r="I39" s="6" t="s">
        <v>143</v>
      </c>
      <c r="J39" s="13">
        <f>SUM(K39:L39)</f>
        <v>138</v>
      </c>
      <c r="K39" s="13">
        <v>29</v>
      </c>
      <c r="L39" s="13">
        <v>109</v>
      </c>
      <c r="M39" s="72">
        <f>SUM(N39:O39)</f>
        <v>44</v>
      </c>
      <c r="N39" s="61">
        <v>10</v>
      </c>
      <c r="O39" s="61">
        <v>34</v>
      </c>
      <c r="P39" s="72">
        <f>SUM(Q39:R39)</f>
        <v>104</v>
      </c>
      <c r="Q39" s="61">
        <v>19</v>
      </c>
      <c r="R39" s="61">
        <v>85</v>
      </c>
      <c r="S39" s="63" t="s">
        <v>16</v>
      </c>
      <c r="T39" s="78" t="s">
        <v>135</v>
      </c>
      <c r="U39" s="13" t="s">
        <v>18</v>
      </c>
      <c r="V39" s="72" t="s">
        <v>19</v>
      </c>
      <c r="W39" s="13" t="s">
        <v>26</v>
      </c>
      <c r="X39" s="6" t="s">
        <v>144</v>
      </c>
      <c r="Y39" s="71" t="s">
        <v>274</v>
      </c>
      <c r="Z39" s="72">
        <v>140</v>
      </c>
      <c r="AA39" s="12" t="s">
        <v>16</v>
      </c>
      <c r="AB39" s="12" t="s">
        <v>16</v>
      </c>
      <c r="AC39" s="72" t="s">
        <v>19</v>
      </c>
      <c r="AD39" s="13" t="s">
        <v>26</v>
      </c>
      <c r="AE39" s="71" t="s">
        <v>274</v>
      </c>
      <c r="AF39" s="72">
        <v>35</v>
      </c>
      <c r="AG39" s="12" t="s">
        <v>16</v>
      </c>
      <c r="AH39" s="12" t="s">
        <v>16</v>
      </c>
      <c r="AI39" s="72" t="s">
        <v>19</v>
      </c>
      <c r="AJ39" s="72" t="str">
        <f>W39</f>
        <v>ECLIA</v>
      </c>
      <c r="AK39" s="72" t="str">
        <f>AD39</f>
        <v>ECLIA</v>
      </c>
      <c r="AL39" s="71" t="s">
        <v>274</v>
      </c>
      <c r="AM39" s="62" t="s">
        <v>16</v>
      </c>
      <c r="AN39" s="72">
        <v>11.4</v>
      </c>
      <c r="AO39" s="72">
        <v>29.9</v>
      </c>
      <c r="AP39" s="60" t="s">
        <v>342</v>
      </c>
      <c r="AQ39" s="60" t="s">
        <v>352</v>
      </c>
      <c r="AR39" s="60" t="s">
        <v>19</v>
      </c>
      <c r="AS39" s="60" t="s">
        <v>19</v>
      </c>
      <c r="AT39" s="60" t="s">
        <v>19</v>
      </c>
      <c r="AU39" s="60" t="s">
        <v>19</v>
      </c>
      <c r="AV39" s="60" t="s">
        <v>19</v>
      </c>
      <c r="AW39" s="60" t="s">
        <v>19</v>
      </c>
      <c r="AX39" s="60" t="s">
        <v>19</v>
      </c>
      <c r="AY39" s="60" t="s">
        <v>352</v>
      </c>
      <c r="AZ39" s="60" t="s">
        <v>352</v>
      </c>
      <c r="BA39" s="60" t="s">
        <v>352</v>
      </c>
    </row>
    <row r="40" spans="1:53" ht="60" customHeight="1" x14ac:dyDescent="0.3">
      <c r="A40" s="71">
        <v>34</v>
      </c>
      <c r="B40" s="5">
        <v>495</v>
      </c>
      <c r="C40" s="13" t="s">
        <v>145</v>
      </c>
      <c r="D40" s="13" t="s">
        <v>146</v>
      </c>
      <c r="E40" s="13" t="s">
        <v>191</v>
      </c>
      <c r="F40" s="13" t="s">
        <v>147</v>
      </c>
      <c r="G40" s="57" t="s">
        <v>44</v>
      </c>
      <c r="H40" s="6" t="s">
        <v>148</v>
      </c>
      <c r="I40" s="6" t="s">
        <v>149</v>
      </c>
      <c r="J40" s="13">
        <f>SUM(K40:L40)</f>
        <v>111</v>
      </c>
      <c r="K40" s="72">
        <v>50</v>
      </c>
      <c r="L40" s="72">
        <v>61</v>
      </c>
      <c r="M40" s="13"/>
      <c r="N40" s="72"/>
      <c r="O40" s="72"/>
      <c r="P40" s="13"/>
      <c r="Q40" s="72"/>
      <c r="R40" s="72"/>
      <c r="S40" s="6" t="s">
        <v>260</v>
      </c>
      <c r="T40" s="58" t="s">
        <v>16</v>
      </c>
      <c r="U40" s="13" t="s">
        <v>18</v>
      </c>
      <c r="V40" s="13" t="s">
        <v>19</v>
      </c>
      <c r="W40" s="13" t="s">
        <v>20</v>
      </c>
      <c r="X40" s="6" t="s">
        <v>307</v>
      </c>
      <c r="Y40" s="5" t="s">
        <v>271</v>
      </c>
      <c r="Z40" s="72" t="s">
        <v>289</v>
      </c>
      <c r="AA40" s="12" t="s">
        <v>16</v>
      </c>
      <c r="AB40" s="12" t="s">
        <v>16</v>
      </c>
      <c r="AC40" s="13" t="s">
        <v>19</v>
      </c>
      <c r="AD40" s="13" t="s">
        <v>20</v>
      </c>
      <c r="AE40" s="5" t="s">
        <v>271</v>
      </c>
      <c r="AF40" s="13" t="s">
        <v>340</v>
      </c>
      <c r="AG40" s="12" t="s">
        <v>16</v>
      </c>
      <c r="AH40" s="12" t="s">
        <v>16</v>
      </c>
      <c r="AI40" s="13" t="s">
        <v>19</v>
      </c>
      <c r="AJ40" s="13" t="str">
        <f>W40</f>
        <v>CMIA</v>
      </c>
      <c r="AK40" s="13" t="str">
        <f>AD40</f>
        <v>CMIA</v>
      </c>
      <c r="AL40" s="5" t="s">
        <v>271</v>
      </c>
      <c r="AM40" s="62" t="s">
        <v>16</v>
      </c>
      <c r="AN40" s="13" t="s">
        <v>323</v>
      </c>
      <c r="AO40" s="13" t="s">
        <v>324</v>
      </c>
      <c r="AP40" s="60" t="s">
        <v>342</v>
      </c>
      <c r="AQ40" s="60" t="s">
        <v>352</v>
      </c>
      <c r="AR40" s="60" t="s">
        <v>19</v>
      </c>
      <c r="AS40" s="60" t="s">
        <v>19</v>
      </c>
      <c r="AT40" s="60" t="s">
        <v>352</v>
      </c>
      <c r="AU40" s="60" t="s">
        <v>352</v>
      </c>
      <c r="AV40" s="60" t="s">
        <v>19</v>
      </c>
      <c r="AW40" s="60" t="s">
        <v>352</v>
      </c>
      <c r="AX40" s="60" t="s">
        <v>352</v>
      </c>
      <c r="AY40" s="60" t="s">
        <v>352</v>
      </c>
      <c r="AZ40" s="60" t="s">
        <v>352</v>
      </c>
      <c r="BA40" s="60" t="s">
        <v>352</v>
      </c>
    </row>
    <row r="41" spans="1:53" ht="60.75" customHeight="1" x14ac:dyDescent="0.3">
      <c r="A41" s="71">
        <v>35</v>
      </c>
      <c r="B41" s="5">
        <v>551</v>
      </c>
      <c r="C41" s="13" t="s">
        <v>151</v>
      </c>
      <c r="D41" s="13" t="s">
        <v>152</v>
      </c>
      <c r="E41" s="13" t="s">
        <v>190</v>
      </c>
      <c r="F41" s="13" t="s">
        <v>153</v>
      </c>
      <c r="G41" s="57" t="s">
        <v>68</v>
      </c>
      <c r="H41" s="6" t="s">
        <v>17</v>
      </c>
      <c r="I41" s="6" t="s">
        <v>154</v>
      </c>
      <c r="J41" s="13">
        <f>SUM(K41:L41)</f>
        <v>387</v>
      </c>
      <c r="K41" s="25">
        <v>65</v>
      </c>
      <c r="L41" s="25">
        <v>322</v>
      </c>
      <c r="M41" s="13">
        <f>SUM(N41:O41)</f>
        <v>291</v>
      </c>
      <c r="N41" s="61">
        <v>22</v>
      </c>
      <c r="O41" s="61">
        <v>269</v>
      </c>
      <c r="P41" s="13">
        <f>SUM(Q41:R41)</f>
        <v>96</v>
      </c>
      <c r="Q41" s="61">
        <v>43</v>
      </c>
      <c r="R41" s="61">
        <v>53</v>
      </c>
      <c r="S41" s="78" t="s">
        <v>259</v>
      </c>
      <c r="T41" s="6" t="s">
        <v>155</v>
      </c>
      <c r="U41" s="13" t="s">
        <v>251</v>
      </c>
      <c r="V41" s="13" t="s">
        <v>19</v>
      </c>
      <c r="W41" s="13" t="s">
        <v>20</v>
      </c>
      <c r="X41" s="6" t="s">
        <v>307</v>
      </c>
      <c r="Y41" s="5" t="s">
        <v>274</v>
      </c>
      <c r="Z41" s="12" t="s">
        <v>16</v>
      </c>
      <c r="AA41" s="13">
        <v>70</v>
      </c>
      <c r="AB41" s="13">
        <v>140</v>
      </c>
      <c r="AC41" s="13" t="s">
        <v>19</v>
      </c>
      <c r="AD41" s="13" t="s">
        <v>20</v>
      </c>
      <c r="AE41" s="5" t="s">
        <v>274</v>
      </c>
      <c r="AF41" s="13">
        <v>35</v>
      </c>
      <c r="AG41" s="12" t="s">
        <v>16</v>
      </c>
      <c r="AH41" s="12" t="s">
        <v>16</v>
      </c>
      <c r="AI41" s="13" t="s">
        <v>19</v>
      </c>
      <c r="AJ41" s="13" t="str">
        <f>W41</f>
        <v>CMIA</v>
      </c>
      <c r="AK41" s="13" t="str">
        <f>AD41</f>
        <v>CMIA</v>
      </c>
      <c r="AL41" s="5" t="s">
        <v>274</v>
      </c>
      <c r="AM41" s="62" t="s">
        <v>16</v>
      </c>
      <c r="AN41" s="13">
        <v>7.4</v>
      </c>
      <c r="AO41" s="13">
        <v>25.3</v>
      </c>
      <c r="AP41" s="60" t="s">
        <v>342</v>
      </c>
      <c r="AQ41" s="60" t="s">
        <v>352</v>
      </c>
      <c r="AR41" s="60" t="s">
        <v>19</v>
      </c>
      <c r="AS41" s="60" t="s">
        <v>19</v>
      </c>
      <c r="AT41" s="60" t="s">
        <v>19</v>
      </c>
      <c r="AU41" s="60" t="s">
        <v>19</v>
      </c>
      <c r="AV41" s="60" t="s">
        <v>19</v>
      </c>
      <c r="AW41" s="60" t="s">
        <v>19</v>
      </c>
      <c r="AX41" s="60" t="s">
        <v>19</v>
      </c>
      <c r="AY41" s="60" t="s">
        <v>352</v>
      </c>
      <c r="AZ41" s="60" t="s">
        <v>352</v>
      </c>
      <c r="BA41" s="60" t="s">
        <v>352</v>
      </c>
    </row>
    <row r="42" spans="1:53" ht="54.75" customHeight="1" x14ac:dyDescent="0.3">
      <c r="A42" s="71">
        <v>36</v>
      </c>
      <c r="B42" s="5">
        <v>542</v>
      </c>
      <c r="C42" s="13" t="s">
        <v>156</v>
      </c>
      <c r="D42" s="13" t="s">
        <v>30</v>
      </c>
      <c r="E42" s="13" t="s">
        <v>190</v>
      </c>
      <c r="F42" s="13" t="s">
        <v>157</v>
      </c>
      <c r="G42" s="57" t="s">
        <v>237</v>
      </c>
      <c r="H42" s="6" t="s">
        <v>158</v>
      </c>
      <c r="I42" s="6" t="s">
        <v>371</v>
      </c>
      <c r="J42" s="13">
        <f>SUM(K42:L42)</f>
        <v>50</v>
      </c>
      <c r="K42" s="13">
        <v>30</v>
      </c>
      <c r="L42" s="13">
        <v>20</v>
      </c>
      <c r="M42" s="12"/>
      <c r="N42" s="12"/>
      <c r="O42" s="12"/>
      <c r="P42" s="12"/>
      <c r="Q42" s="12"/>
      <c r="R42" s="12"/>
      <c r="S42" s="63" t="s">
        <v>16</v>
      </c>
      <c r="T42" s="58" t="s">
        <v>16</v>
      </c>
      <c r="U42" s="13" t="s">
        <v>12</v>
      </c>
      <c r="V42" s="6" t="s">
        <v>19</v>
      </c>
      <c r="W42" s="13" t="s">
        <v>20</v>
      </c>
      <c r="X42" s="6" t="s">
        <v>150</v>
      </c>
      <c r="Y42" s="12" t="s">
        <v>16</v>
      </c>
      <c r="Z42" s="12" t="s">
        <v>16</v>
      </c>
      <c r="AA42" s="12" t="s">
        <v>16</v>
      </c>
      <c r="AB42" s="12" t="s">
        <v>16</v>
      </c>
      <c r="AC42" s="6" t="s">
        <v>19</v>
      </c>
      <c r="AD42" s="13" t="s">
        <v>159</v>
      </c>
      <c r="AE42" s="12" t="s">
        <v>16</v>
      </c>
      <c r="AF42" s="12" t="s">
        <v>16</v>
      </c>
      <c r="AG42" s="12" t="s">
        <v>16</v>
      </c>
      <c r="AH42" s="12" t="s">
        <v>16</v>
      </c>
      <c r="AI42" s="12" t="s">
        <v>16</v>
      </c>
      <c r="AJ42" s="12" t="s">
        <v>16</v>
      </c>
      <c r="AK42" s="12" t="s">
        <v>16</v>
      </c>
      <c r="AL42" s="62" t="s">
        <v>16</v>
      </c>
      <c r="AM42" s="12" t="s">
        <v>16</v>
      </c>
      <c r="AN42" s="12" t="s">
        <v>16</v>
      </c>
      <c r="AO42" s="12" t="s">
        <v>16</v>
      </c>
      <c r="AP42" s="60" t="s">
        <v>17</v>
      </c>
      <c r="AQ42" s="60" t="s">
        <v>352</v>
      </c>
      <c r="AR42" s="60" t="s">
        <v>352</v>
      </c>
      <c r="AS42" s="60" t="s">
        <v>352</v>
      </c>
      <c r="AT42" s="60" t="s">
        <v>352</v>
      </c>
      <c r="AU42" s="60" t="s">
        <v>352</v>
      </c>
      <c r="AV42" s="60" t="s">
        <v>352</v>
      </c>
      <c r="AW42" s="60" t="s">
        <v>352</v>
      </c>
      <c r="AX42" s="60" t="s">
        <v>352</v>
      </c>
      <c r="AY42" s="60" t="s">
        <v>19</v>
      </c>
      <c r="AZ42" s="60" t="s">
        <v>352</v>
      </c>
      <c r="BA42" s="60" t="s">
        <v>19</v>
      </c>
    </row>
    <row r="43" spans="1:53" ht="64.5" customHeight="1" x14ac:dyDescent="0.3">
      <c r="A43" s="71">
        <v>37</v>
      </c>
      <c r="B43" s="5">
        <v>536</v>
      </c>
      <c r="C43" s="13" t="s">
        <v>160</v>
      </c>
      <c r="D43" s="13" t="s">
        <v>161</v>
      </c>
      <c r="E43" s="13" t="s">
        <v>191</v>
      </c>
      <c r="F43" s="13" t="s">
        <v>17</v>
      </c>
      <c r="G43" s="57" t="s">
        <v>194</v>
      </c>
      <c r="H43" s="6" t="s">
        <v>162</v>
      </c>
      <c r="I43" s="6" t="s">
        <v>370</v>
      </c>
      <c r="J43" s="13">
        <f>SUM(K43:L43)</f>
        <v>158</v>
      </c>
      <c r="K43" s="72">
        <v>57</v>
      </c>
      <c r="L43" s="72">
        <v>101</v>
      </c>
      <c r="M43" s="72"/>
      <c r="N43" s="72"/>
      <c r="O43" s="72"/>
      <c r="P43" s="72"/>
      <c r="Q43" s="72"/>
      <c r="R43" s="72"/>
      <c r="S43" s="63" t="s">
        <v>448</v>
      </c>
      <c r="T43" s="58" t="s">
        <v>16</v>
      </c>
      <c r="U43" s="13" t="s">
        <v>251</v>
      </c>
      <c r="V43" s="72" t="s">
        <v>19</v>
      </c>
      <c r="W43" s="13" t="s">
        <v>163</v>
      </c>
      <c r="X43" s="6" t="s">
        <v>308</v>
      </c>
      <c r="Y43" s="71" t="s">
        <v>273</v>
      </c>
      <c r="Z43" s="72">
        <v>74.2</v>
      </c>
      <c r="AA43" s="12" t="s">
        <v>16</v>
      </c>
      <c r="AB43" s="12" t="s">
        <v>16</v>
      </c>
      <c r="AC43" s="72" t="s">
        <v>19</v>
      </c>
      <c r="AD43" s="13" t="s">
        <v>163</v>
      </c>
      <c r="AE43" s="71" t="s">
        <v>274</v>
      </c>
      <c r="AF43" s="13">
        <v>35</v>
      </c>
      <c r="AG43" s="12" t="s">
        <v>16</v>
      </c>
      <c r="AH43" s="12" t="s">
        <v>16</v>
      </c>
      <c r="AI43" s="72" t="s">
        <v>19</v>
      </c>
      <c r="AJ43" s="72" t="str">
        <f>W43</f>
        <v>CMIA</v>
      </c>
      <c r="AK43" s="72" t="str">
        <f>AD43</f>
        <v>CMIA</v>
      </c>
      <c r="AL43" s="71" t="s">
        <v>274</v>
      </c>
      <c r="AM43" s="62" t="s">
        <v>16</v>
      </c>
      <c r="AN43" s="72">
        <v>7.4</v>
      </c>
      <c r="AO43" s="72">
        <v>25.3</v>
      </c>
      <c r="AP43" s="60" t="s">
        <v>342</v>
      </c>
      <c r="AQ43" s="60" t="s">
        <v>352</v>
      </c>
      <c r="AR43" s="60" t="s">
        <v>19</v>
      </c>
      <c r="AS43" s="60" t="s">
        <v>19</v>
      </c>
      <c r="AT43" s="60" t="s">
        <v>352</v>
      </c>
      <c r="AU43" s="60" t="s">
        <v>352</v>
      </c>
      <c r="AV43" s="60" t="s">
        <v>19</v>
      </c>
      <c r="AW43" s="60" t="s">
        <v>352</v>
      </c>
      <c r="AX43" s="60" t="s">
        <v>352</v>
      </c>
      <c r="AY43" s="60" t="s">
        <v>352</v>
      </c>
      <c r="AZ43" s="60" t="s">
        <v>352</v>
      </c>
      <c r="BA43" s="60" t="s">
        <v>352</v>
      </c>
    </row>
    <row r="44" spans="1:53" ht="57.75" customHeight="1" x14ac:dyDescent="0.3">
      <c r="A44" s="71">
        <v>38</v>
      </c>
      <c r="B44" s="5">
        <v>529</v>
      </c>
      <c r="C44" s="13" t="s">
        <v>164</v>
      </c>
      <c r="D44" s="13" t="s">
        <v>86</v>
      </c>
      <c r="E44" s="13" t="s">
        <v>190</v>
      </c>
      <c r="F44" s="13" t="s">
        <v>165</v>
      </c>
      <c r="G44" s="57" t="s">
        <v>75</v>
      </c>
      <c r="H44" s="6" t="s">
        <v>166</v>
      </c>
      <c r="I44" s="6" t="s">
        <v>167</v>
      </c>
      <c r="J44" s="13">
        <f>SUM(K44:L44)</f>
        <v>145</v>
      </c>
      <c r="K44" s="13">
        <v>60</v>
      </c>
      <c r="L44" s="13">
        <v>85</v>
      </c>
      <c r="M44" s="13"/>
      <c r="N44" s="72"/>
      <c r="O44" s="72"/>
      <c r="P44" s="13"/>
      <c r="Q44" s="72"/>
      <c r="R44" s="72"/>
      <c r="S44" s="78" t="s">
        <v>222</v>
      </c>
      <c r="T44" s="58" t="s">
        <v>16</v>
      </c>
      <c r="U44" s="13" t="s">
        <v>18</v>
      </c>
      <c r="V44" s="78" t="s">
        <v>19</v>
      </c>
      <c r="W44" s="13" t="s">
        <v>94</v>
      </c>
      <c r="X44" s="6" t="s">
        <v>306</v>
      </c>
      <c r="Y44" s="5" t="s">
        <v>274</v>
      </c>
      <c r="Z44" s="72">
        <v>65</v>
      </c>
      <c r="AA44" s="12" t="s">
        <v>16</v>
      </c>
      <c r="AB44" s="12" t="s">
        <v>16</v>
      </c>
      <c r="AC44" s="78" t="s">
        <v>19</v>
      </c>
      <c r="AD44" s="13" t="s">
        <v>168</v>
      </c>
      <c r="AE44" s="5" t="s">
        <v>271</v>
      </c>
      <c r="AF44" s="13" t="s">
        <v>341</v>
      </c>
      <c r="AG44" s="12" t="s">
        <v>16</v>
      </c>
      <c r="AH44" s="12" t="s">
        <v>16</v>
      </c>
      <c r="AI44" s="12" t="s">
        <v>16</v>
      </c>
      <c r="AJ44" s="12" t="s">
        <v>16</v>
      </c>
      <c r="AK44" s="12" t="s">
        <v>16</v>
      </c>
      <c r="AL44" s="62" t="s">
        <v>16</v>
      </c>
      <c r="AM44" s="12" t="s">
        <v>16</v>
      </c>
      <c r="AN44" s="12" t="s">
        <v>16</v>
      </c>
      <c r="AO44" s="12" t="s">
        <v>16</v>
      </c>
      <c r="AP44" s="60" t="s">
        <v>342</v>
      </c>
      <c r="AQ44" s="60" t="s">
        <v>352</v>
      </c>
      <c r="AR44" s="60" t="s">
        <v>19</v>
      </c>
      <c r="AS44" s="60" t="s">
        <v>19</v>
      </c>
      <c r="AT44" s="60" t="s">
        <v>352</v>
      </c>
      <c r="AU44" s="60" t="s">
        <v>352</v>
      </c>
      <c r="AV44" s="60" t="s">
        <v>352</v>
      </c>
      <c r="AW44" s="60" t="s">
        <v>352</v>
      </c>
      <c r="AX44" s="60" t="s">
        <v>352</v>
      </c>
      <c r="AY44" s="60" t="s">
        <v>352</v>
      </c>
      <c r="AZ44" s="60" t="s">
        <v>352</v>
      </c>
      <c r="BA44" s="60" t="s">
        <v>352</v>
      </c>
    </row>
    <row r="45" spans="1:53" ht="49.5" customHeight="1" x14ac:dyDescent="0.3">
      <c r="A45" s="71">
        <v>39</v>
      </c>
      <c r="B45" s="5">
        <v>592</v>
      </c>
      <c r="C45" s="13" t="s">
        <v>169</v>
      </c>
      <c r="D45" s="13" t="s">
        <v>170</v>
      </c>
      <c r="E45" s="13" t="s">
        <v>192</v>
      </c>
      <c r="F45" s="13" t="s">
        <v>171</v>
      </c>
      <c r="G45" s="57" t="s">
        <v>229</v>
      </c>
      <c r="H45" s="6" t="s">
        <v>17</v>
      </c>
      <c r="I45" s="6" t="s">
        <v>17</v>
      </c>
      <c r="J45" s="13">
        <f>SUM(K45:L45)</f>
        <v>256</v>
      </c>
      <c r="K45" s="13">
        <v>21</v>
      </c>
      <c r="L45" s="13">
        <v>235</v>
      </c>
      <c r="M45" s="12"/>
      <c r="N45" s="12"/>
      <c r="O45" s="12"/>
      <c r="P45" s="12"/>
      <c r="Q45" s="12"/>
      <c r="R45" s="12"/>
      <c r="S45" s="63" t="s">
        <v>16</v>
      </c>
      <c r="T45" s="78" t="s">
        <v>258</v>
      </c>
      <c r="U45" s="13" t="s">
        <v>18</v>
      </c>
      <c r="V45" s="78" t="s">
        <v>19</v>
      </c>
      <c r="W45" s="13" t="s">
        <v>20</v>
      </c>
      <c r="X45" s="6" t="s">
        <v>309</v>
      </c>
      <c r="Y45" s="5" t="s">
        <v>273</v>
      </c>
      <c r="Z45" s="67">
        <v>89112</v>
      </c>
      <c r="AA45" s="12" t="s">
        <v>16</v>
      </c>
      <c r="AB45" s="12" t="s">
        <v>16</v>
      </c>
      <c r="AC45" s="78" t="s">
        <v>19</v>
      </c>
      <c r="AD45" s="13" t="s">
        <v>20</v>
      </c>
      <c r="AE45" s="5" t="s">
        <v>273</v>
      </c>
      <c r="AF45" s="13" t="s">
        <v>172</v>
      </c>
      <c r="AG45" s="12" t="s">
        <v>16</v>
      </c>
      <c r="AH45" s="12" t="s">
        <v>16</v>
      </c>
      <c r="AI45" s="78" t="s">
        <v>19</v>
      </c>
      <c r="AJ45" s="13" t="str">
        <f>W45</f>
        <v>CMIA</v>
      </c>
      <c r="AK45" s="13" t="str">
        <f>AD45</f>
        <v>CMIA</v>
      </c>
      <c r="AL45" s="5" t="s">
        <v>273</v>
      </c>
      <c r="AM45" s="72" t="s">
        <v>173</v>
      </c>
      <c r="AN45" s="12" t="s">
        <v>16</v>
      </c>
      <c r="AO45" s="12" t="s">
        <v>16</v>
      </c>
      <c r="AP45" s="60" t="s">
        <v>342</v>
      </c>
      <c r="AQ45" s="60" t="s">
        <v>352</v>
      </c>
      <c r="AR45" s="60" t="s">
        <v>19</v>
      </c>
      <c r="AS45" s="60" t="s">
        <v>19</v>
      </c>
      <c r="AT45" s="60" t="s">
        <v>352</v>
      </c>
      <c r="AU45" s="60" t="s">
        <v>352</v>
      </c>
      <c r="AV45" s="60" t="s">
        <v>19</v>
      </c>
      <c r="AW45" s="60" t="s">
        <v>352</v>
      </c>
      <c r="AX45" s="60" t="s">
        <v>352</v>
      </c>
      <c r="AY45" s="60" t="s">
        <v>352</v>
      </c>
      <c r="AZ45" s="60" t="s">
        <v>352</v>
      </c>
      <c r="BA45" s="60" t="s">
        <v>352</v>
      </c>
    </row>
    <row r="46" spans="1:53" ht="67.5" x14ac:dyDescent="0.3">
      <c r="A46" s="71">
        <v>40</v>
      </c>
      <c r="B46" s="5">
        <v>595</v>
      </c>
      <c r="C46" s="13" t="s">
        <v>174</v>
      </c>
      <c r="D46" s="13" t="s">
        <v>175</v>
      </c>
      <c r="E46" s="13" t="s">
        <v>190</v>
      </c>
      <c r="F46" s="13" t="s">
        <v>176</v>
      </c>
      <c r="G46" s="57" t="s">
        <v>195</v>
      </c>
      <c r="H46" s="6" t="s">
        <v>346</v>
      </c>
      <c r="I46" s="6" t="s">
        <v>347</v>
      </c>
      <c r="J46" s="13">
        <f>SUM(K46:L46)</f>
        <v>68</v>
      </c>
      <c r="K46" s="25">
        <v>34</v>
      </c>
      <c r="L46" s="25">
        <v>34</v>
      </c>
      <c r="M46" s="12"/>
      <c r="N46" s="12"/>
      <c r="O46" s="12"/>
      <c r="P46" s="12"/>
      <c r="Q46" s="12"/>
      <c r="R46" s="12"/>
      <c r="S46" s="63" t="s">
        <v>16</v>
      </c>
      <c r="T46" s="58" t="s">
        <v>16</v>
      </c>
      <c r="U46" s="13" t="s">
        <v>12</v>
      </c>
      <c r="V46" s="78" t="s">
        <v>19</v>
      </c>
      <c r="W46" s="13" t="s">
        <v>33</v>
      </c>
      <c r="X46" s="6" t="s">
        <v>17</v>
      </c>
      <c r="Y46" s="12" t="s">
        <v>17</v>
      </c>
      <c r="Z46" s="12" t="s">
        <v>348</v>
      </c>
      <c r="AA46" s="12"/>
      <c r="AB46" s="12"/>
      <c r="AC46" s="78" t="s">
        <v>19</v>
      </c>
      <c r="AD46" s="13" t="s">
        <v>177</v>
      </c>
      <c r="AE46" s="12" t="s">
        <v>17</v>
      </c>
      <c r="AF46" s="72">
        <v>35</v>
      </c>
      <c r="AG46" s="12" t="s">
        <v>16</v>
      </c>
      <c r="AH46" s="72"/>
      <c r="AI46" s="12" t="s">
        <v>16</v>
      </c>
      <c r="AJ46" s="12" t="s">
        <v>16</v>
      </c>
      <c r="AK46" s="12" t="s">
        <v>16</v>
      </c>
      <c r="AL46" s="62" t="s">
        <v>16</v>
      </c>
      <c r="AM46" s="12" t="s">
        <v>16</v>
      </c>
      <c r="AN46" s="12" t="s">
        <v>16</v>
      </c>
      <c r="AO46" s="12" t="s">
        <v>16</v>
      </c>
      <c r="AP46" s="60" t="s">
        <v>349</v>
      </c>
      <c r="AQ46" s="60" t="s">
        <v>352</v>
      </c>
      <c r="AR46" s="60" t="s">
        <v>352</v>
      </c>
      <c r="AS46" s="60" t="s">
        <v>352</v>
      </c>
      <c r="AT46" s="60" t="s">
        <v>352</v>
      </c>
      <c r="AU46" s="60" t="s">
        <v>352</v>
      </c>
      <c r="AV46" s="60" t="s">
        <v>352</v>
      </c>
      <c r="AW46" s="60" t="s">
        <v>352</v>
      </c>
      <c r="AX46" s="60" t="s">
        <v>352</v>
      </c>
      <c r="AY46" s="60" t="s">
        <v>19</v>
      </c>
      <c r="AZ46" s="60" t="s">
        <v>19</v>
      </c>
      <c r="BA46" s="60" t="s">
        <v>352</v>
      </c>
    </row>
    <row r="47" spans="1:53" ht="55.5" customHeight="1" x14ac:dyDescent="0.3">
      <c r="A47" s="71">
        <v>41</v>
      </c>
      <c r="B47" s="5">
        <v>635</v>
      </c>
      <c r="C47" s="72" t="s">
        <v>178</v>
      </c>
      <c r="D47" s="72" t="s">
        <v>113</v>
      </c>
      <c r="E47" s="13" t="s">
        <v>192</v>
      </c>
      <c r="F47" s="72" t="s">
        <v>179</v>
      </c>
      <c r="G47" s="57" t="s">
        <v>230</v>
      </c>
      <c r="H47" s="6" t="s">
        <v>17</v>
      </c>
      <c r="I47" s="6" t="s">
        <v>314</v>
      </c>
      <c r="J47" s="13">
        <f>SUM(K47:L47)</f>
        <v>278</v>
      </c>
      <c r="K47" s="72">
        <v>113</v>
      </c>
      <c r="L47" s="72">
        <f>131+34</f>
        <v>165</v>
      </c>
      <c r="M47" s="72">
        <f>SUM(N47:O47)</f>
        <v>95</v>
      </c>
      <c r="N47" s="61">
        <v>26</v>
      </c>
      <c r="O47" s="61">
        <v>69</v>
      </c>
      <c r="P47" s="72">
        <f>SUM(Q47:R47)</f>
        <v>183</v>
      </c>
      <c r="Q47" s="61">
        <v>87</v>
      </c>
      <c r="R47" s="61">
        <v>96</v>
      </c>
      <c r="S47" s="63" t="s">
        <v>448</v>
      </c>
      <c r="T47" s="78" t="s">
        <v>135</v>
      </c>
      <c r="U47" s="13" t="s">
        <v>251</v>
      </c>
      <c r="V47" s="13" t="s">
        <v>19</v>
      </c>
      <c r="W47" s="13" t="s">
        <v>20</v>
      </c>
      <c r="X47" s="6" t="s">
        <v>307</v>
      </c>
      <c r="Y47" s="5" t="s">
        <v>274</v>
      </c>
      <c r="Z47" s="12" t="s">
        <v>16</v>
      </c>
      <c r="AA47" s="72">
        <v>70</v>
      </c>
      <c r="AB47" s="72">
        <v>140</v>
      </c>
      <c r="AC47" s="13" t="s">
        <v>19</v>
      </c>
      <c r="AD47" s="13" t="s">
        <v>20</v>
      </c>
      <c r="AE47" s="5" t="s">
        <v>274</v>
      </c>
      <c r="AF47" s="13">
        <v>35</v>
      </c>
      <c r="AG47" s="12" t="s">
        <v>16</v>
      </c>
      <c r="AH47" s="12" t="s">
        <v>16</v>
      </c>
      <c r="AI47" s="13" t="s">
        <v>19</v>
      </c>
      <c r="AJ47" s="13" t="str">
        <f>W47</f>
        <v>CMIA</v>
      </c>
      <c r="AK47" s="13" t="str">
        <f>AD47</f>
        <v>CMIA</v>
      </c>
      <c r="AL47" s="5" t="s">
        <v>274</v>
      </c>
      <c r="AM47" s="62" t="s">
        <v>16</v>
      </c>
      <c r="AN47" s="13">
        <v>7.4</v>
      </c>
      <c r="AO47" s="13">
        <v>25.3</v>
      </c>
      <c r="AP47" s="60" t="s">
        <v>342</v>
      </c>
      <c r="AQ47" s="60" t="s">
        <v>352</v>
      </c>
      <c r="AR47" s="60" t="s">
        <v>19</v>
      </c>
      <c r="AS47" s="60" t="s">
        <v>19</v>
      </c>
      <c r="AT47" s="60" t="s">
        <v>19</v>
      </c>
      <c r="AU47" s="60" t="s">
        <v>19</v>
      </c>
      <c r="AV47" s="60" t="s">
        <v>19</v>
      </c>
      <c r="AW47" s="60" t="s">
        <v>19</v>
      </c>
      <c r="AX47" s="60" t="s">
        <v>19</v>
      </c>
      <c r="AY47" s="60" t="s">
        <v>352</v>
      </c>
      <c r="AZ47" s="60" t="s">
        <v>352</v>
      </c>
      <c r="BA47" s="60" t="s">
        <v>352</v>
      </c>
    </row>
    <row r="48" spans="1:53" ht="67.5" x14ac:dyDescent="0.3">
      <c r="A48" s="71">
        <v>42</v>
      </c>
      <c r="B48" s="5">
        <v>645</v>
      </c>
      <c r="C48" s="13" t="s">
        <v>180</v>
      </c>
      <c r="D48" s="13" t="s">
        <v>113</v>
      </c>
      <c r="E48" s="13" t="s">
        <v>190</v>
      </c>
      <c r="F48" s="13" t="s">
        <v>181</v>
      </c>
      <c r="G48" s="57" t="s">
        <v>231</v>
      </c>
      <c r="H48" s="78" t="s">
        <v>17</v>
      </c>
      <c r="I48" s="78" t="s">
        <v>313</v>
      </c>
      <c r="J48" s="13">
        <f>SUM(K48:L48)</f>
        <v>213</v>
      </c>
      <c r="K48" s="13">
        <v>18</v>
      </c>
      <c r="L48" s="13">
        <v>195</v>
      </c>
      <c r="M48" s="72">
        <f>SUM(N48:O48)</f>
        <v>213</v>
      </c>
      <c r="N48" s="61">
        <v>18</v>
      </c>
      <c r="O48" s="61">
        <v>195</v>
      </c>
      <c r="P48" s="72"/>
      <c r="Q48" s="72"/>
      <c r="R48" s="72"/>
      <c r="S48" s="78" t="s">
        <v>259</v>
      </c>
      <c r="T48" s="78" t="s">
        <v>182</v>
      </c>
      <c r="U48" s="72" t="s">
        <v>251</v>
      </c>
      <c r="V48" s="13" t="s">
        <v>19</v>
      </c>
      <c r="W48" s="13" t="s">
        <v>163</v>
      </c>
      <c r="X48" s="6" t="s">
        <v>307</v>
      </c>
      <c r="Y48" s="5" t="s">
        <v>274</v>
      </c>
      <c r="Z48" s="12" t="s">
        <v>16</v>
      </c>
      <c r="AA48" s="72">
        <v>70</v>
      </c>
      <c r="AB48" s="12" t="s">
        <v>16</v>
      </c>
      <c r="AC48" s="13" t="s">
        <v>19</v>
      </c>
      <c r="AD48" s="13" t="s">
        <v>163</v>
      </c>
      <c r="AE48" s="5" t="s">
        <v>274</v>
      </c>
      <c r="AF48" s="12" t="s">
        <v>16</v>
      </c>
      <c r="AG48" s="72">
        <v>35</v>
      </c>
      <c r="AH48" s="12" t="s">
        <v>16</v>
      </c>
      <c r="AI48" s="12" t="s">
        <v>16</v>
      </c>
      <c r="AJ48" s="12" t="s">
        <v>16</v>
      </c>
      <c r="AK48" s="12" t="s">
        <v>16</v>
      </c>
      <c r="AL48" s="62" t="s">
        <v>16</v>
      </c>
      <c r="AM48" s="12" t="s">
        <v>16</v>
      </c>
      <c r="AN48" s="12" t="s">
        <v>16</v>
      </c>
      <c r="AO48" s="12" t="s">
        <v>16</v>
      </c>
      <c r="AP48" s="60" t="s">
        <v>342</v>
      </c>
      <c r="AQ48" s="60" t="s">
        <v>352</v>
      </c>
      <c r="AR48" s="60" t="s">
        <v>19</v>
      </c>
      <c r="AS48" s="60" t="s">
        <v>352</v>
      </c>
      <c r="AT48" s="60" t="s">
        <v>19</v>
      </c>
      <c r="AU48" s="60" t="s">
        <v>352</v>
      </c>
      <c r="AV48" s="60" t="s">
        <v>352</v>
      </c>
      <c r="AW48" s="60" t="s">
        <v>352</v>
      </c>
      <c r="AX48" s="60" t="s">
        <v>352</v>
      </c>
      <c r="AY48" s="60" t="s">
        <v>352</v>
      </c>
      <c r="AZ48" s="60" t="s">
        <v>352</v>
      </c>
      <c r="BA48" s="60" t="s">
        <v>352</v>
      </c>
    </row>
    <row r="49" spans="1:53" ht="39.75" customHeight="1" x14ac:dyDescent="0.3">
      <c r="A49" s="71">
        <v>43</v>
      </c>
      <c r="B49" s="5">
        <v>641</v>
      </c>
      <c r="C49" s="13" t="s">
        <v>183</v>
      </c>
      <c r="D49" s="13" t="s">
        <v>142</v>
      </c>
      <c r="E49" s="13" t="s">
        <v>192</v>
      </c>
      <c r="F49" s="13" t="s">
        <v>17</v>
      </c>
      <c r="G49" s="57" t="s">
        <v>238</v>
      </c>
      <c r="H49" s="6" t="s">
        <v>17</v>
      </c>
      <c r="I49" s="78" t="s">
        <v>17</v>
      </c>
      <c r="J49" s="13">
        <f>SUM(K49:L49)</f>
        <v>396</v>
      </c>
      <c r="K49" s="13">
        <v>111</v>
      </c>
      <c r="L49" s="13">
        <v>285</v>
      </c>
      <c r="M49" s="72">
        <f>SUM(N49:O49)</f>
        <v>253</v>
      </c>
      <c r="N49" s="12">
        <v>27</v>
      </c>
      <c r="O49" s="12">
        <v>226</v>
      </c>
      <c r="P49" s="12">
        <f>SUM(Q49:R49)</f>
        <v>143</v>
      </c>
      <c r="Q49" s="12">
        <v>84</v>
      </c>
      <c r="R49" s="12">
        <v>59</v>
      </c>
      <c r="S49" s="63" t="s">
        <v>16</v>
      </c>
      <c r="T49" s="58" t="s">
        <v>16</v>
      </c>
      <c r="U49" s="72" t="s">
        <v>18</v>
      </c>
      <c r="V49" s="13" t="s">
        <v>19</v>
      </c>
      <c r="W49" s="13" t="s">
        <v>163</v>
      </c>
      <c r="X49" s="6" t="s">
        <v>307</v>
      </c>
      <c r="Y49" s="71" t="s">
        <v>274</v>
      </c>
      <c r="Z49" s="72">
        <v>150</v>
      </c>
      <c r="AA49" s="12" t="s">
        <v>16</v>
      </c>
      <c r="AB49" s="12" t="s">
        <v>16</v>
      </c>
      <c r="AC49" s="13" t="s">
        <v>19</v>
      </c>
      <c r="AD49" s="13" t="s">
        <v>163</v>
      </c>
      <c r="AE49" s="71" t="s">
        <v>274</v>
      </c>
      <c r="AF49" s="13">
        <v>35</v>
      </c>
      <c r="AG49" s="12" t="s">
        <v>16</v>
      </c>
      <c r="AH49" s="12" t="s">
        <v>16</v>
      </c>
      <c r="AI49" s="72" t="s">
        <v>19</v>
      </c>
      <c r="AJ49" s="72" t="str">
        <f>W49</f>
        <v>CMIA</v>
      </c>
      <c r="AK49" s="72" t="str">
        <f>AD49</f>
        <v>CMIA</v>
      </c>
      <c r="AL49" s="71" t="s">
        <v>274</v>
      </c>
      <c r="AM49" s="62" t="s">
        <v>16</v>
      </c>
      <c r="AN49" s="72">
        <v>13.1</v>
      </c>
      <c r="AO49" s="72">
        <v>27.7</v>
      </c>
      <c r="AP49" s="60" t="s">
        <v>342</v>
      </c>
      <c r="AQ49" s="60" t="s">
        <v>352</v>
      </c>
      <c r="AR49" s="60" t="s">
        <v>19</v>
      </c>
      <c r="AS49" s="60" t="s">
        <v>19</v>
      </c>
      <c r="AT49" s="60" t="s">
        <v>19</v>
      </c>
      <c r="AU49" s="60" t="s">
        <v>19</v>
      </c>
      <c r="AV49" s="60" t="s">
        <v>19</v>
      </c>
      <c r="AW49" s="60" t="s">
        <v>19</v>
      </c>
      <c r="AX49" s="60" t="s">
        <v>19</v>
      </c>
      <c r="AY49" s="60" t="s">
        <v>352</v>
      </c>
      <c r="AZ49" s="60" t="s">
        <v>352</v>
      </c>
      <c r="BA49" s="60" t="s">
        <v>352</v>
      </c>
    </row>
    <row r="50" spans="1:53" ht="39.75" customHeight="1" x14ac:dyDescent="0.3">
      <c r="A50" s="71">
        <v>44</v>
      </c>
      <c r="B50" s="5">
        <v>656</v>
      </c>
      <c r="C50" s="7" t="s">
        <v>184</v>
      </c>
      <c r="D50" s="7" t="s">
        <v>175</v>
      </c>
      <c r="E50" s="13" t="s">
        <v>192</v>
      </c>
      <c r="F50" s="7" t="s">
        <v>185</v>
      </c>
      <c r="G50" s="57" t="s">
        <v>75</v>
      </c>
      <c r="H50" s="6" t="s">
        <v>17</v>
      </c>
      <c r="I50" s="6" t="s">
        <v>17</v>
      </c>
      <c r="J50" s="13">
        <f>SUM(K50:L50)</f>
        <v>104</v>
      </c>
      <c r="K50" s="7">
        <v>55</v>
      </c>
      <c r="L50" s="7">
        <v>49</v>
      </c>
      <c r="M50" s="12"/>
      <c r="N50" s="12"/>
      <c r="O50" s="12"/>
      <c r="P50" s="12"/>
      <c r="Q50" s="12"/>
      <c r="R50" s="12"/>
      <c r="S50" s="63" t="s">
        <v>16</v>
      </c>
      <c r="T50" s="64" t="s">
        <v>186</v>
      </c>
      <c r="U50" s="13" t="s">
        <v>251</v>
      </c>
      <c r="V50" s="13" t="s">
        <v>19</v>
      </c>
      <c r="W50" s="13" t="s">
        <v>94</v>
      </c>
      <c r="X50" s="6" t="s">
        <v>310</v>
      </c>
      <c r="Y50" s="71" t="s">
        <v>274</v>
      </c>
      <c r="Z50" s="13">
        <v>74.2</v>
      </c>
      <c r="AA50" s="12" t="s">
        <v>16</v>
      </c>
      <c r="AB50" s="12" t="s">
        <v>16</v>
      </c>
      <c r="AC50" s="13" t="s">
        <v>19</v>
      </c>
      <c r="AD50" s="13" t="s">
        <v>163</v>
      </c>
      <c r="AE50" s="71" t="s">
        <v>274</v>
      </c>
      <c r="AF50" s="13">
        <v>35</v>
      </c>
      <c r="AG50" s="12" t="s">
        <v>16</v>
      </c>
      <c r="AH50" s="12" t="s">
        <v>16</v>
      </c>
      <c r="AI50" s="13" t="s">
        <v>19</v>
      </c>
      <c r="AJ50" s="13" t="str">
        <f>W50</f>
        <v>ELISA</v>
      </c>
      <c r="AK50" s="13" t="str">
        <f>AD50</f>
        <v>CMIA</v>
      </c>
      <c r="AL50" s="71" t="s">
        <v>274</v>
      </c>
      <c r="AM50" s="62" t="s">
        <v>16</v>
      </c>
      <c r="AN50" s="13">
        <v>12.5</v>
      </c>
      <c r="AO50" s="13">
        <v>14.4</v>
      </c>
      <c r="AP50" s="60" t="s">
        <v>342</v>
      </c>
      <c r="AQ50" s="60" t="s">
        <v>352</v>
      </c>
      <c r="AR50" s="60" t="s">
        <v>19</v>
      </c>
      <c r="AS50" s="60" t="s">
        <v>19</v>
      </c>
      <c r="AT50" s="60" t="s">
        <v>352</v>
      </c>
      <c r="AU50" s="60" t="s">
        <v>352</v>
      </c>
      <c r="AV50" s="60" t="s">
        <v>19</v>
      </c>
      <c r="AW50" s="60" t="s">
        <v>352</v>
      </c>
      <c r="AX50" s="60" t="s">
        <v>352</v>
      </c>
      <c r="AY50" s="60" t="s">
        <v>352</v>
      </c>
      <c r="AZ50" s="60" t="s">
        <v>352</v>
      </c>
      <c r="BA50" s="60" t="s">
        <v>352</v>
      </c>
    </row>
    <row r="51" spans="1:53" ht="54" x14ac:dyDescent="0.3">
      <c r="A51" s="71">
        <v>45</v>
      </c>
      <c r="B51" s="5">
        <v>660</v>
      </c>
      <c r="C51" s="13" t="s">
        <v>187</v>
      </c>
      <c r="D51" s="13" t="s">
        <v>30</v>
      </c>
      <c r="E51" s="13" t="s">
        <v>191</v>
      </c>
      <c r="F51" s="13" t="s">
        <v>17</v>
      </c>
      <c r="G51" s="57" t="s">
        <v>75</v>
      </c>
      <c r="H51" s="64" t="s">
        <v>17</v>
      </c>
      <c r="I51" s="64" t="s">
        <v>17</v>
      </c>
      <c r="J51" s="13">
        <f>SUM(K51:L51)</f>
        <v>65</v>
      </c>
      <c r="K51" s="72">
        <v>41</v>
      </c>
      <c r="L51" s="72">
        <v>24</v>
      </c>
      <c r="M51" s="12"/>
      <c r="N51" s="12"/>
      <c r="O51" s="12"/>
      <c r="P51" s="12"/>
      <c r="Q51" s="12"/>
      <c r="R51" s="12"/>
      <c r="S51" s="63" t="s">
        <v>16</v>
      </c>
      <c r="T51" s="58" t="s">
        <v>16</v>
      </c>
      <c r="U51" s="7" t="s">
        <v>18</v>
      </c>
      <c r="V51" s="72" t="s">
        <v>19</v>
      </c>
      <c r="W51" s="72" t="s">
        <v>94</v>
      </c>
      <c r="X51" s="78" t="s">
        <v>306</v>
      </c>
      <c r="Y51" s="71" t="s">
        <v>273</v>
      </c>
      <c r="Z51" s="72">
        <v>72</v>
      </c>
      <c r="AA51" s="12" t="s">
        <v>16</v>
      </c>
      <c r="AB51" s="12" t="s">
        <v>16</v>
      </c>
      <c r="AC51" s="72" t="s">
        <v>19</v>
      </c>
      <c r="AD51" s="72" t="s">
        <v>26</v>
      </c>
      <c r="AE51" s="71" t="s">
        <v>274</v>
      </c>
      <c r="AF51" s="72">
        <v>35</v>
      </c>
      <c r="AG51" s="12" t="s">
        <v>16</v>
      </c>
      <c r="AH51" s="12" t="s">
        <v>16</v>
      </c>
      <c r="AI51" s="12" t="s">
        <v>16</v>
      </c>
      <c r="AJ51" s="12" t="s">
        <v>16</v>
      </c>
      <c r="AK51" s="12" t="s">
        <v>16</v>
      </c>
      <c r="AL51" s="62" t="s">
        <v>16</v>
      </c>
      <c r="AM51" s="12" t="s">
        <v>16</v>
      </c>
      <c r="AN51" s="12" t="s">
        <v>16</v>
      </c>
      <c r="AO51" s="12" t="s">
        <v>16</v>
      </c>
      <c r="AP51" s="60" t="s">
        <v>342</v>
      </c>
      <c r="AQ51" s="60" t="s">
        <v>352</v>
      </c>
      <c r="AR51" s="60" t="s">
        <v>19</v>
      </c>
      <c r="AS51" s="60" t="s">
        <v>19</v>
      </c>
      <c r="AT51" s="60" t="s">
        <v>352</v>
      </c>
      <c r="AU51" s="60" t="s">
        <v>352</v>
      </c>
      <c r="AV51" s="60" t="s">
        <v>352</v>
      </c>
      <c r="AW51" s="60" t="s">
        <v>352</v>
      </c>
      <c r="AX51" s="60" t="s">
        <v>352</v>
      </c>
      <c r="AY51" s="60" t="s">
        <v>352</v>
      </c>
      <c r="AZ51" s="60" t="s">
        <v>352</v>
      </c>
      <c r="BA51" s="60" t="s">
        <v>352</v>
      </c>
    </row>
    <row r="52" spans="1:53" ht="54" x14ac:dyDescent="0.3">
      <c r="A52" s="71">
        <v>46</v>
      </c>
      <c r="B52" s="5">
        <v>666</v>
      </c>
      <c r="C52" s="13" t="s">
        <v>188</v>
      </c>
      <c r="D52" s="13" t="s">
        <v>175</v>
      </c>
      <c r="E52" s="13" t="s">
        <v>191</v>
      </c>
      <c r="F52" s="13" t="s">
        <v>189</v>
      </c>
      <c r="G52" s="57" t="s">
        <v>228</v>
      </c>
      <c r="H52" s="6" t="s">
        <v>290</v>
      </c>
      <c r="I52" s="64" t="s">
        <v>17</v>
      </c>
      <c r="J52" s="13">
        <f>SUM(K52:L52)</f>
        <v>118</v>
      </c>
      <c r="K52" s="13">
        <v>32</v>
      </c>
      <c r="L52" s="13">
        <v>86</v>
      </c>
      <c r="M52" s="12"/>
      <c r="N52" s="12"/>
      <c r="O52" s="12"/>
      <c r="P52" s="12"/>
      <c r="Q52" s="12"/>
      <c r="R52" s="12"/>
      <c r="S52" s="63" t="s">
        <v>16</v>
      </c>
      <c r="T52" s="58" t="s">
        <v>16</v>
      </c>
      <c r="U52" s="7" t="s">
        <v>252</v>
      </c>
      <c r="V52" s="13" t="s">
        <v>19</v>
      </c>
      <c r="W52" s="13" t="s">
        <v>94</v>
      </c>
      <c r="X52" s="6" t="s">
        <v>306</v>
      </c>
      <c r="Y52" s="68" t="s">
        <v>274</v>
      </c>
      <c r="Z52" s="12">
        <v>150</v>
      </c>
      <c r="AA52" s="12" t="s">
        <v>16</v>
      </c>
      <c r="AB52" s="12" t="s">
        <v>16</v>
      </c>
      <c r="AC52" s="13" t="s">
        <v>19</v>
      </c>
      <c r="AD52" s="13" t="s">
        <v>177</v>
      </c>
      <c r="AE52" s="68" t="s">
        <v>274</v>
      </c>
      <c r="AF52" s="13">
        <v>35</v>
      </c>
      <c r="AG52" s="12" t="s">
        <v>16</v>
      </c>
      <c r="AH52" s="12" t="s">
        <v>16</v>
      </c>
      <c r="AI52" s="12" t="s">
        <v>16</v>
      </c>
      <c r="AJ52" s="12" t="s">
        <v>16</v>
      </c>
      <c r="AK52" s="12" t="s">
        <v>16</v>
      </c>
      <c r="AL52" s="62" t="s">
        <v>16</v>
      </c>
      <c r="AM52" s="12" t="s">
        <v>16</v>
      </c>
      <c r="AN52" s="12" t="s">
        <v>16</v>
      </c>
      <c r="AO52" s="12" t="s">
        <v>16</v>
      </c>
      <c r="AP52" s="60" t="s">
        <v>342</v>
      </c>
      <c r="AQ52" s="60" t="s">
        <v>352</v>
      </c>
      <c r="AR52" s="60" t="s">
        <v>19</v>
      </c>
      <c r="AS52" s="60" t="s">
        <v>19</v>
      </c>
      <c r="AT52" s="60" t="s">
        <v>352</v>
      </c>
      <c r="AU52" s="60" t="s">
        <v>352</v>
      </c>
      <c r="AV52" s="60" t="s">
        <v>352</v>
      </c>
      <c r="AW52" s="60" t="s">
        <v>352</v>
      </c>
      <c r="AX52" s="60" t="s">
        <v>352</v>
      </c>
      <c r="AY52" s="60" t="s">
        <v>19</v>
      </c>
      <c r="AZ52" s="60" t="s">
        <v>352</v>
      </c>
      <c r="BA52" s="60" t="s">
        <v>19</v>
      </c>
    </row>
    <row r="53" spans="1:53" ht="27" customHeight="1" x14ac:dyDescent="0.3">
      <c r="U53" s="56"/>
    </row>
  </sheetData>
  <sheetProtection algorithmName="SHA-512" hashValue="+kapHSaTejsCqMEJEIT++M9xWYZWHKOEMkEUd4Mq/LgvP0Wo6qqvdqe0KpbYJPuDifPZbTWv4/MvKpmrgtH+xw==" saltValue="OdR/LT8QEm31WjJyE8IkiA==" spinCount="100000" sheet="1" objects="1" scenarios="1" selectLockedCells="1" selectUnlockedCells="1"/>
  <autoFilter ref="A6:BA52"/>
  <mergeCells count="43">
    <mergeCell ref="J4:R4"/>
    <mergeCell ref="E4:E6"/>
    <mergeCell ref="AJ4:AO4"/>
    <mergeCell ref="AJ5:AK5"/>
    <mergeCell ref="D4:D6"/>
    <mergeCell ref="F4:F6"/>
    <mergeCell ref="S4:S6"/>
    <mergeCell ref="T4:T6"/>
    <mergeCell ref="Y5:AB5"/>
    <mergeCell ref="AI4:AI6"/>
    <mergeCell ref="AD5:AD6"/>
    <mergeCell ref="C3:C6"/>
    <mergeCell ref="J5:L5"/>
    <mergeCell ref="M5:O5"/>
    <mergeCell ref="AQ4:AQ6"/>
    <mergeCell ref="AR4:AR6"/>
    <mergeCell ref="AL5:AO5"/>
    <mergeCell ref="AE5:AH5"/>
    <mergeCell ref="P5:R5"/>
    <mergeCell ref="AP4:AP6"/>
    <mergeCell ref="U4:U6"/>
    <mergeCell ref="V4:V6"/>
    <mergeCell ref="W4:AB4"/>
    <mergeCell ref="W5:W6"/>
    <mergeCell ref="X5:X6"/>
    <mergeCell ref="AC4:AC6"/>
    <mergeCell ref="AD4:AH4"/>
    <mergeCell ref="U3:AP3"/>
    <mergeCell ref="AQ3:BA3"/>
    <mergeCell ref="A3:A6"/>
    <mergeCell ref="B3:B6"/>
    <mergeCell ref="G4:G6"/>
    <mergeCell ref="H4:H6"/>
    <mergeCell ref="I4:I6"/>
    <mergeCell ref="D3:F3"/>
    <mergeCell ref="G3:T3"/>
    <mergeCell ref="AS5:AU5"/>
    <mergeCell ref="AV5:AX5"/>
    <mergeCell ref="AZ4:BA4"/>
    <mergeCell ref="AZ5:AZ6"/>
    <mergeCell ref="BA5:BA6"/>
    <mergeCell ref="AS4:AX4"/>
    <mergeCell ref="AY4:AY6"/>
  </mergeCells>
  <phoneticPr fontId="2"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zoomScaleNormal="100" workbookViewId="0">
      <selection activeCell="D6" sqref="D6"/>
    </sheetView>
  </sheetViews>
  <sheetFormatPr defaultRowHeight="27" customHeight="1" x14ac:dyDescent="0.3"/>
  <cols>
    <col min="1" max="1" width="6.625" style="16" customWidth="1"/>
    <col min="2" max="2" width="8.375" style="16" customWidth="1"/>
    <col min="3" max="3" width="14.75" style="16" customWidth="1"/>
    <col min="4" max="4" width="43.125" style="45" customWidth="1"/>
    <col min="5" max="8" width="17" style="16" customWidth="1"/>
    <col min="9" max="9" width="43.125" style="45" customWidth="1"/>
    <col min="10" max="10" width="17" style="16" customWidth="1"/>
    <col min="11" max="11" width="43.125" style="45" customWidth="1"/>
    <col min="12" max="15" width="17" style="16" customWidth="1"/>
    <col min="16" max="16" width="43.125" style="23" customWidth="1"/>
    <col min="17" max="17" width="17" style="23" customWidth="1"/>
    <col min="18" max="20" width="17" style="16" customWidth="1"/>
    <col min="21" max="21" width="43.125" style="16" customWidth="1"/>
    <col min="22" max="25" width="17" style="23" customWidth="1"/>
    <col min="26" max="26" width="17" style="16" customWidth="1"/>
    <col min="27" max="16384" width="9" style="1"/>
  </cols>
  <sheetData>
    <row r="1" spans="1:53" ht="27" customHeight="1" x14ac:dyDescent="0.3">
      <c r="A1" s="124" t="s">
        <v>638</v>
      </c>
      <c r="B1" s="22"/>
      <c r="C1" s="22"/>
      <c r="D1" s="122"/>
      <c r="G1" s="23"/>
      <c r="H1" s="23"/>
      <c r="I1" s="23"/>
      <c r="J1" s="22"/>
      <c r="K1" s="22"/>
      <c r="L1" s="22"/>
      <c r="M1" s="22"/>
      <c r="N1" s="22"/>
      <c r="O1" s="22"/>
      <c r="P1" s="22"/>
      <c r="Q1" s="22"/>
      <c r="R1" s="22"/>
      <c r="S1" s="4"/>
      <c r="T1" s="23"/>
      <c r="V1" s="16"/>
      <c r="W1" s="16"/>
      <c r="Y1" s="44"/>
      <c r="AA1" s="16"/>
      <c r="AB1" s="16"/>
      <c r="AC1" s="16"/>
      <c r="AD1" s="16"/>
      <c r="AE1" s="16"/>
      <c r="AF1" s="16"/>
      <c r="AG1" s="16"/>
      <c r="AH1" s="16"/>
      <c r="AI1" s="23"/>
      <c r="AJ1" s="23"/>
      <c r="AK1" s="23"/>
      <c r="AL1" s="16"/>
      <c r="AM1" s="16"/>
      <c r="AN1" s="16"/>
      <c r="AO1" s="16"/>
      <c r="AP1" s="19"/>
      <c r="AQ1" s="123"/>
      <c r="AR1" s="19"/>
      <c r="AS1" s="19"/>
      <c r="AT1" s="19"/>
      <c r="AU1" s="19"/>
      <c r="AV1" s="19"/>
      <c r="AW1" s="19"/>
      <c r="AX1" s="19"/>
      <c r="AY1" s="19"/>
      <c r="AZ1" s="19"/>
      <c r="BA1" s="20"/>
    </row>
    <row r="2" spans="1:53" ht="9.75" customHeight="1" x14ac:dyDescent="0.3">
      <c r="A2" s="22"/>
      <c r="B2" s="22"/>
      <c r="C2" s="22"/>
      <c r="D2" s="122"/>
      <c r="G2" s="23"/>
      <c r="H2" s="23"/>
      <c r="I2" s="23"/>
      <c r="J2" s="22"/>
      <c r="K2" s="22"/>
      <c r="L2" s="22"/>
      <c r="M2" s="22"/>
      <c r="N2" s="22"/>
      <c r="O2" s="22"/>
      <c r="P2" s="22"/>
      <c r="Q2" s="22"/>
      <c r="R2" s="22"/>
      <c r="S2" s="4"/>
      <c r="T2" s="23"/>
      <c r="V2" s="16"/>
      <c r="W2" s="16"/>
      <c r="Y2" s="44"/>
      <c r="AA2" s="16"/>
      <c r="AB2" s="16"/>
      <c r="AC2" s="16"/>
      <c r="AD2" s="16"/>
      <c r="AE2" s="16"/>
      <c r="AF2" s="16"/>
      <c r="AG2" s="16"/>
      <c r="AH2" s="16"/>
      <c r="AI2" s="23"/>
      <c r="AJ2" s="23"/>
      <c r="AK2" s="23"/>
      <c r="AL2" s="16"/>
      <c r="AM2" s="16"/>
      <c r="AN2" s="16"/>
      <c r="AO2" s="16"/>
      <c r="AP2" s="19"/>
      <c r="AQ2" s="123"/>
      <c r="AR2" s="19"/>
      <c r="AS2" s="19"/>
      <c r="AT2" s="19"/>
      <c r="AU2" s="19"/>
      <c r="AV2" s="19"/>
      <c r="AW2" s="19"/>
      <c r="AX2" s="19"/>
      <c r="AY2" s="19"/>
      <c r="AZ2" s="19"/>
      <c r="BA2" s="20"/>
    </row>
    <row r="3" spans="1:53" s="4" customFormat="1" ht="17.25" customHeight="1" x14ac:dyDescent="0.3">
      <c r="A3" s="114" t="s">
        <v>621</v>
      </c>
      <c r="B3" s="86" t="s">
        <v>619</v>
      </c>
      <c r="C3" s="86" t="s">
        <v>0</v>
      </c>
      <c r="D3" s="111" t="s">
        <v>386</v>
      </c>
      <c r="E3" s="112"/>
      <c r="F3" s="112"/>
      <c r="G3" s="112"/>
      <c r="H3" s="112"/>
      <c r="I3" s="112"/>
      <c r="J3" s="113"/>
      <c r="K3" s="105" t="s">
        <v>387</v>
      </c>
      <c r="L3" s="106"/>
      <c r="M3" s="106"/>
      <c r="N3" s="106"/>
      <c r="O3" s="107"/>
      <c r="P3" s="99" t="s">
        <v>388</v>
      </c>
      <c r="Q3" s="100"/>
      <c r="R3" s="100"/>
      <c r="S3" s="100"/>
      <c r="T3" s="101"/>
      <c r="U3" s="93" t="s">
        <v>389</v>
      </c>
      <c r="V3" s="94"/>
      <c r="W3" s="94"/>
      <c r="X3" s="94"/>
      <c r="Y3" s="94"/>
      <c r="Z3" s="95"/>
    </row>
    <row r="4" spans="1:53" s="4" customFormat="1" ht="17.25" customHeight="1" x14ac:dyDescent="0.3">
      <c r="A4" s="114"/>
      <c r="B4" s="86"/>
      <c r="C4" s="86"/>
      <c r="D4" s="108" t="s">
        <v>390</v>
      </c>
      <c r="E4" s="110"/>
      <c r="F4" s="110"/>
      <c r="G4" s="110"/>
      <c r="H4" s="109"/>
      <c r="I4" s="108" t="s">
        <v>391</v>
      </c>
      <c r="J4" s="109"/>
      <c r="K4" s="102" t="s">
        <v>390</v>
      </c>
      <c r="L4" s="103"/>
      <c r="M4" s="103"/>
      <c r="N4" s="104"/>
      <c r="O4" s="49" t="s">
        <v>391</v>
      </c>
      <c r="P4" s="96" t="s">
        <v>390</v>
      </c>
      <c r="Q4" s="97"/>
      <c r="R4" s="97"/>
      <c r="S4" s="98"/>
      <c r="T4" s="41" t="s">
        <v>391</v>
      </c>
      <c r="U4" s="93" t="s">
        <v>390</v>
      </c>
      <c r="V4" s="94"/>
      <c r="W4" s="94"/>
      <c r="X4" s="94"/>
      <c r="Y4" s="94"/>
      <c r="Z4" s="95"/>
    </row>
    <row r="5" spans="1:53" s="4" customFormat="1" ht="75.75" customHeight="1" x14ac:dyDescent="0.3">
      <c r="A5" s="114"/>
      <c r="B5" s="86"/>
      <c r="C5" s="86"/>
      <c r="D5" s="52" t="s">
        <v>392</v>
      </c>
      <c r="E5" s="53" t="s">
        <v>393</v>
      </c>
      <c r="F5" s="53" t="s">
        <v>394</v>
      </c>
      <c r="G5" s="53" t="s">
        <v>395</v>
      </c>
      <c r="H5" s="53" t="s">
        <v>396</v>
      </c>
      <c r="I5" s="48" t="s">
        <v>437</v>
      </c>
      <c r="J5" s="53" t="s">
        <v>397</v>
      </c>
      <c r="K5" s="50" t="s">
        <v>398</v>
      </c>
      <c r="L5" s="51" t="s">
        <v>399</v>
      </c>
      <c r="M5" s="51" t="s">
        <v>400</v>
      </c>
      <c r="N5" s="51" t="s">
        <v>401</v>
      </c>
      <c r="O5" s="51" t="s">
        <v>402</v>
      </c>
      <c r="P5" s="54" t="s">
        <v>403</v>
      </c>
      <c r="Q5" s="48" t="s">
        <v>404</v>
      </c>
      <c r="R5" s="48" t="s">
        <v>405</v>
      </c>
      <c r="S5" s="48" t="s">
        <v>406</v>
      </c>
      <c r="T5" s="48" t="s">
        <v>407</v>
      </c>
      <c r="U5" s="55" t="s">
        <v>438</v>
      </c>
      <c r="V5" s="55" t="s">
        <v>408</v>
      </c>
      <c r="W5" s="55" t="s">
        <v>409</v>
      </c>
      <c r="X5" s="55" t="s">
        <v>410</v>
      </c>
      <c r="Y5" s="55" t="s">
        <v>411</v>
      </c>
      <c r="Z5" s="55" t="s">
        <v>412</v>
      </c>
    </row>
    <row r="6" spans="1:53" ht="84" customHeight="1" x14ac:dyDescent="0.3">
      <c r="A6" s="5">
        <v>1</v>
      </c>
      <c r="B6" s="5">
        <v>10</v>
      </c>
      <c r="C6" s="13" t="s">
        <v>13</v>
      </c>
      <c r="D6" s="46" t="s">
        <v>191</v>
      </c>
      <c r="E6" s="13" t="s">
        <v>563</v>
      </c>
      <c r="F6" s="13" t="s">
        <v>562</v>
      </c>
      <c r="G6" s="13" t="s">
        <v>562</v>
      </c>
      <c r="H6" s="13" t="s">
        <v>416</v>
      </c>
      <c r="I6" s="46" t="s">
        <v>450</v>
      </c>
      <c r="J6" s="13" t="s">
        <v>413</v>
      </c>
      <c r="K6" s="47" t="s">
        <v>458</v>
      </c>
      <c r="L6" s="13" t="s">
        <v>562</v>
      </c>
      <c r="M6" s="13" t="s">
        <v>562</v>
      </c>
      <c r="N6" s="13" t="s">
        <v>413</v>
      </c>
      <c r="O6" s="13" t="s">
        <v>413</v>
      </c>
      <c r="P6" s="6"/>
      <c r="Q6" s="13" t="s">
        <v>414</v>
      </c>
      <c r="R6" s="13" t="s">
        <v>414</v>
      </c>
      <c r="S6" s="13" t="s">
        <v>413</v>
      </c>
      <c r="T6" s="13" t="s">
        <v>413</v>
      </c>
      <c r="U6" s="6" t="s">
        <v>428</v>
      </c>
      <c r="V6" s="13" t="s">
        <v>414</v>
      </c>
      <c r="W6" s="13" t="s">
        <v>414</v>
      </c>
      <c r="X6" s="13" t="s">
        <v>414</v>
      </c>
      <c r="Y6" s="13" t="s">
        <v>414</v>
      </c>
      <c r="Z6" s="13" t="s">
        <v>413</v>
      </c>
    </row>
    <row r="7" spans="1:53" ht="94.5" x14ac:dyDescent="0.3">
      <c r="A7" s="5">
        <v>2</v>
      </c>
      <c r="B7" s="5">
        <v>55</v>
      </c>
      <c r="C7" s="13" t="s">
        <v>22</v>
      </c>
      <c r="D7" s="46" t="s">
        <v>439</v>
      </c>
      <c r="E7" s="13" t="s">
        <v>562</v>
      </c>
      <c r="F7" s="13" t="s">
        <v>562</v>
      </c>
      <c r="G7" s="13" t="s">
        <v>562</v>
      </c>
      <c r="H7" s="13" t="s">
        <v>413</v>
      </c>
      <c r="I7" s="46" t="s">
        <v>457</v>
      </c>
      <c r="J7" s="13" t="s">
        <v>413</v>
      </c>
      <c r="K7" s="46" t="s">
        <v>461</v>
      </c>
      <c r="L7" s="13" t="s">
        <v>564</v>
      </c>
      <c r="M7" s="13" t="s">
        <v>562</v>
      </c>
      <c r="N7" s="13" t="s">
        <v>413</v>
      </c>
      <c r="O7" s="13" t="s">
        <v>413</v>
      </c>
      <c r="P7" s="6" t="s">
        <v>460</v>
      </c>
      <c r="Q7" s="13" t="s">
        <v>414</v>
      </c>
      <c r="R7" s="13" t="s">
        <v>415</v>
      </c>
      <c r="S7" s="13" t="s">
        <v>413</v>
      </c>
      <c r="T7" s="13" t="s">
        <v>413</v>
      </c>
      <c r="U7" s="6" t="s">
        <v>459</v>
      </c>
      <c r="V7" s="13" t="s">
        <v>419</v>
      </c>
      <c r="W7" s="13" t="s">
        <v>414</v>
      </c>
      <c r="X7" s="13" t="s">
        <v>414</v>
      </c>
      <c r="Y7" s="13" t="s">
        <v>414</v>
      </c>
      <c r="Z7" s="13" t="s">
        <v>413</v>
      </c>
    </row>
    <row r="8" spans="1:53" ht="84" customHeight="1" x14ac:dyDescent="0.3">
      <c r="A8" s="71">
        <v>3</v>
      </c>
      <c r="B8" s="5">
        <v>933</v>
      </c>
      <c r="C8" s="13" t="s">
        <v>29</v>
      </c>
      <c r="D8" s="46" t="s">
        <v>190</v>
      </c>
      <c r="E8" s="13" t="s">
        <v>562</v>
      </c>
      <c r="F8" s="13" t="s">
        <v>562</v>
      </c>
      <c r="G8" s="13" t="s">
        <v>562</v>
      </c>
      <c r="H8" s="13" t="s">
        <v>413</v>
      </c>
      <c r="I8" s="46" t="s">
        <v>451</v>
      </c>
      <c r="J8" s="13" t="s">
        <v>416</v>
      </c>
      <c r="K8" s="46" t="s">
        <v>462</v>
      </c>
      <c r="L8" s="13" t="s">
        <v>564</v>
      </c>
      <c r="M8" s="13" t="s">
        <v>563</v>
      </c>
      <c r="N8" s="13" t="s">
        <v>416</v>
      </c>
      <c r="O8" s="13" t="s">
        <v>416</v>
      </c>
      <c r="P8" s="6"/>
      <c r="Q8" s="13" t="s">
        <v>414</v>
      </c>
      <c r="R8" s="13" t="s">
        <v>415</v>
      </c>
      <c r="S8" s="7" t="s">
        <v>413</v>
      </c>
      <c r="T8" s="7" t="s">
        <v>413</v>
      </c>
      <c r="U8" s="6" t="s">
        <v>467</v>
      </c>
      <c r="V8" s="13" t="s">
        <v>419</v>
      </c>
      <c r="W8" s="13" t="s">
        <v>414</v>
      </c>
      <c r="X8" s="13" t="s">
        <v>414</v>
      </c>
      <c r="Y8" s="13" t="s">
        <v>414</v>
      </c>
      <c r="Z8" s="7" t="s">
        <v>413</v>
      </c>
    </row>
    <row r="9" spans="1:53" ht="84" customHeight="1" x14ac:dyDescent="0.3">
      <c r="A9" s="71">
        <v>4</v>
      </c>
      <c r="B9" s="5">
        <v>131</v>
      </c>
      <c r="C9" s="13" t="s">
        <v>35</v>
      </c>
      <c r="D9" s="46" t="s">
        <v>191</v>
      </c>
      <c r="E9" s="13" t="s">
        <v>563</v>
      </c>
      <c r="F9" s="13" t="s">
        <v>562</v>
      </c>
      <c r="G9" s="13" t="s">
        <v>562</v>
      </c>
      <c r="H9" s="13" t="s">
        <v>416</v>
      </c>
      <c r="I9" s="46" t="s">
        <v>455</v>
      </c>
      <c r="J9" s="13" t="s">
        <v>416</v>
      </c>
      <c r="K9" s="46" t="s">
        <v>463</v>
      </c>
      <c r="L9" s="13" t="s">
        <v>564</v>
      </c>
      <c r="M9" s="13" t="s">
        <v>562</v>
      </c>
      <c r="N9" s="13" t="s">
        <v>413</v>
      </c>
      <c r="O9" s="13" t="s">
        <v>416</v>
      </c>
      <c r="P9" s="6"/>
      <c r="Q9" s="13" t="s">
        <v>414</v>
      </c>
      <c r="R9" s="13" t="s">
        <v>415</v>
      </c>
      <c r="S9" s="7" t="s">
        <v>413</v>
      </c>
      <c r="T9" s="7" t="s">
        <v>413</v>
      </c>
      <c r="U9" s="6" t="s">
        <v>418</v>
      </c>
      <c r="V9" s="13" t="s">
        <v>419</v>
      </c>
      <c r="W9" s="13" t="s">
        <v>414</v>
      </c>
      <c r="X9" s="13" t="s">
        <v>414</v>
      </c>
      <c r="Y9" s="13" t="s">
        <v>414</v>
      </c>
      <c r="Z9" s="7" t="s">
        <v>413</v>
      </c>
    </row>
    <row r="10" spans="1:53" ht="84" customHeight="1" x14ac:dyDescent="0.3">
      <c r="A10" s="71">
        <v>5</v>
      </c>
      <c r="B10" s="5">
        <v>21</v>
      </c>
      <c r="C10" s="13" t="s">
        <v>41</v>
      </c>
      <c r="D10" s="46" t="s">
        <v>190</v>
      </c>
      <c r="E10" s="13" t="s">
        <v>562</v>
      </c>
      <c r="F10" s="13" t="s">
        <v>562</v>
      </c>
      <c r="G10" s="13" t="s">
        <v>562</v>
      </c>
      <c r="H10" s="13" t="s">
        <v>413</v>
      </c>
      <c r="I10" s="46" t="s">
        <v>447</v>
      </c>
      <c r="J10" s="13" t="s">
        <v>417</v>
      </c>
      <c r="K10" s="46" t="s">
        <v>465</v>
      </c>
      <c r="L10" s="13" t="s">
        <v>564</v>
      </c>
      <c r="M10" s="13" t="s">
        <v>563</v>
      </c>
      <c r="N10" s="13" t="s">
        <v>416</v>
      </c>
      <c r="O10" s="13" t="s">
        <v>416</v>
      </c>
      <c r="P10" s="6"/>
      <c r="Q10" s="13" t="s">
        <v>414</v>
      </c>
      <c r="R10" s="13" t="s">
        <v>415</v>
      </c>
      <c r="S10" s="7" t="s">
        <v>413</v>
      </c>
      <c r="T10" s="7" t="s">
        <v>413</v>
      </c>
      <c r="U10" s="6" t="s">
        <v>466</v>
      </c>
      <c r="V10" s="13" t="s">
        <v>419</v>
      </c>
      <c r="W10" s="13" t="s">
        <v>414</v>
      </c>
      <c r="X10" s="13" t="s">
        <v>414</v>
      </c>
      <c r="Y10" s="13" t="s">
        <v>414</v>
      </c>
      <c r="Z10" s="7" t="s">
        <v>413</v>
      </c>
    </row>
    <row r="11" spans="1:53" ht="102.75" customHeight="1" x14ac:dyDescent="0.3">
      <c r="A11" s="71">
        <v>6</v>
      </c>
      <c r="B11" s="5">
        <v>186</v>
      </c>
      <c r="C11" s="13" t="s">
        <v>47</v>
      </c>
      <c r="D11" s="46" t="s">
        <v>190</v>
      </c>
      <c r="E11" s="13" t="s">
        <v>562</v>
      </c>
      <c r="F11" s="13" t="s">
        <v>562</v>
      </c>
      <c r="G11" s="13" t="s">
        <v>562</v>
      </c>
      <c r="H11" s="13" t="s">
        <v>413</v>
      </c>
      <c r="I11" s="46" t="s">
        <v>454</v>
      </c>
      <c r="J11" s="13" t="s">
        <v>413</v>
      </c>
      <c r="K11" s="46" t="s">
        <v>468</v>
      </c>
      <c r="L11" s="13" t="s">
        <v>564</v>
      </c>
      <c r="M11" s="13" t="s">
        <v>562</v>
      </c>
      <c r="N11" s="13" t="s">
        <v>413</v>
      </c>
      <c r="O11" s="13" t="s">
        <v>413</v>
      </c>
      <c r="P11" s="6" t="s">
        <v>421</v>
      </c>
      <c r="Q11" s="13" t="s">
        <v>414</v>
      </c>
      <c r="R11" s="13" t="s">
        <v>4</v>
      </c>
      <c r="S11" s="7" t="s">
        <v>413</v>
      </c>
      <c r="T11" s="7" t="s">
        <v>413</v>
      </c>
      <c r="U11" s="6" t="s">
        <v>464</v>
      </c>
      <c r="V11" s="13" t="s">
        <v>414</v>
      </c>
      <c r="W11" s="13" t="s">
        <v>414</v>
      </c>
      <c r="X11" s="13" t="s">
        <v>414</v>
      </c>
      <c r="Y11" s="13" t="s">
        <v>414</v>
      </c>
      <c r="Z11" s="7" t="s">
        <v>413</v>
      </c>
    </row>
    <row r="12" spans="1:53" ht="84" customHeight="1" x14ac:dyDescent="0.3">
      <c r="A12" s="71">
        <v>7</v>
      </c>
      <c r="B12" s="5">
        <v>183</v>
      </c>
      <c r="C12" s="13" t="s">
        <v>50</v>
      </c>
      <c r="D12" s="46" t="s">
        <v>191</v>
      </c>
      <c r="E12" s="13" t="s">
        <v>563</v>
      </c>
      <c r="F12" s="13" t="s">
        <v>562</v>
      </c>
      <c r="G12" s="13" t="s">
        <v>562</v>
      </c>
      <c r="H12" s="13" t="s">
        <v>416</v>
      </c>
      <c r="I12" s="46" t="s">
        <v>454</v>
      </c>
      <c r="J12" s="13" t="s">
        <v>413</v>
      </c>
      <c r="K12" s="46" t="s">
        <v>470</v>
      </c>
      <c r="L12" s="13" t="s">
        <v>564</v>
      </c>
      <c r="M12" s="13" t="s">
        <v>562</v>
      </c>
      <c r="N12" s="13" t="s">
        <v>413</v>
      </c>
      <c r="O12" s="13" t="s">
        <v>413</v>
      </c>
      <c r="P12" s="6" t="s">
        <v>469</v>
      </c>
      <c r="Q12" s="13" t="s">
        <v>414</v>
      </c>
      <c r="R12" s="13" t="s">
        <v>4</v>
      </c>
      <c r="S12" s="7" t="s">
        <v>413</v>
      </c>
      <c r="T12" s="7" t="s">
        <v>413</v>
      </c>
      <c r="U12" s="6" t="s">
        <v>418</v>
      </c>
      <c r="V12" s="13" t="s">
        <v>419</v>
      </c>
      <c r="W12" s="13" t="s">
        <v>414</v>
      </c>
      <c r="X12" s="13" t="s">
        <v>414</v>
      </c>
      <c r="Y12" s="13" t="s">
        <v>414</v>
      </c>
      <c r="Z12" s="7" t="s">
        <v>413</v>
      </c>
    </row>
    <row r="13" spans="1:53" ht="102.75" customHeight="1" x14ac:dyDescent="0.3">
      <c r="A13" s="71">
        <v>8</v>
      </c>
      <c r="B13" s="5">
        <v>195</v>
      </c>
      <c r="C13" s="13" t="s">
        <v>53</v>
      </c>
      <c r="D13" s="46" t="s">
        <v>440</v>
      </c>
      <c r="E13" s="13" t="s">
        <v>563</v>
      </c>
      <c r="F13" s="13" t="s">
        <v>562</v>
      </c>
      <c r="G13" s="13" t="s">
        <v>562</v>
      </c>
      <c r="H13" s="13" t="s">
        <v>413</v>
      </c>
      <c r="I13" s="46" t="s">
        <v>452</v>
      </c>
      <c r="J13" s="13" t="s">
        <v>413</v>
      </c>
      <c r="K13" s="46" t="s">
        <v>471</v>
      </c>
      <c r="L13" s="13" t="s">
        <v>564</v>
      </c>
      <c r="M13" s="13" t="s">
        <v>562</v>
      </c>
      <c r="N13" s="13" t="s">
        <v>413</v>
      </c>
      <c r="O13" s="13" t="s">
        <v>416</v>
      </c>
      <c r="P13" s="6"/>
      <c r="Q13" s="13" t="s">
        <v>414</v>
      </c>
      <c r="R13" s="13" t="s">
        <v>4</v>
      </c>
      <c r="S13" s="7" t="s">
        <v>413</v>
      </c>
      <c r="T13" s="7" t="s">
        <v>413</v>
      </c>
      <c r="U13" s="6" t="s">
        <v>418</v>
      </c>
      <c r="V13" s="13" t="s">
        <v>419</v>
      </c>
      <c r="W13" s="13" t="s">
        <v>414</v>
      </c>
      <c r="X13" s="13" t="s">
        <v>414</v>
      </c>
      <c r="Y13" s="13" t="s">
        <v>414</v>
      </c>
      <c r="Z13" s="7" t="s">
        <v>413</v>
      </c>
    </row>
    <row r="14" spans="1:53" ht="84" customHeight="1" x14ac:dyDescent="0.3">
      <c r="A14" s="71">
        <v>9</v>
      </c>
      <c r="B14" s="5">
        <v>162</v>
      </c>
      <c r="C14" s="13" t="s">
        <v>59</v>
      </c>
      <c r="D14" s="46" t="s">
        <v>191</v>
      </c>
      <c r="E14" s="13" t="s">
        <v>563</v>
      </c>
      <c r="F14" s="13" t="s">
        <v>562</v>
      </c>
      <c r="G14" s="13" t="s">
        <v>563</v>
      </c>
      <c r="H14" s="7" t="s">
        <v>416</v>
      </c>
      <c r="I14" s="46" t="s">
        <v>447</v>
      </c>
      <c r="J14" s="13" t="s">
        <v>417</v>
      </c>
      <c r="K14" s="46" t="s">
        <v>474</v>
      </c>
      <c r="L14" s="13" t="s">
        <v>564</v>
      </c>
      <c r="M14" s="13" t="s">
        <v>563</v>
      </c>
      <c r="N14" s="13" t="s">
        <v>416</v>
      </c>
      <c r="O14" s="13" t="s">
        <v>416</v>
      </c>
      <c r="P14" s="6" t="s">
        <v>473</v>
      </c>
      <c r="Q14" s="13" t="s">
        <v>414</v>
      </c>
      <c r="R14" s="13" t="s">
        <v>415</v>
      </c>
      <c r="S14" s="7" t="s">
        <v>413</v>
      </c>
      <c r="T14" s="7" t="s">
        <v>413</v>
      </c>
      <c r="U14" s="6" t="s">
        <v>472</v>
      </c>
      <c r="V14" s="13" t="s">
        <v>419</v>
      </c>
      <c r="W14" s="13" t="s">
        <v>414</v>
      </c>
      <c r="X14" s="13" t="s">
        <v>414</v>
      </c>
      <c r="Y14" s="13" t="s">
        <v>414</v>
      </c>
      <c r="Z14" s="7" t="s">
        <v>413</v>
      </c>
    </row>
    <row r="15" spans="1:53" ht="141.75" customHeight="1" x14ac:dyDescent="0.3">
      <c r="A15" s="71">
        <v>10</v>
      </c>
      <c r="B15" s="5">
        <v>245</v>
      </c>
      <c r="C15" s="13" t="s">
        <v>62</v>
      </c>
      <c r="D15" s="46" t="s">
        <v>190</v>
      </c>
      <c r="E15" s="13" t="s">
        <v>562</v>
      </c>
      <c r="F15" s="13" t="s">
        <v>562</v>
      </c>
      <c r="G15" s="13" t="s">
        <v>562</v>
      </c>
      <c r="H15" s="13" t="s">
        <v>413</v>
      </c>
      <c r="I15" s="46" t="s">
        <v>454</v>
      </c>
      <c r="J15" s="13" t="s">
        <v>413</v>
      </c>
      <c r="K15" s="46" t="s">
        <v>475</v>
      </c>
      <c r="L15" s="13" t="s">
        <v>562</v>
      </c>
      <c r="M15" s="13" t="s">
        <v>562</v>
      </c>
      <c r="N15" s="13" t="s">
        <v>413</v>
      </c>
      <c r="O15" s="13" t="s">
        <v>413</v>
      </c>
      <c r="P15" s="6" t="s">
        <v>476</v>
      </c>
      <c r="Q15" s="13" t="s">
        <v>414</v>
      </c>
      <c r="R15" s="13" t="s">
        <v>414</v>
      </c>
      <c r="S15" s="13" t="s">
        <v>413</v>
      </c>
      <c r="T15" s="13" t="s">
        <v>413</v>
      </c>
      <c r="U15" s="6" t="s">
        <v>477</v>
      </c>
      <c r="V15" s="13" t="s">
        <v>419</v>
      </c>
      <c r="W15" s="13" t="s">
        <v>414</v>
      </c>
      <c r="X15" s="13" t="s">
        <v>414</v>
      </c>
      <c r="Y15" s="13" t="s">
        <v>414</v>
      </c>
      <c r="Z15" s="13" t="s">
        <v>413</v>
      </c>
    </row>
    <row r="16" spans="1:53" ht="174.75" customHeight="1" x14ac:dyDescent="0.3">
      <c r="A16" s="71">
        <v>11</v>
      </c>
      <c r="B16" s="5">
        <v>231</v>
      </c>
      <c r="C16" s="13" t="s">
        <v>66</v>
      </c>
      <c r="D16" s="46" t="s">
        <v>190</v>
      </c>
      <c r="E16" s="13" t="s">
        <v>562</v>
      </c>
      <c r="F16" s="13" t="s">
        <v>562</v>
      </c>
      <c r="G16" s="13" t="s">
        <v>562</v>
      </c>
      <c r="H16" s="13" t="s">
        <v>413</v>
      </c>
      <c r="I16" s="46" t="s">
        <v>447</v>
      </c>
      <c r="J16" s="13" t="s">
        <v>417</v>
      </c>
      <c r="K16" s="46" t="s">
        <v>479</v>
      </c>
      <c r="L16" s="13" t="s">
        <v>564</v>
      </c>
      <c r="M16" s="13" t="s">
        <v>563</v>
      </c>
      <c r="N16" s="13" t="s">
        <v>416</v>
      </c>
      <c r="O16" s="13" t="s">
        <v>416</v>
      </c>
      <c r="P16" s="6" t="s">
        <v>480</v>
      </c>
      <c r="Q16" s="13" t="s">
        <v>414</v>
      </c>
      <c r="R16" s="13" t="s">
        <v>415</v>
      </c>
      <c r="S16" s="13" t="s">
        <v>413</v>
      </c>
      <c r="T16" s="13" t="s">
        <v>413</v>
      </c>
      <c r="U16" s="6" t="s">
        <v>478</v>
      </c>
      <c r="V16" s="13" t="s">
        <v>419</v>
      </c>
      <c r="W16" s="13" t="s">
        <v>414</v>
      </c>
      <c r="X16" s="13" t="s">
        <v>414</v>
      </c>
      <c r="Y16" s="13" t="s">
        <v>414</v>
      </c>
      <c r="Z16" s="13" t="s">
        <v>413</v>
      </c>
    </row>
    <row r="17" spans="1:26" ht="193.5" customHeight="1" x14ac:dyDescent="0.3">
      <c r="A17" s="71">
        <v>12</v>
      </c>
      <c r="B17" s="5">
        <v>257</v>
      </c>
      <c r="C17" s="13" t="s">
        <v>69</v>
      </c>
      <c r="D17" s="46" t="s">
        <v>191</v>
      </c>
      <c r="E17" s="13" t="s">
        <v>563</v>
      </c>
      <c r="F17" s="13" t="s">
        <v>562</v>
      </c>
      <c r="G17" s="13" t="s">
        <v>562</v>
      </c>
      <c r="H17" s="13" t="s">
        <v>416</v>
      </c>
      <c r="I17" s="46" t="s">
        <v>447</v>
      </c>
      <c r="J17" s="13" t="s">
        <v>417</v>
      </c>
      <c r="K17" s="46" t="s">
        <v>481</v>
      </c>
      <c r="L17" s="13" t="s">
        <v>564</v>
      </c>
      <c r="M17" s="13" t="s">
        <v>562</v>
      </c>
      <c r="N17" s="13" t="s">
        <v>413</v>
      </c>
      <c r="O17" s="13" t="s">
        <v>416</v>
      </c>
      <c r="P17" s="6" t="s">
        <v>482</v>
      </c>
      <c r="Q17" s="13" t="s">
        <v>414</v>
      </c>
      <c r="R17" s="13" t="s">
        <v>415</v>
      </c>
      <c r="S17" s="13" t="s">
        <v>413</v>
      </c>
      <c r="T17" s="13" t="s">
        <v>413</v>
      </c>
      <c r="U17" s="6" t="s">
        <v>418</v>
      </c>
      <c r="V17" s="13" t="s">
        <v>419</v>
      </c>
      <c r="W17" s="13" t="s">
        <v>414</v>
      </c>
      <c r="X17" s="13" t="s">
        <v>414</v>
      </c>
      <c r="Y17" s="13" t="s">
        <v>414</v>
      </c>
      <c r="Z17" s="13" t="s">
        <v>413</v>
      </c>
    </row>
    <row r="18" spans="1:26" ht="106.5" customHeight="1" x14ac:dyDescent="0.3">
      <c r="A18" s="71">
        <v>13</v>
      </c>
      <c r="B18" s="5">
        <v>255</v>
      </c>
      <c r="C18" s="13" t="s">
        <v>72</v>
      </c>
      <c r="D18" s="46" t="s">
        <v>191</v>
      </c>
      <c r="E18" s="13" t="s">
        <v>563</v>
      </c>
      <c r="F18" s="13" t="s">
        <v>562</v>
      </c>
      <c r="G18" s="13" t="s">
        <v>562</v>
      </c>
      <c r="H18" s="13" t="s">
        <v>416</v>
      </c>
      <c r="I18" s="46" t="s">
        <v>457</v>
      </c>
      <c r="J18" s="13" t="s">
        <v>416</v>
      </c>
      <c r="K18" s="46" t="s">
        <v>483</v>
      </c>
      <c r="L18" s="13" t="s">
        <v>564</v>
      </c>
      <c r="M18" s="13" t="s">
        <v>563</v>
      </c>
      <c r="N18" s="13" t="s">
        <v>416</v>
      </c>
      <c r="O18" s="13" t="s">
        <v>416</v>
      </c>
      <c r="P18" s="6"/>
      <c r="Q18" s="13" t="s">
        <v>414</v>
      </c>
      <c r="R18" s="13" t="s">
        <v>415</v>
      </c>
      <c r="S18" s="13" t="s">
        <v>413</v>
      </c>
      <c r="T18" s="13" t="s">
        <v>413</v>
      </c>
      <c r="U18" s="6" t="s">
        <v>418</v>
      </c>
      <c r="V18" s="13" t="s">
        <v>419</v>
      </c>
      <c r="W18" s="13" t="s">
        <v>414</v>
      </c>
      <c r="X18" s="13" t="s">
        <v>414</v>
      </c>
      <c r="Y18" s="13" t="s">
        <v>414</v>
      </c>
      <c r="Z18" s="13" t="s">
        <v>413</v>
      </c>
    </row>
    <row r="19" spans="1:26" ht="122.25" customHeight="1" x14ac:dyDescent="0.3">
      <c r="A19" s="71">
        <v>14</v>
      </c>
      <c r="B19" s="5">
        <v>233</v>
      </c>
      <c r="C19" s="13" t="s">
        <v>77</v>
      </c>
      <c r="D19" s="46" t="s">
        <v>425</v>
      </c>
      <c r="E19" s="13" t="s">
        <v>562</v>
      </c>
      <c r="F19" s="13" t="s">
        <v>562</v>
      </c>
      <c r="G19" s="13" t="s">
        <v>563</v>
      </c>
      <c r="H19" s="13" t="s">
        <v>416</v>
      </c>
      <c r="I19" s="46" t="s">
        <v>447</v>
      </c>
      <c r="J19" s="13" t="s">
        <v>416</v>
      </c>
      <c r="K19" s="46" t="s">
        <v>484</v>
      </c>
      <c r="L19" s="13" t="s">
        <v>564</v>
      </c>
      <c r="M19" s="13" t="s">
        <v>562</v>
      </c>
      <c r="N19" s="13" t="s">
        <v>413</v>
      </c>
      <c r="O19" s="13" t="s">
        <v>416</v>
      </c>
      <c r="P19" s="6"/>
      <c r="Q19" s="13" t="s">
        <v>414</v>
      </c>
      <c r="R19" s="13" t="s">
        <v>415</v>
      </c>
      <c r="S19" s="13" t="s">
        <v>413</v>
      </c>
      <c r="T19" s="13" t="s">
        <v>413</v>
      </c>
      <c r="U19" s="6" t="s">
        <v>418</v>
      </c>
      <c r="V19" s="13" t="s">
        <v>419</v>
      </c>
      <c r="W19" s="13" t="s">
        <v>414</v>
      </c>
      <c r="X19" s="13" t="s">
        <v>414</v>
      </c>
      <c r="Y19" s="13" t="s">
        <v>414</v>
      </c>
      <c r="Z19" s="13" t="s">
        <v>413</v>
      </c>
    </row>
    <row r="20" spans="1:26" ht="84" customHeight="1" x14ac:dyDescent="0.3">
      <c r="A20" s="71">
        <v>15</v>
      </c>
      <c r="B20" s="5">
        <v>256</v>
      </c>
      <c r="C20" s="13" t="s">
        <v>80</v>
      </c>
      <c r="D20" s="46" t="s">
        <v>441</v>
      </c>
      <c r="E20" s="13" t="s">
        <v>563</v>
      </c>
      <c r="F20" s="13" t="s">
        <v>563</v>
      </c>
      <c r="G20" s="13" t="s">
        <v>562</v>
      </c>
      <c r="H20" s="13" t="s">
        <v>416</v>
      </c>
      <c r="I20" s="46" t="s">
        <v>452</v>
      </c>
      <c r="J20" s="13" t="s">
        <v>413</v>
      </c>
      <c r="K20" s="46" t="s">
        <v>485</v>
      </c>
      <c r="L20" s="13" t="s">
        <v>564</v>
      </c>
      <c r="M20" s="13" t="s">
        <v>562</v>
      </c>
      <c r="N20" s="13" t="s">
        <v>413</v>
      </c>
      <c r="O20" s="13" t="s">
        <v>413</v>
      </c>
      <c r="P20" s="6"/>
      <c r="Q20" s="13" t="s">
        <v>414</v>
      </c>
      <c r="R20" s="13" t="s">
        <v>415</v>
      </c>
      <c r="S20" s="13" t="s">
        <v>413</v>
      </c>
      <c r="T20" s="13" t="s">
        <v>413</v>
      </c>
      <c r="U20" s="6" t="s">
        <v>486</v>
      </c>
      <c r="V20" s="13" t="s">
        <v>419</v>
      </c>
      <c r="W20" s="13" t="s">
        <v>414</v>
      </c>
      <c r="X20" s="13" t="s">
        <v>414</v>
      </c>
      <c r="Y20" s="13" t="s">
        <v>414</v>
      </c>
      <c r="Z20" s="13" t="s">
        <v>413</v>
      </c>
    </row>
    <row r="21" spans="1:26" ht="84" customHeight="1" x14ac:dyDescent="0.3">
      <c r="A21" s="71">
        <v>16</v>
      </c>
      <c r="B21" s="5">
        <v>261</v>
      </c>
      <c r="C21" s="13" t="s">
        <v>85</v>
      </c>
      <c r="D21" s="46" t="s">
        <v>191</v>
      </c>
      <c r="E21" s="13" t="s">
        <v>562</v>
      </c>
      <c r="F21" s="13" t="s">
        <v>562</v>
      </c>
      <c r="G21" s="13" t="s">
        <v>562</v>
      </c>
      <c r="H21" s="13" t="s">
        <v>413</v>
      </c>
      <c r="I21" s="46" t="s">
        <v>454</v>
      </c>
      <c r="J21" s="13" t="s">
        <v>413</v>
      </c>
      <c r="K21" s="46" t="s">
        <v>487</v>
      </c>
      <c r="L21" s="13" t="s">
        <v>563</v>
      </c>
      <c r="M21" s="13" t="s">
        <v>562</v>
      </c>
      <c r="N21" s="13" t="s">
        <v>413</v>
      </c>
      <c r="O21" s="13" t="s">
        <v>413</v>
      </c>
      <c r="P21" s="6" t="s">
        <v>488</v>
      </c>
      <c r="Q21" s="13" t="s">
        <v>414</v>
      </c>
      <c r="R21" s="13" t="s">
        <v>415</v>
      </c>
      <c r="S21" s="13" t="s">
        <v>413</v>
      </c>
      <c r="T21" s="13" t="s">
        <v>413</v>
      </c>
      <c r="U21" s="6"/>
      <c r="V21" s="13" t="s">
        <v>414</v>
      </c>
      <c r="W21" s="13" t="s">
        <v>414</v>
      </c>
      <c r="X21" s="13" t="s">
        <v>414</v>
      </c>
      <c r="Y21" s="13" t="s">
        <v>414</v>
      </c>
      <c r="Z21" s="13" t="s">
        <v>413</v>
      </c>
    </row>
    <row r="22" spans="1:26" ht="84" customHeight="1" x14ac:dyDescent="0.3">
      <c r="A22" s="71">
        <v>17</v>
      </c>
      <c r="B22" s="5">
        <v>1299</v>
      </c>
      <c r="C22" s="13" t="s">
        <v>89</v>
      </c>
      <c r="D22" s="46" t="s">
        <v>190</v>
      </c>
      <c r="E22" s="13" t="s">
        <v>562</v>
      </c>
      <c r="F22" s="13" t="s">
        <v>563</v>
      </c>
      <c r="G22" s="13" t="s">
        <v>564</v>
      </c>
      <c r="H22" s="13" t="s">
        <v>416</v>
      </c>
      <c r="I22" s="46" t="s">
        <v>447</v>
      </c>
      <c r="J22" s="13" t="s">
        <v>417</v>
      </c>
      <c r="K22" s="46" t="s">
        <v>490</v>
      </c>
      <c r="L22" s="13" t="s">
        <v>564</v>
      </c>
      <c r="M22" s="13" t="s">
        <v>563</v>
      </c>
      <c r="N22" s="13" t="s">
        <v>416</v>
      </c>
      <c r="O22" s="13" t="s">
        <v>413</v>
      </c>
      <c r="P22" s="6" t="s">
        <v>489</v>
      </c>
      <c r="Q22" s="13" t="s">
        <v>414</v>
      </c>
      <c r="R22" s="13" t="s">
        <v>4</v>
      </c>
      <c r="S22" s="13" t="s">
        <v>413</v>
      </c>
      <c r="T22" s="13" t="s">
        <v>413</v>
      </c>
      <c r="U22" s="6"/>
      <c r="V22" s="13" t="s">
        <v>419</v>
      </c>
      <c r="W22" s="13" t="s">
        <v>414</v>
      </c>
      <c r="X22" s="13" t="s">
        <v>414</v>
      </c>
      <c r="Y22" s="13" t="s">
        <v>414</v>
      </c>
      <c r="Z22" s="13" t="s">
        <v>413</v>
      </c>
    </row>
    <row r="23" spans="1:26" ht="171.75" customHeight="1" x14ac:dyDescent="0.3">
      <c r="A23" s="71">
        <v>18</v>
      </c>
      <c r="B23" s="5">
        <v>41</v>
      </c>
      <c r="C23" s="13" t="s">
        <v>91</v>
      </c>
      <c r="D23" s="46" t="s">
        <v>441</v>
      </c>
      <c r="E23" s="13" t="s">
        <v>563</v>
      </c>
      <c r="F23" s="13" t="s">
        <v>563</v>
      </c>
      <c r="G23" s="13" t="s">
        <v>564</v>
      </c>
      <c r="H23" s="13" t="s">
        <v>416</v>
      </c>
      <c r="I23" s="46" t="s">
        <v>447</v>
      </c>
      <c r="J23" s="13" t="s">
        <v>417</v>
      </c>
      <c r="K23" s="46" t="s">
        <v>491</v>
      </c>
      <c r="L23" s="13" t="s">
        <v>562</v>
      </c>
      <c r="M23" s="13" t="s">
        <v>562</v>
      </c>
      <c r="N23" s="13" t="s">
        <v>413</v>
      </c>
      <c r="O23" s="13" t="s">
        <v>413</v>
      </c>
      <c r="P23" s="6" t="s">
        <v>493</v>
      </c>
      <c r="Q23" s="13" t="s">
        <v>414</v>
      </c>
      <c r="R23" s="13" t="s">
        <v>4</v>
      </c>
      <c r="S23" s="13" t="s">
        <v>413</v>
      </c>
      <c r="T23" s="13" t="s">
        <v>413</v>
      </c>
      <c r="U23" s="6" t="s">
        <v>492</v>
      </c>
      <c r="V23" s="13" t="s">
        <v>419</v>
      </c>
      <c r="W23" s="13" t="s">
        <v>414</v>
      </c>
      <c r="X23" s="13" t="s">
        <v>414</v>
      </c>
      <c r="Y23" s="13" t="s">
        <v>414</v>
      </c>
      <c r="Z23" s="13" t="s">
        <v>413</v>
      </c>
    </row>
    <row r="24" spans="1:26" ht="118.5" customHeight="1" x14ac:dyDescent="0.3">
      <c r="A24" s="71">
        <v>19</v>
      </c>
      <c r="B24" s="5">
        <v>284</v>
      </c>
      <c r="C24" s="13" t="s">
        <v>442</v>
      </c>
      <c r="D24" s="46" t="s">
        <v>190</v>
      </c>
      <c r="E24" s="13" t="s">
        <v>562</v>
      </c>
      <c r="F24" s="13" t="s">
        <v>563</v>
      </c>
      <c r="G24" s="13" t="s">
        <v>562</v>
      </c>
      <c r="H24" s="13" t="s">
        <v>416</v>
      </c>
      <c r="I24" s="46" t="s">
        <v>447</v>
      </c>
      <c r="J24" s="13" t="s">
        <v>416</v>
      </c>
      <c r="K24" s="6" t="s">
        <v>495</v>
      </c>
      <c r="L24" s="13" t="s">
        <v>564</v>
      </c>
      <c r="M24" s="13" t="s">
        <v>562</v>
      </c>
      <c r="N24" s="13" t="s">
        <v>413</v>
      </c>
      <c r="O24" s="13" t="s">
        <v>413</v>
      </c>
      <c r="P24" s="6"/>
      <c r="Q24" s="13" t="s">
        <v>414</v>
      </c>
      <c r="R24" s="13" t="s">
        <v>415</v>
      </c>
      <c r="S24" s="13" t="s">
        <v>413</v>
      </c>
      <c r="T24" s="13" t="s">
        <v>413</v>
      </c>
      <c r="U24" s="6" t="s">
        <v>494</v>
      </c>
      <c r="V24" s="13" t="s">
        <v>414</v>
      </c>
      <c r="W24" s="13" t="s">
        <v>414</v>
      </c>
      <c r="X24" s="13" t="s">
        <v>414</v>
      </c>
      <c r="Y24" s="13" t="s">
        <v>414</v>
      </c>
      <c r="Z24" s="13" t="s">
        <v>413</v>
      </c>
    </row>
    <row r="25" spans="1:26" ht="106.5" customHeight="1" x14ac:dyDescent="0.3">
      <c r="A25" s="71">
        <v>20</v>
      </c>
      <c r="B25" s="5">
        <v>271</v>
      </c>
      <c r="C25" s="13" t="s">
        <v>95</v>
      </c>
      <c r="D25" s="46" t="s">
        <v>439</v>
      </c>
      <c r="E25" s="13" t="s">
        <v>562</v>
      </c>
      <c r="F25" s="13" t="s">
        <v>562</v>
      </c>
      <c r="G25" s="13" t="s">
        <v>562</v>
      </c>
      <c r="H25" s="13" t="s">
        <v>413</v>
      </c>
      <c r="I25" s="46" t="s">
        <v>450</v>
      </c>
      <c r="J25" s="13" t="s">
        <v>413</v>
      </c>
      <c r="K25" s="46" t="s">
        <v>498</v>
      </c>
      <c r="L25" s="13" t="s">
        <v>562</v>
      </c>
      <c r="M25" s="13" t="s">
        <v>562</v>
      </c>
      <c r="N25" s="13" t="s">
        <v>413</v>
      </c>
      <c r="O25" s="13" t="s">
        <v>413</v>
      </c>
      <c r="P25" s="6" t="s">
        <v>496</v>
      </c>
      <c r="Q25" s="13" t="s">
        <v>414</v>
      </c>
      <c r="R25" s="13" t="s">
        <v>414</v>
      </c>
      <c r="S25" s="13" t="s">
        <v>413</v>
      </c>
      <c r="T25" s="13" t="s">
        <v>413</v>
      </c>
      <c r="U25" s="6" t="s">
        <v>497</v>
      </c>
      <c r="V25" s="13" t="s">
        <v>414</v>
      </c>
      <c r="W25" s="13" t="s">
        <v>414</v>
      </c>
      <c r="X25" s="13" t="s">
        <v>414</v>
      </c>
      <c r="Y25" s="13" t="s">
        <v>414</v>
      </c>
      <c r="Z25" s="13" t="s">
        <v>413</v>
      </c>
    </row>
    <row r="26" spans="1:26" ht="93.75" customHeight="1" x14ac:dyDescent="0.3">
      <c r="A26" s="71">
        <v>21</v>
      </c>
      <c r="B26" s="5">
        <v>280</v>
      </c>
      <c r="C26" s="13" t="s">
        <v>100</v>
      </c>
      <c r="D26" s="46" t="s">
        <v>191</v>
      </c>
      <c r="E26" s="13" t="s">
        <v>563</v>
      </c>
      <c r="F26" s="13" t="s">
        <v>562</v>
      </c>
      <c r="G26" s="13" t="s">
        <v>562</v>
      </c>
      <c r="H26" s="13" t="s">
        <v>416</v>
      </c>
      <c r="I26" s="46" t="s">
        <v>450</v>
      </c>
      <c r="J26" s="13" t="s">
        <v>413</v>
      </c>
      <c r="K26" s="46" t="s">
        <v>499</v>
      </c>
      <c r="L26" s="13" t="s">
        <v>564</v>
      </c>
      <c r="M26" s="13" t="s">
        <v>562</v>
      </c>
      <c r="N26" s="13" t="s">
        <v>413</v>
      </c>
      <c r="O26" s="13" t="s">
        <v>416</v>
      </c>
      <c r="P26" s="6" t="s">
        <v>500</v>
      </c>
      <c r="Q26" s="13" t="s">
        <v>414</v>
      </c>
      <c r="R26" s="13" t="s">
        <v>415</v>
      </c>
      <c r="S26" s="13" t="s">
        <v>413</v>
      </c>
      <c r="T26" s="13" t="s">
        <v>413</v>
      </c>
      <c r="U26" s="6" t="s">
        <v>418</v>
      </c>
      <c r="V26" s="13" t="s">
        <v>419</v>
      </c>
      <c r="W26" s="13" t="s">
        <v>414</v>
      </c>
      <c r="X26" s="13" t="s">
        <v>414</v>
      </c>
      <c r="Y26" s="13" t="s">
        <v>414</v>
      </c>
      <c r="Z26" s="13" t="s">
        <v>413</v>
      </c>
    </row>
    <row r="27" spans="1:26" ht="92.25" customHeight="1" x14ac:dyDescent="0.3">
      <c r="A27" s="71">
        <v>22</v>
      </c>
      <c r="B27" s="5">
        <v>275</v>
      </c>
      <c r="C27" s="13" t="s">
        <v>104</v>
      </c>
      <c r="D27" s="46" t="s">
        <v>443</v>
      </c>
      <c r="E27" s="13" t="s">
        <v>564</v>
      </c>
      <c r="F27" s="13" t="s">
        <v>562</v>
      </c>
      <c r="G27" s="13" t="s">
        <v>562</v>
      </c>
      <c r="H27" s="13" t="s">
        <v>417</v>
      </c>
      <c r="I27" s="46" t="s">
        <v>456</v>
      </c>
      <c r="J27" s="13" t="s">
        <v>413</v>
      </c>
      <c r="K27" s="46" t="s">
        <v>501</v>
      </c>
      <c r="L27" s="13" t="s">
        <v>564</v>
      </c>
      <c r="M27" s="13" t="s">
        <v>562</v>
      </c>
      <c r="N27" s="13" t="s">
        <v>413</v>
      </c>
      <c r="O27" s="13" t="s">
        <v>413</v>
      </c>
      <c r="P27" s="6" t="s">
        <v>502</v>
      </c>
      <c r="Q27" s="13" t="s">
        <v>415</v>
      </c>
      <c r="R27" s="13" t="s">
        <v>414</v>
      </c>
      <c r="S27" s="13" t="s">
        <v>413</v>
      </c>
      <c r="T27" s="13" t="s">
        <v>413</v>
      </c>
      <c r="U27" s="6" t="s">
        <v>433</v>
      </c>
      <c r="V27" s="13" t="s">
        <v>414</v>
      </c>
      <c r="W27" s="13" t="s">
        <v>414</v>
      </c>
      <c r="X27" s="13" t="s">
        <v>414</v>
      </c>
      <c r="Y27" s="13" t="s">
        <v>414</v>
      </c>
      <c r="Z27" s="13" t="s">
        <v>413</v>
      </c>
    </row>
    <row r="28" spans="1:26" ht="84" customHeight="1" x14ac:dyDescent="0.3">
      <c r="A28" s="71">
        <v>23</v>
      </c>
      <c r="B28" s="5">
        <v>278</v>
      </c>
      <c r="C28" s="13" t="s">
        <v>107</v>
      </c>
      <c r="D28" s="46" t="s">
        <v>443</v>
      </c>
      <c r="E28" s="13" t="s">
        <v>564</v>
      </c>
      <c r="F28" s="13" t="s">
        <v>562</v>
      </c>
      <c r="G28" s="13" t="s">
        <v>562</v>
      </c>
      <c r="H28" s="13" t="s">
        <v>417</v>
      </c>
      <c r="I28" s="46" t="s">
        <v>457</v>
      </c>
      <c r="J28" s="13" t="s">
        <v>413</v>
      </c>
      <c r="K28" s="46" t="s">
        <v>504</v>
      </c>
      <c r="L28" s="13" t="s">
        <v>564</v>
      </c>
      <c r="M28" s="13" t="s">
        <v>562</v>
      </c>
      <c r="N28" s="13" t="s">
        <v>413</v>
      </c>
      <c r="O28" s="13" t="s">
        <v>413</v>
      </c>
      <c r="P28" s="6" t="s">
        <v>503</v>
      </c>
      <c r="Q28" s="13" t="s">
        <v>414</v>
      </c>
      <c r="R28" s="13" t="s">
        <v>4</v>
      </c>
      <c r="S28" s="13" t="s">
        <v>413</v>
      </c>
      <c r="T28" s="13" t="s">
        <v>413</v>
      </c>
      <c r="U28" s="6" t="s">
        <v>436</v>
      </c>
      <c r="V28" s="13" t="s">
        <v>414</v>
      </c>
      <c r="W28" s="13" t="s">
        <v>414</v>
      </c>
      <c r="X28" s="13" t="s">
        <v>414</v>
      </c>
      <c r="Y28" s="13" t="s">
        <v>414</v>
      </c>
      <c r="Z28" s="13" t="s">
        <v>413</v>
      </c>
    </row>
    <row r="29" spans="1:26" ht="183.75" customHeight="1" x14ac:dyDescent="0.3">
      <c r="A29" s="71">
        <v>24</v>
      </c>
      <c r="B29" s="5">
        <v>312</v>
      </c>
      <c r="C29" s="13" t="s">
        <v>112</v>
      </c>
      <c r="D29" s="46" t="s">
        <v>190</v>
      </c>
      <c r="E29" s="13" t="s">
        <v>562</v>
      </c>
      <c r="F29" s="13" t="s">
        <v>562</v>
      </c>
      <c r="G29" s="13" t="s">
        <v>562</v>
      </c>
      <c r="H29" s="13" t="s">
        <v>413</v>
      </c>
      <c r="I29" s="46" t="s">
        <v>450</v>
      </c>
      <c r="J29" s="13" t="s">
        <v>413</v>
      </c>
      <c r="K29" s="46" t="s">
        <v>506</v>
      </c>
      <c r="L29" s="13" t="s">
        <v>562</v>
      </c>
      <c r="M29" s="13" t="s">
        <v>562</v>
      </c>
      <c r="N29" s="13" t="s">
        <v>413</v>
      </c>
      <c r="O29" s="13" t="s">
        <v>413</v>
      </c>
      <c r="P29" s="6" t="s">
        <v>505</v>
      </c>
      <c r="Q29" s="13" t="s">
        <v>414</v>
      </c>
      <c r="R29" s="13" t="s">
        <v>4</v>
      </c>
      <c r="S29" s="13" t="s">
        <v>413</v>
      </c>
      <c r="T29" s="13" t="s">
        <v>413</v>
      </c>
      <c r="U29" s="6" t="s">
        <v>507</v>
      </c>
      <c r="V29" s="13" t="s">
        <v>414</v>
      </c>
      <c r="W29" s="13" t="s">
        <v>414</v>
      </c>
      <c r="X29" s="13" t="s">
        <v>414</v>
      </c>
      <c r="Y29" s="13" t="s">
        <v>414</v>
      </c>
      <c r="Z29" s="13" t="s">
        <v>413</v>
      </c>
    </row>
    <row r="30" spans="1:26" ht="108" x14ac:dyDescent="0.3">
      <c r="A30" s="71">
        <v>25</v>
      </c>
      <c r="B30" s="5">
        <v>311</v>
      </c>
      <c r="C30" s="13" t="s">
        <v>114</v>
      </c>
      <c r="D30" s="46" t="s">
        <v>190</v>
      </c>
      <c r="E30" s="13" t="s">
        <v>562</v>
      </c>
      <c r="F30" s="13" t="s">
        <v>562</v>
      </c>
      <c r="G30" s="13" t="s">
        <v>562</v>
      </c>
      <c r="H30" s="13" t="s">
        <v>413</v>
      </c>
      <c r="I30" s="46" t="s">
        <v>447</v>
      </c>
      <c r="J30" s="13" t="s">
        <v>417</v>
      </c>
      <c r="K30" s="46" t="s">
        <v>510</v>
      </c>
      <c r="L30" s="13" t="s">
        <v>562</v>
      </c>
      <c r="M30" s="13" t="s">
        <v>562</v>
      </c>
      <c r="N30" s="13" t="s">
        <v>413</v>
      </c>
      <c r="O30" s="13" t="s">
        <v>413</v>
      </c>
      <c r="P30" s="6" t="s">
        <v>509</v>
      </c>
      <c r="Q30" s="13" t="s">
        <v>414</v>
      </c>
      <c r="R30" s="13" t="s">
        <v>414</v>
      </c>
      <c r="S30" s="13" t="s">
        <v>413</v>
      </c>
      <c r="T30" s="13" t="s">
        <v>413</v>
      </c>
      <c r="U30" s="6" t="s">
        <v>508</v>
      </c>
      <c r="V30" s="13" t="s">
        <v>419</v>
      </c>
      <c r="W30" s="13" t="s">
        <v>414</v>
      </c>
      <c r="X30" s="13" t="s">
        <v>414</v>
      </c>
      <c r="Y30" s="13" t="s">
        <v>414</v>
      </c>
      <c r="Z30" s="13" t="s">
        <v>413</v>
      </c>
    </row>
    <row r="31" spans="1:26" ht="131.25" customHeight="1" x14ac:dyDescent="0.3">
      <c r="A31" s="71">
        <v>26</v>
      </c>
      <c r="B31" s="5">
        <v>344</v>
      </c>
      <c r="C31" s="13" t="s">
        <v>117</v>
      </c>
      <c r="D31" s="46" t="s">
        <v>190</v>
      </c>
      <c r="E31" s="13" t="s">
        <v>562</v>
      </c>
      <c r="F31" s="13" t="s">
        <v>562</v>
      </c>
      <c r="G31" s="13" t="s">
        <v>562</v>
      </c>
      <c r="H31" s="13" t="s">
        <v>413</v>
      </c>
      <c r="I31" s="46" t="s">
        <v>457</v>
      </c>
      <c r="J31" s="13" t="s">
        <v>413</v>
      </c>
      <c r="K31" s="46" t="s">
        <v>511</v>
      </c>
      <c r="L31" s="13" t="s">
        <v>563</v>
      </c>
      <c r="M31" s="13" t="s">
        <v>562</v>
      </c>
      <c r="N31" s="13" t="s">
        <v>413</v>
      </c>
      <c r="O31" s="13" t="s">
        <v>413</v>
      </c>
      <c r="P31" s="6" t="s">
        <v>513</v>
      </c>
      <c r="Q31" s="13" t="s">
        <v>414</v>
      </c>
      <c r="R31" s="13" t="s">
        <v>414</v>
      </c>
      <c r="S31" s="13" t="s">
        <v>413</v>
      </c>
      <c r="T31" s="13" t="s">
        <v>413</v>
      </c>
      <c r="U31" s="6" t="s">
        <v>512</v>
      </c>
      <c r="V31" s="13" t="s">
        <v>414</v>
      </c>
      <c r="W31" s="13" t="s">
        <v>414</v>
      </c>
      <c r="X31" s="13" t="s">
        <v>414</v>
      </c>
      <c r="Y31" s="13" t="s">
        <v>414</v>
      </c>
      <c r="Z31" s="13" t="s">
        <v>413</v>
      </c>
    </row>
    <row r="32" spans="1:26" s="2" customFormat="1" ht="132" customHeight="1" x14ac:dyDescent="0.3">
      <c r="A32" s="71">
        <v>27</v>
      </c>
      <c r="B32" s="5">
        <v>400</v>
      </c>
      <c r="C32" s="13" t="s">
        <v>121</v>
      </c>
      <c r="D32" s="46" t="s">
        <v>190</v>
      </c>
      <c r="E32" s="13" t="s">
        <v>562</v>
      </c>
      <c r="F32" s="13" t="s">
        <v>562</v>
      </c>
      <c r="G32" s="13" t="s">
        <v>562</v>
      </c>
      <c r="H32" s="13" t="s">
        <v>413</v>
      </c>
      <c r="I32" s="46" t="s">
        <v>447</v>
      </c>
      <c r="J32" s="13" t="s">
        <v>417</v>
      </c>
      <c r="K32" s="46" t="s">
        <v>515</v>
      </c>
      <c r="L32" s="13" t="s">
        <v>563</v>
      </c>
      <c r="M32" s="13" t="s">
        <v>563</v>
      </c>
      <c r="N32" s="13" t="s">
        <v>416</v>
      </c>
      <c r="O32" s="13" t="s">
        <v>416</v>
      </c>
      <c r="P32" s="6" t="s">
        <v>427</v>
      </c>
      <c r="Q32" s="13" t="s">
        <v>414</v>
      </c>
      <c r="R32" s="13" t="s">
        <v>4</v>
      </c>
      <c r="S32" s="13" t="s">
        <v>413</v>
      </c>
      <c r="T32" s="13" t="s">
        <v>413</v>
      </c>
      <c r="U32" s="6" t="s">
        <v>514</v>
      </c>
      <c r="V32" s="13" t="s">
        <v>414</v>
      </c>
      <c r="W32" s="13" t="s">
        <v>414</v>
      </c>
      <c r="X32" s="13" t="s">
        <v>414</v>
      </c>
      <c r="Y32" s="13" t="s">
        <v>414</v>
      </c>
      <c r="Z32" s="13" t="s">
        <v>413</v>
      </c>
    </row>
    <row r="33" spans="1:26" ht="84" customHeight="1" x14ac:dyDescent="0.3">
      <c r="A33" s="71">
        <v>28</v>
      </c>
      <c r="B33" s="5">
        <v>1459</v>
      </c>
      <c r="C33" s="13" t="s">
        <v>124</v>
      </c>
      <c r="D33" s="46" t="s">
        <v>430</v>
      </c>
      <c r="E33" s="13" t="s">
        <v>563</v>
      </c>
      <c r="F33" s="13" t="s">
        <v>564</v>
      </c>
      <c r="G33" s="13" t="s">
        <v>562</v>
      </c>
      <c r="H33" s="13" t="s">
        <v>416</v>
      </c>
      <c r="I33" s="46" t="s">
        <v>447</v>
      </c>
      <c r="J33" s="13" t="s">
        <v>417</v>
      </c>
      <c r="K33" s="46" t="s">
        <v>518</v>
      </c>
      <c r="L33" s="13" t="s">
        <v>562</v>
      </c>
      <c r="M33" s="13" t="s">
        <v>562</v>
      </c>
      <c r="N33" s="13" t="s">
        <v>413</v>
      </c>
      <c r="O33" s="13" t="s">
        <v>413</v>
      </c>
      <c r="P33" s="6" t="s">
        <v>516</v>
      </c>
      <c r="Q33" s="13" t="s">
        <v>414</v>
      </c>
      <c r="R33" s="13" t="s">
        <v>4</v>
      </c>
      <c r="S33" s="13" t="s">
        <v>413</v>
      </c>
      <c r="T33" s="13" t="s">
        <v>413</v>
      </c>
      <c r="U33" s="6" t="s">
        <v>517</v>
      </c>
      <c r="V33" s="13" t="s">
        <v>414</v>
      </c>
      <c r="W33" s="13" t="s">
        <v>414</v>
      </c>
      <c r="X33" s="13" t="s">
        <v>414</v>
      </c>
      <c r="Y33" s="13" t="s">
        <v>4</v>
      </c>
      <c r="Z33" s="13" t="s">
        <v>417</v>
      </c>
    </row>
    <row r="34" spans="1:26" ht="102.75" customHeight="1" x14ac:dyDescent="0.3">
      <c r="A34" s="71">
        <v>29</v>
      </c>
      <c r="B34" s="5">
        <v>413</v>
      </c>
      <c r="C34" s="13" t="s">
        <v>126</v>
      </c>
      <c r="D34" s="46" t="s">
        <v>191</v>
      </c>
      <c r="E34" s="13" t="s">
        <v>563</v>
      </c>
      <c r="F34" s="13" t="s">
        <v>562</v>
      </c>
      <c r="G34" s="13" t="s">
        <v>562</v>
      </c>
      <c r="H34" s="13" t="s">
        <v>416</v>
      </c>
      <c r="I34" s="6" t="s">
        <v>453</v>
      </c>
      <c r="J34" s="13" t="s">
        <v>416</v>
      </c>
      <c r="K34" s="46" t="s">
        <v>519</v>
      </c>
      <c r="L34" s="13" t="s">
        <v>562</v>
      </c>
      <c r="M34" s="13" t="s">
        <v>562</v>
      </c>
      <c r="N34" s="13" t="s">
        <v>413</v>
      </c>
      <c r="O34" s="13" t="s">
        <v>416</v>
      </c>
      <c r="P34" s="6" t="s">
        <v>434</v>
      </c>
      <c r="Q34" s="13" t="s">
        <v>414</v>
      </c>
      <c r="R34" s="13" t="s">
        <v>4</v>
      </c>
      <c r="S34" s="13" t="s">
        <v>413</v>
      </c>
      <c r="T34" s="13" t="s">
        <v>413</v>
      </c>
      <c r="U34" s="6" t="s">
        <v>520</v>
      </c>
      <c r="V34" s="13" t="s">
        <v>419</v>
      </c>
      <c r="W34" s="13" t="s">
        <v>414</v>
      </c>
      <c r="X34" s="13" t="s">
        <v>414</v>
      </c>
      <c r="Y34" s="13" t="s">
        <v>414</v>
      </c>
      <c r="Z34" s="13" t="s">
        <v>413</v>
      </c>
    </row>
    <row r="35" spans="1:26" ht="108" x14ac:dyDescent="0.3">
      <c r="A35" s="71">
        <v>30</v>
      </c>
      <c r="B35" s="5">
        <v>359</v>
      </c>
      <c r="C35" s="13" t="s">
        <v>129</v>
      </c>
      <c r="D35" s="46" t="s">
        <v>190</v>
      </c>
      <c r="E35" s="13" t="s">
        <v>562</v>
      </c>
      <c r="F35" s="13" t="s">
        <v>562</v>
      </c>
      <c r="G35" s="13" t="s">
        <v>562</v>
      </c>
      <c r="H35" s="13" t="s">
        <v>413</v>
      </c>
      <c r="I35" s="6" t="s">
        <v>457</v>
      </c>
      <c r="J35" s="13" t="s">
        <v>413</v>
      </c>
      <c r="K35" s="46" t="s">
        <v>522</v>
      </c>
      <c r="L35" s="13" t="s">
        <v>562</v>
      </c>
      <c r="M35" s="13" t="s">
        <v>562</v>
      </c>
      <c r="N35" s="13" t="s">
        <v>413</v>
      </c>
      <c r="O35" s="13" t="s">
        <v>416</v>
      </c>
      <c r="P35" s="6" t="s">
        <v>521</v>
      </c>
      <c r="Q35" s="13" t="s">
        <v>414</v>
      </c>
      <c r="R35" s="13" t="s">
        <v>414</v>
      </c>
      <c r="S35" s="13" t="s">
        <v>413</v>
      </c>
      <c r="T35" s="13" t="s">
        <v>413</v>
      </c>
      <c r="U35" s="6" t="s">
        <v>435</v>
      </c>
      <c r="V35" s="13" t="s">
        <v>414</v>
      </c>
      <c r="W35" s="13" t="s">
        <v>414</v>
      </c>
      <c r="X35" s="13" t="s">
        <v>414</v>
      </c>
      <c r="Y35" s="13" t="s">
        <v>414</v>
      </c>
      <c r="Z35" s="13" t="s">
        <v>413</v>
      </c>
    </row>
    <row r="36" spans="1:26" ht="84" customHeight="1" x14ac:dyDescent="0.3">
      <c r="A36" s="71">
        <v>31</v>
      </c>
      <c r="B36" s="5">
        <v>455</v>
      </c>
      <c r="C36" s="13" t="s">
        <v>132</v>
      </c>
      <c r="D36" s="46" t="s">
        <v>191</v>
      </c>
      <c r="E36" s="13" t="s">
        <v>563</v>
      </c>
      <c r="F36" s="13" t="s">
        <v>562</v>
      </c>
      <c r="G36" s="13" t="s">
        <v>562</v>
      </c>
      <c r="H36" s="13" t="s">
        <v>416</v>
      </c>
      <c r="I36" s="46" t="s">
        <v>447</v>
      </c>
      <c r="J36" s="13" t="s">
        <v>417</v>
      </c>
      <c r="K36" s="46" t="s">
        <v>524</v>
      </c>
      <c r="L36" s="13" t="s">
        <v>563</v>
      </c>
      <c r="M36" s="13" t="s">
        <v>562</v>
      </c>
      <c r="N36" s="13" t="s">
        <v>413</v>
      </c>
      <c r="O36" s="13" t="s">
        <v>416</v>
      </c>
      <c r="P36" s="6" t="s">
        <v>523</v>
      </c>
      <c r="Q36" s="13" t="s">
        <v>414</v>
      </c>
      <c r="R36" s="13" t="s">
        <v>4</v>
      </c>
      <c r="S36" s="13" t="s">
        <v>413</v>
      </c>
      <c r="T36" s="13" t="s">
        <v>413</v>
      </c>
      <c r="U36" s="6" t="s">
        <v>424</v>
      </c>
      <c r="V36" s="13" t="s">
        <v>419</v>
      </c>
      <c r="W36" s="13" t="s">
        <v>414</v>
      </c>
      <c r="X36" s="13" t="s">
        <v>414</v>
      </c>
      <c r="Y36" s="13" t="s">
        <v>414</v>
      </c>
      <c r="Z36" s="13" t="s">
        <v>413</v>
      </c>
    </row>
    <row r="37" spans="1:26" ht="84" customHeight="1" x14ac:dyDescent="0.3">
      <c r="A37" s="71">
        <v>32</v>
      </c>
      <c r="B37" s="5">
        <v>570</v>
      </c>
      <c r="C37" s="13" t="s">
        <v>137</v>
      </c>
      <c r="D37" s="46" t="s">
        <v>444</v>
      </c>
      <c r="E37" s="13" t="s">
        <v>562</v>
      </c>
      <c r="F37" s="13" t="s">
        <v>562</v>
      </c>
      <c r="G37" s="13" t="s">
        <v>563</v>
      </c>
      <c r="H37" s="13" t="s">
        <v>416</v>
      </c>
      <c r="I37" s="46" t="s">
        <v>447</v>
      </c>
      <c r="J37" s="13" t="s">
        <v>417</v>
      </c>
      <c r="K37" s="46" t="s">
        <v>525</v>
      </c>
      <c r="L37" s="13" t="s">
        <v>563</v>
      </c>
      <c r="M37" s="13" t="s">
        <v>563</v>
      </c>
      <c r="N37" s="13" t="s">
        <v>416</v>
      </c>
      <c r="O37" s="13" t="s">
        <v>416</v>
      </c>
      <c r="P37" s="6" t="s">
        <v>426</v>
      </c>
      <c r="Q37" s="13" t="s">
        <v>414</v>
      </c>
      <c r="R37" s="13" t="s">
        <v>4</v>
      </c>
      <c r="S37" s="13" t="s">
        <v>413</v>
      </c>
      <c r="T37" s="13" t="s">
        <v>413</v>
      </c>
      <c r="U37" s="6" t="s">
        <v>435</v>
      </c>
      <c r="V37" s="13" t="s">
        <v>414</v>
      </c>
      <c r="W37" s="13" t="s">
        <v>414</v>
      </c>
      <c r="X37" s="13" t="s">
        <v>414</v>
      </c>
      <c r="Y37" s="13" t="s">
        <v>414</v>
      </c>
      <c r="Z37" s="13" t="s">
        <v>413</v>
      </c>
    </row>
    <row r="38" spans="1:26" ht="91.5" customHeight="1" x14ac:dyDescent="0.3">
      <c r="A38" s="71">
        <v>33</v>
      </c>
      <c r="B38" s="5">
        <v>489</v>
      </c>
      <c r="C38" s="13" t="s">
        <v>141</v>
      </c>
      <c r="D38" s="46" t="s">
        <v>190</v>
      </c>
      <c r="E38" s="13" t="s">
        <v>562</v>
      </c>
      <c r="F38" s="13" t="s">
        <v>562</v>
      </c>
      <c r="G38" s="13" t="s">
        <v>562</v>
      </c>
      <c r="H38" s="13" t="s">
        <v>413</v>
      </c>
      <c r="I38" s="46" t="s">
        <v>447</v>
      </c>
      <c r="J38" s="13" t="s">
        <v>417</v>
      </c>
      <c r="K38" s="46" t="s">
        <v>527</v>
      </c>
      <c r="L38" s="13" t="s">
        <v>562</v>
      </c>
      <c r="M38" s="13" t="s">
        <v>562</v>
      </c>
      <c r="N38" s="13" t="s">
        <v>413</v>
      </c>
      <c r="O38" s="13" t="s">
        <v>413</v>
      </c>
      <c r="P38" s="6" t="s">
        <v>526</v>
      </c>
      <c r="Q38" s="13" t="s">
        <v>414</v>
      </c>
      <c r="R38" s="13" t="s">
        <v>4</v>
      </c>
      <c r="S38" s="13" t="s">
        <v>413</v>
      </c>
      <c r="T38" s="13" t="s">
        <v>413</v>
      </c>
      <c r="U38" s="6" t="s">
        <v>432</v>
      </c>
      <c r="V38" s="13" t="s">
        <v>414</v>
      </c>
      <c r="W38" s="13" t="s">
        <v>414</v>
      </c>
      <c r="X38" s="13" t="s">
        <v>414</v>
      </c>
      <c r="Y38" s="13" t="s">
        <v>414</v>
      </c>
      <c r="Z38" s="13" t="s">
        <v>413</v>
      </c>
    </row>
    <row r="39" spans="1:26" ht="84" customHeight="1" x14ac:dyDescent="0.3">
      <c r="A39" s="71">
        <v>34</v>
      </c>
      <c r="B39" s="5">
        <v>495</v>
      </c>
      <c r="C39" s="13" t="s">
        <v>145</v>
      </c>
      <c r="D39" s="46" t="s">
        <v>441</v>
      </c>
      <c r="E39" s="13" t="s">
        <v>563</v>
      </c>
      <c r="F39" s="13" t="s">
        <v>562</v>
      </c>
      <c r="G39" s="13" t="s">
        <v>562</v>
      </c>
      <c r="H39" s="13" t="s">
        <v>416</v>
      </c>
      <c r="I39" s="46" t="s">
        <v>449</v>
      </c>
      <c r="J39" s="13" t="s">
        <v>416</v>
      </c>
      <c r="K39" s="46" t="s">
        <v>528</v>
      </c>
      <c r="L39" s="13" t="s">
        <v>563</v>
      </c>
      <c r="M39" s="13" t="s">
        <v>562</v>
      </c>
      <c r="N39" s="13" t="s">
        <v>413</v>
      </c>
      <c r="O39" s="13" t="s">
        <v>416</v>
      </c>
      <c r="P39" s="6" t="s">
        <v>530</v>
      </c>
      <c r="Q39" s="13" t="s">
        <v>414</v>
      </c>
      <c r="R39" s="13" t="s">
        <v>4</v>
      </c>
      <c r="S39" s="13" t="s">
        <v>413</v>
      </c>
      <c r="T39" s="13" t="s">
        <v>413</v>
      </c>
      <c r="U39" s="6" t="s">
        <v>529</v>
      </c>
      <c r="V39" s="13" t="s">
        <v>414</v>
      </c>
      <c r="W39" s="13" t="s">
        <v>414</v>
      </c>
      <c r="X39" s="13" t="s">
        <v>414</v>
      </c>
      <c r="Y39" s="13" t="s">
        <v>414</v>
      </c>
      <c r="Z39" s="13" t="s">
        <v>413</v>
      </c>
    </row>
    <row r="40" spans="1:26" ht="84" customHeight="1" x14ac:dyDescent="0.3">
      <c r="A40" s="71">
        <v>35</v>
      </c>
      <c r="B40" s="5">
        <v>551</v>
      </c>
      <c r="C40" s="13" t="s">
        <v>151</v>
      </c>
      <c r="D40" s="46" t="s">
        <v>190</v>
      </c>
      <c r="E40" s="13" t="s">
        <v>562</v>
      </c>
      <c r="F40" s="13" t="s">
        <v>562</v>
      </c>
      <c r="G40" s="13" t="s">
        <v>562</v>
      </c>
      <c r="H40" s="13" t="s">
        <v>413</v>
      </c>
      <c r="I40" s="46" t="s">
        <v>449</v>
      </c>
      <c r="J40" s="13" t="s">
        <v>413</v>
      </c>
      <c r="K40" s="46" t="s">
        <v>531</v>
      </c>
      <c r="L40" s="13" t="s">
        <v>562</v>
      </c>
      <c r="M40" s="13" t="s">
        <v>562</v>
      </c>
      <c r="N40" s="13" t="s">
        <v>413</v>
      </c>
      <c r="O40" s="13" t="s">
        <v>413</v>
      </c>
      <c r="P40" s="6" t="s">
        <v>422</v>
      </c>
      <c r="Q40" s="13" t="s">
        <v>414</v>
      </c>
      <c r="R40" s="13" t="s">
        <v>4</v>
      </c>
      <c r="S40" s="13" t="s">
        <v>413</v>
      </c>
      <c r="T40" s="13" t="s">
        <v>413</v>
      </c>
      <c r="U40" s="6" t="s">
        <v>423</v>
      </c>
      <c r="V40" s="13" t="s">
        <v>419</v>
      </c>
      <c r="W40" s="13" t="s">
        <v>414</v>
      </c>
      <c r="X40" s="13" t="s">
        <v>414</v>
      </c>
      <c r="Y40" s="13" t="s">
        <v>414</v>
      </c>
      <c r="Z40" s="13" t="s">
        <v>413</v>
      </c>
    </row>
    <row r="41" spans="1:26" ht="84" customHeight="1" x14ac:dyDescent="0.3">
      <c r="A41" s="71">
        <v>36</v>
      </c>
      <c r="B41" s="5">
        <v>542</v>
      </c>
      <c r="C41" s="13" t="s">
        <v>156</v>
      </c>
      <c r="D41" s="46" t="s">
        <v>445</v>
      </c>
      <c r="E41" s="13" t="s">
        <v>563</v>
      </c>
      <c r="F41" s="13" t="s">
        <v>563</v>
      </c>
      <c r="G41" s="13" t="s">
        <v>562</v>
      </c>
      <c r="H41" s="13" t="s">
        <v>416</v>
      </c>
      <c r="I41" s="46" t="s">
        <v>447</v>
      </c>
      <c r="J41" s="13" t="s">
        <v>417</v>
      </c>
      <c r="K41" s="46" t="s">
        <v>532</v>
      </c>
      <c r="L41" s="13" t="s">
        <v>563</v>
      </c>
      <c r="M41" s="13" t="s">
        <v>563</v>
      </c>
      <c r="N41" s="13" t="s">
        <v>416</v>
      </c>
      <c r="O41" s="13" t="s">
        <v>416</v>
      </c>
      <c r="P41" s="6" t="s">
        <v>534</v>
      </c>
      <c r="Q41" s="13" t="s">
        <v>414</v>
      </c>
      <c r="R41" s="13" t="s">
        <v>415</v>
      </c>
      <c r="S41" s="13" t="s">
        <v>413</v>
      </c>
      <c r="T41" s="13" t="s">
        <v>413</v>
      </c>
      <c r="U41" s="6" t="s">
        <v>533</v>
      </c>
      <c r="V41" s="13" t="s">
        <v>419</v>
      </c>
      <c r="W41" s="13" t="s">
        <v>414</v>
      </c>
      <c r="X41" s="13" t="s">
        <v>414</v>
      </c>
      <c r="Y41" s="13" t="s">
        <v>414</v>
      </c>
      <c r="Z41" s="13" t="s">
        <v>413</v>
      </c>
    </row>
    <row r="42" spans="1:26" ht="93.75" customHeight="1" x14ac:dyDescent="0.3">
      <c r="A42" s="71">
        <v>37</v>
      </c>
      <c r="B42" s="5">
        <v>536</v>
      </c>
      <c r="C42" s="13" t="s">
        <v>160</v>
      </c>
      <c r="D42" s="46" t="s">
        <v>429</v>
      </c>
      <c r="E42" s="13" t="s">
        <v>563</v>
      </c>
      <c r="F42" s="13" t="s">
        <v>563</v>
      </c>
      <c r="G42" s="13" t="s">
        <v>562</v>
      </c>
      <c r="H42" s="13" t="s">
        <v>416</v>
      </c>
      <c r="I42" s="46" t="s">
        <v>452</v>
      </c>
      <c r="J42" s="13" t="s">
        <v>413</v>
      </c>
      <c r="K42" s="46" t="s">
        <v>536</v>
      </c>
      <c r="L42" s="13" t="s">
        <v>562</v>
      </c>
      <c r="M42" s="13" t="s">
        <v>563</v>
      </c>
      <c r="N42" s="13" t="s">
        <v>416</v>
      </c>
      <c r="O42" s="13" t="s">
        <v>413</v>
      </c>
      <c r="P42" s="6" t="s">
        <v>535</v>
      </c>
      <c r="Q42" s="13" t="s">
        <v>414</v>
      </c>
      <c r="R42" s="13" t="s">
        <v>414</v>
      </c>
      <c r="S42" s="13" t="s">
        <v>413</v>
      </c>
      <c r="T42" s="13" t="s">
        <v>413</v>
      </c>
      <c r="U42" s="6" t="s">
        <v>537</v>
      </c>
      <c r="V42" s="13" t="s">
        <v>414</v>
      </c>
      <c r="W42" s="13" t="s">
        <v>414</v>
      </c>
      <c r="X42" s="13" t="s">
        <v>414</v>
      </c>
      <c r="Y42" s="13" t="s">
        <v>414</v>
      </c>
      <c r="Z42" s="13" t="s">
        <v>413</v>
      </c>
    </row>
    <row r="43" spans="1:26" ht="108.75" customHeight="1" x14ac:dyDescent="0.3">
      <c r="A43" s="71">
        <v>38</v>
      </c>
      <c r="B43" s="5">
        <v>529</v>
      </c>
      <c r="C43" s="13" t="s">
        <v>164</v>
      </c>
      <c r="D43" s="46" t="s">
        <v>190</v>
      </c>
      <c r="E43" s="13" t="s">
        <v>562</v>
      </c>
      <c r="F43" s="13" t="s">
        <v>562</v>
      </c>
      <c r="G43" s="13" t="s">
        <v>562</v>
      </c>
      <c r="H43" s="13" t="s">
        <v>413</v>
      </c>
      <c r="I43" s="46" t="s">
        <v>454</v>
      </c>
      <c r="J43" s="13" t="s">
        <v>413</v>
      </c>
      <c r="K43" s="46" t="s">
        <v>539</v>
      </c>
      <c r="L43" s="13" t="s">
        <v>563</v>
      </c>
      <c r="M43" s="13" t="s">
        <v>563</v>
      </c>
      <c r="N43" s="13" t="s">
        <v>416</v>
      </c>
      <c r="O43" s="13" t="s">
        <v>416</v>
      </c>
      <c r="P43" s="6" t="s">
        <v>538</v>
      </c>
      <c r="Q43" s="13" t="s">
        <v>414</v>
      </c>
      <c r="R43" s="13" t="s">
        <v>4</v>
      </c>
      <c r="S43" s="13" t="s">
        <v>413</v>
      </c>
      <c r="T43" s="13" t="s">
        <v>413</v>
      </c>
      <c r="U43" s="6" t="s">
        <v>540</v>
      </c>
      <c r="V43" s="13" t="s">
        <v>419</v>
      </c>
      <c r="W43" s="13" t="s">
        <v>414</v>
      </c>
      <c r="X43" s="13" t="s">
        <v>414</v>
      </c>
      <c r="Y43" s="13" t="s">
        <v>414</v>
      </c>
      <c r="Z43" s="13" t="s">
        <v>413</v>
      </c>
    </row>
    <row r="44" spans="1:26" ht="145.5" customHeight="1" x14ac:dyDescent="0.3">
      <c r="A44" s="71">
        <v>39</v>
      </c>
      <c r="B44" s="5">
        <v>592</v>
      </c>
      <c r="C44" s="13" t="s">
        <v>169</v>
      </c>
      <c r="D44" s="46" t="s">
        <v>446</v>
      </c>
      <c r="E44" s="13" t="s">
        <v>564</v>
      </c>
      <c r="F44" s="13" t="s">
        <v>562</v>
      </c>
      <c r="G44" s="13" t="s">
        <v>563</v>
      </c>
      <c r="H44" s="13" t="s">
        <v>413</v>
      </c>
      <c r="I44" s="46" t="s">
        <v>447</v>
      </c>
      <c r="J44" s="13" t="s">
        <v>417</v>
      </c>
      <c r="K44" s="46" t="s">
        <v>542</v>
      </c>
      <c r="L44" s="13" t="s">
        <v>563</v>
      </c>
      <c r="M44" s="13" t="s">
        <v>562</v>
      </c>
      <c r="N44" s="13" t="s">
        <v>413</v>
      </c>
      <c r="O44" s="13" t="s">
        <v>416</v>
      </c>
      <c r="P44" s="6" t="s">
        <v>534</v>
      </c>
      <c r="Q44" s="13" t="s">
        <v>414</v>
      </c>
      <c r="R44" s="13" t="s">
        <v>4</v>
      </c>
      <c r="S44" s="13" t="s">
        <v>413</v>
      </c>
      <c r="T44" s="13" t="s">
        <v>413</v>
      </c>
      <c r="U44" s="6" t="s">
        <v>541</v>
      </c>
      <c r="V44" s="13" t="s">
        <v>419</v>
      </c>
      <c r="W44" s="13" t="s">
        <v>414</v>
      </c>
      <c r="X44" s="13" t="s">
        <v>414</v>
      </c>
      <c r="Y44" s="13" t="s">
        <v>414</v>
      </c>
      <c r="Z44" s="13" t="s">
        <v>413</v>
      </c>
    </row>
    <row r="45" spans="1:26" ht="106.5" customHeight="1" x14ac:dyDescent="0.3">
      <c r="A45" s="71">
        <v>40</v>
      </c>
      <c r="B45" s="5">
        <v>595</v>
      </c>
      <c r="C45" s="13" t="s">
        <v>174</v>
      </c>
      <c r="D45" s="46" t="s">
        <v>190</v>
      </c>
      <c r="E45" s="13" t="s">
        <v>562</v>
      </c>
      <c r="F45" s="13" t="s">
        <v>562</v>
      </c>
      <c r="G45" s="13" t="s">
        <v>562</v>
      </c>
      <c r="H45" s="13" t="s">
        <v>413</v>
      </c>
      <c r="I45" s="46" t="s">
        <v>447</v>
      </c>
      <c r="J45" s="13" t="s">
        <v>417</v>
      </c>
      <c r="K45" s="46" t="s">
        <v>544</v>
      </c>
      <c r="L45" s="13" t="s">
        <v>563</v>
      </c>
      <c r="M45" s="13" t="s">
        <v>562</v>
      </c>
      <c r="N45" s="13" t="s">
        <v>413</v>
      </c>
      <c r="O45" s="13" t="s">
        <v>413</v>
      </c>
      <c r="P45" s="6" t="s">
        <v>545</v>
      </c>
      <c r="Q45" s="13" t="s">
        <v>414</v>
      </c>
      <c r="R45" s="13" t="s">
        <v>4</v>
      </c>
      <c r="S45" s="13" t="s">
        <v>413</v>
      </c>
      <c r="T45" s="13" t="s">
        <v>413</v>
      </c>
      <c r="U45" s="6" t="s">
        <v>543</v>
      </c>
      <c r="V45" s="13" t="s">
        <v>414</v>
      </c>
      <c r="W45" s="13" t="s">
        <v>414</v>
      </c>
      <c r="X45" s="13" t="s">
        <v>414</v>
      </c>
      <c r="Y45" s="13" t="s">
        <v>414</v>
      </c>
      <c r="Z45" s="13" t="s">
        <v>413</v>
      </c>
    </row>
    <row r="46" spans="1:26" ht="213" customHeight="1" x14ac:dyDescent="0.3">
      <c r="A46" s="71">
        <v>41</v>
      </c>
      <c r="B46" s="5">
        <v>635</v>
      </c>
      <c r="C46" s="13" t="s">
        <v>178</v>
      </c>
      <c r="D46" s="46" t="s">
        <v>192</v>
      </c>
      <c r="E46" s="13" t="s">
        <v>564</v>
      </c>
      <c r="F46" s="13" t="s">
        <v>564</v>
      </c>
      <c r="G46" s="13" t="s">
        <v>562</v>
      </c>
      <c r="H46" s="13" t="s">
        <v>416</v>
      </c>
      <c r="I46" s="46" t="s">
        <v>452</v>
      </c>
      <c r="J46" s="13" t="s">
        <v>413</v>
      </c>
      <c r="K46" s="46" t="s">
        <v>547</v>
      </c>
      <c r="L46" s="13" t="s">
        <v>563</v>
      </c>
      <c r="M46" s="13" t="s">
        <v>562</v>
      </c>
      <c r="N46" s="13" t="s">
        <v>413</v>
      </c>
      <c r="O46" s="13" t="s">
        <v>413</v>
      </c>
      <c r="P46" s="6" t="s">
        <v>548</v>
      </c>
      <c r="Q46" s="13" t="s">
        <v>414</v>
      </c>
      <c r="R46" s="13" t="s">
        <v>4</v>
      </c>
      <c r="S46" s="13" t="s">
        <v>413</v>
      </c>
      <c r="T46" s="13" t="s">
        <v>413</v>
      </c>
      <c r="U46" s="6" t="s">
        <v>546</v>
      </c>
      <c r="V46" s="13" t="s">
        <v>419</v>
      </c>
      <c r="W46" s="13" t="s">
        <v>414</v>
      </c>
      <c r="X46" s="13" t="s">
        <v>414</v>
      </c>
      <c r="Y46" s="13" t="s">
        <v>414</v>
      </c>
      <c r="Z46" s="13" t="s">
        <v>413</v>
      </c>
    </row>
    <row r="47" spans="1:26" ht="189.75" customHeight="1" x14ac:dyDescent="0.3">
      <c r="A47" s="71">
        <v>42</v>
      </c>
      <c r="B47" s="5">
        <v>645</v>
      </c>
      <c r="C47" s="13" t="s">
        <v>180</v>
      </c>
      <c r="D47" s="46" t="s">
        <v>190</v>
      </c>
      <c r="E47" s="13" t="s">
        <v>562</v>
      </c>
      <c r="F47" s="13" t="s">
        <v>562</v>
      </c>
      <c r="G47" s="13" t="s">
        <v>562</v>
      </c>
      <c r="H47" s="13" t="s">
        <v>413</v>
      </c>
      <c r="I47" s="46" t="s">
        <v>449</v>
      </c>
      <c r="J47" s="13" t="s">
        <v>413</v>
      </c>
      <c r="K47" s="46" t="s">
        <v>550</v>
      </c>
      <c r="L47" s="13" t="s">
        <v>563</v>
      </c>
      <c r="M47" s="13" t="s">
        <v>562</v>
      </c>
      <c r="N47" s="13" t="s">
        <v>413</v>
      </c>
      <c r="O47" s="13" t="s">
        <v>413</v>
      </c>
      <c r="P47" s="6" t="s">
        <v>551</v>
      </c>
      <c r="Q47" s="13" t="s">
        <v>414</v>
      </c>
      <c r="R47" s="13" t="s">
        <v>4</v>
      </c>
      <c r="S47" s="13" t="s">
        <v>413</v>
      </c>
      <c r="T47" s="13" t="s">
        <v>413</v>
      </c>
      <c r="U47" s="6" t="s">
        <v>549</v>
      </c>
      <c r="V47" s="13" t="s">
        <v>414</v>
      </c>
      <c r="W47" s="13" t="s">
        <v>414</v>
      </c>
      <c r="X47" s="13" t="s">
        <v>414</v>
      </c>
      <c r="Y47" s="13" t="s">
        <v>414</v>
      </c>
      <c r="Z47" s="13" t="s">
        <v>413</v>
      </c>
    </row>
    <row r="48" spans="1:26" ht="135" x14ac:dyDescent="0.3">
      <c r="A48" s="71">
        <v>43</v>
      </c>
      <c r="B48" s="5">
        <v>641</v>
      </c>
      <c r="C48" s="13" t="s">
        <v>183</v>
      </c>
      <c r="D48" s="46" t="s">
        <v>431</v>
      </c>
      <c r="E48" s="13" t="s">
        <v>564</v>
      </c>
      <c r="F48" s="13" t="s">
        <v>563</v>
      </c>
      <c r="G48" s="13" t="s">
        <v>563</v>
      </c>
      <c r="H48" s="13" t="s">
        <v>416</v>
      </c>
      <c r="I48" s="46" t="s">
        <v>447</v>
      </c>
      <c r="J48" s="13" t="s">
        <v>417</v>
      </c>
      <c r="K48" s="46" t="s">
        <v>552</v>
      </c>
      <c r="L48" s="13" t="s">
        <v>563</v>
      </c>
      <c r="M48" s="13" t="s">
        <v>562</v>
      </c>
      <c r="N48" s="13" t="s">
        <v>413</v>
      </c>
      <c r="O48" s="13" t="s">
        <v>413</v>
      </c>
      <c r="P48" s="6" t="s">
        <v>534</v>
      </c>
      <c r="Q48" s="13" t="s">
        <v>414</v>
      </c>
      <c r="R48" s="13" t="s">
        <v>4</v>
      </c>
      <c r="S48" s="13" t="s">
        <v>413</v>
      </c>
      <c r="T48" s="13" t="s">
        <v>413</v>
      </c>
      <c r="U48" s="6" t="s">
        <v>418</v>
      </c>
      <c r="V48" s="13" t="s">
        <v>419</v>
      </c>
      <c r="W48" s="13" t="s">
        <v>414</v>
      </c>
      <c r="X48" s="13" t="s">
        <v>414</v>
      </c>
      <c r="Y48" s="13" t="s">
        <v>414</v>
      </c>
      <c r="Z48" s="13" t="s">
        <v>413</v>
      </c>
    </row>
    <row r="49" spans="1:26" ht="108.75" customHeight="1" x14ac:dyDescent="0.3">
      <c r="A49" s="71">
        <v>44</v>
      </c>
      <c r="B49" s="5">
        <v>656</v>
      </c>
      <c r="C49" s="7" t="s">
        <v>184</v>
      </c>
      <c r="D49" s="46" t="s">
        <v>425</v>
      </c>
      <c r="E49" s="13" t="s">
        <v>564</v>
      </c>
      <c r="F49" s="13" t="s">
        <v>562</v>
      </c>
      <c r="G49" s="13" t="s">
        <v>563</v>
      </c>
      <c r="H49" s="13" t="s">
        <v>416</v>
      </c>
      <c r="I49" s="46" t="s">
        <v>447</v>
      </c>
      <c r="J49" s="13" t="s">
        <v>417</v>
      </c>
      <c r="K49" s="46" t="s">
        <v>554</v>
      </c>
      <c r="L49" s="13" t="s">
        <v>563</v>
      </c>
      <c r="M49" s="13" t="s">
        <v>562</v>
      </c>
      <c r="N49" s="13" t="s">
        <v>413</v>
      </c>
      <c r="O49" s="13" t="s">
        <v>413</v>
      </c>
      <c r="P49" s="6" t="s">
        <v>555</v>
      </c>
      <c r="Q49" s="13" t="s">
        <v>414</v>
      </c>
      <c r="R49" s="13" t="s">
        <v>4</v>
      </c>
      <c r="S49" s="13" t="s">
        <v>413</v>
      </c>
      <c r="T49" s="13" t="s">
        <v>413</v>
      </c>
      <c r="U49" s="6" t="s">
        <v>553</v>
      </c>
      <c r="V49" s="13" t="s">
        <v>414</v>
      </c>
      <c r="W49" s="13" t="s">
        <v>414</v>
      </c>
      <c r="X49" s="13" t="s">
        <v>414</v>
      </c>
      <c r="Y49" s="13" t="s">
        <v>414</v>
      </c>
      <c r="Z49" s="13" t="s">
        <v>413</v>
      </c>
    </row>
    <row r="50" spans="1:26" ht="84" customHeight="1" x14ac:dyDescent="0.3">
      <c r="A50" s="71">
        <v>45</v>
      </c>
      <c r="B50" s="5">
        <v>660</v>
      </c>
      <c r="C50" s="13" t="s">
        <v>187</v>
      </c>
      <c r="D50" s="46" t="s">
        <v>191</v>
      </c>
      <c r="E50" s="13" t="s">
        <v>563</v>
      </c>
      <c r="F50" s="13" t="s">
        <v>562</v>
      </c>
      <c r="G50" s="13" t="s">
        <v>563</v>
      </c>
      <c r="H50" s="13" t="s">
        <v>416</v>
      </c>
      <c r="I50" s="46" t="s">
        <v>447</v>
      </c>
      <c r="J50" s="13" t="s">
        <v>417</v>
      </c>
      <c r="K50" s="46" t="s">
        <v>558</v>
      </c>
      <c r="L50" s="13" t="s">
        <v>563</v>
      </c>
      <c r="M50" s="13" t="s">
        <v>563</v>
      </c>
      <c r="N50" s="13" t="s">
        <v>416</v>
      </c>
      <c r="O50" s="13" t="s">
        <v>413</v>
      </c>
      <c r="P50" s="6" t="s">
        <v>557</v>
      </c>
      <c r="Q50" s="13" t="s">
        <v>414</v>
      </c>
      <c r="R50" s="13" t="s">
        <v>4</v>
      </c>
      <c r="S50" s="13" t="s">
        <v>413</v>
      </c>
      <c r="T50" s="13" t="s">
        <v>413</v>
      </c>
      <c r="U50" s="6" t="s">
        <v>556</v>
      </c>
      <c r="V50" s="13" t="s">
        <v>419</v>
      </c>
      <c r="W50" s="13" t="s">
        <v>414</v>
      </c>
      <c r="X50" s="13" t="s">
        <v>414</v>
      </c>
      <c r="Y50" s="13" t="s">
        <v>414</v>
      </c>
      <c r="Z50" s="13" t="s">
        <v>413</v>
      </c>
    </row>
    <row r="51" spans="1:26" ht="84" customHeight="1" x14ac:dyDescent="0.3">
      <c r="A51" s="71">
        <v>46</v>
      </c>
      <c r="B51" s="5">
        <v>666</v>
      </c>
      <c r="C51" s="13" t="s">
        <v>188</v>
      </c>
      <c r="D51" s="46" t="s">
        <v>420</v>
      </c>
      <c r="E51" s="13" t="s">
        <v>563</v>
      </c>
      <c r="F51" s="13" t="s">
        <v>562</v>
      </c>
      <c r="G51" s="13" t="s">
        <v>562</v>
      </c>
      <c r="H51" s="13" t="s">
        <v>413</v>
      </c>
      <c r="I51" s="46" t="s">
        <v>447</v>
      </c>
      <c r="J51" s="13" t="s">
        <v>417</v>
      </c>
      <c r="K51" s="46" t="s">
        <v>559</v>
      </c>
      <c r="L51" s="13" t="s">
        <v>563</v>
      </c>
      <c r="M51" s="13" t="s">
        <v>562</v>
      </c>
      <c r="N51" s="13" t="s">
        <v>413</v>
      </c>
      <c r="O51" s="13" t="s">
        <v>413</v>
      </c>
      <c r="P51" s="6" t="s">
        <v>560</v>
      </c>
      <c r="Q51" s="13" t="s">
        <v>415</v>
      </c>
      <c r="R51" s="13" t="s">
        <v>4</v>
      </c>
      <c r="S51" s="13" t="s">
        <v>413</v>
      </c>
      <c r="T51" s="13" t="s">
        <v>413</v>
      </c>
      <c r="U51" s="6" t="s">
        <v>561</v>
      </c>
      <c r="V51" s="13" t="s">
        <v>419</v>
      </c>
      <c r="W51" s="13" t="s">
        <v>414</v>
      </c>
      <c r="X51" s="13" t="s">
        <v>414</v>
      </c>
      <c r="Y51" s="13" t="s">
        <v>414</v>
      </c>
      <c r="Z51" s="13" t="s">
        <v>413</v>
      </c>
    </row>
  </sheetData>
  <sheetProtection algorithmName="SHA-512" hashValue="E49+eN5AOD7BjqNePb7PcvfaCxC0vbo78kRmQDg3FOMmhtoSH/RG0iFVQk1CSolEjXlTgOQl5CE2nqlCMKffyA==" saltValue="XmOu+Jj0hk1iFtS4ndQIpw==" spinCount="100000" sheet="1" objects="1" scenarios="1" selectLockedCells="1" selectUnlockedCells="1"/>
  <autoFilter ref="A5:Z51"/>
  <mergeCells count="12">
    <mergeCell ref="C3:C5"/>
    <mergeCell ref="B3:B5"/>
    <mergeCell ref="U4:Z4"/>
    <mergeCell ref="U3:Z3"/>
    <mergeCell ref="P4:S4"/>
    <mergeCell ref="P3:T3"/>
    <mergeCell ref="K4:N4"/>
    <mergeCell ref="K3:O3"/>
    <mergeCell ref="I4:J4"/>
    <mergeCell ref="D4:H4"/>
    <mergeCell ref="D3:J3"/>
    <mergeCell ref="A3:A5"/>
  </mergeCells>
  <phoneticPr fontId="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70"/>
  <sheetViews>
    <sheetView workbookViewId="0">
      <selection activeCell="C7" sqref="C7"/>
    </sheetView>
  </sheetViews>
  <sheetFormatPr defaultRowHeight="27" customHeight="1" x14ac:dyDescent="0.3"/>
  <cols>
    <col min="1" max="1" width="9" style="22" customWidth="1"/>
    <col min="2" max="2" width="18.5" style="22" customWidth="1"/>
    <col min="3" max="3" width="25.375" style="22" customWidth="1"/>
    <col min="4" max="4" width="10.75" style="22" customWidth="1"/>
    <col min="5" max="5" width="12" style="22" customWidth="1"/>
    <col min="6" max="9" width="10.75" style="22" customWidth="1"/>
    <col min="10" max="19" width="11.75" style="22" customWidth="1"/>
    <col min="20" max="21" width="11.75" style="30" customWidth="1"/>
    <col min="22" max="22" width="11.75" style="37" customWidth="1"/>
    <col min="23" max="16384" width="9" style="1"/>
  </cols>
  <sheetData>
    <row r="1" spans="1:53" ht="27" customHeight="1" x14ac:dyDescent="0.3">
      <c r="A1" s="124" t="s">
        <v>639</v>
      </c>
      <c r="D1" s="122"/>
      <c r="E1" s="16"/>
      <c r="F1" s="16"/>
      <c r="G1" s="23"/>
      <c r="H1" s="23"/>
      <c r="I1" s="23"/>
      <c r="S1" s="4"/>
      <c r="T1" s="23"/>
      <c r="U1" s="16"/>
      <c r="V1" s="16"/>
      <c r="W1" s="16"/>
      <c r="X1" s="23"/>
      <c r="Y1" s="44"/>
      <c r="Z1" s="16"/>
      <c r="AA1" s="16"/>
      <c r="AB1" s="16"/>
      <c r="AC1" s="16"/>
      <c r="AD1" s="16"/>
      <c r="AE1" s="16"/>
      <c r="AF1" s="16"/>
      <c r="AG1" s="16"/>
      <c r="AH1" s="16"/>
      <c r="AI1" s="23"/>
      <c r="AJ1" s="23"/>
      <c r="AK1" s="23"/>
      <c r="AL1" s="16"/>
      <c r="AM1" s="16"/>
      <c r="AN1" s="16"/>
      <c r="AO1" s="16"/>
      <c r="AP1" s="19"/>
      <c r="AQ1" s="123"/>
      <c r="AR1" s="19"/>
      <c r="AS1" s="19"/>
      <c r="AT1" s="19"/>
      <c r="AU1" s="19"/>
      <c r="AV1" s="19"/>
      <c r="AW1" s="19"/>
      <c r="AX1" s="19"/>
      <c r="AY1" s="19"/>
      <c r="AZ1" s="19"/>
      <c r="BA1" s="20"/>
    </row>
    <row r="2" spans="1:53" ht="9.75" customHeight="1" x14ac:dyDescent="0.3">
      <c r="D2" s="122"/>
      <c r="E2" s="16"/>
      <c r="F2" s="16"/>
      <c r="G2" s="23"/>
      <c r="H2" s="23"/>
      <c r="I2" s="23"/>
      <c r="S2" s="4"/>
      <c r="T2" s="23"/>
      <c r="U2" s="16"/>
      <c r="V2" s="16"/>
      <c r="W2" s="16"/>
      <c r="X2" s="23"/>
      <c r="Y2" s="44"/>
      <c r="Z2" s="16"/>
      <c r="AA2" s="16"/>
      <c r="AB2" s="16"/>
      <c r="AC2" s="16"/>
      <c r="AD2" s="16"/>
      <c r="AE2" s="16"/>
      <c r="AF2" s="16"/>
      <c r="AG2" s="16"/>
      <c r="AH2" s="16"/>
      <c r="AI2" s="23"/>
      <c r="AJ2" s="23"/>
      <c r="AK2" s="23"/>
      <c r="AL2" s="16"/>
      <c r="AM2" s="16"/>
      <c r="AN2" s="16"/>
      <c r="AO2" s="16"/>
      <c r="AP2" s="19"/>
      <c r="AQ2" s="123"/>
      <c r="AR2" s="19"/>
      <c r="AS2" s="19"/>
      <c r="AT2" s="19"/>
      <c r="AU2" s="19"/>
      <c r="AV2" s="19"/>
      <c r="AW2" s="19"/>
      <c r="AX2" s="19"/>
      <c r="AY2" s="19"/>
      <c r="AZ2" s="19"/>
      <c r="BA2" s="20"/>
    </row>
    <row r="3" spans="1:53" ht="27" customHeight="1" x14ac:dyDescent="0.3">
      <c r="A3" s="43" t="s">
        <v>619</v>
      </c>
      <c r="B3" s="43" t="s">
        <v>612</v>
      </c>
      <c r="C3" s="43" t="s">
        <v>613</v>
      </c>
      <c r="D3" s="43" t="s">
        <v>614</v>
      </c>
      <c r="E3" s="43" t="s">
        <v>565</v>
      </c>
      <c r="F3" s="43" t="s">
        <v>566</v>
      </c>
      <c r="G3" s="43" t="s">
        <v>567</v>
      </c>
      <c r="H3" s="43" t="s">
        <v>568</v>
      </c>
      <c r="I3" s="43" t="s">
        <v>569</v>
      </c>
      <c r="J3" s="42" t="s">
        <v>570</v>
      </c>
      <c r="K3" s="42" t="s">
        <v>571</v>
      </c>
      <c r="L3" s="42" t="s">
        <v>572</v>
      </c>
      <c r="M3" s="42" t="s">
        <v>573</v>
      </c>
      <c r="N3" s="38" t="s">
        <v>615</v>
      </c>
      <c r="O3" s="38" t="s">
        <v>616</v>
      </c>
      <c r="P3" s="38" t="s">
        <v>617</v>
      </c>
      <c r="Q3" s="38" t="s">
        <v>618</v>
      </c>
      <c r="R3" s="38" t="s">
        <v>574</v>
      </c>
      <c r="S3" s="38" t="s">
        <v>575</v>
      </c>
      <c r="T3" s="39" t="s">
        <v>576</v>
      </c>
      <c r="U3" s="39" t="s">
        <v>577</v>
      </c>
      <c r="V3" s="40" t="s">
        <v>578</v>
      </c>
    </row>
    <row r="4" spans="1:53" ht="27" customHeight="1" x14ac:dyDescent="0.3">
      <c r="A4" s="5">
        <v>10</v>
      </c>
      <c r="B4" s="13" t="s">
        <v>13</v>
      </c>
      <c r="C4" s="5" t="s">
        <v>579</v>
      </c>
      <c r="D4" s="13" t="s">
        <v>267</v>
      </c>
      <c r="E4" s="5" t="s">
        <v>2</v>
      </c>
      <c r="F4" s="13" t="s">
        <v>274</v>
      </c>
      <c r="G4" s="13" t="s">
        <v>580</v>
      </c>
      <c r="H4" s="7" t="s">
        <v>581</v>
      </c>
      <c r="I4" s="13">
        <f t="shared" ref="I4:I65" si="0">SUM(J4:M4)</f>
        <v>436</v>
      </c>
      <c r="J4" s="13">
        <v>68</v>
      </c>
      <c r="K4" s="13">
        <v>18</v>
      </c>
      <c r="L4" s="13">
        <v>51</v>
      </c>
      <c r="M4" s="13">
        <v>299</v>
      </c>
      <c r="N4" s="13">
        <v>0.57100000000000006</v>
      </c>
      <c r="O4" s="13">
        <v>0.94299999999999995</v>
      </c>
      <c r="P4" s="13">
        <v>0.79069999999999996</v>
      </c>
      <c r="Q4" s="13">
        <v>0.85430000000000006</v>
      </c>
      <c r="R4" s="13">
        <v>10.06</v>
      </c>
      <c r="S4" s="13">
        <v>0.45</v>
      </c>
      <c r="T4" s="28">
        <v>84.17</v>
      </c>
      <c r="U4" s="28">
        <v>22.15</v>
      </c>
      <c r="V4" s="34">
        <v>0.84399999999999997</v>
      </c>
      <c r="W4" s="26"/>
      <c r="X4" s="26"/>
      <c r="Y4" s="26"/>
      <c r="Z4" s="26"/>
      <c r="AA4" s="26"/>
    </row>
    <row r="5" spans="1:53" ht="27" customHeight="1" x14ac:dyDescent="0.3">
      <c r="A5" s="5">
        <v>10</v>
      </c>
      <c r="B5" s="13" t="s">
        <v>13</v>
      </c>
      <c r="C5" s="5" t="s">
        <v>579</v>
      </c>
      <c r="D5" s="13" t="s">
        <v>267</v>
      </c>
      <c r="E5" s="5" t="s">
        <v>3</v>
      </c>
      <c r="F5" s="13" t="s">
        <v>274</v>
      </c>
      <c r="G5" s="13">
        <v>35</v>
      </c>
      <c r="H5" s="7" t="s">
        <v>582</v>
      </c>
      <c r="I5" s="13">
        <f t="shared" si="0"/>
        <v>436</v>
      </c>
      <c r="J5" s="13">
        <v>94</v>
      </c>
      <c r="K5" s="13">
        <v>90</v>
      </c>
      <c r="L5" s="13">
        <v>25</v>
      </c>
      <c r="M5" s="13">
        <v>227</v>
      </c>
      <c r="N5" s="13">
        <v>0.79</v>
      </c>
      <c r="O5" s="13">
        <v>0.71599999999999997</v>
      </c>
      <c r="P5" s="13">
        <v>0.51090000000000002</v>
      </c>
      <c r="Q5" s="13">
        <v>0.90079999999999993</v>
      </c>
      <c r="R5" s="13">
        <v>2.78</v>
      </c>
      <c r="S5" s="13">
        <v>0.28999999999999998</v>
      </c>
      <c r="T5" s="28">
        <v>73.62</v>
      </c>
      <c r="U5" s="28">
        <v>9.48</v>
      </c>
      <c r="V5" s="34">
        <v>0.83179999999999998</v>
      </c>
      <c r="W5" s="26"/>
      <c r="X5" s="26"/>
      <c r="Y5" s="26"/>
      <c r="Z5" s="26"/>
      <c r="AA5" s="26"/>
    </row>
    <row r="6" spans="1:53" ht="27" customHeight="1" x14ac:dyDescent="0.3">
      <c r="A6" s="5">
        <v>10</v>
      </c>
      <c r="B6" s="13" t="s">
        <v>13</v>
      </c>
      <c r="C6" s="5" t="s">
        <v>579</v>
      </c>
      <c r="D6" s="13" t="s">
        <v>267</v>
      </c>
      <c r="E6" s="5" t="s">
        <v>9</v>
      </c>
      <c r="F6" s="13" t="s">
        <v>274</v>
      </c>
      <c r="G6" s="13" t="s">
        <v>583</v>
      </c>
      <c r="H6" s="7" t="s">
        <v>584</v>
      </c>
      <c r="I6" s="13">
        <f t="shared" si="0"/>
        <v>436</v>
      </c>
      <c r="J6" s="13">
        <v>93</v>
      </c>
      <c r="K6" s="13">
        <v>80</v>
      </c>
      <c r="L6" s="13">
        <v>26</v>
      </c>
      <c r="M6" s="13">
        <v>237</v>
      </c>
      <c r="N6" s="13">
        <v>0.78200000000000003</v>
      </c>
      <c r="O6" s="13">
        <v>0.748</v>
      </c>
      <c r="P6" s="13">
        <v>0.53759999999999997</v>
      </c>
      <c r="Q6" s="13">
        <v>0.90110000000000001</v>
      </c>
      <c r="R6" s="13">
        <v>3.1</v>
      </c>
      <c r="S6" s="13">
        <v>0.28999999999999998</v>
      </c>
      <c r="T6" s="28">
        <v>75.69</v>
      </c>
      <c r="U6" s="28">
        <v>10.6</v>
      </c>
      <c r="V6" s="34">
        <v>0.89659999999999995</v>
      </c>
      <c r="W6" s="26"/>
      <c r="X6" s="26"/>
      <c r="Y6" s="26"/>
      <c r="Z6" s="26"/>
      <c r="AA6" s="26"/>
    </row>
    <row r="7" spans="1:53" ht="27" customHeight="1" x14ac:dyDescent="0.3">
      <c r="A7" s="5">
        <v>55</v>
      </c>
      <c r="B7" s="13" t="s">
        <v>22</v>
      </c>
      <c r="C7" s="5" t="s">
        <v>353</v>
      </c>
      <c r="D7" s="13" t="s">
        <v>267</v>
      </c>
      <c r="E7" s="5" t="s">
        <v>2</v>
      </c>
      <c r="F7" s="13" t="s">
        <v>274</v>
      </c>
      <c r="G7" s="25">
        <v>70</v>
      </c>
      <c r="H7" s="7" t="s">
        <v>581</v>
      </c>
      <c r="I7" s="13">
        <f t="shared" si="0"/>
        <v>316</v>
      </c>
      <c r="J7" s="25">
        <v>56</v>
      </c>
      <c r="K7" s="25">
        <v>81</v>
      </c>
      <c r="L7" s="25">
        <v>26</v>
      </c>
      <c r="M7" s="25">
        <v>153</v>
      </c>
      <c r="N7" s="25">
        <v>0.68290000000000006</v>
      </c>
      <c r="O7" s="25">
        <v>0.65379999999999994</v>
      </c>
      <c r="P7" s="25">
        <v>0.40880000000000005</v>
      </c>
      <c r="Q7" s="25">
        <v>0.85470000000000002</v>
      </c>
      <c r="R7" s="25">
        <v>1.97</v>
      </c>
      <c r="S7" s="25">
        <v>0.48</v>
      </c>
      <c r="T7" s="29">
        <v>66.14</v>
      </c>
      <c r="U7" s="29">
        <v>4.07</v>
      </c>
      <c r="V7" s="35">
        <v>0.79900000000000004</v>
      </c>
      <c r="W7" s="26"/>
      <c r="X7" s="26"/>
      <c r="Y7" s="26"/>
      <c r="Z7" s="26"/>
      <c r="AA7" s="26"/>
    </row>
    <row r="8" spans="1:53" ht="27" customHeight="1" x14ac:dyDescent="0.3">
      <c r="A8" s="5">
        <v>55</v>
      </c>
      <c r="B8" s="13" t="s">
        <v>22</v>
      </c>
      <c r="C8" s="5" t="s">
        <v>353</v>
      </c>
      <c r="D8" s="13" t="s">
        <v>267</v>
      </c>
      <c r="E8" s="5" t="s">
        <v>2</v>
      </c>
      <c r="F8" s="13" t="s">
        <v>274</v>
      </c>
      <c r="G8" s="25">
        <v>150</v>
      </c>
      <c r="H8" s="7" t="s">
        <v>581</v>
      </c>
      <c r="I8" s="13">
        <f t="shared" si="0"/>
        <v>316</v>
      </c>
      <c r="J8" s="25">
        <v>31</v>
      </c>
      <c r="K8" s="25">
        <v>10</v>
      </c>
      <c r="L8" s="25">
        <v>51</v>
      </c>
      <c r="M8" s="25">
        <v>224</v>
      </c>
      <c r="N8" s="25">
        <v>0.37799999999999995</v>
      </c>
      <c r="O8" s="25">
        <v>0.95730000000000004</v>
      </c>
      <c r="P8" s="25">
        <v>0.75609999999999999</v>
      </c>
      <c r="Q8" s="25">
        <v>0.8145</v>
      </c>
      <c r="R8" s="25">
        <v>8.85</v>
      </c>
      <c r="S8" s="25">
        <v>0.65</v>
      </c>
      <c r="T8" s="29">
        <v>80.7</v>
      </c>
      <c r="U8" s="29">
        <v>13.62</v>
      </c>
      <c r="V8" s="35">
        <v>0.79900000000000004</v>
      </c>
      <c r="W8" s="26"/>
      <c r="X8" s="26"/>
      <c r="Y8" s="26"/>
      <c r="Z8" s="26"/>
      <c r="AA8" s="26"/>
    </row>
    <row r="9" spans="1:53" ht="27" customHeight="1" x14ac:dyDescent="0.3">
      <c r="A9" s="5">
        <v>55</v>
      </c>
      <c r="B9" s="13" t="s">
        <v>22</v>
      </c>
      <c r="C9" s="5" t="s">
        <v>353</v>
      </c>
      <c r="D9" s="13" t="s">
        <v>267</v>
      </c>
      <c r="E9" s="5" t="s">
        <v>3</v>
      </c>
      <c r="F9" s="13" t="s">
        <v>274</v>
      </c>
      <c r="G9" s="25">
        <v>35</v>
      </c>
      <c r="H9" s="7" t="s">
        <v>585</v>
      </c>
      <c r="I9" s="13">
        <f t="shared" si="0"/>
        <v>316</v>
      </c>
      <c r="J9" s="25">
        <v>58</v>
      </c>
      <c r="K9" s="25">
        <v>116</v>
      </c>
      <c r="L9" s="25">
        <v>24</v>
      </c>
      <c r="M9" s="25">
        <v>118</v>
      </c>
      <c r="N9" s="25">
        <v>0.70730000000000004</v>
      </c>
      <c r="O9" s="25">
        <v>0.50429999999999997</v>
      </c>
      <c r="P9" s="25">
        <v>0.33329999999999999</v>
      </c>
      <c r="Q9" s="25">
        <v>0.83099999999999996</v>
      </c>
      <c r="R9" s="25">
        <v>1.43</v>
      </c>
      <c r="S9" s="25">
        <v>0.57999999999999996</v>
      </c>
      <c r="T9" s="29">
        <v>55.7</v>
      </c>
      <c r="U9" s="29">
        <v>2.46</v>
      </c>
      <c r="V9" s="35">
        <v>0.68500000000000005</v>
      </c>
      <c r="W9" s="26"/>
      <c r="X9" s="26"/>
      <c r="Y9" s="26"/>
      <c r="Z9" s="26"/>
      <c r="AA9" s="26"/>
    </row>
    <row r="10" spans="1:53" ht="27" customHeight="1" x14ac:dyDescent="0.3">
      <c r="A10" s="5">
        <v>55</v>
      </c>
      <c r="B10" s="13" t="s">
        <v>22</v>
      </c>
      <c r="C10" s="5" t="s">
        <v>353</v>
      </c>
      <c r="D10" s="13" t="s">
        <v>586</v>
      </c>
      <c r="E10" s="5" t="s">
        <v>2</v>
      </c>
      <c r="F10" s="13" t="s">
        <v>274</v>
      </c>
      <c r="G10" s="25">
        <v>70</v>
      </c>
      <c r="H10" s="7" t="s">
        <v>581</v>
      </c>
      <c r="I10" s="13">
        <f t="shared" si="0"/>
        <v>77</v>
      </c>
      <c r="J10" s="25">
        <v>5</v>
      </c>
      <c r="K10" s="25">
        <v>7</v>
      </c>
      <c r="L10" s="25">
        <v>8</v>
      </c>
      <c r="M10" s="25">
        <v>57</v>
      </c>
      <c r="N10" s="25">
        <v>0.3846</v>
      </c>
      <c r="O10" s="25">
        <v>0.89060000000000006</v>
      </c>
      <c r="P10" s="25">
        <v>0.41670000000000001</v>
      </c>
      <c r="Q10" s="25">
        <v>0.87690000000000001</v>
      </c>
      <c r="R10" s="25">
        <v>3.52</v>
      </c>
      <c r="S10" s="25">
        <v>0.69</v>
      </c>
      <c r="T10" s="29">
        <v>80.52</v>
      </c>
      <c r="U10" s="29">
        <v>5.09</v>
      </c>
      <c r="V10" s="35">
        <v>0.76500000000000001</v>
      </c>
      <c r="W10" s="26"/>
      <c r="X10" s="26"/>
      <c r="Y10" s="26"/>
      <c r="Z10" s="26"/>
      <c r="AA10" s="26"/>
    </row>
    <row r="11" spans="1:53" ht="27" customHeight="1" x14ac:dyDescent="0.3">
      <c r="A11" s="5">
        <v>55</v>
      </c>
      <c r="B11" s="13" t="s">
        <v>22</v>
      </c>
      <c r="C11" s="5" t="s">
        <v>353</v>
      </c>
      <c r="D11" s="13" t="s">
        <v>586</v>
      </c>
      <c r="E11" s="5" t="s">
        <v>2</v>
      </c>
      <c r="F11" s="13" t="s">
        <v>274</v>
      </c>
      <c r="G11" s="25">
        <v>150</v>
      </c>
      <c r="H11" s="7" t="s">
        <v>581</v>
      </c>
      <c r="I11" s="13">
        <f t="shared" si="0"/>
        <v>77</v>
      </c>
      <c r="J11" s="25">
        <v>4</v>
      </c>
      <c r="K11" s="25">
        <v>0</v>
      </c>
      <c r="L11" s="25">
        <v>9</v>
      </c>
      <c r="M11" s="25">
        <v>64</v>
      </c>
      <c r="N11" s="25">
        <v>0.30769999999999997</v>
      </c>
      <c r="O11" s="25">
        <v>1</v>
      </c>
      <c r="P11" s="25">
        <v>1</v>
      </c>
      <c r="Q11" s="25">
        <v>0.87670000000000003</v>
      </c>
      <c r="R11" s="27" t="s">
        <v>16</v>
      </c>
      <c r="S11" s="25">
        <v>0.69</v>
      </c>
      <c r="T11" s="29">
        <v>88.31</v>
      </c>
      <c r="U11" s="32" t="s">
        <v>16</v>
      </c>
      <c r="V11" s="35">
        <v>0.76500000000000001</v>
      </c>
      <c r="W11" s="26"/>
      <c r="X11" s="26"/>
      <c r="Y11" s="26"/>
      <c r="Z11" s="26"/>
      <c r="AA11" s="26"/>
    </row>
    <row r="12" spans="1:53" ht="27" customHeight="1" x14ac:dyDescent="0.3">
      <c r="A12" s="5">
        <v>55</v>
      </c>
      <c r="B12" s="13" t="s">
        <v>22</v>
      </c>
      <c r="C12" s="5" t="s">
        <v>353</v>
      </c>
      <c r="D12" s="13" t="s">
        <v>586</v>
      </c>
      <c r="E12" s="5" t="s">
        <v>3</v>
      </c>
      <c r="F12" s="13" t="s">
        <v>274</v>
      </c>
      <c r="G12" s="25">
        <v>35</v>
      </c>
      <c r="H12" s="7" t="s">
        <v>585</v>
      </c>
      <c r="I12" s="13">
        <f t="shared" si="0"/>
        <v>77</v>
      </c>
      <c r="J12" s="25">
        <v>9</v>
      </c>
      <c r="K12" s="25">
        <v>37</v>
      </c>
      <c r="L12" s="25">
        <v>4</v>
      </c>
      <c r="M12" s="25">
        <v>27</v>
      </c>
      <c r="N12" s="25">
        <v>0.69230000000000003</v>
      </c>
      <c r="O12" s="25">
        <v>0.4219</v>
      </c>
      <c r="P12" s="25">
        <v>0.19570000000000001</v>
      </c>
      <c r="Q12" s="25">
        <v>0.871</v>
      </c>
      <c r="R12" s="25">
        <v>1.2</v>
      </c>
      <c r="S12" s="25">
        <v>0.73</v>
      </c>
      <c r="T12" s="29">
        <v>46.75</v>
      </c>
      <c r="U12" s="29">
        <v>1.64</v>
      </c>
      <c r="V12" s="35">
        <v>0.67500000000000004</v>
      </c>
      <c r="W12" s="26"/>
      <c r="X12" s="26"/>
      <c r="Y12" s="26"/>
      <c r="Z12" s="26"/>
      <c r="AA12" s="26"/>
    </row>
    <row r="13" spans="1:53" ht="27" customHeight="1" x14ac:dyDescent="0.3">
      <c r="A13" s="5">
        <v>55</v>
      </c>
      <c r="B13" s="13" t="s">
        <v>22</v>
      </c>
      <c r="C13" s="5" t="s">
        <v>353</v>
      </c>
      <c r="D13" s="13" t="s">
        <v>587</v>
      </c>
      <c r="E13" s="5" t="s">
        <v>2</v>
      </c>
      <c r="F13" s="13" t="s">
        <v>274</v>
      </c>
      <c r="G13" s="25">
        <v>70</v>
      </c>
      <c r="H13" s="7" t="s">
        <v>581</v>
      </c>
      <c r="I13" s="13">
        <f t="shared" si="0"/>
        <v>239</v>
      </c>
      <c r="J13" s="25">
        <v>51</v>
      </c>
      <c r="K13" s="25">
        <v>74</v>
      </c>
      <c r="L13" s="25">
        <v>18</v>
      </c>
      <c r="M13" s="25">
        <v>96</v>
      </c>
      <c r="N13" s="25">
        <v>0.73909999999999998</v>
      </c>
      <c r="O13" s="25">
        <v>0.56469999999999998</v>
      </c>
      <c r="P13" s="25">
        <v>0.40799999999999997</v>
      </c>
      <c r="Q13" s="25">
        <v>0.84209999999999996</v>
      </c>
      <c r="R13" s="25">
        <v>1.7</v>
      </c>
      <c r="S13" s="25">
        <v>0.46</v>
      </c>
      <c r="T13" s="29">
        <v>61.51</v>
      </c>
      <c r="U13" s="29">
        <v>3.68</v>
      </c>
      <c r="V13" s="35">
        <v>0.79600000000000004</v>
      </c>
      <c r="W13" s="26"/>
      <c r="X13" s="26"/>
      <c r="Y13" s="26"/>
      <c r="Z13" s="26"/>
      <c r="AA13" s="26"/>
    </row>
    <row r="14" spans="1:53" ht="27" customHeight="1" x14ac:dyDescent="0.3">
      <c r="A14" s="5">
        <v>55</v>
      </c>
      <c r="B14" s="13" t="s">
        <v>22</v>
      </c>
      <c r="C14" s="5" t="s">
        <v>353</v>
      </c>
      <c r="D14" s="13" t="s">
        <v>587</v>
      </c>
      <c r="E14" s="5" t="s">
        <v>2</v>
      </c>
      <c r="F14" s="13" t="s">
        <v>274</v>
      </c>
      <c r="G14" s="25">
        <v>150</v>
      </c>
      <c r="H14" s="7" t="s">
        <v>581</v>
      </c>
      <c r="I14" s="13">
        <f t="shared" si="0"/>
        <v>239</v>
      </c>
      <c r="J14" s="25">
        <v>27</v>
      </c>
      <c r="K14" s="25">
        <v>10</v>
      </c>
      <c r="L14" s="25">
        <v>42</v>
      </c>
      <c r="M14" s="25">
        <v>160</v>
      </c>
      <c r="N14" s="25">
        <v>0.39130000000000004</v>
      </c>
      <c r="O14" s="25">
        <v>0.94120000000000004</v>
      </c>
      <c r="P14" s="25">
        <v>0.72970000000000002</v>
      </c>
      <c r="Q14" s="25">
        <v>0.79209999999999992</v>
      </c>
      <c r="R14" s="25">
        <v>6.65</v>
      </c>
      <c r="S14" s="25">
        <v>0.65</v>
      </c>
      <c r="T14" s="29">
        <v>78.239999999999995</v>
      </c>
      <c r="U14" s="29">
        <v>10.29</v>
      </c>
      <c r="V14" s="35">
        <v>0.79600000000000004</v>
      </c>
      <c r="W14" s="26"/>
      <c r="X14" s="26"/>
      <c r="Y14" s="26"/>
      <c r="Z14" s="26"/>
      <c r="AA14" s="26"/>
    </row>
    <row r="15" spans="1:53" ht="27" customHeight="1" x14ac:dyDescent="0.3">
      <c r="A15" s="5">
        <v>55</v>
      </c>
      <c r="B15" s="13" t="s">
        <v>22</v>
      </c>
      <c r="C15" s="5" t="s">
        <v>353</v>
      </c>
      <c r="D15" s="13" t="s">
        <v>587</v>
      </c>
      <c r="E15" s="5" t="s">
        <v>3</v>
      </c>
      <c r="F15" s="13" t="s">
        <v>274</v>
      </c>
      <c r="G15" s="25">
        <v>20</v>
      </c>
      <c r="H15" s="7" t="s">
        <v>585</v>
      </c>
      <c r="I15" s="13">
        <f t="shared" si="0"/>
        <v>239</v>
      </c>
      <c r="J15" s="25">
        <v>59</v>
      </c>
      <c r="K15" s="25">
        <v>109</v>
      </c>
      <c r="L15" s="25">
        <v>10</v>
      </c>
      <c r="M15" s="25">
        <v>61</v>
      </c>
      <c r="N15" s="25">
        <v>0.85510000000000008</v>
      </c>
      <c r="O15" s="25">
        <v>0.35880000000000001</v>
      </c>
      <c r="P15" s="25">
        <v>0.35119999999999996</v>
      </c>
      <c r="Q15" s="25">
        <v>0.85919999999999996</v>
      </c>
      <c r="R15" s="25">
        <v>1.33</v>
      </c>
      <c r="S15" s="25">
        <v>0.4</v>
      </c>
      <c r="T15" s="29">
        <v>50.21</v>
      </c>
      <c r="U15" s="29">
        <v>3.3</v>
      </c>
      <c r="V15" s="35">
        <v>0.68799999999999994</v>
      </c>
      <c r="W15" s="26"/>
      <c r="X15" s="26"/>
      <c r="Y15" s="26"/>
      <c r="Z15" s="26"/>
      <c r="AA15" s="26"/>
    </row>
    <row r="16" spans="1:53" ht="27" customHeight="1" x14ac:dyDescent="0.3">
      <c r="A16" s="5">
        <v>55</v>
      </c>
      <c r="B16" s="13" t="s">
        <v>22</v>
      </c>
      <c r="C16" s="5" t="s">
        <v>353</v>
      </c>
      <c r="D16" s="13" t="s">
        <v>587</v>
      </c>
      <c r="E16" s="5" t="s">
        <v>3</v>
      </c>
      <c r="F16" s="13" t="s">
        <v>274</v>
      </c>
      <c r="G16" s="25">
        <v>35</v>
      </c>
      <c r="H16" s="7" t="s">
        <v>585</v>
      </c>
      <c r="I16" s="13">
        <f t="shared" si="0"/>
        <v>239</v>
      </c>
      <c r="J16" s="25">
        <v>49</v>
      </c>
      <c r="K16" s="25">
        <v>79</v>
      </c>
      <c r="L16" s="25">
        <v>20</v>
      </c>
      <c r="M16" s="25">
        <v>91</v>
      </c>
      <c r="N16" s="25">
        <v>0.71010000000000006</v>
      </c>
      <c r="O16" s="25">
        <v>0.5353</v>
      </c>
      <c r="P16" s="25">
        <v>0.38280000000000003</v>
      </c>
      <c r="Q16" s="25">
        <v>0.81980000000000008</v>
      </c>
      <c r="R16" s="25">
        <v>1.53</v>
      </c>
      <c r="S16" s="25">
        <v>0.54</v>
      </c>
      <c r="T16" s="29">
        <v>58.58</v>
      </c>
      <c r="U16" s="29">
        <v>2.82</v>
      </c>
      <c r="V16" s="35">
        <v>0.68799999999999994</v>
      </c>
      <c r="W16" s="26"/>
      <c r="X16" s="26"/>
      <c r="Y16" s="26"/>
      <c r="Z16" s="26"/>
      <c r="AA16" s="26"/>
    </row>
    <row r="17" spans="1:27" ht="27" customHeight="1" x14ac:dyDescent="0.3">
      <c r="A17" s="5">
        <v>933</v>
      </c>
      <c r="B17" s="13" t="s">
        <v>29</v>
      </c>
      <c r="C17" s="5" t="s">
        <v>579</v>
      </c>
      <c r="D17" s="13" t="s">
        <v>267</v>
      </c>
      <c r="E17" s="5" t="s">
        <v>2</v>
      </c>
      <c r="F17" s="13" t="s">
        <v>273</v>
      </c>
      <c r="G17" s="13">
        <v>86.5</v>
      </c>
      <c r="H17" s="7" t="s">
        <v>581</v>
      </c>
      <c r="I17" s="13">
        <f t="shared" si="0"/>
        <v>112</v>
      </c>
      <c r="J17" s="13">
        <v>48</v>
      </c>
      <c r="K17" s="13">
        <v>2</v>
      </c>
      <c r="L17" s="13">
        <v>6</v>
      </c>
      <c r="M17" s="13">
        <v>56</v>
      </c>
      <c r="N17" s="13">
        <v>0.88</v>
      </c>
      <c r="O17" s="13">
        <v>0.97</v>
      </c>
      <c r="P17" s="13">
        <v>0.96</v>
      </c>
      <c r="Q17" s="13">
        <v>0.90319999999999989</v>
      </c>
      <c r="R17" s="13">
        <v>25.78</v>
      </c>
      <c r="S17" s="13">
        <v>0.12</v>
      </c>
      <c r="T17" s="28">
        <v>92.86</v>
      </c>
      <c r="U17" s="28">
        <v>224</v>
      </c>
      <c r="V17" s="34">
        <v>0.93</v>
      </c>
      <c r="W17" s="26"/>
      <c r="X17" s="26"/>
      <c r="Y17" s="26"/>
      <c r="Z17" s="26"/>
      <c r="AA17" s="26"/>
    </row>
    <row r="18" spans="1:27" ht="27" customHeight="1" x14ac:dyDescent="0.3">
      <c r="A18" s="5">
        <v>933</v>
      </c>
      <c r="B18" s="13" t="s">
        <v>29</v>
      </c>
      <c r="C18" s="5" t="s">
        <v>579</v>
      </c>
      <c r="D18" s="13" t="s">
        <v>267</v>
      </c>
      <c r="E18" s="5" t="s">
        <v>3</v>
      </c>
      <c r="F18" s="13" t="s">
        <v>273</v>
      </c>
      <c r="G18" s="13">
        <v>66.3</v>
      </c>
      <c r="H18" s="7" t="s">
        <v>582</v>
      </c>
      <c r="I18" s="13">
        <f t="shared" si="0"/>
        <v>112</v>
      </c>
      <c r="J18" s="13">
        <v>49</v>
      </c>
      <c r="K18" s="13">
        <v>12</v>
      </c>
      <c r="L18" s="13">
        <v>5</v>
      </c>
      <c r="M18" s="13">
        <v>46</v>
      </c>
      <c r="N18" s="13">
        <v>0.9</v>
      </c>
      <c r="O18" s="13">
        <v>0.8</v>
      </c>
      <c r="P18" s="13">
        <v>0.80330000000000001</v>
      </c>
      <c r="Q18" s="13">
        <v>0.90200000000000002</v>
      </c>
      <c r="R18" s="13">
        <v>4.3899999999999997</v>
      </c>
      <c r="S18" s="13">
        <v>0.12</v>
      </c>
      <c r="T18" s="28">
        <v>84.82</v>
      </c>
      <c r="U18" s="28">
        <v>37.57</v>
      </c>
      <c r="V18" s="34">
        <v>0.94</v>
      </c>
      <c r="W18" s="26"/>
      <c r="X18" s="26"/>
      <c r="Y18" s="26"/>
      <c r="Z18" s="26"/>
      <c r="AA18" s="26"/>
    </row>
    <row r="19" spans="1:27" ht="27" customHeight="1" x14ac:dyDescent="0.3">
      <c r="A19" s="5">
        <v>933</v>
      </c>
      <c r="B19" s="13" t="s">
        <v>29</v>
      </c>
      <c r="C19" s="5" t="s">
        <v>579</v>
      </c>
      <c r="D19" s="13" t="s">
        <v>267</v>
      </c>
      <c r="E19" s="5" t="s">
        <v>9</v>
      </c>
      <c r="F19" s="13" t="s">
        <v>273</v>
      </c>
      <c r="G19" s="13">
        <v>22</v>
      </c>
      <c r="H19" s="7" t="s">
        <v>584</v>
      </c>
      <c r="I19" s="13">
        <f t="shared" si="0"/>
        <v>112</v>
      </c>
      <c r="J19" s="13">
        <v>53</v>
      </c>
      <c r="K19" s="13">
        <v>1</v>
      </c>
      <c r="L19" s="13">
        <v>1</v>
      </c>
      <c r="M19" s="13">
        <v>57</v>
      </c>
      <c r="N19" s="13">
        <v>0.98</v>
      </c>
      <c r="O19" s="13">
        <v>0.99</v>
      </c>
      <c r="P19" s="13">
        <v>0.98150000000000004</v>
      </c>
      <c r="Q19" s="13">
        <v>0.98280000000000001</v>
      </c>
      <c r="R19" s="13">
        <v>56.93</v>
      </c>
      <c r="S19" s="13">
        <v>0.02</v>
      </c>
      <c r="T19" s="28">
        <v>98.21</v>
      </c>
      <c r="U19" s="28">
        <v>3021</v>
      </c>
      <c r="V19" s="34">
        <v>0.96</v>
      </c>
      <c r="W19" s="26"/>
      <c r="X19" s="26"/>
      <c r="Y19" s="26"/>
      <c r="Z19" s="26"/>
      <c r="AA19" s="26"/>
    </row>
    <row r="20" spans="1:27" ht="27" customHeight="1" x14ac:dyDescent="0.3">
      <c r="A20" s="5">
        <v>933</v>
      </c>
      <c r="B20" s="13" t="s">
        <v>29</v>
      </c>
      <c r="C20" s="5" t="s">
        <v>579</v>
      </c>
      <c r="D20" s="13" t="s">
        <v>586</v>
      </c>
      <c r="E20" s="5" t="s">
        <v>2</v>
      </c>
      <c r="F20" s="13" t="s">
        <v>273</v>
      </c>
      <c r="G20" s="13">
        <v>64</v>
      </c>
      <c r="H20" s="7" t="s">
        <v>581</v>
      </c>
      <c r="I20" s="13">
        <f t="shared" si="0"/>
        <v>56</v>
      </c>
      <c r="J20" s="13">
        <v>15</v>
      </c>
      <c r="K20" s="13">
        <v>8</v>
      </c>
      <c r="L20" s="13">
        <v>3</v>
      </c>
      <c r="M20" s="13">
        <v>30</v>
      </c>
      <c r="N20" s="13">
        <v>0.83299999999999996</v>
      </c>
      <c r="O20" s="13">
        <v>0.78900000000000003</v>
      </c>
      <c r="P20" s="13">
        <v>0.6522</v>
      </c>
      <c r="Q20" s="13">
        <v>0.90910000000000002</v>
      </c>
      <c r="R20" s="13">
        <v>3.96</v>
      </c>
      <c r="S20" s="13">
        <v>0.21</v>
      </c>
      <c r="T20" s="28">
        <v>80.36</v>
      </c>
      <c r="U20" s="28">
        <v>18.75</v>
      </c>
      <c r="V20" s="34">
        <v>0.82</v>
      </c>
      <c r="W20" s="26"/>
      <c r="X20" s="26"/>
      <c r="Y20" s="26"/>
      <c r="Z20" s="26"/>
      <c r="AA20" s="26"/>
    </row>
    <row r="21" spans="1:27" ht="27" customHeight="1" x14ac:dyDescent="0.3">
      <c r="A21" s="5">
        <v>933</v>
      </c>
      <c r="B21" s="13" t="s">
        <v>29</v>
      </c>
      <c r="C21" s="5" t="s">
        <v>579</v>
      </c>
      <c r="D21" s="13" t="s">
        <v>586</v>
      </c>
      <c r="E21" s="5" t="s">
        <v>3</v>
      </c>
      <c r="F21" s="13" t="s">
        <v>273</v>
      </c>
      <c r="G21" s="13">
        <v>53.3</v>
      </c>
      <c r="H21" s="7" t="s">
        <v>582</v>
      </c>
      <c r="I21" s="13">
        <f t="shared" si="0"/>
        <v>56</v>
      </c>
      <c r="J21" s="13">
        <v>15</v>
      </c>
      <c r="K21" s="13">
        <v>11</v>
      </c>
      <c r="L21" s="13">
        <v>3</v>
      </c>
      <c r="M21" s="13">
        <v>27</v>
      </c>
      <c r="N21" s="13">
        <v>0.83299999999999996</v>
      </c>
      <c r="O21" s="13">
        <v>0.71099999999999997</v>
      </c>
      <c r="P21" s="13">
        <v>0.57689999999999997</v>
      </c>
      <c r="Q21" s="13">
        <v>0.9</v>
      </c>
      <c r="R21" s="13">
        <v>2.88</v>
      </c>
      <c r="S21" s="13">
        <v>0.23</v>
      </c>
      <c r="T21" s="28">
        <v>75</v>
      </c>
      <c r="U21" s="28">
        <v>12.27</v>
      </c>
      <c r="V21" s="34">
        <v>0.79</v>
      </c>
      <c r="W21" s="26"/>
      <c r="X21" s="26"/>
      <c r="Y21" s="26"/>
      <c r="Z21" s="26"/>
      <c r="AA21" s="26"/>
    </row>
    <row r="22" spans="1:27" ht="27" customHeight="1" x14ac:dyDescent="0.3">
      <c r="A22" s="5">
        <v>933</v>
      </c>
      <c r="B22" s="13" t="s">
        <v>29</v>
      </c>
      <c r="C22" s="5" t="s">
        <v>579</v>
      </c>
      <c r="D22" s="13" t="s">
        <v>586</v>
      </c>
      <c r="E22" s="5" t="s">
        <v>9</v>
      </c>
      <c r="F22" s="13" t="s">
        <v>273</v>
      </c>
      <c r="G22" s="13">
        <v>19.3</v>
      </c>
      <c r="H22" s="7" t="s">
        <v>584</v>
      </c>
      <c r="I22" s="13">
        <f t="shared" si="0"/>
        <v>56</v>
      </c>
      <c r="J22" s="13">
        <v>16</v>
      </c>
      <c r="K22" s="13">
        <v>0</v>
      </c>
      <c r="L22" s="13">
        <v>2</v>
      </c>
      <c r="M22" s="13">
        <v>38</v>
      </c>
      <c r="N22" s="13">
        <v>0.88900000000000001</v>
      </c>
      <c r="O22" s="13">
        <v>1</v>
      </c>
      <c r="P22" s="13">
        <v>1</v>
      </c>
      <c r="Q22" s="13">
        <v>0.95</v>
      </c>
      <c r="R22" s="27" t="s">
        <v>16</v>
      </c>
      <c r="S22" s="13">
        <v>0.11</v>
      </c>
      <c r="T22" s="28">
        <v>96.43</v>
      </c>
      <c r="U22" s="32" t="s">
        <v>16</v>
      </c>
      <c r="V22" s="34">
        <v>0.93</v>
      </c>
      <c r="W22" s="26"/>
      <c r="X22" s="26"/>
      <c r="Y22" s="26"/>
      <c r="Z22" s="26"/>
      <c r="AA22" s="26"/>
    </row>
    <row r="23" spans="1:27" ht="27" customHeight="1" x14ac:dyDescent="0.3">
      <c r="A23" s="5">
        <v>933</v>
      </c>
      <c r="B23" s="13" t="s">
        <v>29</v>
      </c>
      <c r="C23" s="5" t="s">
        <v>579</v>
      </c>
      <c r="D23" s="13" t="s">
        <v>587</v>
      </c>
      <c r="E23" s="5" t="s">
        <v>2</v>
      </c>
      <c r="F23" s="13" t="s">
        <v>273</v>
      </c>
      <c r="G23" s="13">
        <v>74.5</v>
      </c>
      <c r="H23" s="7" t="s">
        <v>581</v>
      </c>
      <c r="I23" s="13">
        <f t="shared" si="0"/>
        <v>56</v>
      </c>
      <c r="J23" s="13">
        <v>34</v>
      </c>
      <c r="K23" s="13">
        <v>0</v>
      </c>
      <c r="L23" s="13">
        <v>2</v>
      </c>
      <c r="M23" s="13">
        <v>20</v>
      </c>
      <c r="N23" s="13">
        <v>0.95</v>
      </c>
      <c r="O23" s="13">
        <v>1</v>
      </c>
      <c r="P23" s="13">
        <v>1</v>
      </c>
      <c r="Q23" s="13">
        <v>0.90910000000000002</v>
      </c>
      <c r="R23" s="27" t="s">
        <v>16</v>
      </c>
      <c r="S23" s="13">
        <v>0.06</v>
      </c>
      <c r="T23" s="28">
        <v>96.43</v>
      </c>
      <c r="U23" s="32" t="s">
        <v>16</v>
      </c>
      <c r="V23" s="34">
        <v>0.97</v>
      </c>
      <c r="W23" s="26"/>
      <c r="X23" s="26"/>
      <c r="Y23" s="26"/>
      <c r="Z23" s="26"/>
      <c r="AA23" s="26"/>
    </row>
    <row r="24" spans="1:27" ht="27" customHeight="1" x14ac:dyDescent="0.3">
      <c r="A24" s="5">
        <v>933</v>
      </c>
      <c r="B24" s="13" t="s">
        <v>29</v>
      </c>
      <c r="C24" s="5" t="s">
        <v>579</v>
      </c>
      <c r="D24" s="13" t="s">
        <v>587</v>
      </c>
      <c r="E24" s="5" t="s">
        <v>3</v>
      </c>
      <c r="F24" s="13" t="s">
        <v>273</v>
      </c>
      <c r="G24" s="13">
        <v>82.1</v>
      </c>
      <c r="H24" s="7" t="s">
        <v>582</v>
      </c>
      <c r="I24" s="13">
        <f t="shared" si="0"/>
        <v>56</v>
      </c>
      <c r="J24" s="13">
        <v>31</v>
      </c>
      <c r="K24" s="13">
        <v>0</v>
      </c>
      <c r="L24" s="13">
        <v>5</v>
      </c>
      <c r="M24" s="13">
        <v>20</v>
      </c>
      <c r="N24" s="13">
        <v>0.85</v>
      </c>
      <c r="O24" s="13">
        <v>1</v>
      </c>
      <c r="P24" s="13">
        <v>1</v>
      </c>
      <c r="Q24" s="13">
        <v>0.8</v>
      </c>
      <c r="R24" s="27" t="s">
        <v>16</v>
      </c>
      <c r="S24" s="13">
        <v>0.14000000000000001</v>
      </c>
      <c r="T24" s="28">
        <v>91.07</v>
      </c>
      <c r="U24" s="32" t="s">
        <v>16</v>
      </c>
      <c r="V24" s="34">
        <v>0.95</v>
      </c>
      <c r="W24" s="26"/>
      <c r="X24" s="26"/>
      <c r="Y24" s="26"/>
      <c r="Z24" s="26"/>
      <c r="AA24" s="26"/>
    </row>
    <row r="25" spans="1:27" ht="27" customHeight="1" x14ac:dyDescent="0.3">
      <c r="A25" s="5">
        <v>933</v>
      </c>
      <c r="B25" s="13" t="s">
        <v>29</v>
      </c>
      <c r="C25" s="5" t="s">
        <v>579</v>
      </c>
      <c r="D25" s="13" t="s">
        <v>587</v>
      </c>
      <c r="E25" s="5" t="s">
        <v>9</v>
      </c>
      <c r="F25" s="13" t="s">
        <v>273</v>
      </c>
      <c r="G25" s="13">
        <v>27</v>
      </c>
      <c r="H25" s="7" t="s">
        <v>584</v>
      </c>
      <c r="I25" s="13">
        <f t="shared" si="0"/>
        <v>56</v>
      </c>
      <c r="J25" s="13">
        <v>35</v>
      </c>
      <c r="K25" s="13">
        <v>1</v>
      </c>
      <c r="L25" s="13">
        <v>1</v>
      </c>
      <c r="M25" s="13">
        <v>19</v>
      </c>
      <c r="N25" s="13">
        <v>0.98</v>
      </c>
      <c r="O25" s="13">
        <v>0.97</v>
      </c>
      <c r="P25" s="13">
        <v>0.97219999999999995</v>
      </c>
      <c r="Q25" s="13">
        <v>0.95</v>
      </c>
      <c r="R25" s="13">
        <v>19.440000000000001</v>
      </c>
      <c r="S25" s="13">
        <v>0.03</v>
      </c>
      <c r="T25" s="28">
        <v>96.43</v>
      </c>
      <c r="U25" s="28">
        <v>665</v>
      </c>
      <c r="V25" s="34">
        <v>0.98</v>
      </c>
      <c r="W25" s="26"/>
      <c r="X25" s="26"/>
      <c r="Y25" s="26"/>
      <c r="Z25" s="26"/>
      <c r="AA25" s="26"/>
    </row>
    <row r="26" spans="1:27" ht="27" customHeight="1" x14ac:dyDescent="0.3">
      <c r="A26" s="5">
        <v>131</v>
      </c>
      <c r="B26" s="13" t="s">
        <v>35</v>
      </c>
      <c r="C26" s="5" t="s">
        <v>579</v>
      </c>
      <c r="D26" s="13" t="s">
        <v>586</v>
      </c>
      <c r="E26" s="5" t="s">
        <v>2</v>
      </c>
      <c r="F26" s="13" t="s">
        <v>273</v>
      </c>
      <c r="G26" s="13">
        <v>51.8</v>
      </c>
      <c r="H26" s="7" t="s">
        <v>581</v>
      </c>
      <c r="I26" s="13">
        <f t="shared" si="0"/>
        <v>89</v>
      </c>
      <c r="J26" s="13">
        <v>29</v>
      </c>
      <c r="K26" s="13">
        <v>17</v>
      </c>
      <c r="L26" s="13">
        <v>13</v>
      </c>
      <c r="M26" s="13">
        <v>30</v>
      </c>
      <c r="N26" s="13">
        <v>0.69</v>
      </c>
      <c r="O26" s="13">
        <v>0.63800000000000001</v>
      </c>
      <c r="P26" s="13">
        <v>0.63039999999999996</v>
      </c>
      <c r="Q26" s="13">
        <v>0.69769999999999999</v>
      </c>
      <c r="R26" s="13">
        <v>1.91</v>
      </c>
      <c r="S26" s="13">
        <v>0.48</v>
      </c>
      <c r="T26" s="28">
        <v>66.290000000000006</v>
      </c>
      <c r="U26" s="28">
        <v>3.94</v>
      </c>
      <c r="V26" s="34">
        <v>0.72</v>
      </c>
      <c r="W26" s="26"/>
      <c r="X26" s="26"/>
      <c r="Y26" s="26"/>
      <c r="Z26" s="26"/>
      <c r="AA26" s="26"/>
    </row>
    <row r="27" spans="1:27" ht="27" customHeight="1" x14ac:dyDescent="0.3">
      <c r="A27" s="5">
        <v>131</v>
      </c>
      <c r="B27" s="13" t="s">
        <v>35</v>
      </c>
      <c r="C27" s="5" t="s">
        <v>579</v>
      </c>
      <c r="D27" s="13" t="s">
        <v>586</v>
      </c>
      <c r="E27" s="5" t="s">
        <v>3</v>
      </c>
      <c r="F27" s="13" t="s">
        <v>273</v>
      </c>
      <c r="G27" s="13">
        <v>47.5</v>
      </c>
      <c r="H27" s="7" t="s">
        <v>582</v>
      </c>
      <c r="I27" s="13">
        <f t="shared" si="0"/>
        <v>89</v>
      </c>
      <c r="J27" s="13">
        <v>26</v>
      </c>
      <c r="K27" s="13">
        <v>12</v>
      </c>
      <c r="L27" s="13">
        <v>16</v>
      </c>
      <c r="M27" s="13">
        <v>35</v>
      </c>
      <c r="N27" s="13">
        <v>0.61899999999999999</v>
      </c>
      <c r="O27" s="13">
        <v>0.745</v>
      </c>
      <c r="P27" s="13">
        <v>0.68420000000000003</v>
      </c>
      <c r="Q27" s="13">
        <v>0.68629999999999991</v>
      </c>
      <c r="R27" s="13">
        <v>2.42</v>
      </c>
      <c r="S27" s="13">
        <v>0.51</v>
      </c>
      <c r="T27" s="28">
        <v>68.540000000000006</v>
      </c>
      <c r="U27" s="28">
        <v>4.74</v>
      </c>
      <c r="V27" s="34">
        <v>0.73</v>
      </c>
      <c r="W27" s="26"/>
      <c r="X27" s="26"/>
      <c r="Y27" s="26"/>
      <c r="Z27" s="26"/>
      <c r="AA27" s="26"/>
    </row>
    <row r="28" spans="1:27" ht="27" customHeight="1" x14ac:dyDescent="0.3">
      <c r="A28" s="5">
        <v>131</v>
      </c>
      <c r="B28" s="13" t="s">
        <v>35</v>
      </c>
      <c r="C28" s="5" t="s">
        <v>579</v>
      </c>
      <c r="D28" s="13" t="s">
        <v>586</v>
      </c>
      <c r="E28" s="5" t="s">
        <v>9</v>
      </c>
      <c r="F28" s="13" t="s">
        <v>273</v>
      </c>
      <c r="G28" s="13">
        <v>14.265000000000001</v>
      </c>
      <c r="H28" s="7" t="s">
        <v>584</v>
      </c>
      <c r="I28" s="13">
        <f t="shared" si="0"/>
        <v>89</v>
      </c>
      <c r="J28" s="13">
        <v>22</v>
      </c>
      <c r="K28" s="13">
        <v>7</v>
      </c>
      <c r="L28" s="13">
        <v>20</v>
      </c>
      <c r="M28" s="13">
        <v>40</v>
      </c>
      <c r="N28" s="13">
        <v>0.52400000000000002</v>
      </c>
      <c r="O28" s="13">
        <v>0.85099999999999998</v>
      </c>
      <c r="P28" s="13">
        <v>0.75859999999999994</v>
      </c>
      <c r="Q28" s="13">
        <v>0.66670000000000007</v>
      </c>
      <c r="R28" s="13">
        <v>3.52</v>
      </c>
      <c r="S28" s="13">
        <v>0.56000000000000005</v>
      </c>
      <c r="T28" s="28">
        <v>69.66</v>
      </c>
      <c r="U28" s="28">
        <v>6.29</v>
      </c>
      <c r="V28" s="34">
        <v>0.69</v>
      </c>
      <c r="W28" s="26"/>
      <c r="X28" s="26"/>
      <c r="Y28" s="26"/>
      <c r="Z28" s="26"/>
      <c r="AA28" s="26"/>
    </row>
    <row r="29" spans="1:27" ht="27" customHeight="1" x14ac:dyDescent="0.3">
      <c r="A29" s="5">
        <v>131</v>
      </c>
      <c r="B29" s="13" t="s">
        <v>35</v>
      </c>
      <c r="C29" s="5" t="s">
        <v>579</v>
      </c>
      <c r="D29" s="13" t="s">
        <v>587</v>
      </c>
      <c r="E29" s="5" t="s">
        <v>2</v>
      </c>
      <c r="F29" s="13" t="s">
        <v>273</v>
      </c>
      <c r="G29" s="13">
        <v>94.344999999999999</v>
      </c>
      <c r="H29" s="7" t="s">
        <v>581</v>
      </c>
      <c r="I29" s="13">
        <f t="shared" si="0"/>
        <v>185</v>
      </c>
      <c r="J29" s="13">
        <v>62</v>
      </c>
      <c r="K29" s="13">
        <v>15</v>
      </c>
      <c r="L29" s="13">
        <v>26</v>
      </c>
      <c r="M29" s="13">
        <v>82</v>
      </c>
      <c r="N29" s="13">
        <v>0.70499999999999996</v>
      </c>
      <c r="O29" s="13">
        <v>0.84499999999999997</v>
      </c>
      <c r="P29" s="13">
        <v>0.80519999999999992</v>
      </c>
      <c r="Q29" s="13">
        <v>0.75930000000000009</v>
      </c>
      <c r="R29" s="13">
        <v>4.5599999999999996</v>
      </c>
      <c r="S29" s="13">
        <v>0.35</v>
      </c>
      <c r="T29" s="28">
        <v>77.84</v>
      </c>
      <c r="U29" s="28">
        <v>13.04</v>
      </c>
      <c r="V29" s="34">
        <v>0.81</v>
      </c>
      <c r="W29" s="26"/>
      <c r="X29" s="26"/>
      <c r="Y29" s="26"/>
      <c r="Z29" s="26"/>
      <c r="AA29" s="26"/>
    </row>
    <row r="30" spans="1:27" ht="27" customHeight="1" x14ac:dyDescent="0.3">
      <c r="A30" s="5">
        <v>131</v>
      </c>
      <c r="B30" s="13" t="s">
        <v>35</v>
      </c>
      <c r="C30" s="5" t="s">
        <v>579</v>
      </c>
      <c r="D30" s="13" t="s">
        <v>587</v>
      </c>
      <c r="E30" s="5" t="s">
        <v>3</v>
      </c>
      <c r="F30" s="13" t="s">
        <v>273</v>
      </c>
      <c r="G30" s="13">
        <v>33.5</v>
      </c>
      <c r="H30" s="7" t="s">
        <v>582</v>
      </c>
      <c r="I30" s="13">
        <f t="shared" si="0"/>
        <v>185</v>
      </c>
      <c r="J30" s="13">
        <v>67</v>
      </c>
      <c r="K30" s="13">
        <v>27</v>
      </c>
      <c r="L30" s="13">
        <v>21</v>
      </c>
      <c r="M30" s="13">
        <v>70</v>
      </c>
      <c r="N30" s="13">
        <v>0.7609999999999999</v>
      </c>
      <c r="O30" s="13">
        <v>0.72199999999999998</v>
      </c>
      <c r="P30" s="13">
        <v>0.71279999999999999</v>
      </c>
      <c r="Q30" s="13">
        <v>0.76919999999999999</v>
      </c>
      <c r="R30" s="13">
        <v>2.74</v>
      </c>
      <c r="S30" s="13">
        <v>0.33</v>
      </c>
      <c r="T30" s="28">
        <v>74.05</v>
      </c>
      <c r="U30" s="28">
        <v>8.27</v>
      </c>
      <c r="V30" s="34">
        <v>0.77</v>
      </c>
      <c r="W30" s="26"/>
      <c r="X30" s="26"/>
      <c r="Y30" s="26"/>
      <c r="Z30" s="26"/>
      <c r="AA30" s="26"/>
    </row>
    <row r="31" spans="1:27" ht="27" customHeight="1" x14ac:dyDescent="0.3">
      <c r="A31" s="5">
        <v>131</v>
      </c>
      <c r="B31" s="13" t="s">
        <v>35</v>
      </c>
      <c r="C31" s="5" t="s">
        <v>579</v>
      </c>
      <c r="D31" s="13" t="s">
        <v>587</v>
      </c>
      <c r="E31" s="5" t="s">
        <v>9</v>
      </c>
      <c r="F31" s="13" t="s">
        <v>273</v>
      </c>
      <c r="G31" s="13">
        <v>32.39</v>
      </c>
      <c r="H31" s="7" t="s">
        <v>584</v>
      </c>
      <c r="I31" s="13">
        <f t="shared" si="0"/>
        <v>185</v>
      </c>
      <c r="J31" s="13">
        <v>63</v>
      </c>
      <c r="K31" s="13">
        <v>18</v>
      </c>
      <c r="L31" s="13">
        <v>25</v>
      </c>
      <c r="M31" s="13">
        <v>79</v>
      </c>
      <c r="N31" s="13">
        <v>0.71599999999999997</v>
      </c>
      <c r="O31" s="13">
        <v>0.81400000000000006</v>
      </c>
      <c r="P31" s="13">
        <v>0.77780000000000005</v>
      </c>
      <c r="Q31" s="13">
        <v>0.75959999999999994</v>
      </c>
      <c r="R31" s="13">
        <v>3.86</v>
      </c>
      <c r="S31" s="13">
        <v>0.35</v>
      </c>
      <c r="T31" s="28">
        <v>76.760000000000005</v>
      </c>
      <c r="U31" s="28">
        <v>11.06</v>
      </c>
      <c r="V31" s="34">
        <v>0.78</v>
      </c>
      <c r="W31" s="26"/>
      <c r="X31" s="26"/>
      <c r="Y31" s="26"/>
      <c r="Z31" s="26"/>
      <c r="AA31" s="26"/>
    </row>
    <row r="32" spans="1:27" ht="27" customHeight="1" x14ac:dyDescent="0.3">
      <c r="A32" s="5">
        <v>21</v>
      </c>
      <c r="B32" s="13" t="s">
        <v>41</v>
      </c>
      <c r="C32" s="5" t="s">
        <v>579</v>
      </c>
      <c r="D32" s="13" t="s">
        <v>586</v>
      </c>
      <c r="E32" s="5" t="s">
        <v>2</v>
      </c>
      <c r="F32" s="13" t="s">
        <v>273</v>
      </c>
      <c r="G32" s="13">
        <v>73.87</v>
      </c>
      <c r="H32" s="7" t="s">
        <v>581</v>
      </c>
      <c r="I32" s="13">
        <f t="shared" si="0"/>
        <v>370</v>
      </c>
      <c r="J32" s="13">
        <v>37</v>
      </c>
      <c r="K32" s="13">
        <v>21</v>
      </c>
      <c r="L32" s="13">
        <v>17</v>
      </c>
      <c r="M32" s="13">
        <v>295</v>
      </c>
      <c r="N32" s="13">
        <v>0.68519999999999992</v>
      </c>
      <c r="O32" s="13">
        <v>0.9335</v>
      </c>
      <c r="P32" s="13">
        <v>0.63790000000000002</v>
      </c>
      <c r="Q32" s="13">
        <v>0.94550000000000001</v>
      </c>
      <c r="R32" s="13">
        <v>10.31</v>
      </c>
      <c r="S32" s="13">
        <v>0.34</v>
      </c>
      <c r="T32" s="28">
        <v>89.73</v>
      </c>
      <c r="U32" s="28">
        <v>30.57</v>
      </c>
      <c r="V32" s="34">
        <v>0.84499999999999997</v>
      </c>
      <c r="W32" s="26"/>
      <c r="X32" s="26"/>
      <c r="Y32" s="26"/>
      <c r="Z32" s="26"/>
      <c r="AA32" s="26"/>
    </row>
    <row r="33" spans="1:27" ht="27" customHeight="1" x14ac:dyDescent="0.3">
      <c r="A33" s="5">
        <v>21</v>
      </c>
      <c r="B33" s="13" t="s">
        <v>41</v>
      </c>
      <c r="C33" s="5" t="s">
        <v>579</v>
      </c>
      <c r="D33" s="13" t="s">
        <v>586</v>
      </c>
      <c r="E33" s="5" t="s">
        <v>3</v>
      </c>
      <c r="F33" s="13" t="s">
        <v>273</v>
      </c>
      <c r="G33" s="13">
        <v>61.6</v>
      </c>
      <c r="H33" s="7" t="s">
        <v>582</v>
      </c>
      <c r="I33" s="13">
        <f t="shared" si="0"/>
        <v>370</v>
      </c>
      <c r="J33" s="13">
        <v>46</v>
      </c>
      <c r="K33" s="13">
        <v>21</v>
      </c>
      <c r="L33" s="13">
        <v>8</v>
      </c>
      <c r="M33" s="13">
        <v>295</v>
      </c>
      <c r="N33" s="13">
        <v>0.85189999999999999</v>
      </c>
      <c r="O33" s="13">
        <v>0.9335</v>
      </c>
      <c r="P33" s="13">
        <v>0.68659999999999999</v>
      </c>
      <c r="Q33" s="13">
        <v>0.97360000000000002</v>
      </c>
      <c r="R33" s="13">
        <v>12.82</v>
      </c>
      <c r="S33" s="13">
        <v>0.16</v>
      </c>
      <c r="T33" s="28">
        <v>92.16</v>
      </c>
      <c r="U33" s="28">
        <v>80.77</v>
      </c>
      <c r="V33" s="34">
        <v>0.91500000000000004</v>
      </c>
      <c r="W33" s="26"/>
      <c r="X33" s="26"/>
      <c r="Y33" s="26"/>
      <c r="Z33" s="26"/>
      <c r="AA33" s="26"/>
    </row>
    <row r="34" spans="1:27" ht="27" customHeight="1" x14ac:dyDescent="0.3">
      <c r="A34" s="5">
        <v>21</v>
      </c>
      <c r="B34" s="13" t="s">
        <v>41</v>
      </c>
      <c r="C34" s="5" t="s">
        <v>579</v>
      </c>
      <c r="D34" s="13" t="s">
        <v>586</v>
      </c>
      <c r="E34" s="5" t="s">
        <v>9</v>
      </c>
      <c r="F34" s="13" t="s">
        <v>273</v>
      </c>
      <c r="G34" s="13">
        <v>18.47</v>
      </c>
      <c r="H34" s="7" t="s">
        <v>584</v>
      </c>
      <c r="I34" s="13">
        <f t="shared" si="0"/>
        <v>370</v>
      </c>
      <c r="J34" s="13">
        <v>40</v>
      </c>
      <c r="K34" s="13">
        <v>14</v>
      </c>
      <c r="L34" s="13">
        <v>14</v>
      </c>
      <c r="M34" s="13">
        <v>302</v>
      </c>
      <c r="N34" s="13">
        <v>0.74069999999999991</v>
      </c>
      <c r="O34" s="13">
        <v>0.95569999999999988</v>
      </c>
      <c r="P34" s="13">
        <v>0.74069999999999991</v>
      </c>
      <c r="Q34" s="13">
        <v>0.95569999999999988</v>
      </c>
      <c r="R34" s="13">
        <v>16.72</v>
      </c>
      <c r="S34" s="13">
        <v>0.27</v>
      </c>
      <c r="T34" s="28">
        <v>92.43</v>
      </c>
      <c r="U34" s="28">
        <v>61.63</v>
      </c>
      <c r="V34" s="34">
        <v>0.90100000000000002</v>
      </c>
      <c r="W34" s="26"/>
      <c r="X34" s="26"/>
      <c r="Y34" s="26"/>
      <c r="Z34" s="26"/>
      <c r="AA34" s="26"/>
    </row>
    <row r="35" spans="1:27" ht="27" customHeight="1" x14ac:dyDescent="0.3">
      <c r="A35" s="5">
        <v>21</v>
      </c>
      <c r="B35" s="13" t="s">
        <v>41</v>
      </c>
      <c r="C35" s="5" t="s">
        <v>579</v>
      </c>
      <c r="D35" s="13" t="s">
        <v>587</v>
      </c>
      <c r="E35" s="5" t="s">
        <v>2</v>
      </c>
      <c r="F35" s="13" t="s">
        <v>273</v>
      </c>
      <c r="G35" s="13">
        <v>120.9</v>
      </c>
      <c r="H35" s="7" t="s">
        <v>581</v>
      </c>
      <c r="I35" s="13">
        <f t="shared" si="0"/>
        <v>164</v>
      </c>
      <c r="J35" s="13">
        <v>57</v>
      </c>
      <c r="K35" s="13">
        <v>8</v>
      </c>
      <c r="L35" s="13">
        <v>25</v>
      </c>
      <c r="M35" s="13">
        <v>74</v>
      </c>
      <c r="N35" s="13">
        <v>0.69510000000000005</v>
      </c>
      <c r="O35" s="13">
        <v>0.90239999999999998</v>
      </c>
      <c r="P35" s="13">
        <v>0.87690000000000001</v>
      </c>
      <c r="Q35" s="13">
        <v>0.74750000000000005</v>
      </c>
      <c r="R35" s="13">
        <v>7.13</v>
      </c>
      <c r="S35" s="13">
        <v>0.34</v>
      </c>
      <c r="T35" s="28">
        <v>79.88</v>
      </c>
      <c r="U35" s="28">
        <v>21.09</v>
      </c>
      <c r="V35" s="34">
        <v>0.81499999999999995</v>
      </c>
      <c r="W35" s="26"/>
      <c r="X35" s="26"/>
      <c r="Y35" s="26"/>
      <c r="Z35" s="26"/>
      <c r="AA35" s="26"/>
    </row>
    <row r="36" spans="1:27" ht="27" customHeight="1" x14ac:dyDescent="0.3">
      <c r="A36" s="5">
        <v>21</v>
      </c>
      <c r="B36" s="13" t="s">
        <v>41</v>
      </c>
      <c r="C36" s="5" t="s">
        <v>579</v>
      </c>
      <c r="D36" s="13" t="s">
        <v>587</v>
      </c>
      <c r="E36" s="5" t="s">
        <v>3</v>
      </c>
      <c r="F36" s="13" t="s">
        <v>273</v>
      </c>
      <c r="G36" s="13">
        <v>76.209999999999994</v>
      </c>
      <c r="H36" s="7" t="s">
        <v>582</v>
      </c>
      <c r="I36" s="13">
        <f t="shared" si="0"/>
        <v>164</v>
      </c>
      <c r="J36" s="13">
        <v>66</v>
      </c>
      <c r="K36" s="13">
        <v>8</v>
      </c>
      <c r="L36" s="13">
        <v>16</v>
      </c>
      <c r="M36" s="13">
        <v>74</v>
      </c>
      <c r="N36" s="13">
        <v>0.80489999999999995</v>
      </c>
      <c r="O36" s="13">
        <v>0.90239999999999998</v>
      </c>
      <c r="P36" s="13">
        <v>0.89190000000000003</v>
      </c>
      <c r="Q36" s="13">
        <v>0.82220000000000004</v>
      </c>
      <c r="R36" s="13">
        <v>8.25</v>
      </c>
      <c r="S36" s="13">
        <v>0.22</v>
      </c>
      <c r="T36" s="28">
        <v>85.37</v>
      </c>
      <c r="U36" s="28">
        <v>38.159999999999997</v>
      </c>
      <c r="V36" s="34">
        <v>0.93300000000000005</v>
      </c>
      <c r="W36" s="26"/>
      <c r="X36" s="26"/>
      <c r="Y36" s="26"/>
      <c r="Z36" s="26"/>
      <c r="AA36" s="26"/>
    </row>
    <row r="37" spans="1:27" ht="27" customHeight="1" x14ac:dyDescent="0.3">
      <c r="A37" s="5">
        <v>21</v>
      </c>
      <c r="B37" s="13" t="s">
        <v>41</v>
      </c>
      <c r="C37" s="5" t="s">
        <v>579</v>
      </c>
      <c r="D37" s="13" t="s">
        <v>587</v>
      </c>
      <c r="E37" s="5" t="s">
        <v>9</v>
      </c>
      <c r="F37" s="13" t="s">
        <v>273</v>
      </c>
      <c r="G37" s="13">
        <v>26.48</v>
      </c>
      <c r="H37" s="7" t="s">
        <v>584</v>
      </c>
      <c r="I37" s="13">
        <f t="shared" si="0"/>
        <v>164</v>
      </c>
      <c r="J37" s="13">
        <v>74</v>
      </c>
      <c r="K37" s="13">
        <v>13</v>
      </c>
      <c r="L37" s="13">
        <v>8</v>
      </c>
      <c r="M37" s="13">
        <v>69</v>
      </c>
      <c r="N37" s="13">
        <v>0.90239999999999998</v>
      </c>
      <c r="O37" s="13">
        <v>0.84150000000000003</v>
      </c>
      <c r="P37" s="13">
        <v>0.85060000000000002</v>
      </c>
      <c r="Q37" s="13">
        <v>0.89610000000000001</v>
      </c>
      <c r="R37" s="13">
        <v>5.69</v>
      </c>
      <c r="S37" s="13">
        <v>0.12</v>
      </c>
      <c r="T37" s="28">
        <v>87.2</v>
      </c>
      <c r="U37" s="28">
        <v>49.1</v>
      </c>
      <c r="V37" s="34">
        <v>0.93100000000000005</v>
      </c>
      <c r="W37" s="26"/>
      <c r="X37" s="26"/>
      <c r="Y37" s="26"/>
      <c r="Z37" s="26"/>
      <c r="AA37" s="26"/>
    </row>
    <row r="38" spans="1:27" ht="27" customHeight="1" x14ac:dyDescent="0.3">
      <c r="A38" s="5">
        <v>186</v>
      </c>
      <c r="B38" s="13" t="s">
        <v>47</v>
      </c>
      <c r="C38" s="5" t="s">
        <v>579</v>
      </c>
      <c r="D38" s="13" t="s">
        <v>267</v>
      </c>
      <c r="E38" s="5" t="s">
        <v>2</v>
      </c>
      <c r="F38" s="13" t="s">
        <v>274</v>
      </c>
      <c r="G38" s="13">
        <v>150</v>
      </c>
      <c r="H38" s="7" t="s">
        <v>581</v>
      </c>
      <c r="I38" s="13">
        <f t="shared" si="0"/>
        <v>84</v>
      </c>
      <c r="J38" s="13">
        <v>16</v>
      </c>
      <c r="K38" s="13">
        <v>1</v>
      </c>
      <c r="L38" s="13">
        <v>3</v>
      </c>
      <c r="M38" s="13">
        <v>64</v>
      </c>
      <c r="N38" s="13">
        <v>0.84200000000000008</v>
      </c>
      <c r="O38" s="13">
        <v>0.9840000000000001</v>
      </c>
      <c r="P38" s="13">
        <v>0.94120000000000004</v>
      </c>
      <c r="Q38" s="13">
        <v>0.95519999999999994</v>
      </c>
      <c r="R38" s="13">
        <v>54.74</v>
      </c>
      <c r="S38" s="13">
        <v>0.16</v>
      </c>
      <c r="T38" s="28">
        <v>95.24</v>
      </c>
      <c r="U38" s="28">
        <v>341.33</v>
      </c>
      <c r="V38" s="34">
        <v>0.9</v>
      </c>
      <c r="W38" s="26"/>
      <c r="X38" s="26"/>
      <c r="Y38" s="26"/>
      <c r="Z38" s="26"/>
      <c r="AA38" s="26"/>
    </row>
    <row r="39" spans="1:27" ht="27" customHeight="1" x14ac:dyDescent="0.3">
      <c r="A39" s="5">
        <v>186</v>
      </c>
      <c r="B39" s="13" t="s">
        <v>47</v>
      </c>
      <c r="C39" s="5" t="s">
        <v>579</v>
      </c>
      <c r="D39" s="13" t="s">
        <v>267</v>
      </c>
      <c r="E39" s="5" t="s">
        <v>3</v>
      </c>
      <c r="F39" s="13" t="s">
        <v>274</v>
      </c>
      <c r="G39" s="13">
        <v>35</v>
      </c>
      <c r="H39" s="7" t="s">
        <v>582</v>
      </c>
      <c r="I39" s="13">
        <f t="shared" si="0"/>
        <v>84</v>
      </c>
      <c r="J39" s="13">
        <v>16</v>
      </c>
      <c r="K39" s="13">
        <v>33</v>
      </c>
      <c r="L39" s="13">
        <v>3</v>
      </c>
      <c r="M39" s="13">
        <v>32</v>
      </c>
      <c r="N39" s="13">
        <v>0.84200000000000008</v>
      </c>
      <c r="O39" s="13">
        <v>0.49200000000000005</v>
      </c>
      <c r="P39" s="13">
        <v>0.32650000000000001</v>
      </c>
      <c r="Q39" s="13">
        <v>0.91430000000000011</v>
      </c>
      <c r="R39" s="13">
        <v>1.66</v>
      </c>
      <c r="S39" s="13">
        <v>0.32</v>
      </c>
      <c r="T39" s="28">
        <v>57.14</v>
      </c>
      <c r="U39" s="28">
        <v>5.17</v>
      </c>
      <c r="V39" s="34">
        <v>0.79400000000000004</v>
      </c>
      <c r="W39" s="26"/>
      <c r="X39" s="26"/>
      <c r="Y39" s="26"/>
      <c r="Z39" s="26"/>
      <c r="AA39" s="26"/>
    </row>
    <row r="40" spans="1:27" ht="27" customHeight="1" x14ac:dyDescent="0.3">
      <c r="A40" s="5">
        <v>186</v>
      </c>
      <c r="B40" s="13" t="s">
        <v>47</v>
      </c>
      <c r="C40" s="5" t="s">
        <v>579</v>
      </c>
      <c r="D40" s="13" t="s">
        <v>267</v>
      </c>
      <c r="E40" s="5" t="s">
        <v>9</v>
      </c>
      <c r="F40" s="13" t="s">
        <v>274</v>
      </c>
      <c r="G40" s="13" t="s">
        <v>588</v>
      </c>
      <c r="H40" s="7" t="s">
        <v>584</v>
      </c>
      <c r="I40" s="13">
        <f t="shared" si="0"/>
        <v>84</v>
      </c>
      <c r="J40" s="13">
        <v>16</v>
      </c>
      <c r="K40" s="13">
        <v>16</v>
      </c>
      <c r="L40" s="13">
        <v>3</v>
      </c>
      <c r="M40" s="13">
        <v>49</v>
      </c>
      <c r="N40" s="13">
        <v>0.84200000000000008</v>
      </c>
      <c r="O40" s="13">
        <v>0.753</v>
      </c>
      <c r="P40" s="13">
        <v>0.5</v>
      </c>
      <c r="Q40" s="13">
        <v>0.94230000000000003</v>
      </c>
      <c r="R40" s="13">
        <v>3.42</v>
      </c>
      <c r="S40" s="13">
        <v>0.21</v>
      </c>
      <c r="T40" s="28">
        <v>77.38</v>
      </c>
      <c r="U40" s="28">
        <v>16.329999999999998</v>
      </c>
      <c r="V40" s="34">
        <v>0.89300000000000002</v>
      </c>
      <c r="W40" s="26"/>
      <c r="X40" s="26"/>
      <c r="Y40" s="26"/>
      <c r="Z40" s="26"/>
      <c r="AA40" s="26"/>
    </row>
    <row r="41" spans="1:27" ht="27" customHeight="1" x14ac:dyDescent="0.3">
      <c r="A41" s="5">
        <v>183</v>
      </c>
      <c r="B41" s="13" t="s">
        <v>50</v>
      </c>
      <c r="C41" s="5" t="s">
        <v>579</v>
      </c>
      <c r="D41" s="13" t="s">
        <v>267</v>
      </c>
      <c r="E41" s="5" t="s">
        <v>2</v>
      </c>
      <c r="F41" s="13" t="s">
        <v>274</v>
      </c>
      <c r="G41" s="13" t="s">
        <v>589</v>
      </c>
      <c r="H41" s="7" t="s">
        <v>581</v>
      </c>
      <c r="I41" s="13">
        <f t="shared" si="0"/>
        <v>719</v>
      </c>
      <c r="J41" s="13">
        <v>107</v>
      </c>
      <c r="K41" s="13">
        <v>30</v>
      </c>
      <c r="L41" s="13">
        <v>81</v>
      </c>
      <c r="M41" s="13">
        <v>501</v>
      </c>
      <c r="N41" s="13">
        <v>0.56899999999999995</v>
      </c>
      <c r="O41" s="13">
        <v>0.94400000000000006</v>
      </c>
      <c r="P41" s="13">
        <v>0.78099999999999992</v>
      </c>
      <c r="Q41" s="13">
        <v>0.86080000000000001</v>
      </c>
      <c r="R41" s="13">
        <v>10.07</v>
      </c>
      <c r="S41" s="13">
        <v>0.46</v>
      </c>
      <c r="T41" s="28">
        <v>84.56</v>
      </c>
      <c r="U41" s="28">
        <v>22.06</v>
      </c>
      <c r="V41" s="34">
        <v>0.85399999999999998</v>
      </c>
      <c r="W41" s="26"/>
      <c r="X41" s="26"/>
      <c r="Y41" s="26"/>
      <c r="Z41" s="26"/>
      <c r="AA41" s="26"/>
    </row>
    <row r="42" spans="1:27" ht="27" customHeight="1" x14ac:dyDescent="0.3">
      <c r="A42" s="5">
        <v>183</v>
      </c>
      <c r="B42" s="13" t="s">
        <v>50</v>
      </c>
      <c r="C42" s="5" t="s">
        <v>579</v>
      </c>
      <c r="D42" s="13" t="s">
        <v>267</v>
      </c>
      <c r="E42" s="5" t="s">
        <v>3</v>
      </c>
      <c r="F42" s="13" t="s">
        <v>274</v>
      </c>
      <c r="G42" s="13">
        <v>35</v>
      </c>
      <c r="H42" s="7" t="s">
        <v>582</v>
      </c>
      <c r="I42" s="13">
        <f t="shared" si="0"/>
        <v>719</v>
      </c>
      <c r="J42" s="13">
        <v>132</v>
      </c>
      <c r="K42" s="13">
        <v>144</v>
      </c>
      <c r="L42" s="13">
        <v>56</v>
      </c>
      <c r="M42" s="13">
        <v>387</v>
      </c>
      <c r="N42" s="13">
        <v>0.70200000000000007</v>
      </c>
      <c r="O42" s="13">
        <v>0.72900000000000009</v>
      </c>
      <c r="P42" s="13">
        <v>0.4783</v>
      </c>
      <c r="Q42" s="13">
        <v>0.87360000000000004</v>
      </c>
      <c r="R42" s="13">
        <v>2.59</v>
      </c>
      <c r="S42" s="13">
        <v>0.41</v>
      </c>
      <c r="T42" s="28">
        <v>72.180000000000007</v>
      </c>
      <c r="U42" s="28">
        <v>6.33</v>
      </c>
      <c r="V42" s="34">
        <v>0.79200000000000004</v>
      </c>
      <c r="W42" s="26"/>
      <c r="X42" s="26"/>
      <c r="Y42" s="26"/>
      <c r="Z42" s="26"/>
      <c r="AA42" s="26"/>
    </row>
    <row r="43" spans="1:27" ht="27" customHeight="1" x14ac:dyDescent="0.3">
      <c r="A43" s="5">
        <v>183</v>
      </c>
      <c r="B43" s="13" t="s">
        <v>50</v>
      </c>
      <c r="C43" s="5" t="s">
        <v>579</v>
      </c>
      <c r="D43" s="13" t="s">
        <v>267</v>
      </c>
      <c r="E43" s="5" t="s">
        <v>9</v>
      </c>
      <c r="F43" s="13" t="s">
        <v>274</v>
      </c>
      <c r="G43" s="13" t="s">
        <v>588</v>
      </c>
      <c r="H43" s="7" t="s">
        <v>584</v>
      </c>
      <c r="I43" s="13">
        <f t="shared" si="0"/>
        <v>719</v>
      </c>
      <c r="J43" s="13">
        <v>130</v>
      </c>
      <c r="K43" s="13">
        <v>66</v>
      </c>
      <c r="L43" s="13">
        <v>58</v>
      </c>
      <c r="M43" s="13">
        <v>465</v>
      </c>
      <c r="N43" s="13">
        <v>0.69099999999999995</v>
      </c>
      <c r="O43" s="13">
        <v>0.87599999999999989</v>
      </c>
      <c r="P43" s="13">
        <v>0.6633</v>
      </c>
      <c r="Q43" s="13">
        <v>0.8891</v>
      </c>
      <c r="R43" s="13">
        <v>5.56</v>
      </c>
      <c r="S43" s="13">
        <v>0.35</v>
      </c>
      <c r="T43" s="28">
        <v>82.75</v>
      </c>
      <c r="U43" s="28">
        <v>15.79</v>
      </c>
      <c r="V43" s="34">
        <v>0.85599999999999998</v>
      </c>
      <c r="W43" s="26"/>
      <c r="X43" s="26"/>
      <c r="Y43" s="26"/>
      <c r="Z43" s="26"/>
      <c r="AA43" s="26"/>
    </row>
    <row r="44" spans="1:27" ht="27" customHeight="1" x14ac:dyDescent="0.3">
      <c r="A44" s="5">
        <v>183</v>
      </c>
      <c r="B44" s="13" t="s">
        <v>50</v>
      </c>
      <c r="C44" s="5" t="s">
        <v>579</v>
      </c>
      <c r="D44" s="13" t="s">
        <v>586</v>
      </c>
      <c r="E44" s="5" t="s">
        <v>2</v>
      </c>
      <c r="F44" s="13" t="s">
        <v>274</v>
      </c>
      <c r="G44" s="13">
        <v>68.790000000000006</v>
      </c>
      <c r="H44" s="7" t="s">
        <v>581</v>
      </c>
      <c r="I44" s="13">
        <f t="shared" si="0"/>
        <v>568</v>
      </c>
      <c r="J44" s="13">
        <v>44</v>
      </c>
      <c r="K44" s="13">
        <v>29</v>
      </c>
      <c r="L44" s="13">
        <v>51</v>
      </c>
      <c r="M44" s="13">
        <v>444</v>
      </c>
      <c r="N44" s="13">
        <v>0.46299999999999997</v>
      </c>
      <c r="O44" s="13">
        <v>0.93900000000000006</v>
      </c>
      <c r="P44" s="13">
        <v>0.60270000000000001</v>
      </c>
      <c r="Q44" s="13">
        <v>0.89700000000000002</v>
      </c>
      <c r="R44" s="13">
        <v>7.55</v>
      </c>
      <c r="S44" s="13">
        <v>0.56999999999999995</v>
      </c>
      <c r="T44" s="28">
        <v>85.92</v>
      </c>
      <c r="U44" s="28">
        <v>13.21</v>
      </c>
      <c r="V44" s="34">
        <v>0.76600000000000001</v>
      </c>
      <c r="W44" s="26"/>
      <c r="X44" s="26"/>
      <c r="Y44" s="26"/>
      <c r="Z44" s="26"/>
      <c r="AA44" s="26"/>
    </row>
    <row r="45" spans="1:27" ht="27" customHeight="1" x14ac:dyDescent="0.3">
      <c r="A45" s="5">
        <v>183</v>
      </c>
      <c r="B45" s="13" t="s">
        <v>50</v>
      </c>
      <c r="C45" s="5" t="s">
        <v>579</v>
      </c>
      <c r="D45" s="13" t="s">
        <v>586</v>
      </c>
      <c r="E45" s="5" t="s">
        <v>3</v>
      </c>
      <c r="F45" s="13" t="s">
        <v>274</v>
      </c>
      <c r="G45" s="13">
        <v>35</v>
      </c>
      <c r="H45" s="7" t="s">
        <v>582</v>
      </c>
      <c r="I45" s="13">
        <f t="shared" si="0"/>
        <v>568</v>
      </c>
      <c r="J45" s="13">
        <v>57</v>
      </c>
      <c r="K45" s="13">
        <v>131</v>
      </c>
      <c r="L45" s="13">
        <v>38</v>
      </c>
      <c r="M45" s="13">
        <v>342</v>
      </c>
      <c r="N45" s="13">
        <v>0.6</v>
      </c>
      <c r="O45" s="13">
        <v>0.72299999999999998</v>
      </c>
      <c r="P45" s="13">
        <v>0.30320000000000003</v>
      </c>
      <c r="Q45" s="13">
        <v>0.9</v>
      </c>
      <c r="R45" s="13">
        <v>2.17</v>
      </c>
      <c r="S45" s="13">
        <v>0.55000000000000004</v>
      </c>
      <c r="T45" s="28">
        <v>70.25</v>
      </c>
      <c r="U45" s="28">
        <v>3.92</v>
      </c>
      <c r="V45" s="34">
        <v>0.72899999999999998</v>
      </c>
      <c r="W45" s="26"/>
      <c r="X45" s="26"/>
      <c r="Y45" s="26"/>
      <c r="Z45" s="26"/>
      <c r="AA45" s="26"/>
    </row>
    <row r="46" spans="1:27" ht="27" customHeight="1" x14ac:dyDescent="0.3">
      <c r="A46" s="5">
        <v>183</v>
      </c>
      <c r="B46" s="13" t="s">
        <v>50</v>
      </c>
      <c r="C46" s="5" t="s">
        <v>579</v>
      </c>
      <c r="D46" s="13" t="s">
        <v>586</v>
      </c>
      <c r="E46" s="5" t="s">
        <v>9</v>
      </c>
      <c r="F46" s="13" t="s">
        <v>274</v>
      </c>
      <c r="G46" s="13">
        <v>11.4</v>
      </c>
      <c r="H46" s="7" t="s">
        <v>584</v>
      </c>
      <c r="I46" s="13">
        <f t="shared" si="0"/>
        <v>568</v>
      </c>
      <c r="J46" s="13">
        <v>54</v>
      </c>
      <c r="K46" s="13">
        <v>56</v>
      </c>
      <c r="L46" s="13">
        <v>41</v>
      </c>
      <c r="M46" s="13">
        <v>417</v>
      </c>
      <c r="N46" s="13">
        <v>0.56799999999999995</v>
      </c>
      <c r="O46" s="13">
        <v>0.88200000000000001</v>
      </c>
      <c r="P46" s="13">
        <v>0.49090000000000006</v>
      </c>
      <c r="Q46" s="13">
        <v>0.91049999999999998</v>
      </c>
      <c r="R46" s="13">
        <v>4.8</v>
      </c>
      <c r="S46" s="13">
        <v>0.49</v>
      </c>
      <c r="T46" s="28">
        <v>82.92</v>
      </c>
      <c r="U46" s="28">
        <v>9.81</v>
      </c>
      <c r="V46" s="34">
        <v>0.77100000000000002</v>
      </c>
      <c r="W46" s="26"/>
      <c r="X46" s="26"/>
      <c r="Y46" s="26"/>
      <c r="Z46" s="26"/>
      <c r="AA46" s="26"/>
    </row>
    <row r="47" spans="1:27" ht="27" customHeight="1" x14ac:dyDescent="0.3">
      <c r="A47" s="5">
        <v>183</v>
      </c>
      <c r="B47" s="13" t="s">
        <v>50</v>
      </c>
      <c r="C47" s="5" t="s">
        <v>579</v>
      </c>
      <c r="D47" s="13" t="s">
        <v>587</v>
      </c>
      <c r="E47" s="5" t="s">
        <v>2</v>
      </c>
      <c r="F47" s="13" t="s">
        <v>274</v>
      </c>
      <c r="G47" s="13">
        <v>114.43</v>
      </c>
      <c r="H47" s="7" t="s">
        <v>581</v>
      </c>
      <c r="I47" s="13">
        <f t="shared" si="0"/>
        <v>151</v>
      </c>
      <c r="J47" s="13">
        <v>63</v>
      </c>
      <c r="K47" s="13">
        <v>1</v>
      </c>
      <c r="L47" s="13">
        <v>30</v>
      </c>
      <c r="M47" s="13">
        <v>57</v>
      </c>
      <c r="N47" s="13">
        <v>0.67700000000000005</v>
      </c>
      <c r="O47" s="13">
        <v>0.98299999999999998</v>
      </c>
      <c r="P47" s="13">
        <v>0.98439999999999994</v>
      </c>
      <c r="Q47" s="13">
        <v>0.6552</v>
      </c>
      <c r="R47" s="13">
        <v>39.29</v>
      </c>
      <c r="S47" s="13">
        <v>0.33</v>
      </c>
      <c r="T47" s="28">
        <v>79.47</v>
      </c>
      <c r="U47" s="28">
        <v>119.7</v>
      </c>
      <c r="V47" s="34">
        <v>0.91200000000000003</v>
      </c>
      <c r="W47" s="26"/>
      <c r="X47" s="26"/>
      <c r="Y47" s="26"/>
      <c r="Z47" s="26"/>
      <c r="AA47" s="26"/>
    </row>
    <row r="48" spans="1:27" ht="27" customHeight="1" x14ac:dyDescent="0.3">
      <c r="A48" s="5">
        <v>183</v>
      </c>
      <c r="B48" s="13" t="s">
        <v>50</v>
      </c>
      <c r="C48" s="5" t="s">
        <v>579</v>
      </c>
      <c r="D48" s="13" t="s">
        <v>587</v>
      </c>
      <c r="E48" s="5" t="s">
        <v>3</v>
      </c>
      <c r="F48" s="13" t="s">
        <v>274</v>
      </c>
      <c r="G48" s="13">
        <v>35</v>
      </c>
      <c r="H48" s="7" t="s">
        <v>582</v>
      </c>
      <c r="I48" s="13">
        <f t="shared" si="0"/>
        <v>151</v>
      </c>
      <c r="J48" s="13">
        <v>75</v>
      </c>
      <c r="K48" s="13">
        <v>13</v>
      </c>
      <c r="L48" s="13">
        <v>18</v>
      </c>
      <c r="M48" s="13">
        <v>45</v>
      </c>
      <c r="N48" s="13">
        <v>0.80599999999999994</v>
      </c>
      <c r="O48" s="13">
        <v>0.77599999999999991</v>
      </c>
      <c r="P48" s="13">
        <v>0.85230000000000006</v>
      </c>
      <c r="Q48" s="13">
        <v>0.71430000000000005</v>
      </c>
      <c r="R48" s="13">
        <v>3.6</v>
      </c>
      <c r="S48" s="13">
        <v>0.25</v>
      </c>
      <c r="T48" s="28">
        <v>79.47</v>
      </c>
      <c r="U48" s="28">
        <v>14.42</v>
      </c>
      <c r="V48" s="34">
        <v>0.87</v>
      </c>
      <c r="W48" s="26"/>
      <c r="X48" s="26"/>
      <c r="Y48" s="26"/>
      <c r="Z48" s="26"/>
      <c r="AA48" s="26"/>
    </row>
    <row r="49" spans="1:27" ht="27" customHeight="1" x14ac:dyDescent="0.3">
      <c r="A49" s="5">
        <v>183</v>
      </c>
      <c r="B49" s="13" t="s">
        <v>50</v>
      </c>
      <c r="C49" s="5" t="s">
        <v>579</v>
      </c>
      <c r="D49" s="13" t="s">
        <v>587</v>
      </c>
      <c r="E49" s="5" t="s">
        <v>9</v>
      </c>
      <c r="F49" s="13" t="s">
        <v>274</v>
      </c>
      <c r="G49" s="13">
        <v>29.9</v>
      </c>
      <c r="H49" s="7" t="s">
        <v>584</v>
      </c>
      <c r="I49" s="13">
        <f t="shared" si="0"/>
        <v>151</v>
      </c>
      <c r="J49" s="13">
        <v>76</v>
      </c>
      <c r="K49" s="13">
        <v>10</v>
      </c>
      <c r="L49" s="13">
        <v>17</v>
      </c>
      <c r="M49" s="13">
        <v>48</v>
      </c>
      <c r="N49" s="13">
        <v>0.81700000000000006</v>
      </c>
      <c r="O49" s="13">
        <v>0.82799999999999996</v>
      </c>
      <c r="P49" s="13">
        <v>0.88370000000000004</v>
      </c>
      <c r="Q49" s="13">
        <v>0.73849999999999993</v>
      </c>
      <c r="R49" s="13">
        <v>4.74</v>
      </c>
      <c r="S49" s="13">
        <v>0.22</v>
      </c>
      <c r="T49" s="28">
        <v>82.12</v>
      </c>
      <c r="U49" s="28">
        <v>21.46</v>
      </c>
      <c r="V49" s="34">
        <v>0.90300000000000002</v>
      </c>
      <c r="W49" s="26"/>
      <c r="X49" s="26"/>
      <c r="Y49" s="26"/>
      <c r="Z49" s="26"/>
      <c r="AA49" s="26"/>
    </row>
    <row r="50" spans="1:27" s="24" customFormat="1" ht="27" customHeight="1" x14ac:dyDescent="0.3">
      <c r="A50" s="5">
        <v>183</v>
      </c>
      <c r="B50" s="13" t="s">
        <v>50</v>
      </c>
      <c r="C50" s="5" t="s">
        <v>579</v>
      </c>
      <c r="D50" s="13" t="s">
        <v>267</v>
      </c>
      <c r="E50" s="5" t="s">
        <v>9</v>
      </c>
      <c r="F50" s="13" t="s">
        <v>274</v>
      </c>
      <c r="G50" s="13" t="s">
        <v>588</v>
      </c>
      <c r="H50" s="7" t="s">
        <v>584</v>
      </c>
      <c r="I50" s="13">
        <f t="shared" si="0"/>
        <v>650</v>
      </c>
      <c r="J50" s="13">
        <v>104</v>
      </c>
      <c r="K50" s="13">
        <v>66</v>
      </c>
      <c r="L50" s="13">
        <v>15</v>
      </c>
      <c r="M50" s="13">
        <v>465</v>
      </c>
      <c r="N50" s="13">
        <v>0.87400000000000011</v>
      </c>
      <c r="O50" s="13">
        <v>0.87599999999999989</v>
      </c>
      <c r="P50" s="13">
        <v>0.61180000000000001</v>
      </c>
      <c r="Q50" s="13">
        <v>0.96879999999999999</v>
      </c>
      <c r="R50" s="13">
        <v>7.03</v>
      </c>
      <c r="S50" s="13">
        <v>0.14000000000000001</v>
      </c>
      <c r="T50" s="28">
        <v>87.54</v>
      </c>
      <c r="U50" s="28">
        <v>48.85</v>
      </c>
      <c r="V50" s="34">
        <v>0.94699999999999995</v>
      </c>
      <c r="W50" s="26"/>
      <c r="X50" s="26"/>
      <c r="Y50" s="26"/>
      <c r="Z50" s="26"/>
      <c r="AA50" s="26"/>
    </row>
    <row r="51" spans="1:27" s="24" customFormat="1" ht="27" customHeight="1" x14ac:dyDescent="0.3">
      <c r="A51" s="5">
        <v>183</v>
      </c>
      <c r="B51" s="13" t="s">
        <v>50</v>
      </c>
      <c r="C51" s="5" t="s">
        <v>579</v>
      </c>
      <c r="D51" s="13" t="s">
        <v>586</v>
      </c>
      <c r="E51" s="5" t="s">
        <v>2</v>
      </c>
      <c r="F51" s="13" t="s">
        <v>274</v>
      </c>
      <c r="G51" s="13">
        <v>68.790000000000006</v>
      </c>
      <c r="H51" s="7" t="s">
        <v>581</v>
      </c>
      <c r="I51" s="13">
        <f t="shared" si="0"/>
        <v>518</v>
      </c>
      <c r="J51" s="13">
        <v>34</v>
      </c>
      <c r="K51" s="13">
        <v>29</v>
      </c>
      <c r="L51" s="13">
        <v>11</v>
      </c>
      <c r="M51" s="13">
        <v>444</v>
      </c>
      <c r="N51" s="13">
        <v>0.75599999999999989</v>
      </c>
      <c r="O51" s="13">
        <v>0.93900000000000006</v>
      </c>
      <c r="P51" s="13">
        <v>0.53969999999999996</v>
      </c>
      <c r="Q51" s="13">
        <v>0.9758</v>
      </c>
      <c r="R51" s="13">
        <v>12.32</v>
      </c>
      <c r="S51" s="13">
        <v>0.26</v>
      </c>
      <c r="T51" s="28">
        <v>92.28</v>
      </c>
      <c r="U51" s="28">
        <v>47.32</v>
      </c>
      <c r="V51" s="34">
        <v>0.89500000000000002</v>
      </c>
      <c r="W51" s="26"/>
      <c r="X51" s="26"/>
      <c r="Y51" s="26"/>
      <c r="Z51" s="26"/>
      <c r="AA51" s="26"/>
    </row>
    <row r="52" spans="1:27" s="24" customFormat="1" ht="27" customHeight="1" x14ac:dyDescent="0.3">
      <c r="A52" s="5">
        <v>183</v>
      </c>
      <c r="B52" s="13" t="s">
        <v>50</v>
      </c>
      <c r="C52" s="5" t="s">
        <v>579</v>
      </c>
      <c r="D52" s="13" t="s">
        <v>586</v>
      </c>
      <c r="E52" s="5" t="s">
        <v>3</v>
      </c>
      <c r="F52" s="13" t="s">
        <v>274</v>
      </c>
      <c r="G52" s="13">
        <v>35</v>
      </c>
      <c r="H52" s="7" t="s">
        <v>582</v>
      </c>
      <c r="I52" s="13">
        <f t="shared" si="0"/>
        <v>518</v>
      </c>
      <c r="J52" s="13">
        <v>34</v>
      </c>
      <c r="K52" s="13">
        <v>131</v>
      </c>
      <c r="L52" s="13">
        <v>11</v>
      </c>
      <c r="M52" s="13">
        <v>342</v>
      </c>
      <c r="N52" s="13">
        <v>0.75599999999999989</v>
      </c>
      <c r="O52" s="13">
        <v>0.72299999999999998</v>
      </c>
      <c r="P52" s="13">
        <v>0.20610000000000001</v>
      </c>
      <c r="Q52" s="13">
        <v>0.96879999999999999</v>
      </c>
      <c r="R52" s="13">
        <v>2.73</v>
      </c>
      <c r="S52" s="13">
        <v>0.34</v>
      </c>
      <c r="T52" s="28">
        <v>72.59</v>
      </c>
      <c r="U52" s="28">
        <v>8.07</v>
      </c>
      <c r="V52" s="34">
        <v>0.83599999999999997</v>
      </c>
      <c r="W52" s="26"/>
      <c r="X52" s="26"/>
      <c r="Y52" s="26"/>
      <c r="Z52" s="26"/>
      <c r="AA52" s="26"/>
    </row>
    <row r="53" spans="1:27" s="24" customFormat="1" ht="27" customHeight="1" x14ac:dyDescent="0.3">
      <c r="A53" s="5">
        <v>183</v>
      </c>
      <c r="B53" s="13" t="s">
        <v>50</v>
      </c>
      <c r="C53" s="5" t="s">
        <v>579</v>
      </c>
      <c r="D53" s="13" t="s">
        <v>586</v>
      </c>
      <c r="E53" s="5" t="s">
        <v>9</v>
      </c>
      <c r="F53" s="13" t="s">
        <v>274</v>
      </c>
      <c r="G53" s="13">
        <v>11.4</v>
      </c>
      <c r="H53" s="7" t="s">
        <v>584</v>
      </c>
      <c r="I53" s="13">
        <f t="shared" si="0"/>
        <v>518</v>
      </c>
      <c r="J53" s="13">
        <v>36</v>
      </c>
      <c r="K53" s="13">
        <v>56</v>
      </c>
      <c r="L53" s="13">
        <v>9</v>
      </c>
      <c r="M53" s="13">
        <v>417</v>
      </c>
      <c r="N53" s="13">
        <v>0.8</v>
      </c>
      <c r="O53" s="13">
        <v>0.88200000000000001</v>
      </c>
      <c r="P53" s="13">
        <v>0.39130000000000004</v>
      </c>
      <c r="Q53" s="13">
        <v>0.97889999999999999</v>
      </c>
      <c r="R53" s="13">
        <v>6.76</v>
      </c>
      <c r="S53" s="13">
        <v>0.23</v>
      </c>
      <c r="T53" s="28">
        <v>87.45</v>
      </c>
      <c r="U53" s="28">
        <v>29.79</v>
      </c>
      <c r="V53" s="34">
        <v>0.89800000000000002</v>
      </c>
      <c r="W53" s="26"/>
      <c r="X53" s="26"/>
      <c r="Y53" s="26"/>
      <c r="Z53" s="26"/>
      <c r="AA53" s="26"/>
    </row>
    <row r="54" spans="1:27" s="24" customFormat="1" ht="27" customHeight="1" x14ac:dyDescent="0.3">
      <c r="A54" s="5">
        <v>183</v>
      </c>
      <c r="B54" s="13" t="s">
        <v>50</v>
      </c>
      <c r="C54" s="5" t="s">
        <v>579</v>
      </c>
      <c r="D54" s="13" t="s">
        <v>587</v>
      </c>
      <c r="E54" s="5" t="s">
        <v>2</v>
      </c>
      <c r="F54" s="13" t="s">
        <v>274</v>
      </c>
      <c r="G54" s="13">
        <v>114.43</v>
      </c>
      <c r="H54" s="7" t="s">
        <v>581</v>
      </c>
      <c r="I54" s="13">
        <f t="shared" si="0"/>
        <v>132</v>
      </c>
      <c r="J54" s="13">
        <v>61</v>
      </c>
      <c r="K54" s="13">
        <v>1</v>
      </c>
      <c r="L54" s="13">
        <v>13</v>
      </c>
      <c r="M54" s="13">
        <v>57</v>
      </c>
      <c r="N54" s="13">
        <v>0.82400000000000007</v>
      </c>
      <c r="O54" s="13">
        <v>0.98299999999999998</v>
      </c>
      <c r="P54" s="13">
        <v>0.9839</v>
      </c>
      <c r="Q54" s="13">
        <v>0.81430000000000002</v>
      </c>
      <c r="R54" s="13">
        <v>47.81</v>
      </c>
      <c r="S54" s="13">
        <v>0.18</v>
      </c>
      <c r="T54" s="28">
        <v>89.39</v>
      </c>
      <c r="U54" s="28">
        <v>267.45999999999998</v>
      </c>
      <c r="V54" s="34">
        <v>0.95599999999999996</v>
      </c>
      <c r="W54" s="26"/>
      <c r="X54" s="26"/>
      <c r="Y54" s="26"/>
      <c r="Z54" s="26"/>
      <c r="AA54" s="26"/>
    </row>
    <row r="55" spans="1:27" s="24" customFormat="1" ht="27" customHeight="1" x14ac:dyDescent="0.3">
      <c r="A55" s="5">
        <v>183</v>
      </c>
      <c r="B55" s="13" t="s">
        <v>50</v>
      </c>
      <c r="C55" s="5" t="s">
        <v>579</v>
      </c>
      <c r="D55" s="13" t="s">
        <v>587</v>
      </c>
      <c r="E55" s="5" t="s">
        <v>3</v>
      </c>
      <c r="F55" s="13" t="s">
        <v>274</v>
      </c>
      <c r="G55" s="13">
        <v>35</v>
      </c>
      <c r="H55" s="7" t="s">
        <v>582</v>
      </c>
      <c r="I55" s="13">
        <f t="shared" si="0"/>
        <v>132</v>
      </c>
      <c r="J55" s="13">
        <v>66</v>
      </c>
      <c r="K55" s="13">
        <v>13</v>
      </c>
      <c r="L55" s="13">
        <v>8</v>
      </c>
      <c r="M55" s="13">
        <v>45</v>
      </c>
      <c r="N55" s="13">
        <v>0.89200000000000002</v>
      </c>
      <c r="O55" s="13">
        <v>0.77599999999999991</v>
      </c>
      <c r="P55" s="13">
        <v>0.83540000000000003</v>
      </c>
      <c r="Q55" s="13">
        <v>0.84909999999999997</v>
      </c>
      <c r="R55" s="13">
        <v>3.98</v>
      </c>
      <c r="S55" s="13">
        <v>0.14000000000000001</v>
      </c>
      <c r="T55" s="28">
        <v>84.09</v>
      </c>
      <c r="U55" s="28">
        <v>28.56</v>
      </c>
      <c r="V55" s="34">
        <v>0.94</v>
      </c>
      <c r="W55" s="26"/>
      <c r="X55" s="26"/>
      <c r="Y55" s="26"/>
      <c r="Z55" s="26"/>
      <c r="AA55" s="26"/>
    </row>
    <row r="56" spans="1:27" s="24" customFormat="1" ht="27" customHeight="1" x14ac:dyDescent="0.3">
      <c r="A56" s="5">
        <v>183</v>
      </c>
      <c r="B56" s="13" t="s">
        <v>50</v>
      </c>
      <c r="C56" s="5" t="s">
        <v>579</v>
      </c>
      <c r="D56" s="13" t="s">
        <v>587</v>
      </c>
      <c r="E56" s="5" t="s">
        <v>9</v>
      </c>
      <c r="F56" s="13" t="s">
        <v>274</v>
      </c>
      <c r="G56" s="13">
        <v>29.9</v>
      </c>
      <c r="H56" s="7" t="s">
        <v>584</v>
      </c>
      <c r="I56" s="13">
        <f t="shared" si="0"/>
        <v>132</v>
      </c>
      <c r="J56" s="13">
        <v>68</v>
      </c>
      <c r="K56" s="13">
        <v>10</v>
      </c>
      <c r="L56" s="13">
        <v>6</v>
      </c>
      <c r="M56" s="13">
        <v>48</v>
      </c>
      <c r="N56" s="13">
        <v>0.91900000000000004</v>
      </c>
      <c r="O56" s="13">
        <v>0.82799999999999996</v>
      </c>
      <c r="P56" s="13">
        <v>0.87180000000000002</v>
      </c>
      <c r="Q56" s="13">
        <v>0.88890000000000002</v>
      </c>
      <c r="R56" s="13">
        <v>5.33</v>
      </c>
      <c r="S56" s="13">
        <v>0.1</v>
      </c>
      <c r="T56" s="28">
        <v>87.88</v>
      </c>
      <c r="U56" s="28">
        <v>54.4</v>
      </c>
      <c r="V56" s="34">
        <v>0.95499999999999996</v>
      </c>
      <c r="W56" s="26"/>
      <c r="X56" s="26"/>
      <c r="Y56" s="26"/>
      <c r="Z56" s="26"/>
      <c r="AA56" s="26"/>
    </row>
    <row r="57" spans="1:27" s="24" customFormat="1" ht="27" customHeight="1" x14ac:dyDescent="0.3">
      <c r="A57" s="5">
        <v>195</v>
      </c>
      <c r="B57" s="13" t="s">
        <v>53</v>
      </c>
      <c r="C57" s="5" t="s">
        <v>579</v>
      </c>
      <c r="D57" s="13" t="s">
        <v>586</v>
      </c>
      <c r="E57" s="5" t="s">
        <v>2</v>
      </c>
      <c r="F57" s="13" t="s">
        <v>274</v>
      </c>
      <c r="G57" s="12" t="s">
        <v>16</v>
      </c>
      <c r="H57" s="7" t="s">
        <v>581</v>
      </c>
      <c r="I57" s="13">
        <f t="shared" si="0"/>
        <v>319</v>
      </c>
      <c r="J57" s="13">
        <v>47</v>
      </c>
      <c r="K57" s="13">
        <v>6</v>
      </c>
      <c r="L57" s="13">
        <v>28</v>
      </c>
      <c r="M57" s="13">
        <v>238</v>
      </c>
      <c r="N57" s="13">
        <v>0.627</v>
      </c>
      <c r="O57" s="13">
        <v>0.97499999999999998</v>
      </c>
      <c r="P57" s="13">
        <v>0.88680000000000003</v>
      </c>
      <c r="Q57" s="13">
        <v>0.89469999999999994</v>
      </c>
      <c r="R57" s="13">
        <v>25.48</v>
      </c>
      <c r="S57" s="13">
        <v>0.38</v>
      </c>
      <c r="T57" s="28">
        <v>89.34</v>
      </c>
      <c r="U57" s="28">
        <v>66.58</v>
      </c>
      <c r="V57" s="34">
        <v>0.83799999999999997</v>
      </c>
      <c r="W57" s="26"/>
      <c r="X57" s="26"/>
      <c r="Y57" s="26"/>
      <c r="Z57" s="26"/>
      <c r="AA57" s="26"/>
    </row>
    <row r="58" spans="1:27" s="24" customFormat="1" ht="27" customHeight="1" x14ac:dyDescent="0.3">
      <c r="A58" s="5">
        <v>195</v>
      </c>
      <c r="B58" s="13" t="s">
        <v>53</v>
      </c>
      <c r="C58" s="5" t="s">
        <v>579</v>
      </c>
      <c r="D58" s="13" t="s">
        <v>586</v>
      </c>
      <c r="E58" s="5" t="s">
        <v>3</v>
      </c>
      <c r="F58" s="13" t="s">
        <v>274</v>
      </c>
      <c r="G58" s="13">
        <v>35</v>
      </c>
      <c r="H58" s="7" t="s">
        <v>582</v>
      </c>
      <c r="I58" s="13">
        <f t="shared" si="0"/>
        <v>319</v>
      </c>
      <c r="J58" s="13">
        <v>56</v>
      </c>
      <c r="K58" s="13">
        <v>52</v>
      </c>
      <c r="L58" s="13">
        <v>19</v>
      </c>
      <c r="M58" s="13">
        <v>192</v>
      </c>
      <c r="N58" s="13">
        <v>0.747</v>
      </c>
      <c r="O58" s="13">
        <v>0.78700000000000003</v>
      </c>
      <c r="P58" s="13">
        <v>0.51849999999999996</v>
      </c>
      <c r="Q58" s="13">
        <v>0.91</v>
      </c>
      <c r="R58" s="13">
        <v>3.5</v>
      </c>
      <c r="S58" s="13">
        <v>0.32</v>
      </c>
      <c r="T58" s="28">
        <v>77.739999999999995</v>
      </c>
      <c r="U58" s="28">
        <v>10.88</v>
      </c>
      <c r="V58" s="34">
        <v>0.84299999999999997</v>
      </c>
      <c r="W58" s="26"/>
      <c r="X58" s="26"/>
      <c r="Y58" s="26"/>
      <c r="Z58" s="26"/>
      <c r="AA58" s="26"/>
    </row>
    <row r="59" spans="1:27" s="24" customFormat="1" ht="27" customHeight="1" x14ac:dyDescent="0.3">
      <c r="A59" s="5">
        <v>195</v>
      </c>
      <c r="B59" s="13" t="s">
        <v>53</v>
      </c>
      <c r="C59" s="5" t="s">
        <v>579</v>
      </c>
      <c r="D59" s="13" t="s">
        <v>586</v>
      </c>
      <c r="E59" s="5" t="s">
        <v>9</v>
      </c>
      <c r="F59" s="13" t="s">
        <v>274</v>
      </c>
      <c r="G59" s="13">
        <v>11.4</v>
      </c>
      <c r="H59" s="7" t="s">
        <v>584</v>
      </c>
      <c r="I59" s="13">
        <f t="shared" si="0"/>
        <v>319</v>
      </c>
      <c r="J59" s="13">
        <v>53</v>
      </c>
      <c r="K59" s="13">
        <v>18</v>
      </c>
      <c r="L59" s="13">
        <v>22</v>
      </c>
      <c r="M59" s="13">
        <v>226</v>
      </c>
      <c r="N59" s="13">
        <v>0.70700000000000007</v>
      </c>
      <c r="O59" s="13">
        <v>0.92599999999999993</v>
      </c>
      <c r="P59" s="13">
        <v>0.74650000000000005</v>
      </c>
      <c r="Q59" s="13">
        <v>0.9113</v>
      </c>
      <c r="R59" s="13">
        <v>9.58</v>
      </c>
      <c r="S59" s="13">
        <v>0.32</v>
      </c>
      <c r="T59" s="28">
        <v>87.46</v>
      </c>
      <c r="U59" s="28">
        <v>30.25</v>
      </c>
      <c r="V59" s="34">
        <v>0.83699999999999997</v>
      </c>
      <c r="W59" s="26"/>
      <c r="X59" s="26"/>
      <c r="Y59" s="26"/>
      <c r="Z59" s="26"/>
      <c r="AA59" s="26"/>
    </row>
    <row r="60" spans="1:27" s="24" customFormat="1" ht="27" customHeight="1" x14ac:dyDescent="0.3">
      <c r="A60" s="5">
        <v>195</v>
      </c>
      <c r="B60" s="13" t="s">
        <v>53</v>
      </c>
      <c r="C60" s="5" t="s">
        <v>579</v>
      </c>
      <c r="D60" s="13" t="s">
        <v>586</v>
      </c>
      <c r="E60" s="5" t="s">
        <v>2</v>
      </c>
      <c r="F60" s="13" t="s">
        <v>273</v>
      </c>
      <c r="G60" s="12">
        <v>53.7</v>
      </c>
      <c r="H60" s="7" t="s">
        <v>581</v>
      </c>
      <c r="I60" s="13">
        <f t="shared" si="0"/>
        <v>319</v>
      </c>
      <c r="J60" s="13">
        <v>55</v>
      </c>
      <c r="K60" s="13">
        <v>27</v>
      </c>
      <c r="L60" s="13">
        <v>20</v>
      </c>
      <c r="M60" s="13">
        <v>217</v>
      </c>
      <c r="N60" s="13">
        <v>0.73299999999999998</v>
      </c>
      <c r="O60" s="13">
        <v>0.88900000000000001</v>
      </c>
      <c r="P60" s="13">
        <v>0.67069999999999996</v>
      </c>
      <c r="Q60" s="13">
        <v>0.91559999999999997</v>
      </c>
      <c r="R60" s="13">
        <v>6.63</v>
      </c>
      <c r="S60" s="13">
        <v>0.3</v>
      </c>
      <c r="T60" s="28">
        <v>85.27</v>
      </c>
      <c r="U60" s="28">
        <v>22.1</v>
      </c>
      <c r="V60" s="34">
        <v>0.83799999999999997</v>
      </c>
      <c r="W60" s="26"/>
      <c r="X60" s="26"/>
      <c r="Y60" s="26"/>
      <c r="Z60" s="26"/>
      <c r="AA60" s="26"/>
    </row>
    <row r="61" spans="1:27" s="24" customFormat="1" ht="27" customHeight="1" x14ac:dyDescent="0.3">
      <c r="A61" s="5">
        <v>195</v>
      </c>
      <c r="B61" s="13" t="s">
        <v>53</v>
      </c>
      <c r="C61" s="5" t="s">
        <v>579</v>
      </c>
      <c r="D61" s="13" t="s">
        <v>586</v>
      </c>
      <c r="E61" s="5" t="s">
        <v>3</v>
      </c>
      <c r="F61" s="13" t="s">
        <v>273</v>
      </c>
      <c r="G61" s="13">
        <v>89.6</v>
      </c>
      <c r="H61" s="7" t="s">
        <v>582</v>
      </c>
      <c r="I61" s="13">
        <f t="shared" si="0"/>
        <v>319</v>
      </c>
      <c r="J61" s="13">
        <v>46</v>
      </c>
      <c r="K61" s="13">
        <v>13</v>
      </c>
      <c r="L61" s="13">
        <v>29</v>
      </c>
      <c r="M61" s="13">
        <v>231</v>
      </c>
      <c r="N61" s="13">
        <v>0.61299999999999999</v>
      </c>
      <c r="O61" s="13">
        <v>0.94700000000000006</v>
      </c>
      <c r="P61" s="13">
        <v>0.77969999999999995</v>
      </c>
      <c r="Q61" s="13">
        <v>0.88849999999999996</v>
      </c>
      <c r="R61" s="13">
        <v>11.51</v>
      </c>
      <c r="S61" s="13">
        <v>0.41</v>
      </c>
      <c r="T61" s="28">
        <v>86.83</v>
      </c>
      <c r="U61" s="28">
        <v>28.19</v>
      </c>
      <c r="V61" s="34">
        <v>0.84299999999999997</v>
      </c>
      <c r="W61" s="26"/>
      <c r="X61" s="26"/>
      <c r="Y61" s="26"/>
      <c r="Z61" s="26"/>
      <c r="AA61" s="26"/>
    </row>
    <row r="62" spans="1:27" s="24" customFormat="1" ht="27" customHeight="1" x14ac:dyDescent="0.3">
      <c r="A62" s="5">
        <v>195</v>
      </c>
      <c r="B62" s="13" t="s">
        <v>53</v>
      </c>
      <c r="C62" s="5" t="s">
        <v>579</v>
      </c>
      <c r="D62" s="13" t="s">
        <v>586</v>
      </c>
      <c r="E62" s="5" t="s">
        <v>9</v>
      </c>
      <c r="F62" s="13" t="s">
        <v>273</v>
      </c>
      <c r="G62" s="13">
        <v>11.1</v>
      </c>
      <c r="H62" s="7" t="s">
        <v>584</v>
      </c>
      <c r="I62" s="13">
        <f t="shared" si="0"/>
        <v>319</v>
      </c>
      <c r="J62" s="13">
        <v>53</v>
      </c>
      <c r="K62" s="13">
        <v>19</v>
      </c>
      <c r="L62" s="13">
        <v>22</v>
      </c>
      <c r="M62" s="13">
        <v>225</v>
      </c>
      <c r="N62" s="13">
        <v>0.70700000000000007</v>
      </c>
      <c r="O62" s="13">
        <v>0.92200000000000004</v>
      </c>
      <c r="P62" s="13">
        <v>0.73609999999999998</v>
      </c>
      <c r="Q62" s="13">
        <v>0.91090000000000004</v>
      </c>
      <c r="R62" s="13">
        <v>9.08</v>
      </c>
      <c r="S62" s="13">
        <v>0.32</v>
      </c>
      <c r="T62" s="28">
        <v>87.15</v>
      </c>
      <c r="U62" s="28">
        <v>28.53</v>
      </c>
      <c r="V62" s="34">
        <v>0.83699999999999997</v>
      </c>
      <c r="W62" s="26"/>
      <c r="X62" s="26"/>
      <c r="Y62" s="26"/>
      <c r="Z62" s="26"/>
      <c r="AA62" s="26"/>
    </row>
    <row r="63" spans="1:27" s="24" customFormat="1" ht="27" customHeight="1" x14ac:dyDescent="0.3">
      <c r="A63" s="5">
        <v>195</v>
      </c>
      <c r="B63" s="13" t="s">
        <v>53</v>
      </c>
      <c r="C63" s="5" t="s">
        <v>579</v>
      </c>
      <c r="D63" s="13" t="s">
        <v>587</v>
      </c>
      <c r="E63" s="5" t="s">
        <v>2</v>
      </c>
      <c r="F63" s="13" t="s">
        <v>274</v>
      </c>
      <c r="G63" s="12" t="s">
        <v>16</v>
      </c>
      <c r="H63" s="7" t="s">
        <v>581</v>
      </c>
      <c r="I63" s="13">
        <f t="shared" si="0"/>
        <v>330</v>
      </c>
      <c r="J63" s="13">
        <v>194</v>
      </c>
      <c r="K63" s="13">
        <v>4</v>
      </c>
      <c r="L63" s="13">
        <v>58</v>
      </c>
      <c r="M63" s="13">
        <v>74</v>
      </c>
      <c r="N63" s="13">
        <v>0.77</v>
      </c>
      <c r="O63" s="13">
        <v>0.94900000000000007</v>
      </c>
      <c r="P63" s="13">
        <v>0.9798</v>
      </c>
      <c r="Q63" s="13">
        <v>0.56059999999999999</v>
      </c>
      <c r="R63" s="13">
        <v>15.01</v>
      </c>
      <c r="S63" s="13">
        <v>0.24</v>
      </c>
      <c r="T63" s="28">
        <v>81.209999999999994</v>
      </c>
      <c r="U63" s="28">
        <v>61.88</v>
      </c>
      <c r="V63" s="34">
        <v>0.98</v>
      </c>
      <c r="W63" s="26"/>
      <c r="X63" s="26"/>
      <c r="Y63" s="26"/>
      <c r="Z63" s="26"/>
      <c r="AA63" s="26"/>
    </row>
    <row r="64" spans="1:27" s="24" customFormat="1" ht="27" customHeight="1" x14ac:dyDescent="0.3">
      <c r="A64" s="5">
        <v>195</v>
      </c>
      <c r="B64" s="13" t="s">
        <v>53</v>
      </c>
      <c r="C64" s="5" t="s">
        <v>579</v>
      </c>
      <c r="D64" s="13" t="s">
        <v>587</v>
      </c>
      <c r="E64" s="5" t="s">
        <v>3</v>
      </c>
      <c r="F64" s="13" t="s">
        <v>274</v>
      </c>
      <c r="G64" s="13">
        <v>35</v>
      </c>
      <c r="H64" s="7" t="s">
        <v>582</v>
      </c>
      <c r="I64" s="13">
        <f t="shared" si="0"/>
        <v>330</v>
      </c>
      <c r="J64" s="13">
        <v>207</v>
      </c>
      <c r="K64" s="13">
        <v>4</v>
      </c>
      <c r="L64" s="13">
        <v>45</v>
      </c>
      <c r="M64" s="13">
        <v>74</v>
      </c>
      <c r="N64" s="13">
        <v>0.82099999999999995</v>
      </c>
      <c r="O64" s="13">
        <v>0.94900000000000007</v>
      </c>
      <c r="P64" s="13">
        <v>0.98099999999999998</v>
      </c>
      <c r="Q64" s="13">
        <v>0.62180000000000002</v>
      </c>
      <c r="R64" s="13">
        <v>16.02</v>
      </c>
      <c r="S64" s="13">
        <v>0.19</v>
      </c>
      <c r="T64" s="28">
        <v>85.15</v>
      </c>
      <c r="U64" s="28">
        <v>85.1</v>
      </c>
      <c r="V64" s="34">
        <v>0.94899999999999995</v>
      </c>
      <c r="W64" s="26"/>
      <c r="X64" s="26"/>
      <c r="Y64" s="26"/>
      <c r="Z64" s="26"/>
      <c r="AA64" s="26"/>
    </row>
    <row r="65" spans="1:27" s="24" customFormat="1" ht="27" customHeight="1" x14ac:dyDescent="0.3">
      <c r="A65" s="5">
        <v>195</v>
      </c>
      <c r="B65" s="13" t="s">
        <v>53</v>
      </c>
      <c r="C65" s="5" t="s">
        <v>579</v>
      </c>
      <c r="D65" s="13" t="s">
        <v>587</v>
      </c>
      <c r="E65" s="5" t="s">
        <v>9</v>
      </c>
      <c r="F65" s="13" t="s">
        <v>274</v>
      </c>
      <c r="G65" s="13">
        <v>29.9</v>
      </c>
      <c r="H65" s="7" t="s">
        <v>584</v>
      </c>
      <c r="I65" s="13">
        <f t="shared" si="0"/>
        <v>330</v>
      </c>
      <c r="J65" s="13">
        <v>209</v>
      </c>
      <c r="K65" s="13">
        <v>2</v>
      </c>
      <c r="L65" s="13">
        <v>43</v>
      </c>
      <c r="M65" s="13">
        <v>76</v>
      </c>
      <c r="N65" s="13">
        <v>0.82900000000000007</v>
      </c>
      <c r="O65" s="13">
        <v>0.97400000000000009</v>
      </c>
      <c r="P65" s="13">
        <v>0.99049999999999994</v>
      </c>
      <c r="Q65" s="13">
        <v>0.63869999999999993</v>
      </c>
      <c r="R65" s="13">
        <v>32.35</v>
      </c>
      <c r="S65" s="13">
        <v>0.18</v>
      </c>
      <c r="T65" s="28">
        <v>86.36</v>
      </c>
      <c r="U65" s="28">
        <v>184.7</v>
      </c>
      <c r="V65" s="34">
        <v>0.95699999999999996</v>
      </c>
      <c r="W65" s="26"/>
      <c r="X65" s="26"/>
      <c r="Y65" s="26"/>
      <c r="Z65" s="26"/>
      <c r="AA65" s="26"/>
    </row>
    <row r="66" spans="1:27" s="24" customFormat="1" ht="27" customHeight="1" x14ac:dyDescent="0.3">
      <c r="A66" s="5">
        <v>195</v>
      </c>
      <c r="B66" s="13" t="s">
        <v>53</v>
      </c>
      <c r="C66" s="5" t="s">
        <v>579</v>
      </c>
      <c r="D66" s="13" t="s">
        <v>587</v>
      </c>
      <c r="E66" s="5" t="s">
        <v>2</v>
      </c>
      <c r="F66" s="13" t="s">
        <v>273</v>
      </c>
      <c r="G66" s="12">
        <v>64.3</v>
      </c>
      <c r="H66" s="7" t="s">
        <v>581</v>
      </c>
      <c r="I66" s="13">
        <f t="shared" ref="I66:I103" si="1">SUM(J66:M66)</f>
        <v>330</v>
      </c>
      <c r="J66" s="13">
        <v>236</v>
      </c>
      <c r="K66" s="13">
        <v>2</v>
      </c>
      <c r="L66" s="13">
        <v>16</v>
      </c>
      <c r="M66" s="13">
        <v>76</v>
      </c>
      <c r="N66" s="13">
        <v>0.93599999999999994</v>
      </c>
      <c r="O66" s="13">
        <v>0.97699999999999998</v>
      </c>
      <c r="P66" s="13">
        <v>0.99159999999999993</v>
      </c>
      <c r="Q66" s="13">
        <v>0.82609999999999995</v>
      </c>
      <c r="R66" s="13">
        <v>36.520000000000003</v>
      </c>
      <c r="S66" s="13">
        <v>7.0000000000000007E-2</v>
      </c>
      <c r="T66" s="28">
        <v>94.55</v>
      </c>
      <c r="U66" s="28">
        <v>560.5</v>
      </c>
      <c r="V66" s="34">
        <v>0.98</v>
      </c>
      <c r="W66" s="26"/>
      <c r="X66" s="26"/>
      <c r="Y66" s="26"/>
      <c r="Z66" s="26"/>
      <c r="AA66" s="26"/>
    </row>
    <row r="67" spans="1:27" s="24" customFormat="1" ht="27" customHeight="1" x14ac:dyDescent="0.3">
      <c r="A67" s="5">
        <v>195</v>
      </c>
      <c r="B67" s="13" t="s">
        <v>53</v>
      </c>
      <c r="C67" s="5" t="s">
        <v>579</v>
      </c>
      <c r="D67" s="13" t="s">
        <v>587</v>
      </c>
      <c r="E67" s="5" t="s">
        <v>3</v>
      </c>
      <c r="F67" s="13" t="s">
        <v>273</v>
      </c>
      <c r="G67" s="13">
        <v>23.4</v>
      </c>
      <c r="H67" s="7" t="s">
        <v>582</v>
      </c>
      <c r="I67" s="13">
        <f t="shared" si="1"/>
        <v>330</v>
      </c>
      <c r="J67" s="13">
        <v>239</v>
      </c>
      <c r="K67" s="13">
        <v>1</v>
      </c>
      <c r="L67" s="13">
        <v>13</v>
      </c>
      <c r="M67" s="13">
        <v>77</v>
      </c>
      <c r="N67" s="13">
        <v>0.94900000000000007</v>
      </c>
      <c r="O67" s="13">
        <v>0.98199999999999998</v>
      </c>
      <c r="P67" s="13">
        <v>0.99580000000000002</v>
      </c>
      <c r="Q67" s="13">
        <v>0.85560000000000003</v>
      </c>
      <c r="R67" s="13">
        <v>73.98</v>
      </c>
      <c r="S67" s="13">
        <v>0.05</v>
      </c>
      <c r="T67" s="28">
        <v>95.76</v>
      </c>
      <c r="U67" s="28">
        <v>1415.62</v>
      </c>
      <c r="V67" s="34">
        <v>0.94899999999999995</v>
      </c>
      <c r="W67" s="26"/>
      <c r="X67" s="26"/>
      <c r="Y67" s="26"/>
      <c r="Z67" s="26"/>
      <c r="AA67" s="26"/>
    </row>
    <row r="68" spans="1:27" s="24" customFormat="1" ht="27" customHeight="1" x14ac:dyDescent="0.3">
      <c r="A68" s="5">
        <v>195</v>
      </c>
      <c r="B68" s="13" t="s">
        <v>53</v>
      </c>
      <c r="C68" s="5" t="s">
        <v>579</v>
      </c>
      <c r="D68" s="13" t="s">
        <v>587</v>
      </c>
      <c r="E68" s="5" t="s">
        <v>9</v>
      </c>
      <c r="F68" s="13" t="s">
        <v>273</v>
      </c>
      <c r="G68" s="13">
        <v>25.3</v>
      </c>
      <c r="H68" s="7" t="s">
        <v>584</v>
      </c>
      <c r="I68" s="13">
        <f t="shared" si="1"/>
        <v>330</v>
      </c>
      <c r="J68" s="13">
        <v>245</v>
      </c>
      <c r="K68" s="13">
        <v>1</v>
      </c>
      <c r="L68" s="13">
        <v>7</v>
      </c>
      <c r="M68" s="13">
        <v>77</v>
      </c>
      <c r="N68" s="13">
        <v>0.97400000000000009</v>
      </c>
      <c r="O68" s="13">
        <v>0.99099999999999999</v>
      </c>
      <c r="P68" s="13">
        <v>0.99590000000000001</v>
      </c>
      <c r="Q68" s="13">
        <v>0.91670000000000007</v>
      </c>
      <c r="R68" s="13">
        <v>75.83</v>
      </c>
      <c r="S68" s="13">
        <v>0.03</v>
      </c>
      <c r="T68" s="28">
        <v>97.58</v>
      </c>
      <c r="U68" s="28">
        <v>2695</v>
      </c>
      <c r="V68" s="34">
        <v>0.95699999999999996</v>
      </c>
      <c r="W68" s="26"/>
      <c r="X68" s="26"/>
      <c r="Y68" s="26"/>
      <c r="Z68" s="26"/>
      <c r="AA68" s="26"/>
    </row>
    <row r="69" spans="1:27" s="24" customFormat="1" ht="27" customHeight="1" x14ac:dyDescent="0.3">
      <c r="A69" s="5">
        <v>245</v>
      </c>
      <c r="B69" s="13" t="s">
        <v>62</v>
      </c>
      <c r="C69" s="5" t="s">
        <v>353</v>
      </c>
      <c r="D69" s="13" t="s">
        <v>267</v>
      </c>
      <c r="E69" s="5" t="s">
        <v>2</v>
      </c>
      <c r="F69" s="13" t="s">
        <v>274</v>
      </c>
      <c r="G69" s="13">
        <v>150</v>
      </c>
      <c r="H69" s="13" t="s">
        <v>581</v>
      </c>
      <c r="I69" s="13">
        <f t="shared" si="1"/>
        <v>140</v>
      </c>
      <c r="J69" s="13">
        <v>52</v>
      </c>
      <c r="K69" s="13">
        <v>23</v>
      </c>
      <c r="L69" s="13">
        <v>10</v>
      </c>
      <c r="M69" s="13">
        <v>55</v>
      </c>
      <c r="N69" s="13">
        <v>0.8387</v>
      </c>
      <c r="O69" s="13">
        <v>0.70510000000000006</v>
      </c>
      <c r="P69" s="13">
        <v>0.69330000000000003</v>
      </c>
      <c r="Q69" s="13">
        <v>0.84620000000000006</v>
      </c>
      <c r="R69" s="13">
        <v>2.84</v>
      </c>
      <c r="S69" s="13">
        <v>0.23</v>
      </c>
      <c r="T69" s="28">
        <v>76.430000000000007</v>
      </c>
      <c r="U69" s="28">
        <v>12.43</v>
      </c>
      <c r="V69" s="34">
        <v>0.88</v>
      </c>
      <c r="W69" s="26"/>
      <c r="X69" s="26"/>
      <c r="Y69" s="26"/>
      <c r="Z69" s="26"/>
      <c r="AA69" s="26"/>
    </row>
    <row r="70" spans="1:27" s="24" customFormat="1" ht="27" customHeight="1" x14ac:dyDescent="0.3">
      <c r="A70" s="5">
        <v>245</v>
      </c>
      <c r="B70" s="13" t="s">
        <v>62</v>
      </c>
      <c r="C70" s="5" t="s">
        <v>353</v>
      </c>
      <c r="D70" s="13" t="s">
        <v>267</v>
      </c>
      <c r="E70" s="5" t="s">
        <v>3</v>
      </c>
      <c r="F70" s="13" t="s">
        <v>274</v>
      </c>
      <c r="G70" s="13">
        <v>35</v>
      </c>
      <c r="H70" s="13" t="s">
        <v>582</v>
      </c>
      <c r="I70" s="13">
        <f t="shared" si="1"/>
        <v>140</v>
      </c>
      <c r="J70" s="13">
        <v>57</v>
      </c>
      <c r="K70" s="13">
        <v>36</v>
      </c>
      <c r="L70" s="13">
        <v>5</v>
      </c>
      <c r="M70" s="13">
        <v>42</v>
      </c>
      <c r="N70" s="13">
        <v>0.9194</v>
      </c>
      <c r="O70" s="13">
        <v>0.53849999999999998</v>
      </c>
      <c r="P70" s="13">
        <v>0.6129</v>
      </c>
      <c r="Q70" s="13">
        <v>0.89359999999999995</v>
      </c>
      <c r="R70" s="13">
        <v>1.99</v>
      </c>
      <c r="S70" s="13">
        <v>0.15</v>
      </c>
      <c r="T70" s="28">
        <v>70.709999999999994</v>
      </c>
      <c r="U70" s="28">
        <v>13.3</v>
      </c>
      <c r="V70" s="34">
        <v>0.9</v>
      </c>
      <c r="W70" s="26"/>
      <c r="X70" s="26"/>
      <c r="Y70" s="26"/>
      <c r="Z70" s="26"/>
      <c r="AA70" s="26"/>
    </row>
    <row r="71" spans="1:27" s="24" customFormat="1" ht="27" customHeight="1" x14ac:dyDescent="0.3">
      <c r="A71" s="5">
        <v>231</v>
      </c>
      <c r="B71" s="13" t="s">
        <v>66</v>
      </c>
      <c r="C71" s="5" t="s">
        <v>353</v>
      </c>
      <c r="D71" s="13" t="s">
        <v>267</v>
      </c>
      <c r="E71" s="5" t="s">
        <v>2</v>
      </c>
      <c r="F71" s="13" t="s">
        <v>274</v>
      </c>
      <c r="G71" s="13">
        <v>69.8</v>
      </c>
      <c r="H71" s="13" t="s">
        <v>581</v>
      </c>
      <c r="I71" s="13">
        <f t="shared" si="1"/>
        <v>109</v>
      </c>
      <c r="J71" s="13">
        <v>56</v>
      </c>
      <c r="K71" s="13">
        <v>0</v>
      </c>
      <c r="L71" s="13">
        <v>11</v>
      </c>
      <c r="M71" s="13">
        <v>42</v>
      </c>
      <c r="N71" s="13">
        <v>0.83599999999999997</v>
      </c>
      <c r="O71" s="13">
        <v>1</v>
      </c>
      <c r="P71" s="13">
        <v>1</v>
      </c>
      <c r="Q71" s="13">
        <v>0.79249999999999998</v>
      </c>
      <c r="R71" s="27" t="s">
        <v>16</v>
      </c>
      <c r="S71" s="13">
        <v>0.16</v>
      </c>
      <c r="T71" s="28">
        <v>89.91</v>
      </c>
      <c r="U71" s="32" t="s">
        <v>16</v>
      </c>
      <c r="V71" s="34">
        <v>0.89900000000000002</v>
      </c>
      <c r="W71" s="26"/>
      <c r="X71" s="26"/>
      <c r="Y71" s="26"/>
      <c r="Z71" s="26"/>
      <c r="AA71" s="26"/>
    </row>
    <row r="72" spans="1:27" s="24" customFormat="1" ht="27" customHeight="1" x14ac:dyDescent="0.3">
      <c r="A72" s="5">
        <v>231</v>
      </c>
      <c r="B72" s="13" t="s">
        <v>66</v>
      </c>
      <c r="C72" s="5" t="s">
        <v>353</v>
      </c>
      <c r="D72" s="13" t="s">
        <v>267</v>
      </c>
      <c r="E72" s="5" t="s">
        <v>3</v>
      </c>
      <c r="F72" s="13" t="s">
        <v>274</v>
      </c>
      <c r="G72" s="13">
        <v>33.549999999999997</v>
      </c>
      <c r="H72" s="13" t="s">
        <v>582</v>
      </c>
      <c r="I72" s="13">
        <f t="shared" si="1"/>
        <v>109</v>
      </c>
      <c r="J72" s="13">
        <v>57</v>
      </c>
      <c r="K72" s="13">
        <v>4</v>
      </c>
      <c r="L72" s="13">
        <v>10</v>
      </c>
      <c r="M72" s="13">
        <v>38</v>
      </c>
      <c r="N72" s="13">
        <v>0.85099999999999998</v>
      </c>
      <c r="O72" s="13">
        <v>0.90480000000000005</v>
      </c>
      <c r="P72" s="13">
        <v>0.93440000000000001</v>
      </c>
      <c r="Q72" s="13">
        <v>0.79170000000000007</v>
      </c>
      <c r="R72" s="13">
        <v>8.93</v>
      </c>
      <c r="S72" s="13">
        <v>0.16</v>
      </c>
      <c r="T72" s="28">
        <v>87.16</v>
      </c>
      <c r="U72" s="28">
        <v>54.15</v>
      </c>
      <c r="V72" s="34">
        <v>0.93899999999999995</v>
      </c>
      <c r="W72" s="26"/>
      <c r="X72" s="26"/>
      <c r="Y72" s="26"/>
      <c r="Z72" s="26"/>
      <c r="AA72" s="26"/>
    </row>
    <row r="73" spans="1:27" s="24" customFormat="1" ht="27" customHeight="1" x14ac:dyDescent="0.3">
      <c r="A73" s="5">
        <v>257</v>
      </c>
      <c r="B73" s="13" t="s">
        <v>69</v>
      </c>
      <c r="C73" s="5" t="s">
        <v>590</v>
      </c>
      <c r="D73" s="13" t="s">
        <v>267</v>
      </c>
      <c r="E73" s="5" t="s">
        <v>2</v>
      </c>
      <c r="F73" s="13" t="s">
        <v>274</v>
      </c>
      <c r="G73" s="13" t="s">
        <v>591</v>
      </c>
      <c r="H73" s="13" t="s">
        <v>581</v>
      </c>
      <c r="I73" s="13">
        <f t="shared" si="1"/>
        <v>832</v>
      </c>
      <c r="J73" s="13">
        <v>40</v>
      </c>
      <c r="K73" s="13">
        <v>14</v>
      </c>
      <c r="L73" s="13">
        <v>30</v>
      </c>
      <c r="M73" s="13">
        <v>748</v>
      </c>
      <c r="N73" s="13">
        <v>0.57140000000000002</v>
      </c>
      <c r="O73" s="13">
        <v>0.98159999999999992</v>
      </c>
      <c r="P73" s="13">
        <v>0.74069999999999991</v>
      </c>
      <c r="Q73" s="13">
        <v>0.96140000000000003</v>
      </c>
      <c r="R73" s="13">
        <v>31.1</v>
      </c>
      <c r="S73" s="13">
        <v>0.44</v>
      </c>
      <c r="T73" s="28">
        <v>94.71</v>
      </c>
      <c r="U73" s="28">
        <v>71.239999999999995</v>
      </c>
      <c r="V73" s="34">
        <v>0.89600000000000002</v>
      </c>
      <c r="W73" s="26"/>
      <c r="X73" s="26"/>
      <c r="Y73" s="26"/>
      <c r="Z73" s="26"/>
      <c r="AA73" s="26"/>
    </row>
    <row r="74" spans="1:27" s="24" customFormat="1" ht="27" customHeight="1" x14ac:dyDescent="0.3">
      <c r="A74" s="5">
        <v>257</v>
      </c>
      <c r="B74" s="13" t="s">
        <v>69</v>
      </c>
      <c r="C74" s="5" t="s">
        <v>590</v>
      </c>
      <c r="D74" s="13" t="s">
        <v>267</v>
      </c>
      <c r="E74" s="5" t="s">
        <v>3</v>
      </c>
      <c r="F74" s="13" t="s">
        <v>274</v>
      </c>
      <c r="G74" s="13">
        <v>35</v>
      </c>
      <c r="H74" s="13" t="s">
        <v>582</v>
      </c>
      <c r="I74" s="13">
        <f t="shared" si="1"/>
        <v>832</v>
      </c>
      <c r="J74" s="13">
        <v>50</v>
      </c>
      <c r="K74" s="13">
        <v>192</v>
      </c>
      <c r="L74" s="13">
        <v>20</v>
      </c>
      <c r="M74" s="13">
        <v>570</v>
      </c>
      <c r="N74" s="13">
        <v>0.71430000000000005</v>
      </c>
      <c r="O74" s="13">
        <v>0.748</v>
      </c>
      <c r="P74" s="13">
        <v>0.20660000000000001</v>
      </c>
      <c r="Q74" s="13">
        <v>0.96609999999999996</v>
      </c>
      <c r="R74" s="13">
        <v>2.83</v>
      </c>
      <c r="S74" s="13">
        <v>0.38</v>
      </c>
      <c r="T74" s="28">
        <v>74.52</v>
      </c>
      <c r="U74" s="28">
        <v>7.42</v>
      </c>
      <c r="V74" s="34">
        <v>0.81100000000000005</v>
      </c>
      <c r="W74" s="26"/>
      <c r="X74" s="26"/>
      <c r="Y74" s="26"/>
      <c r="Z74" s="26"/>
      <c r="AA74" s="26"/>
    </row>
    <row r="75" spans="1:27" s="24" customFormat="1" ht="27" customHeight="1" x14ac:dyDescent="0.3">
      <c r="A75" s="5">
        <v>257</v>
      </c>
      <c r="B75" s="13" t="s">
        <v>69</v>
      </c>
      <c r="C75" s="5" t="s">
        <v>590</v>
      </c>
      <c r="D75" s="13" t="s">
        <v>586</v>
      </c>
      <c r="E75" s="5" t="s">
        <v>2</v>
      </c>
      <c r="F75" s="13" t="s">
        <v>274</v>
      </c>
      <c r="G75" s="13">
        <v>92.1</v>
      </c>
      <c r="H75" s="13" t="s">
        <v>581</v>
      </c>
      <c r="I75" s="13">
        <f t="shared" si="1"/>
        <v>581</v>
      </c>
      <c r="J75" s="13">
        <v>8</v>
      </c>
      <c r="K75" s="13">
        <v>8</v>
      </c>
      <c r="L75" s="13">
        <v>6</v>
      </c>
      <c r="M75" s="13">
        <v>559</v>
      </c>
      <c r="N75" s="13">
        <v>0.57100000000000006</v>
      </c>
      <c r="O75" s="13">
        <v>0.98599999999999999</v>
      </c>
      <c r="P75" s="13">
        <v>0.5</v>
      </c>
      <c r="Q75" s="13">
        <v>0.98939999999999995</v>
      </c>
      <c r="R75" s="13">
        <v>40.5</v>
      </c>
      <c r="S75" s="13">
        <v>0.43</v>
      </c>
      <c r="T75" s="28">
        <v>97.59</v>
      </c>
      <c r="U75" s="28">
        <v>93.17</v>
      </c>
      <c r="V75" s="34">
        <v>0.82</v>
      </c>
      <c r="W75" s="26"/>
      <c r="X75" s="26"/>
      <c r="Y75" s="26"/>
      <c r="Z75" s="26"/>
      <c r="AA75" s="26"/>
    </row>
    <row r="76" spans="1:27" s="24" customFormat="1" ht="27" customHeight="1" x14ac:dyDescent="0.3">
      <c r="A76" s="5">
        <v>257</v>
      </c>
      <c r="B76" s="13" t="s">
        <v>69</v>
      </c>
      <c r="C76" s="5" t="s">
        <v>590</v>
      </c>
      <c r="D76" s="13" t="s">
        <v>586</v>
      </c>
      <c r="E76" s="5" t="s">
        <v>3</v>
      </c>
      <c r="F76" s="13" t="s">
        <v>274</v>
      </c>
      <c r="G76" s="13">
        <v>35</v>
      </c>
      <c r="H76" s="13" t="s">
        <v>582</v>
      </c>
      <c r="I76" s="13">
        <f t="shared" si="1"/>
        <v>581</v>
      </c>
      <c r="J76" s="13">
        <v>10</v>
      </c>
      <c r="K76" s="13">
        <v>173</v>
      </c>
      <c r="L76" s="13">
        <v>4</v>
      </c>
      <c r="M76" s="13">
        <v>394</v>
      </c>
      <c r="N76" s="13">
        <v>0.71400000000000008</v>
      </c>
      <c r="O76" s="13">
        <v>0.69499999999999995</v>
      </c>
      <c r="P76" s="13">
        <v>5.4600000000000003E-2</v>
      </c>
      <c r="Q76" s="13">
        <v>0.9899</v>
      </c>
      <c r="R76" s="13">
        <v>2.34</v>
      </c>
      <c r="S76" s="13">
        <v>0.41</v>
      </c>
      <c r="T76" s="28">
        <v>69.540000000000006</v>
      </c>
      <c r="U76" s="28">
        <v>5.69</v>
      </c>
      <c r="V76" s="34">
        <v>0.83099999999999996</v>
      </c>
      <c r="W76" s="26"/>
      <c r="X76" s="26"/>
      <c r="Y76" s="26"/>
      <c r="Z76" s="26"/>
      <c r="AA76" s="26"/>
    </row>
    <row r="77" spans="1:27" s="24" customFormat="1" ht="27" customHeight="1" x14ac:dyDescent="0.3">
      <c r="A77" s="5">
        <v>257</v>
      </c>
      <c r="B77" s="13" t="s">
        <v>69</v>
      </c>
      <c r="C77" s="5" t="s">
        <v>590</v>
      </c>
      <c r="D77" s="13" t="s">
        <v>586</v>
      </c>
      <c r="E77" s="5" t="s">
        <v>9</v>
      </c>
      <c r="F77" s="13" t="s">
        <v>274</v>
      </c>
      <c r="G77" s="13">
        <v>11.4</v>
      </c>
      <c r="H77" s="13" t="s">
        <v>584</v>
      </c>
      <c r="I77" s="13">
        <f t="shared" si="1"/>
        <v>581</v>
      </c>
      <c r="J77" s="13">
        <v>10</v>
      </c>
      <c r="K77" s="13">
        <v>71</v>
      </c>
      <c r="L77" s="13">
        <v>4</v>
      </c>
      <c r="M77" s="13">
        <v>496</v>
      </c>
      <c r="N77" s="13">
        <v>0.71400000000000008</v>
      </c>
      <c r="O77" s="13">
        <v>0.875</v>
      </c>
      <c r="P77" s="13">
        <v>0.1235</v>
      </c>
      <c r="Q77" s="13">
        <v>0.99199999999999999</v>
      </c>
      <c r="R77" s="13">
        <v>5.7</v>
      </c>
      <c r="S77" s="13">
        <v>0.33</v>
      </c>
      <c r="T77" s="28">
        <v>87.09</v>
      </c>
      <c r="U77" s="28">
        <v>17.46</v>
      </c>
      <c r="V77" s="34">
        <v>0.82399999999999995</v>
      </c>
      <c r="W77" s="26"/>
      <c r="X77" s="26"/>
      <c r="Y77" s="26"/>
      <c r="Z77" s="26"/>
      <c r="AA77" s="26"/>
    </row>
    <row r="78" spans="1:27" s="24" customFormat="1" ht="27" customHeight="1" x14ac:dyDescent="0.3">
      <c r="A78" s="5">
        <v>257</v>
      </c>
      <c r="B78" s="13" t="s">
        <v>69</v>
      </c>
      <c r="C78" s="5" t="s">
        <v>590</v>
      </c>
      <c r="D78" s="13" t="s">
        <v>587</v>
      </c>
      <c r="E78" s="5" t="s">
        <v>2</v>
      </c>
      <c r="F78" s="13" t="s">
        <v>274</v>
      </c>
      <c r="G78" s="13">
        <v>121.1</v>
      </c>
      <c r="H78" s="13" t="s">
        <v>581</v>
      </c>
      <c r="I78" s="13">
        <f t="shared" si="1"/>
        <v>251</v>
      </c>
      <c r="J78" s="13">
        <v>32</v>
      </c>
      <c r="K78" s="13">
        <v>6</v>
      </c>
      <c r="L78" s="13">
        <v>24</v>
      </c>
      <c r="M78" s="13">
        <v>189</v>
      </c>
      <c r="N78" s="13">
        <v>0.57100000000000006</v>
      </c>
      <c r="O78" s="13">
        <v>0.96900000000000008</v>
      </c>
      <c r="P78" s="13">
        <v>0.84209999999999996</v>
      </c>
      <c r="Q78" s="13">
        <v>0.88730000000000009</v>
      </c>
      <c r="R78" s="13">
        <v>18.57</v>
      </c>
      <c r="S78" s="13">
        <v>0.44</v>
      </c>
      <c r="T78" s="28">
        <v>88.05</v>
      </c>
      <c r="U78" s="28">
        <v>42</v>
      </c>
      <c r="V78" s="34">
        <v>0.88200000000000001</v>
      </c>
      <c r="W78" s="26"/>
      <c r="X78" s="26"/>
      <c r="Y78" s="26"/>
      <c r="Z78" s="26"/>
      <c r="AA78" s="26"/>
    </row>
    <row r="79" spans="1:27" s="24" customFormat="1" ht="27" customHeight="1" x14ac:dyDescent="0.3">
      <c r="A79" s="5">
        <v>257</v>
      </c>
      <c r="B79" s="13" t="s">
        <v>69</v>
      </c>
      <c r="C79" s="5" t="s">
        <v>590</v>
      </c>
      <c r="D79" s="13" t="s">
        <v>587</v>
      </c>
      <c r="E79" s="5" t="s">
        <v>3</v>
      </c>
      <c r="F79" s="13" t="s">
        <v>274</v>
      </c>
      <c r="G79" s="13">
        <v>35</v>
      </c>
      <c r="H79" s="13" t="s">
        <v>582</v>
      </c>
      <c r="I79" s="13">
        <f t="shared" si="1"/>
        <v>251</v>
      </c>
      <c r="J79" s="13">
        <v>40</v>
      </c>
      <c r="K79" s="13">
        <v>19</v>
      </c>
      <c r="L79" s="13">
        <v>16</v>
      </c>
      <c r="M79" s="13">
        <v>176</v>
      </c>
      <c r="N79" s="13">
        <v>0.71400000000000008</v>
      </c>
      <c r="O79" s="13">
        <v>0.90300000000000002</v>
      </c>
      <c r="P79" s="13">
        <v>0.67799999999999994</v>
      </c>
      <c r="Q79" s="13">
        <v>0.91670000000000007</v>
      </c>
      <c r="R79" s="13">
        <v>7.33</v>
      </c>
      <c r="S79" s="13">
        <v>0.32</v>
      </c>
      <c r="T79" s="28">
        <v>86.06</v>
      </c>
      <c r="U79" s="28">
        <v>23.16</v>
      </c>
      <c r="V79" s="34">
        <v>0.88900000000000001</v>
      </c>
      <c r="W79" s="26"/>
      <c r="X79" s="26"/>
      <c r="Y79" s="26"/>
      <c r="Z79" s="26"/>
      <c r="AA79" s="26"/>
    </row>
    <row r="80" spans="1:27" s="24" customFormat="1" ht="27" customHeight="1" x14ac:dyDescent="0.3">
      <c r="A80" s="5">
        <v>257</v>
      </c>
      <c r="B80" s="13" t="s">
        <v>69</v>
      </c>
      <c r="C80" s="5" t="s">
        <v>590</v>
      </c>
      <c r="D80" s="13" t="s">
        <v>587</v>
      </c>
      <c r="E80" s="5" t="s">
        <v>9</v>
      </c>
      <c r="F80" s="13" t="s">
        <v>274</v>
      </c>
      <c r="G80" s="13">
        <v>29.9</v>
      </c>
      <c r="H80" s="13" t="s">
        <v>584</v>
      </c>
      <c r="I80" s="13">
        <f t="shared" si="1"/>
        <v>251</v>
      </c>
      <c r="J80" s="13">
        <v>39</v>
      </c>
      <c r="K80" s="13">
        <v>17</v>
      </c>
      <c r="L80" s="13">
        <v>17</v>
      </c>
      <c r="M80" s="13">
        <v>178</v>
      </c>
      <c r="N80" s="13">
        <v>0.69599999999999995</v>
      </c>
      <c r="O80" s="13">
        <v>0.91299999999999992</v>
      </c>
      <c r="P80" s="13">
        <v>0.69640000000000002</v>
      </c>
      <c r="Q80" s="13">
        <v>0.91280000000000006</v>
      </c>
      <c r="R80" s="13">
        <v>7.99</v>
      </c>
      <c r="S80" s="13">
        <v>0.33</v>
      </c>
      <c r="T80" s="28">
        <v>86.45</v>
      </c>
      <c r="U80" s="28">
        <v>24.02</v>
      </c>
      <c r="V80" s="34">
        <v>0.93500000000000005</v>
      </c>
      <c r="W80" s="26"/>
      <c r="X80" s="26"/>
      <c r="Y80" s="26"/>
      <c r="Z80" s="26"/>
      <c r="AA80" s="26"/>
    </row>
    <row r="81" spans="1:27" s="24" customFormat="1" ht="27" customHeight="1" x14ac:dyDescent="0.3">
      <c r="A81" s="5">
        <v>257</v>
      </c>
      <c r="B81" s="13" t="s">
        <v>69</v>
      </c>
      <c r="C81" s="5" t="s">
        <v>590</v>
      </c>
      <c r="D81" s="13" t="s">
        <v>267</v>
      </c>
      <c r="E81" s="5" t="s">
        <v>2</v>
      </c>
      <c r="F81" s="13" t="s">
        <v>273</v>
      </c>
      <c r="G81" s="13">
        <v>79.599999999999994</v>
      </c>
      <c r="H81" s="13" t="s">
        <v>581</v>
      </c>
      <c r="I81" s="13">
        <f t="shared" si="1"/>
        <v>832</v>
      </c>
      <c r="J81" s="13">
        <v>56</v>
      </c>
      <c r="K81" s="13">
        <v>47</v>
      </c>
      <c r="L81" s="13">
        <v>14</v>
      </c>
      <c r="M81" s="13">
        <v>715</v>
      </c>
      <c r="N81" s="13">
        <v>0.8</v>
      </c>
      <c r="O81" s="13">
        <v>0.93799999999999994</v>
      </c>
      <c r="P81" s="13">
        <v>0.54369999999999996</v>
      </c>
      <c r="Q81" s="13">
        <v>0.98080000000000001</v>
      </c>
      <c r="R81" s="13">
        <v>12.97</v>
      </c>
      <c r="S81" s="13">
        <v>0.21</v>
      </c>
      <c r="T81" s="28">
        <v>92.67</v>
      </c>
      <c r="U81" s="28">
        <v>60.85</v>
      </c>
      <c r="V81" s="34">
        <v>0.89600000000000002</v>
      </c>
      <c r="W81" s="26"/>
      <c r="X81" s="26"/>
      <c r="Y81" s="26"/>
      <c r="Z81" s="26"/>
      <c r="AA81" s="26"/>
    </row>
    <row r="82" spans="1:27" s="24" customFormat="1" ht="27" customHeight="1" x14ac:dyDescent="0.3">
      <c r="A82" s="5">
        <v>257</v>
      </c>
      <c r="B82" s="13" t="s">
        <v>69</v>
      </c>
      <c r="C82" s="5" t="s">
        <v>590</v>
      </c>
      <c r="D82" s="13" t="s">
        <v>267</v>
      </c>
      <c r="E82" s="5" t="s">
        <v>3</v>
      </c>
      <c r="F82" s="13" t="s">
        <v>273</v>
      </c>
      <c r="G82" s="13">
        <v>26.6</v>
      </c>
      <c r="H82" s="13" t="s">
        <v>582</v>
      </c>
      <c r="I82" s="13">
        <f t="shared" si="1"/>
        <v>832</v>
      </c>
      <c r="J82" s="13">
        <v>57</v>
      </c>
      <c r="K82" s="13">
        <v>255</v>
      </c>
      <c r="L82" s="13">
        <v>13</v>
      </c>
      <c r="M82" s="13">
        <v>507</v>
      </c>
      <c r="N82" s="13">
        <v>0.81400000000000006</v>
      </c>
      <c r="O82" s="13">
        <v>0.66500000000000004</v>
      </c>
      <c r="P82" s="13">
        <v>0.1827</v>
      </c>
      <c r="Q82" s="13">
        <v>0.97499999999999998</v>
      </c>
      <c r="R82" s="13">
        <v>2.4300000000000002</v>
      </c>
      <c r="S82" s="13">
        <v>0.28000000000000003</v>
      </c>
      <c r="T82" s="28">
        <v>67.790000000000006</v>
      </c>
      <c r="U82" s="28">
        <v>8.7200000000000006</v>
      </c>
      <c r="V82" s="34">
        <v>0.81100000000000005</v>
      </c>
      <c r="W82" s="26"/>
      <c r="X82" s="26"/>
      <c r="Y82" s="26"/>
      <c r="Z82" s="26"/>
      <c r="AA82" s="26"/>
    </row>
    <row r="83" spans="1:27" s="24" customFormat="1" ht="27" customHeight="1" x14ac:dyDescent="0.3">
      <c r="A83" s="5">
        <v>257</v>
      </c>
      <c r="B83" s="13" t="s">
        <v>69</v>
      </c>
      <c r="C83" s="5" t="s">
        <v>590</v>
      </c>
      <c r="D83" s="13" t="s">
        <v>586</v>
      </c>
      <c r="E83" s="5" t="s">
        <v>2</v>
      </c>
      <c r="F83" s="13" t="s">
        <v>273</v>
      </c>
      <c r="G83" s="13">
        <v>83</v>
      </c>
      <c r="H83" s="13" t="s">
        <v>581</v>
      </c>
      <c r="I83" s="13">
        <f t="shared" si="1"/>
        <v>581</v>
      </c>
      <c r="J83" s="13">
        <v>10</v>
      </c>
      <c r="K83" s="13">
        <v>15</v>
      </c>
      <c r="L83" s="13">
        <v>4</v>
      </c>
      <c r="M83" s="13">
        <v>552</v>
      </c>
      <c r="N83" s="13">
        <v>0.71400000000000008</v>
      </c>
      <c r="O83" s="13">
        <v>0.97400000000000009</v>
      </c>
      <c r="P83" s="13">
        <v>0.4</v>
      </c>
      <c r="Q83" s="13">
        <v>0.99280000000000002</v>
      </c>
      <c r="R83" s="13">
        <v>27</v>
      </c>
      <c r="S83" s="13">
        <v>0.28999999999999998</v>
      </c>
      <c r="T83" s="28">
        <v>96.73</v>
      </c>
      <c r="U83" s="28">
        <v>92</v>
      </c>
      <c r="V83" s="34">
        <v>0.82</v>
      </c>
      <c r="W83" s="26"/>
      <c r="X83" s="26"/>
      <c r="Y83" s="26"/>
      <c r="Z83" s="26"/>
      <c r="AA83" s="26"/>
    </row>
    <row r="84" spans="1:27" s="24" customFormat="1" ht="27" customHeight="1" x14ac:dyDescent="0.3">
      <c r="A84" s="5">
        <v>257</v>
      </c>
      <c r="B84" s="13" t="s">
        <v>69</v>
      </c>
      <c r="C84" s="5" t="s">
        <v>590</v>
      </c>
      <c r="D84" s="13" t="s">
        <v>586</v>
      </c>
      <c r="E84" s="5" t="s">
        <v>3</v>
      </c>
      <c r="F84" s="13" t="s">
        <v>273</v>
      </c>
      <c r="G84" s="13">
        <v>71.7</v>
      </c>
      <c r="H84" s="13" t="s">
        <v>582</v>
      </c>
      <c r="I84" s="13">
        <f t="shared" si="1"/>
        <v>581</v>
      </c>
      <c r="J84" s="13">
        <v>10</v>
      </c>
      <c r="K84" s="13">
        <v>90</v>
      </c>
      <c r="L84" s="13">
        <v>4</v>
      </c>
      <c r="M84" s="13">
        <v>477</v>
      </c>
      <c r="N84" s="13">
        <v>0.71400000000000008</v>
      </c>
      <c r="O84" s="13">
        <v>0.84099999999999997</v>
      </c>
      <c r="P84" s="13">
        <v>0.1</v>
      </c>
      <c r="Q84" s="13">
        <v>0.99170000000000003</v>
      </c>
      <c r="R84" s="13">
        <v>4.5</v>
      </c>
      <c r="S84" s="13">
        <v>0.34</v>
      </c>
      <c r="T84" s="28">
        <v>83.82</v>
      </c>
      <c r="U84" s="28">
        <v>13.25</v>
      </c>
      <c r="V84" s="34">
        <v>0.83099999999999996</v>
      </c>
      <c r="W84" s="26"/>
      <c r="X84" s="26"/>
      <c r="Y84" s="26"/>
      <c r="Z84" s="26"/>
      <c r="AA84" s="26"/>
    </row>
    <row r="85" spans="1:27" s="24" customFormat="1" ht="27" customHeight="1" x14ac:dyDescent="0.3">
      <c r="A85" s="5">
        <v>257</v>
      </c>
      <c r="B85" s="13" t="s">
        <v>69</v>
      </c>
      <c r="C85" s="5" t="s">
        <v>590</v>
      </c>
      <c r="D85" s="13" t="s">
        <v>586</v>
      </c>
      <c r="E85" s="5" t="s">
        <v>9</v>
      </c>
      <c r="F85" s="13" t="s">
        <v>273</v>
      </c>
      <c r="G85" s="13">
        <v>22.5</v>
      </c>
      <c r="H85" s="13" t="s">
        <v>584</v>
      </c>
      <c r="I85" s="13">
        <f t="shared" si="1"/>
        <v>581</v>
      </c>
      <c r="J85" s="13">
        <v>10</v>
      </c>
      <c r="K85" s="13">
        <v>16</v>
      </c>
      <c r="L85" s="13">
        <v>4</v>
      </c>
      <c r="M85" s="13">
        <v>551</v>
      </c>
      <c r="N85" s="13">
        <v>0.71400000000000008</v>
      </c>
      <c r="O85" s="13">
        <v>0.97199999999999998</v>
      </c>
      <c r="P85" s="13">
        <v>0.3846</v>
      </c>
      <c r="Q85" s="13">
        <v>0.99280000000000002</v>
      </c>
      <c r="R85" s="13">
        <v>25.31</v>
      </c>
      <c r="S85" s="13">
        <v>0.28999999999999998</v>
      </c>
      <c r="T85" s="28">
        <v>96.56</v>
      </c>
      <c r="U85" s="28">
        <v>86.09</v>
      </c>
      <c r="V85" s="34">
        <v>0.82399999999999995</v>
      </c>
      <c r="W85" s="26"/>
      <c r="X85" s="26"/>
      <c r="Y85" s="26"/>
      <c r="Z85" s="26"/>
      <c r="AA85" s="26"/>
    </row>
    <row r="86" spans="1:27" s="24" customFormat="1" ht="27" customHeight="1" x14ac:dyDescent="0.3">
      <c r="A86" s="5">
        <v>257</v>
      </c>
      <c r="B86" s="13" t="s">
        <v>69</v>
      </c>
      <c r="C86" s="5" t="s">
        <v>590</v>
      </c>
      <c r="D86" s="13" t="s">
        <v>587</v>
      </c>
      <c r="E86" s="5" t="s">
        <v>2</v>
      </c>
      <c r="F86" s="13" t="s">
        <v>273</v>
      </c>
      <c r="G86" s="13">
        <v>85.5</v>
      </c>
      <c r="H86" s="13" t="s">
        <v>581</v>
      </c>
      <c r="I86" s="13">
        <f t="shared" si="1"/>
        <v>251</v>
      </c>
      <c r="J86" s="13">
        <v>45</v>
      </c>
      <c r="K86" s="13">
        <v>22</v>
      </c>
      <c r="L86" s="13">
        <v>11</v>
      </c>
      <c r="M86" s="13">
        <v>173</v>
      </c>
      <c r="N86" s="13">
        <v>0.80400000000000005</v>
      </c>
      <c r="O86" s="13">
        <v>0.88700000000000001</v>
      </c>
      <c r="P86" s="13">
        <v>0.67159999999999997</v>
      </c>
      <c r="Q86" s="13">
        <v>0.94019999999999992</v>
      </c>
      <c r="R86" s="13">
        <v>7.12</v>
      </c>
      <c r="S86" s="13">
        <v>0.22</v>
      </c>
      <c r="T86" s="28">
        <v>86.85</v>
      </c>
      <c r="U86" s="28">
        <v>32.17</v>
      </c>
      <c r="V86" s="34">
        <v>0.88200000000000001</v>
      </c>
      <c r="W86" s="26"/>
      <c r="X86" s="26"/>
      <c r="Y86" s="26"/>
      <c r="Z86" s="26"/>
      <c r="AA86" s="26"/>
    </row>
    <row r="87" spans="1:27" s="24" customFormat="1" ht="27" customHeight="1" x14ac:dyDescent="0.3">
      <c r="A87" s="5">
        <v>257</v>
      </c>
      <c r="B87" s="13" t="s">
        <v>69</v>
      </c>
      <c r="C87" s="5" t="s">
        <v>590</v>
      </c>
      <c r="D87" s="13" t="s">
        <v>587</v>
      </c>
      <c r="E87" s="5" t="s">
        <v>3</v>
      </c>
      <c r="F87" s="13" t="s">
        <v>273</v>
      </c>
      <c r="G87" s="13">
        <v>22.5</v>
      </c>
      <c r="H87" s="13" t="s">
        <v>582</v>
      </c>
      <c r="I87" s="13">
        <f t="shared" si="1"/>
        <v>251</v>
      </c>
      <c r="J87" s="13">
        <v>48</v>
      </c>
      <c r="K87" s="13">
        <v>32</v>
      </c>
      <c r="L87" s="13">
        <v>8</v>
      </c>
      <c r="M87" s="13">
        <v>163</v>
      </c>
      <c r="N87" s="13">
        <v>0.85699999999999998</v>
      </c>
      <c r="O87" s="13">
        <v>0.83599999999999997</v>
      </c>
      <c r="P87" s="13">
        <v>0.6</v>
      </c>
      <c r="Q87" s="13">
        <v>0.95319999999999994</v>
      </c>
      <c r="R87" s="13">
        <v>5.22</v>
      </c>
      <c r="S87" s="13">
        <v>0.17</v>
      </c>
      <c r="T87" s="28">
        <v>84.06</v>
      </c>
      <c r="U87" s="28">
        <v>30.56</v>
      </c>
      <c r="V87" s="34">
        <v>0.88900000000000001</v>
      </c>
      <c r="W87" s="26"/>
      <c r="X87" s="26"/>
      <c r="Y87" s="26"/>
      <c r="Z87" s="26"/>
      <c r="AA87" s="26"/>
    </row>
    <row r="88" spans="1:27" s="24" customFormat="1" ht="27" customHeight="1" x14ac:dyDescent="0.3">
      <c r="A88" s="5">
        <v>257</v>
      </c>
      <c r="B88" s="13" t="s">
        <v>69</v>
      </c>
      <c r="C88" s="5" t="s">
        <v>590</v>
      </c>
      <c r="D88" s="13" t="s">
        <v>587</v>
      </c>
      <c r="E88" s="5" t="s">
        <v>9</v>
      </c>
      <c r="F88" s="13" t="s">
        <v>273</v>
      </c>
      <c r="G88" s="13">
        <v>18.8</v>
      </c>
      <c r="H88" s="13" t="s">
        <v>584</v>
      </c>
      <c r="I88" s="13">
        <f t="shared" si="1"/>
        <v>251</v>
      </c>
      <c r="J88" s="13">
        <v>52</v>
      </c>
      <c r="K88" s="13">
        <v>39</v>
      </c>
      <c r="L88" s="13">
        <v>4</v>
      </c>
      <c r="M88" s="13">
        <v>156</v>
      </c>
      <c r="N88" s="13">
        <v>0.92900000000000005</v>
      </c>
      <c r="O88" s="13">
        <v>0.8</v>
      </c>
      <c r="P88" s="13">
        <v>0.57140000000000002</v>
      </c>
      <c r="Q88" s="13">
        <v>0.97499999999999998</v>
      </c>
      <c r="R88" s="13">
        <v>4.6399999999999997</v>
      </c>
      <c r="S88" s="13">
        <v>0.09</v>
      </c>
      <c r="T88" s="28">
        <v>82.87</v>
      </c>
      <c r="U88" s="28">
        <v>52</v>
      </c>
      <c r="V88" s="34">
        <v>0.93500000000000005</v>
      </c>
      <c r="W88" s="26"/>
      <c r="X88" s="26"/>
      <c r="Y88" s="26"/>
      <c r="Z88" s="26"/>
      <c r="AA88" s="26"/>
    </row>
    <row r="89" spans="1:27" s="24" customFormat="1" ht="27" customHeight="1" x14ac:dyDescent="0.3">
      <c r="A89" s="5">
        <v>255</v>
      </c>
      <c r="B89" s="13" t="s">
        <v>72</v>
      </c>
      <c r="C89" s="5" t="s">
        <v>590</v>
      </c>
      <c r="D89" s="13" t="s">
        <v>586</v>
      </c>
      <c r="E89" s="5" t="s">
        <v>2</v>
      </c>
      <c r="F89" s="13" t="s">
        <v>273</v>
      </c>
      <c r="G89" s="13">
        <v>86.1</v>
      </c>
      <c r="H89" s="13" t="s">
        <v>581</v>
      </c>
      <c r="I89" s="13">
        <f t="shared" si="1"/>
        <v>57</v>
      </c>
      <c r="J89" s="13">
        <v>6</v>
      </c>
      <c r="K89" s="13">
        <v>3</v>
      </c>
      <c r="L89" s="13">
        <v>1</v>
      </c>
      <c r="M89" s="13">
        <v>47</v>
      </c>
      <c r="N89" s="13">
        <v>0.85709999999999997</v>
      </c>
      <c r="O89" s="13">
        <v>0.94</v>
      </c>
      <c r="P89" s="13">
        <v>0.66670000000000007</v>
      </c>
      <c r="Q89" s="13">
        <v>0.97920000000000007</v>
      </c>
      <c r="R89" s="13">
        <v>14.29</v>
      </c>
      <c r="S89" s="13">
        <v>0.15</v>
      </c>
      <c r="T89" s="28">
        <v>92.98</v>
      </c>
      <c r="U89" s="28">
        <v>94</v>
      </c>
      <c r="V89" s="34">
        <v>0.84599999999999997</v>
      </c>
      <c r="W89" s="26"/>
      <c r="X89" s="26"/>
      <c r="Y89" s="26"/>
      <c r="Z89" s="26"/>
      <c r="AA89" s="26"/>
    </row>
    <row r="90" spans="1:27" s="24" customFormat="1" ht="27" customHeight="1" x14ac:dyDescent="0.3">
      <c r="A90" s="5">
        <v>255</v>
      </c>
      <c r="B90" s="13" t="s">
        <v>72</v>
      </c>
      <c r="C90" s="5" t="s">
        <v>590</v>
      </c>
      <c r="D90" s="13" t="s">
        <v>586</v>
      </c>
      <c r="E90" s="5" t="s">
        <v>3</v>
      </c>
      <c r="F90" s="13" t="s">
        <v>273</v>
      </c>
      <c r="G90" s="13">
        <v>40.700000000000003</v>
      </c>
      <c r="H90" s="13" t="s">
        <v>582</v>
      </c>
      <c r="I90" s="13">
        <f t="shared" si="1"/>
        <v>57</v>
      </c>
      <c r="J90" s="13">
        <v>6</v>
      </c>
      <c r="K90" s="13">
        <v>11</v>
      </c>
      <c r="L90" s="13">
        <v>1</v>
      </c>
      <c r="M90" s="13">
        <v>39</v>
      </c>
      <c r="N90" s="13">
        <v>0.85709999999999997</v>
      </c>
      <c r="O90" s="13">
        <v>0.78</v>
      </c>
      <c r="P90" s="13">
        <v>0.35289999999999999</v>
      </c>
      <c r="Q90" s="13">
        <v>0.97499999999999998</v>
      </c>
      <c r="R90" s="13">
        <v>3.9</v>
      </c>
      <c r="S90" s="13">
        <v>0.18</v>
      </c>
      <c r="T90" s="28">
        <v>78.95</v>
      </c>
      <c r="U90" s="28">
        <v>21.27</v>
      </c>
      <c r="V90" s="34">
        <v>0.86699999999999999</v>
      </c>
      <c r="W90" s="26"/>
      <c r="X90" s="26"/>
      <c r="Y90" s="26"/>
      <c r="Z90" s="26"/>
      <c r="AA90" s="26"/>
    </row>
    <row r="91" spans="1:27" s="24" customFormat="1" ht="27" customHeight="1" x14ac:dyDescent="0.3">
      <c r="A91" s="5">
        <v>255</v>
      </c>
      <c r="B91" s="13" t="s">
        <v>72</v>
      </c>
      <c r="C91" s="5" t="s">
        <v>590</v>
      </c>
      <c r="D91" s="13" t="s">
        <v>586</v>
      </c>
      <c r="E91" s="5" t="s">
        <v>9</v>
      </c>
      <c r="F91" s="13" t="s">
        <v>273</v>
      </c>
      <c r="G91" s="13">
        <v>21.9</v>
      </c>
      <c r="H91" s="13" t="s">
        <v>584</v>
      </c>
      <c r="I91" s="13">
        <f t="shared" si="1"/>
        <v>57</v>
      </c>
      <c r="J91" s="13">
        <v>6</v>
      </c>
      <c r="K91" s="13">
        <v>3</v>
      </c>
      <c r="L91" s="13">
        <v>1</v>
      </c>
      <c r="M91" s="13">
        <v>47</v>
      </c>
      <c r="N91" s="13">
        <v>0.85709999999999997</v>
      </c>
      <c r="O91" s="13">
        <v>0.94</v>
      </c>
      <c r="P91" s="13">
        <v>0.66670000000000007</v>
      </c>
      <c r="Q91" s="13">
        <v>0.97920000000000007</v>
      </c>
      <c r="R91" s="13">
        <v>14.29</v>
      </c>
      <c r="S91" s="13">
        <v>0.15</v>
      </c>
      <c r="T91" s="28">
        <v>92.98</v>
      </c>
      <c r="U91" s="28">
        <v>94</v>
      </c>
      <c r="V91" s="34">
        <v>0.84599999999999997</v>
      </c>
      <c r="W91" s="26"/>
      <c r="X91" s="26"/>
      <c r="Y91" s="26"/>
      <c r="Z91" s="26"/>
      <c r="AA91" s="26"/>
    </row>
    <row r="92" spans="1:27" s="24" customFormat="1" ht="27" customHeight="1" x14ac:dyDescent="0.3">
      <c r="A92" s="5">
        <v>255</v>
      </c>
      <c r="B92" s="13" t="s">
        <v>72</v>
      </c>
      <c r="C92" s="5" t="s">
        <v>590</v>
      </c>
      <c r="D92" s="13" t="s">
        <v>587</v>
      </c>
      <c r="E92" s="5" t="s">
        <v>2</v>
      </c>
      <c r="F92" s="13" t="s">
        <v>273</v>
      </c>
      <c r="G92" s="13">
        <v>99.5</v>
      </c>
      <c r="H92" s="13" t="s">
        <v>581</v>
      </c>
      <c r="I92" s="13">
        <f t="shared" si="1"/>
        <v>100</v>
      </c>
      <c r="J92" s="13">
        <v>31</v>
      </c>
      <c r="K92" s="13">
        <v>5</v>
      </c>
      <c r="L92" s="13">
        <v>5</v>
      </c>
      <c r="M92" s="13">
        <v>59</v>
      </c>
      <c r="N92" s="13">
        <v>0.86099999999999999</v>
      </c>
      <c r="O92" s="13">
        <v>0.92400000000000004</v>
      </c>
      <c r="P92" s="13">
        <v>0.86109999999999998</v>
      </c>
      <c r="Q92" s="13">
        <v>0.92189999999999994</v>
      </c>
      <c r="R92" s="13">
        <v>11.02</v>
      </c>
      <c r="S92" s="13">
        <v>0.15</v>
      </c>
      <c r="T92" s="28">
        <v>90</v>
      </c>
      <c r="U92" s="28">
        <v>73.16</v>
      </c>
      <c r="V92" s="34">
        <v>0.92800000000000005</v>
      </c>
      <c r="W92" s="26"/>
      <c r="X92" s="26"/>
      <c r="Y92" s="26"/>
      <c r="Z92" s="26"/>
      <c r="AA92" s="26"/>
    </row>
    <row r="93" spans="1:27" s="24" customFormat="1" ht="27" customHeight="1" x14ac:dyDescent="0.3">
      <c r="A93" s="5">
        <v>255</v>
      </c>
      <c r="B93" s="13" t="s">
        <v>72</v>
      </c>
      <c r="C93" s="5" t="s">
        <v>590</v>
      </c>
      <c r="D93" s="13" t="s">
        <v>587</v>
      </c>
      <c r="E93" s="5" t="s">
        <v>3</v>
      </c>
      <c r="F93" s="13" t="s">
        <v>273</v>
      </c>
      <c r="G93" s="13">
        <v>45.8</v>
      </c>
      <c r="H93" s="13" t="s">
        <v>582</v>
      </c>
      <c r="I93" s="13">
        <f t="shared" si="1"/>
        <v>100</v>
      </c>
      <c r="J93" s="13">
        <v>31</v>
      </c>
      <c r="K93" s="13">
        <v>9</v>
      </c>
      <c r="L93" s="13">
        <v>5</v>
      </c>
      <c r="M93" s="13">
        <v>55</v>
      </c>
      <c r="N93" s="13">
        <v>0.86099999999999999</v>
      </c>
      <c r="O93" s="13">
        <v>0.8640000000000001</v>
      </c>
      <c r="P93" s="13">
        <v>0.77500000000000002</v>
      </c>
      <c r="Q93" s="13">
        <v>0.91670000000000007</v>
      </c>
      <c r="R93" s="13">
        <v>6.12</v>
      </c>
      <c r="S93" s="13">
        <v>0.16</v>
      </c>
      <c r="T93" s="28">
        <v>86</v>
      </c>
      <c r="U93" s="28">
        <v>37.89</v>
      </c>
      <c r="V93" s="34">
        <v>0.89900000000000002</v>
      </c>
      <c r="W93" s="26"/>
      <c r="X93" s="26"/>
      <c r="Y93" s="26"/>
      <c r="Z93" s="26"/>
      <c r="AA93" s="26"/>
    </row>
    <row r="94" spans="1:27" s="24" customFormat="1" ht="27" customHeight="1" x14ac:dyDescent="0.3">
      <c r="A94" s="5">
        <v>255</v>
      </c>
      <c r="B94" s="13" t="s">
        <v>72</v>
      </c>
      <c r="C94" s="5" t="s">
        <v>590</v>
      </c>
      <c r="D94" s="13" t="s">
        <v>587</v>
      </c>
      <c r="E94" s="5" t="s">
        <v>9</v>
      </c>
      <c r="F94" s="13" t="s">
        <v>273</v>
      </c>
      <c r="G94" s="13">
        <v>38.4</v>
      </c>
      <c r="H94" s="13" t="s">
        <v>584</v>
      </c>
      <c r="I94" s="13">
        <f t="shared" si="1"/>
        <v>100</v>
      </c>
      <c r="J94" s="13">
        <v>32</v>
      </c>
      <c r="K94" s="13">
        <v>6</v>
      </c>
      <c r="L94" s="13">
        <v>4</v>
      </c>
      <c r="M94" s="13">
        <v>58</v>
      </c>
      <c r="N94" s="13">
        <v>0.88900000000000001</v>
      </c>
      <c r="O94" s="13">
        <v>0.90900000000000003</v>
      </c>
      <c r="P94" s="13">
        <v>0.84209999999999996</v>
      </c>
      <c r="Q94" s="13">
        <v>0.9355</v>
      </c>
      <c r="R94" s="13">
        <v>9.48</v>
      </c>
      <c r="S94" s="13">
        <v>0.12</v>
      </c>
      <c r="T94" s="28">
        <v>90</v>
      </c>
      <c r="U94" s="28">
        <v>77.33</v>
      </c>
      <c r="V94" s="34">
        <v>0.92700000000000005</v>
      </c>
      <c r="W94" s="26"/>
      <c r="X94" s="26"/>
      <c r="Y94" s="26"/>
      <c r="Z94" s="26"/>
      <c r="AA94" s="26"/>
    </row>
    <row r="95" spans="1:27" s="24" customFormat="1" ht="27" customHeight="1" x14ac:dyDescent="0.3">
      <c r="A95" s="5">
        <v>256</v>
      </c>
      <c r="B95" s="13" t="s">
        <v>80</v>
      </c>
      <c r="C95" s="5" t="s">
        <v>590</v>
      </c>
      <c r="D95" s="13" t="s">
        <v>267</v>
      </c>
      <c r="E95" s="5" t="s">
        <v>2</v>
      </c>
      <c r="F95" s="13" t="s">
        <v>274</v>
      </c>
      <c r="G95" s="13">
        <v>140</v>
      </c>
      <c r="H95" s="13" t="s">
        <v>581</v>
      </c>
      <c r="I95" s="13">
        <f t="shared" si="1"/>
        <v>356</v>
      </c>
      <c r="J95" s="13">
        <v>120</v>
      </c>
      <c r="K95" s="13">
        <v>0</v>
      </c>
      <c r="L95" s="13">
        <v>61</v>
      </c>
      <c r="M95" s="13">
        <v>175</v>
      </c>
      <c r="N95" s="13">
        <v>0.66299999999999992</v>
      </c>
      <c r="O95" s="13">
        <v>1</v>
      </c>
      <c r="P95" s="13">
        <v>1</v>
      </c>
      <c r="Q95" s="13">
        <v>0.74150000000000005</v>
      </c>
      <c r="R95" s="27" t="s">
        <v>16</v>
      </c>
      <c r="S95" s="13">
        <v>0.34</v>
      </c>
      <c r="T95" s="28">
        <v>82.87</v>
      </c>
      <c r="U95" s="32" t="s">
        <v>16</v>
      </c>
      <c r="V95" s="34">
        <v>0.92</v>
      </c>
      <c r="W95" s="26"/>
      <c r="X95" s="26"/>
      <c r="Y95" s="26"/>
      <c r="Z95" s="26"/>
      <c r="AA95" s="26"/>
    </row>
    <row r="96" spans="1:27" s="24" customFormat="1" ht="27" customHeight="1" x14ac:dyDescent="0.3">
      <c r="A96" s="5">
        <v>256</v>
      </c>
      <c r="B96" s="13" t="s">
        <v>80</v>
      </c>
      <c r="C96" s="5" t="s">
        <v>590</v>
      </c>
      <c r="D96" s="13" t="s">
        <v>267</v>
      </c>
      <c r="E96" s="5" t="s">
        <v>3</v>
      </c>
      <c r="F96" s="13" t="s">
        <v>274</v>
      </c>
      <c r="G96" s="13">
        <v>35</v>
      </c>
      <c r="H96" s="13" t="s">
        <v>582</v>
      </c>
      <c r="I96" s="13">
        <f t="shared" si="1"/>
        <v>356</v>
      </c>
      <c r="J96" s="13">
        <v>158</v>
      </c>
      <c r="K96" s="13">
        <v>60</v>
      </c>
      <c r="L96" s="13">
        <v>23</v>
      </c>
      <c r="M96" s="13">
        <v>115</v>
      </c>
      <c r="N96" s="13">
        <v>0.87290000000000001</v>
      </c>
      <c r="O96" s="13">
        <v>0.65709999999999991</v>
      </c>
      <c r="P96" s="13">
        <v>0.7248</v>
      </c>
      <c r="Q96" s="13">
        <v>0.83329999999999993</v>
      </c>
      <c r="R96" s="13">
        <v>2.5499999999999998</v>
      </c>
      <c r="S96" s="13">
        <v>0.19</v>
      </c>
      <c r="T96" s="28">
        <v>76.69</v>
      </c>
      <c r="U96" s="28">
        <v>13.17</v>
      </c>
      <c r="V96" s="34">
        <v>0.88</v>
      </c>
      <c r="W96" s="26"/>
      <c r="X96" s="26"/>
      <c r="Y96" s="26"/>
      <c r="Z96" s="26"/>
      <c r="AA96" s="26"/>
    </row>
    <row r="97" spans="1:27" s="24" customFormat="1" ht="27" customHeight="1" x14ac:dyDescent="0.3">
      <c r="A97" s="5">
        <v>256</v>
      </c>
      <c r="B97" s="13" t="s">
        <v>80</v>
      </c>
      <c r="C97" s="5" t="s">
        <v>590</v>
      </c>
      <c r="D97" s="13" t="s">
        <v>267</v>
      </c>
      <c r="E97" s="5" t="s">
        <v>9</v>
      </c>
      <c r="F97" s="13" t="s">
        <v>274</v>
      </c>
      <c r="G97" s="13" t="s">
        <v>588</v>
      </c>
      <c r="H97" s="13" t="s">
        <v>584</v>
      </c>
      <c r="I97" s="13">
        <f t="shared" si="1"/>
        <v>356</v>
      </c>
      <c r="J97" s="13">
        <v>153</v>
      </c>
      <c r="K97" s="13">
        <v>29</v>
      </c>
      <c r="L97" s="13">
        <v>28</v>
      </c>
      <c r="M97" s="13">
        <v>146</v>
      </c>
      <c r="N97" s="13">
        <v>0.84530000000000005</v>
      </c>
      <c r="O97" s="13">
        <v>0.83430000000000004</v>
      </c>
      <c r="P97" s="13">
        <v>0.84069999999999989</v>
      </c>
      <c r="Q97" s="13">
        <v>0.83909999999999996</v>
      </c>
      <c r="R97" s="13">
        <v>5.0999999999999996</v>
      </c>
      <c r="S97" s="13">
        <v>0.19</v>
      </c>
      <c r="T97" s="28">
        <v>83.99</v>
      </c>
      <c r="U97" s="28">
        <v>27.51</v>
      </c>
      <c r="V97" s="34">
        <v>0.93</v>
      </c>
      <c r="W97" s="26"/>
      <c r="X97" s="26"/>
      <c r="Y97" s="26"/>
      <c r="Z97" s="26"/>
      <c r="AA97" s="26"/>
    </row>
    <row r="98" spans="1:27" s="24" customFormat="1" ht="27" customHeight="1" x14ac:dyDescent="0.3">
      <c r="A98" s="5">
        <v>256</v>
      </c>
      <c r="B98" s="13" t="s">
        <v>80</v>
      </c>
      <c r="C98" s="5" t="s">
        <v>590</v>
      </c>
      <c r="D98" s="13" t="s">
        <v>586</v>
      </c>
      <c r="E98" s="5" t="s">
        <v>2</v>
      </c>
      <c r="F98" s="13" t="s">
        <v>274</v>
      </c>
      <c r="G98" s="13">
        <v>140</v>
      </c>
      <c r="H98" s="13" t="s">
        <v>581</v>
      </c>
      <c r="I98" s="13">
        <f t="shared" si="1"/>
        <v>178</v>
      </c>
      <c r="J98" s="13">
        <v>36</v>
      </c>
      <c r="K98" s="13">
        <v>0</v>
      </c>
      <c r="L98" s="13">
        <v>27</v>
      </c>
      <c r="M98" s="13">
        <v>115</v>
      </c>
      <c r="N98" s="13">
        <v>0.57140000000000002</v>
      </c>
      <c r="O98" s="13">
        <v>1</v>
      </c>
      <c r="P98" s="13">
        <v>1</v>
      </c>
      <c r="Q98" s="13">
        <v>0.80989999999999995</v>
      </c>
      <c r="R98" s="27" t="s">
        <v>16</v>
      </c>
      <c r="S98" s="13">
        <v>0.43</v>
      </c>
      <c r="T98" s="28">
        <v>84.83</v>
      </c>
      <c r="U98" s="32" t="s">
        <v>16</v>
      </c>
      <c r="V98" s="34">
        <v>0.88</v>
      </c>
      <c r="W98" s="26"/>
      <c r="X98" s="26"/>
      <c r="Y98" s="26"/>
      <c r="Z98" s="26"/>
      <c r="AA98" s="26"/>
    </row>
    <row r="99" spans="1:27" s="24" customFormat="1" ht="27" customHeight="1" x14ac:dyDescent="0.3">
      <c r="A99" s="5">
        <v>256</v>
      </c>
      <c r="B99" s="13" t="s">
        <v>80</v>
      </c>
      <c r="C99" s="5" t="s">
        <v>590</v>
      </c>
      <c r="D99" s="13" t="s">
        <v>586</v>
      </c>
      <c r="E99" s="5" t="s">
        <v>3</v>
      </c>
      <c r="F99" s="13" t="s">
        <v>274</v>
      </c>
      <c r="G99" s="13">
        <v>35</v>
      </c>
      <c r="H99" s="13" t="s">
        <v>582</v>
      </c>
      <c r="I99" s="13">
        <f t="shared" si="1"/>
        <v>178</v>
      </c>
      <c r="J99" s="13">
        <v>54</v>
      </c>
      <c r="K99" s="13">
        <v>51</v>
      </c>
      <c r="L99" s="13">
        <v>9</v>
      </c>
      <c r="M99" s="13">
        <v>64</v>
      </c>
      <c r="N99" s="13">
        <v>0.85709999999999997</v>
      </c>
      <c r="O99" s="13">
        <v>0.55649999999999999</v>
      </c>
      <c r="P99" s="13">
        <v>0.51429999999999998</v>
      </c>
      <c r="Q99" s="13">
        <v>0.87670000000000003</v>
      </c>
      <c r="R99" s="13">
        <v>1.93</v>
      </c>
      <c r="S99" s="13">
        <v>0.26</v>
      </c>
      <c r="T99" s="28">
        <v>66.290000000000006</v>
      </c>
      <c r="U99" s="28">
        <v>7.53</v>
      </c>
      <c r="V99" s="34">
        <v>0.85</v>
      </c>
      <c r="W99" s="26"/>
      <c r="X99" s="26"/>
      <c r="Y99" s="26"/>
      <c r="Z99" s="26"/>
      <c r="AA99" s="26"/>
    </row>
    <row r="100" spans="1:27" s="24" customFormat="1" ht="27" customHeight="1" x14ac:dyDescent="0.3">
      <c r="A100" s="5">
        <v>256</v>
      </c>
      <c r="B100" s="13" t="s">
        <v>80</v>
      </c>
      <c r="C100" s="5" t="s">
        <v>590</v>
      </c>
      <c r="D100" s="13" t="s">
        <v>586</v>
      </c>
      <c r="E100" s="5" t="s">
        <v>9</v>
      </c>
      <c r="F100" s="13" t="s">
        <v>274</v>
      </c>
      <c r="G100" s="13">
        <v>11.4</v>
      </c>
      <c r="H100" s="13" t="s">
        <v>584</v>
      </c>
      <c r="I100" s="13">
        <f t="shared" si="1"/>
        <v>178</v>
      </c>
      <c r="J100" s="13">
        <v>50</v>
      </c>
      <c r="K100" s="13">
        <v>24</v>
      </c>
      <c r="L100" s="13">
        <v>13</v>
      </c>
      <c r="M100" s="13">
        <v>91</v>
      </c>
      <c r="N100" s="13">
        <v>0.79370000000000007</v>
      </c>
      <c r="O100" s="13">
        <v>0.7913</v>
      </c>
      <c r="P100" s="13">
        <v>0.67569999999999997</v>
      </c>
      <c r="Q100" s="13">
        <v>0.875</v>
      </c>
      <c r="R100" s="13">
        <v>3.8</v>
      </c>
      <c r="S100" s="13">
        <v>0.26</v>
      </c>
      <c r="T100" s="28">
        <v>79.209999999999994</v>
      </c>
      <c r="U100" s="28">
        <v>14.58</v>
      </c>
      <c r="V100" s="34">
        <v>0.88</v>
      </c>
      <c r="W100" s="26"/>
      <c r="X100" s="26"/>
      <c r="Y100" s="26"/>
      <c r="Z100" s="26"/>
      <c r="AA100" s="26"/>
    </row>
    <row r="101" spans="1:27" s="24" customFormat="1" ht="27" customHeight="1" x14ac:dyDescent="0.3">
      <c r="A101" s="5">
        <v>256</v>
      </c>
      <c r="B101" s="13" t="s">
        <v>80</v>
      </c>
      <c r="C101" s="5" t="s">
        <v>590</v>
      </c>
      <c r="D101" s="13" t="s">
        <v>587</v>
      </c>
      <c r="E101" s="5" t="s">
        <v>2</v>
      </c>
      <c r="F101" s="13" t="s">
        <v>274</v>
      </c>
      <c r="G101" s="13">
        <v>140</v>
      </c>
      <c r="H101" s="13" t="s">
        <v>581</v>
      </c>
      <c r="I101" s="13">
        <f t="shared" si="1"/>
        <v>178</v>
      </c>
      <c r="J101" s="13">
        <v>84</v>
      </c>
      <c r="K101" s="13">
        <v>0</v>
      </c>
      <c r="L101" s="13">
        <v>34</v>
      </c>
      <c r="M101" s="13">
        <v>60</v>
      </c>
      <c r="N101" s="13">
        <v>0.71189999999999998</v>
      </c>
      <c r="O101" s="13">
        <v>1</v>
      </c>
      <c r="P101" s="13">
        <v>1</v>
      </c>
      <c r="Q101" s="13">
        <v>0.63829999999999998</v>
      </c>
      <c r="R101" s="27" t="s">
        <v>16</v>
      </c>
      <c r="S101" s="13">
        <v>0.28999999999999998</v>
      </c>
      <c r="T101" s="28">
        <v>80.900000000000006</v>
      </c>
      <c r="U101" s="32" t="s">
        <v>16</v>
      </c>
      <c r="V101" s="34">
        <v>0.93</v>
      </c>
      <c r="W101" s="26"/>
      <c r="X101" s="26"/>
      <c r="Y101" s="26"/>
      <c r="Z101" s="26"/>
      <c r="AA101" s="26"/>
    </row>
    <row r="102" spans="1:27" s="24" customFormat="1" ht="27" customHeight="1" x14ac:dyDescent="0.3">
      <c r="A102" s="5">
        <v>256</v>
      </c>
      <c r="B102" s="13" t="s">
        <v>80</v>
      </c>
      <c r="C102" s="5" t="s">
        <v>590</v>
      </c>
      <c r="D102" s="13" t="s">
        <v>587</v>
      </c>
      <c r="E102" s="5" t="s">
        <v>3</v>
      </c>
      <c r="F102" s="13" t="s">
        <v>274</v>
      </c>
      <c r="G102" s="13">
        <v>35</v>
      </c>
      <c r="H102" s="13" t="s">
        <v>582</v>
      </c>
      <c r="I102" s="13">
        <f t="shared" si="1"/>
        <v>178</v>
      </c>
      <c r="J102" s="13">
        <v>104</v>
      </c>
      <c r="K102" s="13">
        <v>9</v>
      </c>
      <c r="L102" s="13">
        <v>14</v>
      </c>
      <c r="M102" s="13">
        <v>51</v>
      </c>
      <c r="N102" s="13">
        <v>0.88139999999999996</v>
      </c>
      <c r="O102" s="13">
        <v>0.85</v>
      </c>
      <c r="P102" s="13">
        <v>0.92040000000000011</v>
      </c>
      <c r="Q102" s="13">
        <v>0.78459999999999996</v>
      </c>
      <c r="R102" s="13">
        <v>5.88</v>
      </c>
      <c r="S102" s="13">
        <v>0.14000000000000001</v>
      </c>
      <c r="T102" s="28">
        <v>87.08</v>
      </c>
      <c r="U102" s="28">
        <v>42.1</v>
      </c>
      <c r="V102" s="34">
        <v>0.94</v>
      </c>
      <c r="W102" s="26"/>
      <c r="X102" s="26"/>
      <c r="Y102" s="26"/>
      <c r="Z102" s="26"/>
      <c r="AA102" s="26"/>
    </row>
    <row r="103" spans="1:27" s="24" customFormat="1" ht="27" customHeight="1" x14ac:dyDescent="0.3">
      <c r="A103" s="5">
        <v>256</v>
      </c>
      <c r="B103" s="13" t="s">
        <v>80</v>
      </c>
      <c r="C103" s="5" t="s">
        <v>590</v>
      </c>
      <c r="D103" s="13" t="s">
        <v>587</v>
      </c>
      <c r="E103" s="5" t="s">
        <v>9</v>
      </c>
      <c r="F103" s="13" t="s">
        <v>274</v>
      </c>
      <c r="G103" s="13">
        <v>29.9</v>
      </c>
      <c r="H103" s="13" t="s">
        <v>584</v>
      </c>
      <c r="I103" s="13">
        <f t="shared" si="1"/>
        <v>178</v>
      </c>
      <c r="J103" s="13">
        <v>103</v>
      </c>
      <c r="K103" s="13">
        <v>5</v>
      </c>
      <c r="L103" s="13">
        <v>15</v>
      </c>
      <c r="M103" s="13">
        <v>55</v>
      </c>
      <c r="N103" s="13">
        <v>0.87290000000000001</v>
      </c>
      <c r="O103" s="13">
        <v>0.91670000000000007</v>
      </c>
      <c r="P103" s="13">
        <v>0.95369999999999999</v>
      </c>
      <c r="Q103" s="13">
        <v>0.78569999999999995</v>
      </c>
      <c r="R103" s="13">
        <v>10.47</v>
      </c>
      <c r="S103" s="13">
        <v>0.14000000000000001</v>
      </c>
      <c r="T103" s="28">
        <v>88.76</v>
      </c>
      <c r="U103" s="28">
        <v>75.53</v>
      </c>
      <c r="V103" s="34">
        <v>0.95</v>
      </c>
      <c r="W103" s="26"/>
      <c r="X103" s="26"/>
      <c r="Y103" s="26"/>
      <c r="Z103" s="26"/>
      <c r="AA103" s="26"/>
    </row>
    <row r="104" spans="1:27" s="24" customFormat="1" ht="27" customHeight="1" x14ac:dyDescent="0.3">
      <c r="A104" s="5">
        <v>261</v>
      </c>
      <c r="B104" s="13" t="s">
        <v>85</v>
      </c>
      <c r="C104" s="5" t="s">
        <v>590</v>
      </c>
      <c r="D104" s="13" t="s">
        <v>267</v>
      </c>
      <c r="E104" s="5" t="s">
        <v>2</v>
      </c>
      <c r="F104" s="13" t="s">
        <v>274</v>
      </c>
      <c r="G104" s="13" t="s">
        <v>580</v>
      </c>
      <c r="H104" s="13" t="s">
        <v>581</v>
      </c>
      <c r="I104" s="13">
        <v>302</v>
      </c>
      <c r="J104" s="13">
        <v>35</v>
      </c>
      <c r="K104" s="13">
        <v>19</v>
      </c>
      <c r="L104" s="13">
        <v>15</v>
      </c>
      <c r="M104" s="13">
        <v>233</v>
      </c>
      <c r="N104" s="13">
        <v>0.7</v>
      </c>
      <c r="O104" s="13">
        <v>0.92500000000000004</v>
      </c>
      <c r="P104" s="13">
        <v>0.64810000000000001</v>
      </c>
      <c r="Q104" s="13">
        <v>0.9395</v>
      </c>
      <c r="R104" s="13">
        <v>9.2799999999999994</v>
      </c>
      <c r="S104" s="13">
        <v>0.32</v>
      </c>
      <c r="T104" s="28">
        <v>88.74</v>
      </c>
      <c r="U104" s="28">
        <v>28.61</v>
      </c>
      <c r="V104" s="34">
        <v>0.92800000000000005</v>
      </c>
      <c r="W104" s="26"/>
      <c r="X104" s="26"/>
      <c r="Y104" s="26"/>
      <c r="Z104" s="26"/>
      <c r="AA104" s="26"/>
    </row>
    <row r="105" spans="1:27" s="24" customFormat="1" ht="27" customHeight="1" x14ac:dyDescent="0.3">
      <c r="A105" s="5">
        <v>261</v>
      </c>
      <c r="B105" s="13" t="s">
        <v>85</v>
      </c>
      <c r="C105" s="5" t="s">
        <v>590</v>
      </c>
      <c r="D105" s="13" t="s">
        <v>267</v>
      </c>
      <c r="E105" s="5" t="s">
        <v>3</v>
      </c>
      <c r="F105" s="13" t="s">
        <v>274</v>
      </c>
      <c r="G105" s="13">
        <v>35</v>
      </c>
      <c r="H105" s="13" t="s">
        <v>582</v>
      </c>
      <c r="I105" s="13">
        <v>302</v>
      </c>
      <c r="J105" s="13">
        <v>41</v>
      </c>
      <c r="K105" s="13">
        <v>80</v>
      </c>
      <c r="L105" s="13">
        <v>9</v>
      </c>
      <c r="M105" s="13">
        <v>172</v>
      </c>
      <c r="N105" s="13">
        <v>0.82</v>
      </c>
      <c r="O105" s="13">
        <v>0.68299999999999994</v>
      </c>
      <c r="P105" s="13">
        <v>0.33880000000000005</v>
      </c>
      <c r="Q105" s="13">
        <v>0.95030000000000003</v>
      </c>
      <c r="R105" s="13">
        <v>2.58</v>
      </c>
      <c r="S105" s="13">
        <v>0.26</v>
      </c>
      <c r="T105" s="28">
        <v>70.53</v>
      </c>
      <c r="U105" s="28">
        <v>9.7899999999999991</v>
      </c>
      <c r="V105" s="34">
        <v>0.83799999999999997</v>
      </c>
      <c r="W105" s="26"/>
      <c r="X105" s="26"/>
      <c r="Y105" s="26"/>
      <c r="Z105" s="26"/>
      <c r="AA105" s="26"/>
    </row>
    <row r="106" spans="1:27" s="24" customFormat="1" ht="27" customHeight="1" x14ac:dyDescent="0.3">
      <c r="A106" s="5">
        <v>261</v>
      </c>
      <c r="B106" s="13" t="s">
        <v>85</v>
      </c>
      <c r="C106" s="5" t="s">
        <v>590</v>
      </c>
      <c r="D106" s="13" t="s">
        <v>267</v>
      </c>
      <c r="E106" s="5" t="s">
        <v>9</v>
      </c>
      <c r="F106" s="13" t="s">
        <v>274</v>
      </c>
      <c r="G106" s="13" t="s">
        <v>588</v>
      </c>
      <c r="H106" s="13" t="s">
        <v>584</v>
      </c>
      <c r="I106" s="13">
        <v>302</v>
      </c>
      <c r="J106" s="13">
        <v>40</v>
      </c>
      <c r="K106" s="13">
        <v>44</v>
      </c>
      <c r="L106" s="13">
        <v>10</v>
      </c>
      <c r="M106" s="13">
        <v>208</v>
      </c>
      <c r="N106" s="13">
        <v>0.8</v>
      </c>
      <c r="O106" s="13">
        <v>0.82499999999999996</v>
      </c>
      <c r="P106" s="13">
        <v>0.47619999999999996</v>
      </c>
      <c r="Q106" s="13">
        <v>0.95409999999999995</v>
      </c>
      <c r="R106" s="13">
        <v>4.58</v>
      </c>
      <c r="S106" s="13">
        <v>0.24</v>
      </c>
      <c r="T106" s="28">
        <v>82.12</v>
      </c>
      <c r="U106" s="28">
        <v>18.91</v>
      </c>
      <c r="V106" s="34">
        <v>0.92800000000000005</v>
      </c>
      <c r="W106" s="26"/>
      <c r="X106" s="26"/>
      <c r="Y106" s="26"/>
      <c r="Z106" s="26"/>
      <c r="AA106" s="26"/>
    </row>
    <row r="107" spans="1:27" s="24" customFormat="1" ht="27" customHeight="1" x14ac:dyDescent="0.3">
      <c r="A107" s="5">
        <v>261</v>
      </c>
      <c r="B107" s="13" t="s">
        <v>85</v>
      </c>
      <c r="C107" s="5" t="s">
        <v>590</v>
      </c>
      <c r="D107" s="13" t="s">
        <v>267</v>
      </c>
      <c r="E107" s="5" t="s">
        <v>9</v>
      </c>
      <c r="F107" s="13" t="s">
        <v>274</v>
      </c>
      <c r="G107" s="13" t="s">
        <v>588</v>
      </c>
      <c r="H107" s="13" t="s">
        <v>584</v>
      </c>
      <c r="I107" s="13">
        <v>298</v>
      </c>
      <c r="J107" s="13">
        <v>38</v>
      </c>
      <c r="K107" s="13">
        <v>44</v>
      </c>
      <c r="L107" s="13">
        <v>8</v>
      </c>
      <c r="M107" s="13">
        <v>208</v>
      </c>
      <c r="N107" s="13">
        <v>0.82599999999999996</v>
      </c>
      <c r="O107" s="13">
        <v>0.82499999999999996</v>
      </c>
      <c r="P107" s="13">
        <v>0.46340000000000003</v>
      </c>
      <c r="Q107" s="13">
        <v>0.96299999999999997</v>
      </c>
      <c r="R107" s="13">
        <v>4.7300000000000004</v>
      </c>
      <c r="S107" s="13">
        <v>0.21</v>
      </c>
      <c r="T107" s="28">
        <v>82.55</v>
      </c>
      <c r="U107" s="28">
        <v>22.45</v>
      </c>
      <c r="V107" s="34">
        <v>0.92900000000000005</v>
      </c>
      <c r="W107" s="26"/>
      <c r="X107" s="26"/>
      <c r="Y107" s="26"/>
      <c r="Z107" s="26"/>
      <c r="AA107" s="26"/>
    </row>
    <row r="108" spans="1:27" s="24" customFormat="1" ht="27" customHeight="1" x14ac:dyDescent="0.3">
      <c r="A108" s="5">
        <v>41</v>
      </c>
      <c r="B108" s="13" t="s">
        <v>91</v>
      </c>
      <c r="C108" s="5" t="s">
        <v>592</v>
      </c>
      <c r="D108" s="13" t="s">
        <v>267</v>
      </c>
      <c r="E108" s="5" t="s">
        <v>2</v>
      </c>
      <c r="F108" s="13" t="s">
        <v>274</v>
      </c>
      <c r="G108" s="13">
        <v>140</v>
      </c>
      <c r="H108" s="13" t="s">
        <v>581</v>
      </c>
      <c r="I108" s="13">
        <v>458</v>
      </c>
      <c r="J108" s="13">
        <v>125</v>
      </c>
      <c r="K108" s="13">
        <v>9</v>
      </c>
      <c r="L108" s="13">
        <v>71</v>
      </c>
      <c r="M108" s="13">
        <v>253</v>
      </c>
      <c r="N108" s="13">
        <v>0.63780000000000003</v>
      </c>
      <c r="O108" s="13">
        <v>0.96560000000000001</v>
      </c>
      <c r="P108" s="13">
        <v>0.93279999999999996</v>
      </c>
      <c r="Q108" s="13">
        <v>0.78090000000000004</v>
      </c>
      <c r="R108" s="13">
        <v>18.57</v>
      </c>
      <c r="S108" s="13">
        <v>0.38</v>
      </c>
      <c r="T108" s="28">
        <v>82.53</v>
      </c>
      <c r="U108" s="28">
        <v>49.49</v>
      </c>
      <c r="V108" s="34">
        <v>0.77700000000000002</v>
      </c>
      <c r="W108" s="26"/>
      <c r="X108" s="26"/>
      <c r="Y108" s="26"/>
      <c r="Z108" s="26"/>
      <c r="AA108" s="26"/>
    </row>
    <row r="109" spans="1:27" s="24" customFormat="1" ht="27" customHeight="1" x14ac:dyDescent="0.3">
      <c r="A109" s="5">
        <v>41</v>
      </c>
      <c r="B109" s="13" t="s">
        <v>91</v>
      </c>
      <c r="C109" s="5" t="s">
        <v>592</v>
      </c>
      <c r="D109" s="13" t="s">
        <v>267</v>
      </c>
      <c r="E109" s="5" t="s">
        <v>3</v>
      </c>
      <c r="F109" s="13" t="s">
        <v>274</v>
      </c>
      <c r="G109" s="13">
        <v>35</v>
      </c>
      <c r="H109" s="13" t="s">
        <v>582</v>
      </c>
      <c r="I109" s="13">
        <v>458</v>
      </c>
      <c r="J109" s="13">
        <v>123</v>
      </c>
      <c r="K109" s="13">
        <v>77</v>
      </c>
      <c r="L109" s="13">
        <v>73</v>
      </c>
      <c r="M109" s="13">
        <v>185</v>
      </c>
      <c r="N109" s="13">
        <v>0.62749999999999995</v>
      </c>
      <c r="O109" s="13">
        <v>0.70609999999999995</v>
      </c>
      <c r="P109" s="13">
        <v>0.61499999999999999</v>
      </c>
      <c r="Q109" s="13">
        <v>0.71709999999999996</v>
      </c>
      <c r="R109" s="13">
        <v>2.14</v>
      </c>
      <c r="S109" s="13">
        <v>0.53</v>
      </c>
      <c r="T109" s="28">
        <v>67.25</v>
      </c>
      <c r="U109" s="28">
        <v>4.05</v>
      </c>
      <c r="V109" s="34">
        <v>0.96699999999999997</v>
      </c>
      <c r="W109" s="26"/>
      <c r="X109" s="26"/>
      <c r="Y109" s="26"/>
      <c r="Z109" s="26"/>
      <c r="AA109" s="26"/>
    </row>
    <row r="110" spans="1:27" s="24" customFormat="1" ht="27" customHeight="1" x14ac:dyDescent="0.3">
      <c r="A110" s="5">
        <v>41</v>
      </c>
      <c r="B110" s="13" t="s">
        <v>91</v>
      </c>
      <c r="C110" s="5" t="s">
        <v>592</v>
      </c>
      <c r="D110" s="13" t="s">
        <v>267</v>
      </c>
      <c r="E110" s="5" t="s">
        <v>9</v>
      </c>
      <c r="F110" s="13" t="s">
        <v>274</v>
      </c>
      <c r="G110" s="13" t="s">
        <v>588</v>
      </c>
      <c r="H110" s="13" t="s">
        <v>584</v>
      </c>
      <c r="I110" s="13">
        <v>458</v>
      </c>
      <c r="J110" s="13">
        <v>159</v>
      </c>
      <c r="K110" s="13">
        <v>42</v>
      </c>
      <c r="L110" s="13">
        <v>37</v>
      </c>
      <c r="M110" s="13">
        <v>220</v>
      </c>
      <c r="N110" s="13">
        <v>0.81120000000000003</v>
      </c>
      <c r="O110" s="13">
        <v>0.8397</v>
      </c>
      <c r="P110" s="13">
        <v>0.79099999999999993</v>
      </c>
      <c r="Q110" s="13">
        <v>0.85599999999999998</v>
      </c>
      <c r="R110" s="13">
        <v>5.0599999999999996</v>
      </c>
      <c r="S110" s="13">
        <v>0.22</v>
      </c>
      <c r="T110" s="28">
        <v>82.75</v>
      </c>
      <c r="U110" s="28">
        <v>22.51</v>
      </c>
      <c r="V110" s="36" t="s">
        <v>16</v>
      </c>
      <c r="W110" s="26"/>
      <c r="X110" s="26"/>
      <c r="Y110" s="26"/>
      <c r="Z110" s="26"/>
      <c r="AA110" s="26"/>
    </row>
    <row r="111" spans="1:27" ht="27" customHeight="1" x14ac:dyDescent="0.3">
      <c r="A111" s="5">
        <v>271</v>
      </c>
      <c r="B111" s="13" t="s">
        <v>95</v>
      </c>
      <c r="C111" s="5" t="s">
        <v>590</v>
      </c>
      <c r="D111" s="13" t="s">
        <v>267</v>
      </c>
      <c r="E111" s="5" t="s">
        <v>2</v>
      </c>
      <c r="F111" s="13" t="s">
        <v>274</v>
      </c>
      <c r="G111" s="13" t="s">
        <v>580</v>
      </c>
      <c r="H111" s="13" t="s">
        <v>581</v>
      </c>
      <c r="I111" s="13">
        <f t="shared" ref="I111:I134" si="2">SUM(J111:M111)</f>
        <v>580</v>
      </c>
      <c r="J111" s="13">
        <v>100</v>
      </c>
      <c r="K111" s="13">
        <v>38</v>
      </c>
      <c r="L111" s="13">
        <v>35</v>
      </c>
      <c r="M111" s="13">
        <v>407</v>
      </c>
      <c r="N111" s="13">
        <v>0.74069999999999991</v>
      </c>
      <c r="O111" s="13">
        <v>0.91459999999999997</v>
      </c>
      <c r="P111" s="13">
        <v>0.72459999999999991</v>
      </c>
      <c r="Q111" s="13">
        <v>0.92079999999999995</v>
      </c>
      <c r="R111" s="13">
        <v>8.67</v>
      </c>
      <c r="S111" s="13">
        <v>0.28000000000000003</v>
      </c>
      <c r="T111" s="28">
        <v>87.41</v>
      </c>
      <c r="U111" s="28">
        <v>30.6</v>
      </c>
      <c r="V111" s="36" t="s">
        <v>16</v>
      </c>
      <c r="W111" s="26"/>
      <c r="X111" s="26"/>
      <c r="Y111" s="26"/>
      <c r="Z111" s="26"/>
      <c r="AA111" s="26"/>
    </row>
    <row r="112" spans="1:27" ht="27" customHeight="1" x14ac:dyDescent="0.3">
      <c r="A112" s="5">
        <v>271</v>
      </c>
      <c r="B112" s="13" t="s">
        <v>95</v>
      </c>
      <c r="C112" s="5" t="s">
        <v>590</v>
      </c>
      <c r="D112" s="13" t="s">
        <v>267</v>
      </c>
      <c r="E112" s="5" t="s">
        <v>3</v>
      </c>
      <c r="F112" s="13" t="s">
        <v>274</v>
      </c>
      <c r="G112" s="13">
        <v>35</v>
      </c>
      <c r="H112" s="13" t="s">
        <v>582</v>
      </c>
      <c r="I112" s="13">
        <f t="shared" si="2"/>
        <v>580</v>
      </c>
      <c r="J112" s="13">
        <v>125</v>
      </c>
      <c r="K112" s="13">
        <v>137</v>
      </c>
      <c r="L112" s="13">
        <v>10</v>
      </c>
      <c r="M112" s="13">
        <v>308</v>
      </c>
      <c r="N112" s="13">
        <v>0.92590000000000006</v>
      </c>
      <c r="O112" s="13">
        <v>0.69209999999999994</v>
      </c>
      <c r="P112" s="13">
        <v>0.47710000000000002</v>
      </c>
      <c r="Q112" s="13">
        <v>0.96860000000000002</v>
      </c>
      <c r="R112" s="13">
        <v>3.01</v>
      </c>
      <c r="S112" s="13">
        <v>0.11</v>
      </c>
      <c r="T112" s="28">
        <v>74.66</v>
      </c>
      <c r="U112" s="28">
        <v>28.1</v>
      </c>
      <c r="V112" s="36" t="s">
        <v>16</v>
      </c>
      <c r="W112" s="26"/>
      <c r="X112" s="26"/>
      <c r="Y112" s="26"/>
      <c r="Z112" s="26"/>
      <c r="AA112" s="26"/>
    </row>
    <row r="113" spans="1:27" ht="27" customHeight="1" x14ac:dyDescent="0.3">
      <c r="A113" s="5">
        <v>271</v>
      </c>
      <c r="B113" s="13" t="s">
        <v>95</v>
      </c>
      <c r="C113" s="5" t="s">
        <v>590</v>
      </c>
      <c r="D113" s="13" t="s">
        <v>267</v>
      </c>
      <c r="E113" s="5" t="s">
        <v>9</v>
      </c>
      <c r="F113" s="13" t="s">
        <v>274</v>
      </c>
      <c r="G113" s="13" t="s">
        <v>588</v>
      </c>
      <c r="H113" s="13" t="s">
        <v>584</v>
      </c>
      <c r="I113" s="13">
        <f t="shared" si="2"/>
        <v>580</v>
      </c>
      <c r="J113" s="13">
        <v>122</v>
      </c>
      <c r="K113" s="13">
        <v>93</v>
      </c>
      <c r="L113" s="13">
        <v>13</v>
      </c>
      <c r="M113" s="13">
        <v>352</v>
      </c>
      <c r="N113" s="13">
        <v>0.90370000000000006</v>
      </c>
      <c r="O113" s="13">
        <v>0.79099999999999993</v>
      </c>
      <c r="P113" s="13">
        <v>0.56740000000000002</v>
      </c>
      <c r="Q113" s="13">
        <v>0.96439999999999992</v>
      </c>
      <c r="R113" s="13">
        <v>4.32</v>
      </c>
      <c r="S113" s="13">
        <v>0.12</v>
      </c>
      <c r="T113" s="28">
        <v>81.72</v>
      </c>
      <c r="U113" s="28">
        <v>35.520000000000003</v>
      </c>
      <c r="V113" s="36" t="s">
        <v>16</v>
      </c>
      <c r="W113" s="26"/>
      <c r="X113" s="26"/>
      <c r="Y113" s="26"/>
      <c r="Z113" s="26"/>
      <c r="AA113" s="26"/>
    </row>
    <row r="114" spans="1:27" ht="27" customHeight="1" x14ac:dyDescent="0.3">
      <c r="A114" s="5">
        <v>271</v>
      </c>
      <c r="B114" s="13" t="s">
        <v>95</v>
      </c>
      <c r="C114" s="5" t="s">
        <v>590</v>
      </c>
      <c r="D114" s="13" t="s">
        <v>586</v>
      </c>
      <c r="E114" s="5" t="s">
        <v>2</v>
      </c>
      <c r="F114" s="13" t="s">
        <v>274</v>
      </c>
      <c r="G114" s="13">
        <v>70</v>
      </c>
      <c r="H114" s="13" t="s">
        <v>581</v>
      </c>
      <c r="I114" s="13">
        <f t="shared" si="2"/>
        <v>253</v>
      </c>
      <c r="J114" s="13">
        <v>19</v>
      </c>
      <c r="K114" s="13">
        <v>21</v>
      </c>
      <c r="L114" s="13">
        <v>4</v>
      </c>
      <c r="M114" s="13">
        <v>209</v>
      </c>
      <c r="N114" s="13">
        <v>0.82599999999999996</v>
      </c>
      <c r="O114" s="13">
        <v>0.90900000000000003</v>
      </c>
      <c r="P114" s="13">
        <v>0.47499999999999998</v>
      </c>
      <c r="Q114" s="13">
        <v>0.98120000000000007</v>
      </c>
      <c r="R114" s="13">
        <v>9.0500000000000007</v>
      </c>
      <c r="S114" s="13">
        <v>0.19</v>
      </c>
      <c r="T114" s="28">
        <v>90.12</v>
      </c>
      <c r="U114" s="28">
        <v>47.27</v>
      </c>
      <c r="V114" s="34">
        <v>0.86699999999999999</v>
      </c>
      <c r="W114" s="26"/>
      <c r="X114" s="26"/>
      <c r="Y114" s="26"/>
      <c r="Z114" s="26"/>
      <c r="AA114" s="26"/>
    </row>
    <row r="115" spans="1:27" ht="27" customHeight="1" x14ac:dyDescent="0.3">
      <c r="A115" s="5">
        <v>271</v>
      </c>
      <c r="B115" s="13" t="s">
        <v>95</v>
      </c>
      <c r="C115" s="5" t="s">
        <v>590</v>
      </c>
      <c r="D115" s="13" t="s">
        <v>586</v>
      </c>
      <c r="E115" s="5" t="s">
        <v>3</v>
      </c>
      <c r="F115" s="13" t="s">
        <v>274</v>
      </c>
      <c r="G115" s="13">
        <v>35</v>
      </c>
      <c r="H115" s="13" t="s">
        <v>582</v>
      </c>
      <c r="I115" s="13">
        <f t="shared" si="2"/>
        <v>253</v>
      </c>
      <c r="J115" s="13">
        <v>22</v>
      </c>
      <c r="K115" s="13">
        <v>93</v>
      </c>
      <c r="L115" s="13">
        <v>1</v>
      </c>
      <c r="M115" s="13">
        <v>137</v>
      </c>
      <c r="N115" s="13">
        <v>0.95700000000000007</v>
      </c>
      <c r="O115" s="13">
        <v>0.59599999999999997</v>
      </c>
      <c r="P115" s="13">
        <v>0.1913</v>
      </c>
      <c r="Q115" s="13">
        <v>0.99280000000000002</v>
      </c>
      <c r="R115" s="13">
        <v>2.37</v>
      </c>
      <c r="S115" s="13">
        <v>7.0000000000000007E-2</v>
      </c>
      <c r="T115" s="28">
        <v>62.85</v>
      </c>
      <c r="U115" s="28">
        <v>32.409999999999997</v>
      </c>
      <c r="V115" s="34">
        <v>0.77600000000000002</v>
      </c>
      <c r="W115" s="26"/>
      <c r="X115" s="26"/>
      <c r="Y115" s="26"/>
      <c r="Z115" s="26"/>
      <c r="AA115" s="26"/>
    </row>
    <row r="116" spans="1:27" ht="27" customHeight="1" x14ac:dyDescent="0.3">
      <c r="A116" s="5">
        <v>271</v>
      </c>
      <c r="B116" s="13" t="s">
        <v>95</v>
      </c>
      <c r="C116" s="5" t="s">
        <v>590</v>
      </c>
      <c r="D116" s="13" t="s">
        <v>586</v>
      </c>
      <c r="E116" s="5" t="s">
        <v>9</v>
      </c>
      <c r="F116" s="13" t="s">
        <v>274</v>
      </c>
      <c r="G116" s="13">
        <v>11.4</v>
      </c>
      <c r="H116" s="13" t="s">
        <v>584</v>
      </c>
      <c r="I116" s="13">
        <f t="shared" si="2"/>
        <v>253</v>
      </c>
      <c r="J116" s="13">
        <v>20</v>
      </c>
      <c r="K116" s="13">
        <v>44</v>
      </c>
      <c r="L116" s="13">
        <v>3</v>
      </c>
      <c r="M116" s="13">
        <v>186</v>
      </c>
      <c r="N116" s="13">
        <v>0.87</v>
      </c>
      <c r="O116" s="13">
        <v>0.80900000000000005</v>
      </c>
      <c r="P116" s="13">
        <v>0.3125</v>
      </c>
      <c r="Q116" s="13">
        <v>0.98409999999999997</v>
      </c>
      <c r="R116" s="13">
        <v>4.55</v>
      </c>
      <c r="S116" s="13">
        <v>0.16</v>
      </c>
      <c r="T116" s="28">
        <v>81.42</v>
      </c>
      <c r="U116" s="28">
        <v>28.18</v>
      </c>
      <c r="V116" s="34">
        <v>0.83899999999999997</v>
      </c>
      <c r="W116" s="26"/>
      <c r="X116" s="26"/>
      <c r="Y116" s="26"/>
      <c r="Z116" s="26"/>
      <c r="AA116" s="26"/>
    </row>
    <row r="117" spans="1:27" ht="27" customHeight="1" x14ac:dyDescent="0.3">
      <c r="A117" s="5">
        <v>271</v>
      </c>
      <c r="B117" s="13" t="s">
        <v>95</v>
      </c>
      <c r="C117" s="5" t="s">
        <v>590</v>
      </c>
      <c r="D117" s="13" t="s">
        <v>587</v>
      </c>
      <c r="E117" s="5" t="s">
        <v>2</v>
      </c>
      <c r="F117" s="13" t="s">
        <v>274</v>
      </c>
      <c r="G117" s="13">
        <v>140</v>
      </c>
      <c r="H117" s="13" t="s">
        <v>581</v>
      </c>
      <c r="I117" s="13">
        <f t="shared" si="2"/>
        <v>327</v>
      </c>
      <c r="J117" s="13">
        <v>81</v>
      </c>
      <c r="K117" s="13">
        <v>17</v>
      </c>
      <c r="L117" s="13">
        <v>31</v>
      </c>
      <c r="M117" s="13">
        <v>198</v>
      </c>
      <c r="N117" s="13">
        <v>0.72299999999999998</v>
      </c>
      <c r="O117" s="13">
        <v>0.92099999999999993</v>
      </c>
      <c r="P117" s="13">
        <v>0.82650000000000001</v>
      </c>
      <c r="Q117" s="13">
        <v>0.86459999999999992</v>
      </c>
      <c r="R117" s="13">
        <v>9.15</v>
      </c>
      <c r="S117" s="13">
        <v>0.3</v>
      </c>
      <c r="T117" s="28">
        <v>85.32</v>
      </c>
      <c r="U117" s="28">
        <v>30.43</v>
      </c>
      <c r="V117" s="34">
        <v>0.82199999999999995</v>
      </c>
      <c r="W117" s="26"/>
      <c r="X117" s="26"/>
      <c r="Y117" s="26"/>
      <c r="Z117" s="26"/>
      <c r="AA117" s="26"/>
    </row>
    <row r="118" spans="1:27" ht="27" customHeight="1" x14ac:dyDescent="0.3">
      <c r="A118" s="5">
        <v>271</v>
      </c>
      <c r="B118" s="13" t="s">
        <v>95</v>
      </c>
      <c r="C118" s="5" t="s">
        <v>590</v>
      </c>
      <c r="D118" s="13" t="s">
        <v>587</v>
      </c>
      <c r="E118" s="5" t="s">
        <v>3</v>
      </c>
      <c r="F118" s="13" t="s">
        <v>274</v>
      </c>
      <c r="G118" s="13">
        <v>35</v>
      </c>
      <c r="H118" s="13" t="s">
        <v>582</v>
      </c>
      <c r="I118" s="13">
        <f t="shared" si="2"/>
        <v>327</v>
      </c>
      <c r="J118" s="13">
        <v>103</v>
      </c>
      <c r="K118" s="13">
        <v>44</v>
      </c>
      <c r="L118" s="13">
        <v>9</v>
      </c>
      <c r="M118" s="13">
        <v>171</v>
      </c>
      <c r="N118" s="13">
        <v>0.92</v>
      </c>
      <c r="O118" s="13">
        <v>0.79500000000000004</v>
      </c>
      <c r="P118" s="13">
        <v>0.70069999999999988</v>
      </c>
      <c r="Q118" s="13">
        <v>0.95</v>
      </c>
      <c r="R118" s="13">
        <v>4.49</v>
      </c>
      <c r="S118" s="13">
        <v>0.1</v>
      </c>
      <c r="T118" s="28">
        <v>83.79</v>
      </c>
      <c r="U118" s="28">
        <v>44.48</v>
      </c>
      <c r="V118" s="34">
        <v>0.85699999999999998</v>
      </c>
      <c r="W118" s="26"/>
      <c r="X118" s="26"/>
      <c r="Y118" s="26"/>
      <c r="Z118" s="26"/>
      <c r="AA118" s="26"/>
    </row>
    <row r="119" spans="1:27" ht="27" customHeight="1" x14ac:dyDescent="0.3">
      <c r="A119" s="5">
        <v>271</v>
      </c>
      <c r="B119" s="13" t="s">
        <v>95</v>
      </c>
      <c r="C119" s="5" t="s">
        <v>590</v>
      </c>
      <c r="D119" s="13" t="s">
        <v>587</v>
      </c>
      <c r="E119" s="5" t="s">
        <v>9</v>
      </c>
      <c r="F119" s="13" t="s">
        <v>274</v>
      </c>
      <c r="G119" s="13">
        <v>29.9</v>
      </c>
      <c r="H119" s="13" t="s">
        <v>584</v>
      </c>
      <c r="I119" s="13">
        <f t="shared" si="2"/>
        <v>327</v>
      </c>
      <c r="J119" s="13">
        <v>102</v>
      </c>
      <c r="K119" s="13">
        <v>49</v>
      </c>
      <c r="L119" s="13">
        <v>10</v>
      </c>
      <c r="M119" s="13">
        <v>166</v>
      </c>
      <c r="N119" s="13">
        <v>0.91099999999999992</v>
      </c>
      <c r="O119" s="13">
        <v>0.77200000000000002</v>
      </c>
      <c r="P119" s="13">
        <v>0.67549999999999999</v>
      </c>
      <c r="Q119" s="13">
        <v>0.94319999999999993</v>
      </c>
      <c r="R119" s="13">
        <v>4</v>
      </c>
      <c r="S119" s="13">
        <v>0.12</v>
      </c>
      <c r="T119" s="28">
        <v>81.96</v>
      </c>
      <c r="U119" s="28">
        <v>34.56</v>
      </c>
      <c r="V119" s="34">
        <v>0.84099999999999997</v>
      </c>
      <c r="W119" s="26"/>
      <c r="X119" s="26"/>
      <c r="Y119" s="26"/>
      <c r="Z119" s="26"/>
      <c r="AA119" s="26"/>
    </row>
    <row r="120" spans="1:27" ht="27" customHeight="1" x14ac:dyDescent="0.3">
      <c r="A120" s="5">
        <v>280</v>
      </c>
      <c r="B120" s="13" t="s">
        <v>100</v>
      </c>
      <c r="C120" s="5" t="s">
        <v>590</v>
      </c>
      <c r="D120" s="13" t="s">
        <v>267</v>
      </c>
      <c r="E120" s="5" t="s">
        <v>2</v>
      </c>
      <c r="F120" s="13" t="s">
        <v>274</v>
      </c>
      <c r="G120" s="13" t="s">
        <v>580</v>
      </c>
      <c r="H120" s="13" t="s">
        <v>581</v>
      </c>
      <c r="I120" s="13">
        <f t="shared" si="2"/>
        <v>240</v>
      </c>
      <c r="J120" s="13">
        <v>22</v>
      </c>
      <c r="K120" s="13">
        <v>11</v>
      </c>
      <c r="L120" s="13">
        <v>12</v>
      </c>
      <c r="M120" s="13">
        <v>195</v>
      </c>
      <c r="N120" s="13">
        <v>0.6470999999999999</v>
      </c>
      <c r="O120" s="13">
        <v>0.9466</v>
      </c>
      <c r="P120" s="13">
        <v>0.66670000000000007</v>
      </c>
      <c r="Q120" s="13">
        <v>0.94200000000000006</v>
      </c>
      <c r="R120" s="13">
        <v>12.12</v>
      </c>
      <c r="S120" s="13">
        <v>0.37</v>
      </c>
      <c r="T120" s="28">
        <v>90.42</v>
      </c>
      <c r="U120" s="28">
        <v>32.5</v>
      </c>
      <c r="V120" s="34">
        <v>0.872</v>
      </c>
      <c r="W120" s="26"/>
      <c r="X120" s="26"/>
      <c r="Y120" s="26"/>
      <c r="Z120" s="26"/>
      <c r="AA120" s="26"/>
    </row>
    <row r="121" spans="1:27" ht="27" customHeight="1" x14ac:dyDescent="0.3">
      <c r="A121" s="5">
        <v>280</v>
      </c>
      <c r="B121" s="13" t="s">
        <v>100</v>
      </c>
      <c r="C121" s="5" t="s">
        <v>590</v>
      </c>
      <c r="D121" s="13" t="s">
        <v>267</v>
      </c>
      <c r="E121" s="5" t="s">
        <v>3</v>
      </c>
      <c r="F121" s="13" t="s">
        <v>274</v>
      </c>
      <c r="G121" s="13">
        <v>35</v>
      </c>
      <c r="H121" s="13" t="s">
        <v>582</v>
      </c>
      <c r="I121" s="13">
        <f t="shared" si="2"/>
        <v>240</v>
      </c>
      <c r="J121" s="13">
        <v>26</v>
      </c>
      <c r="K121" s="13">
        <v>34</v>
      </c>
      <c r="L121" s="13">
        <v>8</v>
      </c>
      <c r="M121" s="13">
        <v>172</v>
      </c>
      <c r="N121" s="13">
        <v>0.76469999999999994</v>
      </c>
      <c r="O121" s="13">
        <v>0.83499999999999996</v>
      </c>
      <c r="P121" s="13">
        <v>0.43329999999999996</v>
      </c>
      <c r="Q121" s="13">
        <v>0.9556</v>
      </c>
      <c r="R121" s="13">
        <v>4.63</v>
      </c>
      <c r="S121" s="13">
        <v>0.28000000000000003</v>
      </c>
      <c r="T121" s="28">
        <v>82.5</v>
      </c>
      <c r="U121" s="28">
        <v>16.440000000000001</v>
      </c>
      <c r="V121" s="34">
        <v>0.80100000000000005</v>
      </c>
      <c r="W121" s="26"/>
      <c r="X121" s="26"/>
      <c r="Y121" s="26"/>
      <c r="Z121" s="26"/>
      <c r="AA121" s="26"/>
    </row>
    <row r="122" spans="1:27" ht="27" customHeight="1" x14ac:dyDescent="0.3">
      <c r="A122" s="5">
        <v>280</v>
      </c>
      <c r="B122" s="13" t="s">
        <v>100</v>
      </c>
      <c r="C122" s="5" t="s">
        <v>590</v>
      </c>
      <c r="D122" s="13" t="s">
        <v>267</v>
      </c>
      <c r="E122" s="5" t="s">
        <v>9</v>
      </c>
      <c r="F122" s="13" t="s">
        <v>274</v>
      </c>
      <c r="G122" s="13" t="s">
        <v>583</v>
      </c>
      <c r="H122" s="13" t="s">
        <v>584</v>
      </c>
      <c r="I122" s="13">
        <f t="shared" si="2"/>
        <v>240</v>
      </c>
      <c r="J122" s="13">
        <v>27</v>
      </c>
      <c r="K122" s="13">
        <v>36</v>
      </c>
      <c r="L122" s="13">
        <v>7</v>
      </c>
      <c r="M122" s="13">
        <v>170</v>
      </c>
      <c r="N122" s="13">
        <v>0.79409999999999992</v>
      </c>
      <c r="O122" s="13">
        <v>0.82519999999999993</v>
      </c>
      <c r="P122" s="13">
        <v>0.42859999999999998</v>
      </c>
      <c r="Q122" s="13">
        <v>0.96050000000000002</v>
      </c>
      <c r="R122" s="13">
        <v>4.54</v>
      </c>
      <c r="S122" s="13">
        <v>0.25</v>
      </c>
      <c r="T122" s="28">
        <v>82.08</v>
      </c>
      <c r="U122" s="28">
        <v>18.21</v>
      </c>
      <c r="V122" s="34">
        <v>0.876</v>
      </c>
      <c r="W122" s="26"/>
      <c r="X122" s="26"/>
      <c r="Y122" s="26"/>
      <c r="Z122" s="26"/>
      <c r="AA122" s="26"/>
    </row>
    <row r="123" spans="1:27" ht="27" customHeight="1" x14ac:dyDescent="0.3">
      <c r="A123" s="5">
        <v>280</v>
      </c>
      <c r="B123" s="13" t="s">
        <v>100</v>
      </c>
      <c r="C123" s="5" t="s">
        <v>590</v>
      </c>
      <c r="D123" s="13" t="s">
        <v>586</v>
      </c>
      <c r="E123" s="5" t="s">
        <v>2</v>
      </c>
      <c r="F123" s="13" t="s">
        <v>274</v>
      </c>
      <c r="G123" s="13">
        <v>70</v>
      </c>
      <c r="H123" s="13" t="s">
        <v>581</v>
      </c>
      <c r="I123" s="13">
        <f t="shared" si="2"/>
        <v>151</v>
      </c>
      <c r="J123" s="13">
        <v>5</v>
      </c>
      <c r="K123" s="13">
        <v>7</v>
      </c>
      <c r="L123" s="13">
        <v>4</v>
      </c>
      <c r="M123" s="13">
        <v>135</v>
      </c>
      <c r="N123" s="13">
        <v>0.55559999999999998</v>
      </c>
      <c r="O123" s="13">
        <v>0.95069999999999988</v>
      </c>
      <c r="P123" s="13">
        <v>0.41670000000000001</v>
      </c>
      <c r="Q123" s="13">
        <v>0.97120000000000006</v>
      </c>
      <c r="R123" s="13">
        <v>11.27</v>
      </c>
      <c r="S123" s="13">
        <v>0.47</v>
      </c>
      <c r="T123" s="28">
        <v>92.72</v>
      </c>
      <c r="U123" s="28">
        <v>24.11</v>
      </c>
      <c r="V123" s="34">
        <v>0.88500000000000001</v>
      </c>
      <c r="W123" s="26"/>
      <c r="X123" s="26"/>
      <c r="Y123" s="26"/>
      <c r="Z123" s="26"/>
      <c r="AA123" s="26"/>
    </row>
    <row r="124" spans="1:27" ht="27" customHeight="1" x14ac:dyDescent="0.3">
      <c r="A124" s="5">
        <v>280</v>
      </c>
      <c r="B124" s="13" t="s">
        <v>100</v>
      </c>
      <c r="C124" s="5" t="s">
        <v>590</v>
      </c>
      <c r="D124" s="13" t="s">
        <v>586</v>
      </c>
      <c r="E124" s="5" t="s">
        <v>3</v>
      </c>
      <c r="F124" s="13" t="s">
        <v>274</v>
      </c>
      <c r="G124" s="13">
        <v>35</v>
      </c>
      <c r="H124" s="13" t="s">
        <v>582</v>
      </c>
      <c r="I124" s="13">
        <f t="shared" si="2"/>
        <v>151</v>
      </c>
      <c r="J124" s="13">
        <v>6</v>
      </c>
      <c r="K124" s="13">
        <v>26</v>
      </c>
      <c r="L124" s="13">
        <v>3</v>
      </c>
      <c r="M124" s="13">
        <v>116</v>
      </c>
      <c r="N124" s="13">
        <v>0.66670000000000007</v>
      </c>
      <c r="O124" s="13">
        <v>0.81689999999999996</v>
      </c>
      <c r="P124" s="13">
        <v>0.1875</v>
      </c>
      <c r="Q124" s="13">
        <v>0.9748</v>
      </c>
      <c r="R124" s="13">
        <v>3.64</v>
      </c>
      <c r="S124" s="13">
        <v>0.41</v>
      </c>
      <c r="T124" s="28">
        <v>80.790000000000006</v>
      </c>
      <c r="U124" s="28">
        <v>8.92</v>
      </c>
      <c r="V124" s="34">
        <v>0.80900000000000005</v>
      </c>
      <c r="W124" s="26"/>
      <c r="X124" s="26"/>
      <c r="Y124" s="26"/>
      <c r="Z124" s="26"/>
      <c r="AA124" s="26"/>
    </row>
    <row r="125" spans="1:27" ht="27" customHeight="1" x14ac:dyDescent="0.3">
      <c r="A125" s="5">
        <v>280</v>
      </c>
      <c r="B125" s="13" t="s">
        <v>100</v>
      </c>
      <c r="C125" s="5" t="s">
        <v>590</v>
      </c>
      <c r="D125" s="13" t="s">
        <v>586</v>
      </c>
      <c r="E125" s="5" t="s">
        <v>9</v>
      </c>
      <c r="F125" s="13" t="s">
        <v>274</v>
      </c>
      <c r="G125" s="13">
        <v>7.4</v>
      </c>
      <c r="H125" s="13" t="s">
        <v>584</v>
      </c>
      <c r="I125" s="13">
        <f t="shared" si="2"/>
        <v>151</v>
      </c>
      <c r="J125" s="13">
        <v>6</v>
      </c>
      <c r="K125" s="13">
        <v>28</v>
      </c>
      <c r="L125" s="13">
        <v>3</v>
      </c>
      <c r="M125" s="13">
        <v>114</v>
      </c>
      <c r="N125" s="13">
        <v>0.66670000000000007</v>
      </c>
      <c r="O125" s="13">
        <v>0.80279999999999996</v>
      </c>
      <c r="P125" s="13">
        <v>0.17649999999999999</v>
      </c>
      <c r="Q125" s="13">
        <v>0.97439999999999993</v>
      </c>
      <c r="R125" s="13">
        <v>3.38</v>
      </c>
      <c r="S125" s="13">
        <v>0.42</v>
      </c>
      <c r="T125" s="28">
        <v>79.47</v>
      </c>
      <c r="U125" s="28">
        <v>8.14</v>
      </c>
      <c r="V125" s="34">
        <v>0.92400000000000004</v>
      </c>
      <c r="W125" s="26"/>
      <c r="X125" s="26"/>
      <c r="Y125" s="26"/>
      <c r="Z125" s="26"/>
      <c r="AA125" s="26"/>
    </row>
    <row r="126" spans="1:27" ht="27" customHeight="1" x14ac:dyDescent="0.3">
      <c r="A126" s="5">
        <v>280</v>
      </c>
      <c r="B126" s="13" t="s">
        <v>100</v>
      </c>
      <c r="C126" s="5" t="s">
        <v>590</v>
      </c>
      <c r="D126" s="13" t="s">
        <v>587</v>
      </c>
      <c r="E126" s="5" t="s">
        <v>2</v>
      </c>
      <c r="F126" s="13" t="s">
        <v>274</v>
      </c>
      <c r="G126" s="13">
        <v>140</v>
      </c>
      <c r="H126" s="13" t="s">
        <v>581</v>
      </c>
      <c r="I126" s="13">
        <f t="shared" si="2"/>
        <v>89</v>
      </c>
      <c r="J126" s="13">
        <v>17</v>
      </c>
      <c r="K126" s="13">
        <v>4</v>
      </c>
      <c r="L126" s="13">
        <v>8</v>
      </c>
      <c r="M126" s="13">
        <v>60</v>
      </c>
      <c r="N126" s="13">
        <v>0.68</v>
      </c>
      <c r="O126" s="13">
        <v>0.9375</v>
      </c>
      <c r="P126" s="13">
        <v>0.8095</v>
      </c>
      <c r="Q126" s="13">
        <v>0.88239999999999996</v>
      </c>
      <c r="R126" s="13">
        <v>10.88</v>
      </c>
      <c r="S126" s="13">
        <v>0.34</v>
      </c>
      <c r="T126" s="28">
        <v>86.52</v>
      </c>
      <c r="U126" s="28">
        <v>31.88</v>
      </c>
      <c r="V126" s="34">
        <v>0.90400000000000003</v>
      </c>
      <c r="W126" s="26"/>
      <c r="X126" s="26"/>
      <c r="Y126" s="26"/>
      <c r="Z126" s="26"/>
      <c r="AA126" s="26"/>
    </row>
    <row r="127" spans="1:27" ht="27" customHeight="1" x14ac:dyDescent="0.3">
      <c r="A127" s="5">
        <v>280</v>
      </c>
      <c r="B127" s="13" t="s">
        <v>100</v>
      </c>
      <c r="C127" s="5" t="s">
        <v>590</v>
      </c>
      <c r="D127" s="13" t="s">
        <v>587</v>
      </c>
      <c r="E127" s="5" t="s">
        <v>3</v>
      </c>
      <c r="F127" s="13" t="s">
        <v>274</v>
      </c>
      <c r="G127" s="13">
        <v>35</v>
      </c>
      <c r="H127" s="13" t="s">
        <v>582</v>
      </c>
      <c r="I127" s="13">
        <f t="shared" si="2"/>
        <v>89</v>
      </c>
      <c r="J127" s="13">
        <v>20</v>
      </c>
      <c r="K127" s="13">
        <v>8</v>
      </c>
      <c r="L127" s="13">
        <v>5</v>
      </c>
      <c r="M127" s="13">
        <v>56</v>
      </c>
      <c r="N127" s="13">
        <v>0.8</v>
      </c>
      <c r="O127" s="13">
        <v>0.875</v>
      </c>
      <c r="P127" s="13">
        <v>0.71430000000000005</v>
      </c>
      <c r="Q127" s="13">
        <v>0.91799999999999993</v>
      </c>
      <c r="R127" s="13">
        <v>6.4</v>
      </c>
      <c r="S127" s="13">
        <v>0.23</v>
      </c>
      <c r="T127" s="28">
        <v>85.39</v>
      </c>
      <c r="U127" s="28">
        <v>28</v>
      </c>
      <c r="V127" s="34">
        <v>0.81100000000000005</v>
      </c>
      <c r="W127" s="26"/>
      <c r="X127" s="26"/>
      <c r="Y127" s="26"/>
      <c r="Z127" s="26"/>
      <c r="AA127" s="26"/>
    </row>
    <row r="128" spans="1:27" ht="27" customHeight="1" x14ac:dyDescent="0.3">
      <c r="A128" s="5">
        <v>280</v>
      </c>
      <c r="B128" s="13" t="s">
        <v>100</v>
      </c>
      <c r="C128" s="5" t="s">
        <v>590</v>
      </c>
      <c r="D128" s="13" t="s">
        <v>587</v>
      </c>
      <c r="E128" s="5" t="s">
        <v>9</v>
      </c>
      <c r="F128" s="13" t="s">
        <v>274</v>
      </c>
      <c r="G128" s="13">
        <v>25.3</v>
      </c>
      <c r="H128" s="13" t="s">
        <v>584</v>
      </c>
      <c r="I128" s="13">
        <f t="shared" si="2"/>
        <v>89</v>
      </c>
      <c r="J128" s="13">
        <v>21</v>
      </c>
      <c r="K128" s="13">
        <v>8</v>
      </c>
      <c r="L128" s="13">
        <v>4</v>
      </c>
      <c r="M128" s="13">
        <v>56</v>
      </c>
      <c r="N128" s="13">
        <v>0.84</v>
      </c>
      <c r="O128" s="13">
        <v>0.875</v>
      </c>
      <c r="P128" s="13">
        <v>0.72409999999999997</v>
      </c>
      <c r="Q128" s="13">
        <v>0.93330000000000002</v>
      </c>
      <c r="R128" s="13">
        <v>6.72</v>
      </c>
      <c r="S128" s="13">
        <v>0.18</v>
      </c>
      <c r="T128" s="28">
        <v>86.52</v>
      </c>
      <c r="U128" s="28">
        <v>36.75</v>
      </c>
      <c r="V128" s="34">
        <v>0.92</v>
      </c>
      <c r="W128" s="26"/>
      <c r="X128" s="26"/>
      <c r="Y128" s="26"/>
      <c r="Z128" s="26"/>
      <c r="AA128" s="26"/>
    </row>
    <row r="129" spans="1:27" ht="27" customHeight="1" x14ac:dyDescent="0.3">
      <c r="A129" s="5">
        <v>275</v>
      </c>
      <c r="B129" s="13" t="s">
        <v>104</v>
      </c>
      <c r="C129" s="5" t="s">
        <v>590</v>
      </c>
      <c r="D129" s="13" t="s">
        <v>267</v>
      </c>
      <c r="E129" s="5" t="s">
        <v>2</v>
      </c>
      <c r="F129" s="13" t="s">
        <v>274</v>
      </c>
      <c r="G129" s="13">
        <v>140</v>
      </c>
      <c r="H129" s="13" t="s">
        <v>581</v>
      </c>
      <c r="I129" s="13">
        <f t="shared" si="2"/>
        <v>129</v>
      </c>
      <c r="J129" s="13">
        <v>14</v>
      </c>
      <c r="K129" s="13">
        <v>5</v>
      </c>
      <c r="L129" s="13">
        <v>13</v>
      </c>
      <c r="M129" s="13">
        <v>97</v>
      </c>
      <c r="N129" s="13">
        <v>0.51849999999999996</v>
      </c>
      <c r="O129" s="13">
        <v>0.95099999999999996</v>
      </c>
      <c r="P129" s="13">
        <v>0.73680000000000012</v>
      </c>
      <c r="Q129" s="13">
        <v>0.88180000000000003</v>
      </c>
      <c r="R129" s="13">
        <v>10.58</v>
      </c>
      <c r="S129" s="13">
        <v>0.51</v>
      </c>
      <c r="T129" s="28">
        <v>86.05</v>
      </c>
      <c r="U129" s="28">
        <v>20.89</v>
      </c>
      <c r="V129" s="34">
        <v>0.89500000000000002</v>
      </c>
      <c r="W129" s="26"/>
      <c r="X129" s="26"/>
      <c r="Y129" s="26"/>
      <c r="Z129" s="26"/>
      <c r="AA129" s="26"/>
    </row>
    <row r="130" spans="1:27" ht="27" customHeight="1" x14ac:dyDescent="0.3">
      <c r="A130" s="5">
        <v>275</v>
      </c>
      <c r="B130" s="13" t="s">
        <v>104</v>
      </c>
      <c r="C130" s="5" t="s">
        <v>590</v>
      </c>
      <c r="D130" s="13" t="s">
        <v>267</v>
      </c>
      <c r="E130" s="5" t="s">
        <v>3</v>
      </c>
      <c r="F130" s="13" t="s">
        <v>274</v>
      </c>
      <c r="G130" s="13">
        <v>35</v>
      </c>
      <c r="H130" s="13" t="s">
        <v>582</v>
      </c>
      <c r="I130" s="13">
        <f t="shared" si="2"/>
        <v>129</v>
      </c>
      <c r="J130" s="13">
        <v>24</v>
      </c>
      <c r="K130" s="13">
        <v>44</v>
      </c>
      <c r="L130" s="13">
        <v>3</v>
      </c>
      <c r="M130" s="13">
        <v>58</v>
      </c>
      <c r="N130" s="13">
        <v>0.88890000000000002</v>
      </c>
      <c r="O130" s="13">
        <v>0.56859999999999999</v>
      </c>
      <c r="P130" s="13">
        <v>0.35289999999999999</v>
      </c>
      <c r="Q130" s="13">
        <v>0.95079999999999998</v>
      </c>
      <c r="R130" s="13">
        <v>2.06</v>
      </c>
      <c r="S130" s="13">
        <v>0.2</v>
      </c>
      <c r="T130" s="28">
        <v>63.57</v>
      </c>
      <c r="U130" s="28">
        <v>10.55</v>
      </c>
      <c r="V130" s="34">
        <v>0.85299999999999998</v>
      </c>
      <c r="W130" s="26"/>
      <c r="X130" s="26"/>
      <c r="Y130" s="26"/>
      <c r="Z130" s="26"/>
      <c r="AA130" s="26"/>
    </row>
    <row r="131" spans="1:27" ht="27" customHeight="1" x14ac:dyDescent="0.3">
      <c r="A131" s="5">
        <v>275</v>
      </c>
      <c r="B131" s="13" t="s">
        <v>104</v>
      </c>
      <c r="C131" s="5" t="s">
        <v>590</v>
      </c>
      <c r="D131" s="13" t="s">
        <v>267</v>
      </c>
      <c r="E131" s="5" t="s">
        <v>9</v>
      </c>
      <c r="F131" s="13" t="s">
        <v>274</v>
      </c>
      <c r="G131" s="13" t="s">
        <v>588</v>
      </c>
      <c r="H131" s="13" t="s">
        <v>584</v>
      </c>
      <c r="I131" s="13">
        <f t="shared" si="2"/>
        <v>129</v>
      </c>
      <c r="J131" s="13">
        <v>24</v>
      </c>
      <c r="K131" s="13">
        <v>11</v>
      </c>
      <c r="L131" s="13">
        <v>3</v>
      </c>
      <c r="M131" s="13">
        <v>91</v>
      </c>
      <c r="N131" s="13">
        <v>0.88890000000000002</v>
      </c>
      <c r="O131" s="13">
        <v>0.89219999999999999</v>
      </c>
      <c r="P131" s="13">
        <v>0.68569999999999998</v>
      </c>
      <c r="Q131" s="13">
        <v>0.96810000000000007</v>
      </c>
      <c r="R131" s="13">
        <v>8.24</v>
      </c>
      <c r="S131" s="13">
        <v>0.12</v>
      </c>
      <c r="T131" s="28">
        <v>89.15</v>
      </c>
      <c r="U131" s="28">
        <v>66.180000000000007</v>
      </c>
      <c r="V131" s="34">
        <v>0.90300000000000002</v>
      </c>
      <c r="W131" s="26"/>
      <c r="X131" s="26"/>
      <c r="Y131" s="26"/>
      <c r="Z131" s="26"/>
      <c r="AA131" s="26"/>
    </row>
    <row r="132" spans="1:27" ht="27" customHeight="1" x14ac:dyDescent="0.3">
      <c r="A132" s="5">
        <v>278</v>
      </c>
      <c r="B132" s="13" t="s">
        <v>107</v>
      </c>
      <c r="C132" s="5" t="s">
        <v>590</v>
      </c>
      <c r="D132" s="13" t="s">
        <v>267</v>
      </c>
      <c r="E132" s="5" t="s">
        <v>2</v>
      </c>
      <c r="F132" s="13" t="s">
        <v>274</v>
      </c>
      <c r="G132" s="13">
        <v>70</v>
      </c>
      <c r="H132" s="13" t="s">
        <v>581</v>
      </c>
      <c r="I132" s="13">
        <f t="shared" si="2"/>
        <v>499</v>
      </c>
      <c r="J132" s="13">
        <v>121</v>
      </c>
      <c r="K132" s="13">
        <v>94</v>
      </c>
      <c r="L132" s="13">
        <v>21</v>
      </c>
      <c r="M132" s="13">
        <v>263</v>
      </c>
      <c r="N132" s="13">
        <v>0.85199999999999998</v>
      </c>
      <c r="O132" s="13">
        <v>0.73699999999999999</v>
      </c>
      <c r="P132" s="13">
        <v>0.56279999999999997</v>
      </c>
      <c r="Q132" s="13">
        <v>0.92610000000000003</v>
      </c>
      <c r="R132" s="13">
        <v>3.24</v>
      </c>
      <c r="S132" s="13">
        <v>0.2</v>
      </c>
      <c r="T132" s="28">
        <v>76.95</v>
      </c>
      <c r="U132" s="28">
        <v>16.12</v>
      </c>
      <c r="V132" s="34">
        <v>0.87</v>
      </c>
      <c r="W132" s="26"/>
      <c r="X132" s="26"/>
      <c r="Y132" s="26"/>
      <c r="Z132" s="26"/>
      <c r="AA132" s="26"/>
    </row>
    <row r="133" spans="1:27" ht="27" customHeight="1" x14ac:dyDescent="0.3">
      <c r="A133" s="5">
        <v>278</v>
      </c>
      <c r="B133" s="13" t="s">
        <v>107</v>
      </c>
      <c r="C133" s="5" t="s">
        <v>590</v>
      </c>
      <c r="D133" s="13" t="s">
        <v>267</v>
      </c>
      <c r="E133" s="5" t="s">
        <v>3</v>
      </c>
      <c r="F133" s="13" t="s">
        <v>274</v>
      </c>
      <c r="G133" s="13" t="s">
        <v>593</v>
      </c>
      <c r="H133" s="13" t="s">
        <v>582</v>
      </c>
      <c r="I133" s="13">
        <f t="shared" si="2"/>
        <v>499</v>
      </c>
      <c r="J133" s="13">
        <v>111</v>
      </c>
      <c r="K133" s="13">
        <v>70</v>
      </c>
      <c r="L133" s="13">
        <v>31</v>
      </c>
      <c r="M133" s="13">
        <v>287</v>
      </c>
      <c r="N133" s="13">
        <v>0.78200000000000003</v>
      </c>
      <c r="O133" s="13">
        <v>0.80400000000000005</v>
      </c>
      <c r="P133" s="13">
        <v>0.61329999999999996</v>
      </c>
      <c r="Q133" s="13">
        <v>0.90249999999999997</v>
      </c>
      <c r="R133" s="13">
        <v>3.99</v>
      </c>
      <c r="S133" s="13">
        <v>0.27</v>
      </c>
      <c r="T133" s="28">
        <v>79.760000000000005</v>
      </c>
      <c r="U133" s="28">
        <v>14.68</v>
      </c>
      <c r="V133" s="34">
        <v>0.84</v>
      </c>
      <c r="W133" s="26"/>
      <c r="X133" s="26"/>
      <c r="Y133" s="26"/>
      <c r="Z133" s="26"/>
      <c r="AA133" s="26"/>
    </row>
    <row r="134" spans="1:27" ht="27" customHeight="1" x14ac:dyDescent="0.3">
      <c r="A134" s="5">
        <v>278</v>
      </c>
      <c r="B134" s="13" t="s">
        <v>107</v>
      </c>
      <c r="C134" s="5" t="s">
        <v>590</v>
      </c>
      <c r="D134" s="13" t="s">
        <v>267</v>
      </c>
      <c r="E134" s="5" t="s">
        <v>9</v>
      </c>
      <c r="F134" s="13" t="s">
        <v>274</v>
      </c>
      <c r="G134" s="13" t="s">
        <v>588</v>
      </c>
      <c r="H134" s="13" t="s">
        <v>584</v>
      </c>
      <c r="I134" s="13">
        <f t="shared" si="2"/>
        <v>499</v>
      </c>
      <c r="J134" s="13">
        <v>128</v>
      </c>
      <c r="K134" s="13">
        <v>104</v>
      </c>
      <c r="L134" s="13">
        <v>14</v>
      </c>
      <c r="M134" s="13">
        <v>253</v>
      </c>
      <c r="N134" s="13">
        <v>0.90099999999999991</v>
      </c>
      <c r="O134" s="13">
        <v>0.70900000000000007</v>
      </c>
      <c r="P134" s="13">
        <v>0.55169999999999997</v>
      </c>
      <c r="Q134" s="13">
        <v>0.9476</v>
      </c>
      <c r="R134" s="13">
        <v>3.09</v>
      </c>
      <c r="S134" s="13">
        <v>0.14000000000000001</v>
      </c>
      <c r="T134" s="28">
        <v>76.349999999999994</v>
      </c>
      <c r="U134" s="28">
        <v>22.24</v>
      </c>
      <c r="V134" s="34">
        <v>0.91</v>
      </c>
      <c r="W134" s="26"/>
      <c r="X134" s="26"/>
      <c r="Y134" s="26"/>
      <c r="Z134" s="26"/>
      <c r="AA134" s="26"/>
    </row>
    <row r="135" spans="1:27" ht="27" customHeight="1" x14ac:dyDescent="0.3">
      <c r="A135" s="5">
        <v>312</v>
      </c>
      <c r="B135" s="13" t="s">
        <v>112</v>
      </c>
      <c r="C135" s="5" t="s">
        <v>353</v>
      </c>
      <c r="D135" s="13" t="s">
        <v>267</v>
      </c>
      <c r="E135" s="5" t="s">
        <v>2</v>
      </c>
      <c r="F135" s="13" t="s">
        <v>274</v>
      </c>
      <c r="G135" s="13">
        <v>140</v>
      </c>
      <c r="H135" s="13" t="s">
        <v>581</v>
      </c>
      <c r="I135" s="13">
        <v>190</v>
      </c>
      <c r="J135" s="13">
        <v>40</v>
      </c>
      <c r="K135" s="13">
        <v>7</v>
      </c>
      <c r="L135" s="13">
        <v>26</v>
      </c>
      <c r="M135" s="13">
        <v>117</v>
      </c>
      <c r="N135" s="13">
        <v>0.60609999999999997</v>
      </c>
      <c r="O135" s="13">
        <v>0.94349999999999989</v>
      </c>
      <c r="P135" s="13">
        <v>0.85109999999999997</v>
      </c>
      <c r="Q135" s="13">
        <v>0.81819999999999993</v>
      </c>
      <c r="R135" s="13">
        <v>10.74</v>
      </c>
      <c r="S135" s="13">
        <v>0.42</v>
      </c>
      <c r="T135" s="28">
        <v>82.63</v>
      </c>
      <c r="U135" s="28">
        <v>25.71</v>
      </c>
      <c r="V135" s="34">
        <v>0.92900000000000005</v>
      </c>
      <c r="W135" s="26"/>
      <c r="X135" s="26"/>
      <c r="Y135" s="26"/>
      <c r="Z135" s="26"/>
      <c r="AA135" s="26"/>
    </row>
    <row r="136" spans="1:27" ht="27" customHeight="1" x14ac:dyDescent="0.3">
      <c r="A136" s="5">
        <v>312</v>
      </c>
      <c r="B136" s="13" t="s">
        <v>112</v>
      </c>
      <c r="C136" s="5" t="s">
        <v>353</v>
      </c>
      <c r="D136" s="13" t="s">
        <v>267</v>
      </c>
      <c r="E136" s="5" t="s">
        <v>3</v>
      </c>
      <c r="F136" s="13" t="s">
        <v>274</v>
      </c>
      <c r="G136" s="13">
        <v>35</v>
      </c>
      <c r="H136" s="13" t="s">
        <v>582</v>
      </c>
      <c r="I136" s="13">
        <v>190</v>
      </c>
      <c r="J136" s="13">
        <v>51</v>
      </c>
      <c r="K136" s="13">
        <v>37</v>
      </c>
      <c r="L136" s="13">
        <v>15</v>
      </c>
      <c r="M136" s="13">
        <v>87</v>
      </c>
      <c r="N136" s="13">
        <v>0.77269999999999994</v>
      </c>
      <c r="O136" s="13">
        <v>0.7016</v>
      </c>
      <c r="P136" s="13">
        <v>0.57950000000000002</v>
      </c>
      <c r="Q136" s="13">
        <v>0.8529000000000001</v>
      </c>
      <c r="R136" s="13">
        <v>2.59</v>
      </c>
      <c r="S136" s="13">
        <v>0.32</v>
      </c>
      <c r="T136" s="28">
        <v>72.63</v>
      </c>
      <c r="U136" s="28">
        <v>7.99</v>
      </c>
      <c r="V136" s="34">
        <v>0.89800000000000002</v>
      </c>
      <c r="W136" s="26"/>
      <c r="X136" s="26"/>
      <c r="Y136" s="26"/>
      <c r="Z136" s="26"/>
      <c r="AA136" s="26"/>
    </row>
    <row r="137" spans="1:27" ht="27" customHeight="1" x14ac:dyDescent="0.3">
      <c r="A137" s="5">
        <v>311</v>
      </c>
      <c r="B137" s="13" t="s">
        <v>114</v>
      </c>
      <c r="C137" s="5" t="s">
        <v>590</v>
      </c>
      <c r="D137" s="13" t="s">
        <v>586</v>
      </c>
      <c r="E137" s="5" t="s">
        <v>2</v>
      </c>
      <c r="F137" s="13" t="s">
        <v>274</v>
      </c>
      <c r="G137" s="13">
        <v>70</v>
      </c>
      <c r="H137" s="13" t="s">
        <v>581</v>
      </c>
      <c r="I137" s="13">
        <v>105</v>
      </c>
      <c r="J137" s="13">
        <v>9</v>
      </c>
      <c r="K137" s="13">
        <v>5</v>
      </c>
      <c r="L137" s="13">
        <v>2</v>
      </c>
      <c r="M137" s="13">
        <v>89</v>
      </c>
      <c r="N137" s="13">
        <v>0.81819999999999993</v>
      </c>
      <c r="O137" s="13">
        <v>0.94680000000000009</v>
      </c>
      <c r="P137" s="13">
        <v>0.64290000000000003</v>
      </c>
      <c r="Q137" s="13">
        <v>0.97799999999999998</v>
      </c>
      <c r="R137" s="13">
        <v>15.38</v>
      </c>
      <c r="S137" s="13">
        <v>0.19</v>
      </c>
      <c r="T137" s="28">
        <v>93.33</v>
      </c>
      <c r="U137" s="28">
        <v>80.099999999999994</v>
      </c>
      <c r="V137" s="36" t="s">
        <v>16</v>
      </c>
      <c r="W137" s="26"/>
      <c r="X137" s="26"/>
      <c r="Y137" s="26"/>
      <c r="Z137" s="26"/>
      <c r="AA137" s="26"/>
    </row>
    <row r="138" spans="1:27" ht="27" customHeight="1" x14ac:dyDescent="0.3">
      <c r="A138" s="5">
        <v>311</v>
      </c>
      <c r="B138" s="13" t="s">
        <v>114</v>
      </c>
      <c r="C138" s="5" t="s">
        <v>590</v>
      </c>
      <c r="D138" s="13" t="s">
        <v>586</v>
      </c>
      <c r="E138" s="5" t="s">
        <v>3</v>
      </c>
      <c r="F138" s="13" t="s">
        <v>274</v>
      </c>
      <c r="G138" s="13">
        <v>35</v>
      </c>
      <c r="H138" s="13" t="s">
        <v>582</v>
      </c>
      <c r="I138" s="13">
        <v>105</v>
      </c>
      <c r="J138" s="13">
        <v>9</v>
      </c>
      <c r="K138" s="13">
        <v>41</v>
      </c>
      <c r="L138" s="13">
        <v>2</v>
      </c>
      <c r="M138" s="13">
        <v>53</v>
      </c>
      <c r="N138" s="13">
        <v>0.81819999999999993</v>
      </c>
      <c r="O138" s="13">
        <v>0.56380000000000008</v>
      </c>
      <c r="P138" s="13">
        <v>0.18</v>
      </c>
      <c r="Q138" s="13">
        <v>0.96360000000000001</v>
      </c>
      <c r="R138" s="13">
        <v>1.88</v>
      </c>
      <c r="S138" s="13">
        <v>0.32</v>
      </c>
      <c r="T138" s="28">
        <v>59.05</v>
      </c>
      <c r="U138" s="28">
        <v>5.82</v>
      </c>
      <c r="V138" s="36" t="s">
        <v>16</v>
      </c>
      <c r="W138" s="26"/>
      <c r="X138" s="26"/>
      <c r="Y138" s="26"/>
      <c r="Z138" s="26"/>
      <c r="AA138" s="26"/>
    </row>
    <row r="139" spans="1:27" ht="27" customHeight="1" x14ac:dyDescent="0.3">
      <c r="A139" s="5">
        <v>311</v>
      </c>
      <c r="B139" s="13" t="s">
        <v>114</v>
      </c>
      <c r="C139" s="5" t="s">
        <v>590</v>
      </c>
      <c r="D139" s="13" t="s">
        <v>586</v>
      </c>
      <c r="E139" s="5" t="s">
        <v>9</v>
      </c>
      <c r="F139" s="13" t="s">
        <v>274</v>
      </c>
      <c r="G139" s="13">
        <v>7.4</v>
      </c>
      <c r="H139" s="13" t="s">
        <v>584</v>
      </c>
      <c r="I139" s="13">
        <v>105</v>
      </c>
      <c r="J139" s="13">
        <v>10</v>
      </c>
      <c r="K139" s="13">
        <v>27</v>
      </c>
      <c r="L139" s="13">
        <v>1</v>
      </c>
      <c r="M139" s="13">
        <v>67</v>
      </c>
      <c r="N139" s="13">
        <v>0.90910000000000002</v>
      </c>
      <c r="O139" s="13">
        <v>0.71279999999999999</v>
      </c>
      <c r="P139" s="13">
        <v>0.27029999999999998</v>
      </c>
      <c r="Q139" s="13">
        <v>0.98530000000000006</v>
      </c>
      <c r="R139" s="13">
        <v>3.16</v>
      </c>
      <c r="S139" s="13">
        <v>0.13</v>
      </c>
      <c r="T139" s="28">
        <v>73.33</v>
      </c>
      <c r="U139" s="28">
        <v>24.81</v>
      </c>
      <c r="V139" s="36" t="s">
        <v>16</v>
      </c>
      <c r="W139" s="26"/>
      <c r="X139" s="26"/>
      <c r="Y139" s="26"/>
      <c r="Z139" s="26"/>
      <c r="AA139" s="26"/>
    </row>
    <row r="140" spans="1:27" ht="27" customHeight="1" x14ac:dyDescent="0.3">
      <c r="A140" s="5">
        <v>344</v>
      </c>
      <c r="B140" s="13" t="s">
        <v>117</v>
      </c>
      <c r="C140" s="5" t="s">
        <v>590</v>
      </c>
      <c r="D140" s="13" t="s">
        <v>267</v>
      </c>
      <c r="E140" s="5" t="s">
        <v>9</v>
      </c>
      <c r="F140" s="13" t="s">
        <v>274</v>
      </c>
      <c r="G140" s="13" t="s">
        <v>588</v>
      </c>
      <c r="H140" s="13" t="s">
        <v>584</v>
      </c>
      <c r="I140" s="13">
        <v>260</v>
      </c>
      <c r="J140" s="13">
        <v>62</v>
      </c>
      <c r="K140" s="13">
        <v>58</v>
      </c>
      <c r="L140" s="13">
        <v>12</v>
      </c>
      <c r="M140" s="13">
        <v>128</v>
      </c>
      <c r="N140" s="13">
        <v>0.83799999999999997</v>
      </c>
      <c r="O140" s="13">
        <v>0.68799999999999994</v>
      </c>
      <c r="P140" s="13">
        <v>0.51670000000000005</v>
      </c>
      <c r="Q140" s="13">
        <v>0.91430000000000011</v>
      </c>
      <c r="R140" s="13">
        <v>2.69</v>
      </c>
      <c r="S140" s="13">
        <v>0.24</v>
      </c>
      <c r="T140" s="28">
        <v>73.08</v>
      </c>
      <c r="U140" s="28">
        <v>11.4</v>
      </c>
      <c r="V140" s="34">
        <v>86.2</v>
      </c>
      <c r="W140" s="26"/>
      <c r="X140" s="26"/>
      <c r="Y140" s="26"/>
      <c r="Z140" s="26"/>
      <c r="AA140" s="26"/>
    </row>
    <row r="141" spans="1:27" ht="27" customHeight="1" x14ac:dyDescent="0.3">
      <c r="A141" s="5">
        <v>344</v>
      </c>
      <c r="B141" s="13" t="s">
        <v>117</v>
      </c>
      <c r="C141" s="5" t="s">
        <v>590</v>
      </c>
      <c r="D141" s="13" t="s">
        <v>586</v>
      </c>
      <c r="E141" s="5" t="s">
        <v>9</v>
      </c>
      <c r="F141" s="13" t="s">
        <v>274</v>
      </c>
      <c r="G141" s="13">
        <v>11.4</v>
      </c>
      <c r="H141" s="13" t="s">
        <v>584</v>
      </c>
      <c r="I141" s="13">
        <v>148</v>
      </c>
      <c r="J141" s="13">
        <v>24</v>
      </c>
      <c r="K141" s="13">
        <v>35</v>
      </c>
      <c r="L141" s="13">
        <v>4</v>
      </c>
      <c r="M141" s="13">
        <v>85</v>
      </c>
      <c r="N141" s="13">
        <v>0.85699999999999998</v>
      </c>
      <c r="O141" s="13">
        <v>0.70799999999999996</v>
      </c>
      <c r="P141" s="13">
        <v>0.40679999999999999</v>
      </c>
      <c r="Q141" s="13">
        <v>0.95510000000000006</v>
      </c>
      <c r="R141" s="13">
        <v>2.94</v>
      </c>
      <c r="S141" s="13">
        <v>0.2</v>
      </c>
      <c r="T141" s="28">
        <v>73.650000000000006</v>
      </c>
      <c r="U141" s="28">
        <v>14.57</v>
      </c>
      <c r="V141" s="34">
        <v>84.4</v>
      </c>
      <c r="W141" s="26"/>
      <c r="X141" s="26"/>
      <c r="Y141" s="26"/>
      <c r="Z141" s="26"/>
      <c r="AA141" s="26"/>
    </row>
    <row r="142" spans="1:27" ht="27" customHeight="1" x14ac:dyDescent="0.3">
      <c r="A142" s="5">
        <v>344</v>
      </c>
      <c r="B142" s="13" t="s">
        <v>117</v>
      </c>
      <c r="C142" s="5" t="s">
        <v>590</v>
      </c>
      <c r="D142" s="13" t="s">
        <v>587</v>
      </c>
      <c r="E142" s="5" t="s">
        <v>9</v>
      </c>
      <c r="F142" s="13" t="s">
        <v>274</v>
      </c>
      <c r="G142" s="13">
        <v>29.9</v>
      </c>
      <c r="H142" s="13" t="s">
        <v>584</v>
      </c>
      <c r="I142" s="13">
        <v>112</v>
      </c>
      <c r="J142" s="13">
        <v>38</v>
      </c>
      <c r="K142" s="13">
        <v>23</v>
      </c>
      <c r="L142" s="13">
        <v>8</v>
      </c>
      <c r="M142" s="13">
        <v>43</v>
      </c>
      <c r="N142" s="13">
        <v>0.82599999999999996</v>
      </c>
      <c r="O142" s="13">
        <v>0.65200000000000002</v>
      </c>
      <c r="P142" s="13">
        <v>0.623</v>
      </c>
      <c r="Q142" s="13">
        <v>0.84310000000000007</v>
      </c>
      <c r="R142" s="13">
        <v>2.37</v>
      </c>
      <c r="S142" s="13">
        <v>0.27</v>
      </c>
      <c r="T142" s="28">
        <v>72.319999999999993</v>
      </c>
      <c r="U142" s="28">
        <v>8.8800000000000008</v>
      </c>
      <c r="V142" s="34">
        <v>84</v>
      </c>
      <c r="W142" s="26"/>
      <c r="X142" s="26"/>
      <c r="Y142" s="26"/>
      <c r="Z142" s="26"/>
      <c r="AA142" s="26"/>
    </row>
    <row r="143" spans="1:27" ht="27" customHeight="1" x14ac:dyDescent="0.3">
      <c r="A143" s="5">
        <v>400</v>
      </c>
      <c r="B143" s="13" t="s">
        <v>121</v>
      </c>
      <c r="C143" s="5" t="s">
        <v>590</v>
      </c>
      <c r="D143" s="13" t="s">
        <v>267</v>
      </c>
      <c r="E143" s="5" t="s">
        <v>2</v>
      </c>
      <c r="F143" s="13" t="s">
        <v>273</v>
      </c>
      <c r="G143" s="13">
        <v>49</v>
      </c>
      <c r="H143" s="13" t="s">
        <v>581</v>
      </c>
      <c r="I143" s="13">
        <v>80</v>
      </c>
      <c r="J143" s="13">
        <v>50</v>
      </c>
      <c r="K143" s="13">
        <v>0</v>
      </c>
      <c r="L143" s="13">
        <v>10</v>
      </c>
      <c r="M143" s="13">
        <v>20</v>
      </c>
      <c r="N143" s="13">
        <v>0.83329999999999993</v>
      </c>
      <c r="O143" s="13">
        <v>1</v>
      </c>
      <c r="P143" s="13">
        <v>1</v>
      </c>
      <c r="Q143" s="13">
        <v>0.66670000000000007</v>
      </c>
      <c r="R143" s="27" t="s">
        <v>16</v>
      </c>
      <c r="S143" s="13">
        <v>0.17</v>
      </c>
      <c r="T143" s="28">
        <v>87.5</v>
      </c>
      <c r="U143" s="32" t="s">
        <v>16</v>
      </c>
      <c r="V143" s="34">
        <v>0.93200000000000005</v>
      </c>
      <c r="W143" s="26"/>
      <c r="X143" s="26"/>
      <c r="Y143" s="26"/>
      <c r="Z143" s="26"/>
      <c r="AA143" s="26"/>
    </row>
    <row r="144" spans="1:27" ht="27" customHeight="1" x14ac:dyDescent="0.3">
      <c r="A144" s="5">
        <v>400</v>
      </c>
      <c r="B144" s="13" t="s">
        <v>121</v>
      </c>
      <c r="C144" s="5" t="s">
        <v>590</v>
      </c>
      <c r="D144" s="13" t="s">
        <v>267</v>
      </c>
      <c r="E144" s="5" t="s">
        <v>3</v>
      </c>
      <c r="F144" s="13" t="s">
        <v>273</v>
      </c>
      <c r="G144" s="13">
        <v>19.399999999999999</v>
      </c>
      <c r="H144" s="13" t="s">
        <v>582</v>
      </c>
      <c r="I144" s="13">
        <v>80</v>
      </c>
      <c r="J144" s="13">
        <v>26</v>
      </c>
      <c r="K144" s="13">
        <v>0</v>
      </c>
      <c r="L144" s="13">
        <v>34</v>
      </c>
      <c r="M144" s="13">
        <v>20</v>
      </c>
      <c r="N144" s="13">
        <v>0.43329999999999996</v>
      </c>
      <c r="O144" s="13">
        <v>1</v>
      </c>
      <c r="P144" s="13">
        <v>1</v>
      </c>
      <c r="Q144" s="13">
        <v>0.37040000000000001</v>
      </c>
      <c r="R144" s="27" t="s">
        <v>16</v>
      </c>
      <c r="S144" s="13">
        <v>0.56999999999999995</v>
      </c>
      <c r="T144" s="28">
        <v>57.5</v>
      </c>
      <c r="U144" s="32" t="s">
        <v>16</v>
      </c>
      <c r="V144" s="34">
        <v>0.59199999999999997</v>
      </c>
      <c r="W144" s="26"/>
      <c r="X144" s="26"/>
      <c r="Y144" s="26"/>
      <c r="Z144" s="26"/>
      <c r="AA144" s="26"/>
    </row>
    <row r="145" spans="1:27" ht="27" customHeight="1" x14ac:dyDescent="0.3">
      <c r="A145" s="5">
        <v>400</v>
      </c>
      <c r="B145" s="13" t="s">
        <v>121</v>
      </c>
      <c r="C145" s="5" t="s">
        <v>590</v>
      </c>
      <c r="D145" s="13" t="s">
        <v>267</v>
      </c>
      <c r="E145" s="5" t="s">
        <v>9</v>
      </c>
      <c r="F145" s="13" t="s">
        <v>273</v>
      </c>
      <c r="G145" s="13">
        <v>8.9</v>
      </c>
      <c r="H145" s="13" t="s">
        <v>584</v>
      </c>
      <c r="I145" s="13">
        <v>80</v>
      </c>
      <c r="J145" s="13">
        <v>45</v>
      </c>
      <c r="K145" s="13">
        <v>1</v>
      </c>
      <c r="L145" s="13">
        <v>15</v>
      </c>
      <c r="M145" s="13">
        <v>19</v>
      </c>
      <c r="N145" s="13">
        <v>0.75</v>
      </c>
      <c r="O145" s="13">
        <v>0.95</v>
      </c>
      <c r="P145" s="13">
        <v>0.97829999999999995</v>
      </c>
      <c r="Q145" s="13">
        <v>0.55880000000000007</v>
      </c>
      <c r="R145" s="13">
        <v>15</v>
      </c>
      <c r="S145" s="13">
        <v>0.26</v>
      </c>
      <c r="T145" s="28">
        <v>80</v>
      </c>
      <c r="U145" s="28">
        <v>57</v>
      </c>
      <c r="V145" s="34">
        <v>0.88900000000000001</v>
      </c>
      <c r="W145" s="26"/>
      <c r="X145" s="26"/>
      <c r="Y145" s="26"/>
      <c r="Z145" s="26"/>
      <c r="AA145" s="26"/>
    </row>
    <row r="146" spans="1:27" ht="27" customHeight="1" x14ac:dyDescent="0.3">
      <c r="A146" s="5">
        <v>1459</v>
      </c>
      <c r="B146" s="13" t="s">
        <v>124</v>
      </c>
      <c r="C146" s="5" t="s">
        <v>590</v>
      </c>
      <c r="D146" s="13" t="s">
        <v>267</v>
      </c>
      <c r="E146" s="5" t="s">
        <v>2</v>
      </c>
      <c r="F146" s="13" t="s">
        <v>274</v>
      </c>
      <c r="G146" s="13" t="s">
        <v>580</v>
      </c>
      <c r="H146" s="13" t="s">
        <v>581</v>
      </c>
      <c r="I146" s="13">
        <v>917</v>
      </c>
      <c r="J146" s="13">
        <v>121</v>
      </c>
      <c r="K146" s="13">
        <v>14</v>
      </c>
      <c r="L146" s="13">
        <v>69</v>
      </c>
      <c r="M146" s="13">
        <v>713</v>
      </c>
      <c r="N146" s="13">
        <v>0.63680000000000003</v>
      </c>
      <c r="O146" s="13">
        <v>0.98069999999999991</v>
      </c>
      <c r="P146" s="13">
        <v>0.89629999999999999</v>
      </c>
      <c r="Q146" s="13">
        <v>0.91180000000000005</v>
      </c>
      <c r="R146" s="13">
        <v>33.07</v>
      </c>
      <c r="S146" s="13">
        <v>0.37</v>
      </c>
      <c r="T146" s="28">
        <v>90.95</v>
      </c>
      <c r="U146" s="28">
        <v>89.31</v>
      </c>
      <c r="V146" s="34">
        <v>0.92600000000000005</v>
      </c>
      <c r="W146" s="26"/>
      <c r="X146" s="26"/>
      <c r="Y146" s="26"/>
      <c r="Z146" s="26"/>
      <c r="AA146" s="26"/>
    </row>
    <row r="147" spans="1:27" ht="27" customHeight="1" x14ac:dyDescent="0.3">
      <c r="A147" s="5">
        <v>1459</v>
      </c>
      <c r="B147" s="13" t="s">
        <v>124</v>
      </c>
      <c r="C147" s="5" t="s">
        <v>590</v>
      </c>
      <c r="D147" s="13" t="s">
        <v>267</v>
      </c>
      <c r="E147" s="5" t="s">
        <v>3</v>
      </c>
      <c r="F147" s="13" t="s">
        <v>274</v>
      </c>
      <c r="G147" s="13">
        <v>35</v>
      </c>
      <c r="H147" s="13" t="s">
        <v>582</v>
      </c>
      <c r="I147" s="13">
        <v>917</v>
      </c>
      <c r="J147" s="13">
        <v>168</v>
      </c>
      <c r="K147" s="13">
        <v>217</v>
      </c>
      <c r="L147" s="13">
        <v>22</v>
      </c>
      <c r="M147" s="13">
        <v>510</v>
      </c>
      <c r="N147" s="13">
        <v>0.88419999999999999</v>
      </c>
      <c r="O147" s="13">
        <v>0.70150000000000001</v>
      </c>
      <c r="P147" s="13">
        <v>0.43640000000000001</v>
      </c>
      <c r="Q147" s="13">
        <v>0.95860000000000001</v>
      </c>
      <c r="R147" s="13">
        <v>2.96</v>
      </c>
      <c r="S147" s="13">
        <v>0.17</v>
      </c>
      <c r="T147" s="28">
        <v>73.94</v>
      </c>
      <c r="U147" s="28">
        <v>17.95</v>
      </c>
      <c r="V147" s="34">
        <v>0.88100000000000001</v>
      </c>
      <c r="W147" s="26"/>
      <c r="X147" s="26"/>
      <c r="Y147" s="26"/>
      <c r="Z147" s="26"/>
      <c r="AA147" s="26"/>
    </row>
    <row r="148" spans="1:27" ht="27" customHeight="1" x14ac:dyDescent="0.3">
      <c r="A148" s="5">
        <v>1459</v>
      </c>
      <c r="B148" s="13" t="s">
        <v>124</v>
      </c>
      <c r="C148" s="5" t="s">
        <v>590</v>
      </c>
      <c r="D148" s="13" t="s">
        <v>267</v>
      </c>
      <c r="E148" s="5" t="s">
        <v>9</v>
      </c>
      <c r="F148" s="13" t="s">
        <v>274</v>
      </c>
      <c r="G148" s="13" t="s">
        <v>583</v>
      </c>
      <c r="H148" s="13" t="s">
        <v>584</v>
      </c>
      <c r="I148" s="13">
        <v>917</v>
      </c>
      <c r="J148" s="13">
        <v>166</v>
      </c>
      <c r="K148" s="13">
        <v>141</v>
      </c>
      <c r="L148" s="13">
        <v>24</v>
      </c>
      <c r="M148" s="13">
        <v>586</v>
      </c>
      <c r="N148" s="13">
        <v>0.87370000000000003</v>
      </c>
      <c r="O148" s="13">
        <v>0.80610000000000004</v>
      </c>
      <c r="P148" s="13">
        <v>0.54069999999999996</v>
      </c>
      <c r="Q148" s="13">
        <v>0.96069999999999989</v>
      </c>
      <c r="R148" s="13">
        <v>4.5</v>
      </c>
      <c r="S148" s="13">
        <v>0.16</v>
      </c>
      <c r="T148" s="28">
        <v>82.01</v>
      </c>
      <c r="U148" s="28">
        <v>28.75</v>
      </c>
      <c r="V148" s="34">
        <v>0.93200000000000005</v>
      </c>
      <c r="W148" s="26"/>
      <c r="X148" s="26"/>
      <c r="Y148" s="26"/>
      <c r="Z148" s="26"/>
      <c r="AA148" s="26"/>
    </row>
    <row r="149" spans="1:27" ht="27" customHeight="1" x14ac:dyDescent="0.3">
      <c r="A149" s="5">
        <v>1459</v>
      </c>
      <c r="B149" s="13" t="s">
        <v>124</v>
      </c>
      <c r="C149" s="5" t="s">
        <v>590</v>
      </c>
      <c r="D149" s="13" t="s">
        <v>586</v>
      </c>
      <c r="E149" s="5" t="s">
        <v>2</v>
      </c>
      <c r="F149" s="13" t="s">
        <v>274</v>
      </c>
      <c r="G149" s="13">
        <v>70</v>
      </c>
      <c r="H149" s="13" t="s">
        <v>581</v>
      </c>
      <c r="I149" s="13">
        <v>745</v>
      </c>
      <c r="J149" s="13">
        <v>74</v>
      </c>
      <c r="K149" s="13">
        <v>14</v>
      </c>
      <c r="L149" s="13">
        <v>34</v>
      </c>
      <c r="M149" s="13">
        <v>623</v>
      </c>
      <c r="N149" s="13">
        <v>0.68519999999999992</v>
      </c>
      <c r="O149" s="13">
        <v>0.97799999999999998</v>
      </c>
      <c r="P149" s="13">
        <v>0.84089999999999998</v>
      </c>
      <c r="Q149" s="13">
        <v>0.94819999999999993</v>
      </c>
      <c r="R149" s="13">
        <v>31.18</v>
      </c>
      <c r="S149" s="13">
        <v>0.32</v>
      </c>
      <c r="T149" s="28">
        <v>93.56</v>
      </c>
      <c r="U149" s="28">
        <v>96.85</v>
      </c>
      <c r="V149" s="34">
        <v>0.91800000000000004</v>
      </c>
      <c r="W149" s="26"/>
      <c r="X149" s="26"/>
      <c r="Y149" s="26"/>
      <c r="Z149" s="26"/>
      <c r="AA149" s="26"/>
    </row>
    <row r="150" spans="1:27" ht="27" customHeight="1" x14ac:dyDescent="0.3">
      <c r="A150" s="5">
        <v>1459</v>
      </c>
      <c r="B150" s="13" t="s">
        <v>124</v>
      </c>
      <c r="C150" s="5" t="s">
        <v>590</v>
      </c>
      <c r="D150" s="13" t="s">
        <v>586</v>
      </c>
      <c r="E150" s="5" t="s">
        <v>3</v>
      </c>
      <c r="F150" s="13" t="s">
        <v>274</v>
      </c>
      <c r="G150" s="13">
        <v>35</v>
      </c>
      <c r="H150" s="13" t="s">
        <v>582</v>
      </c>
      <c r="I150" s="13">
        <v>745</v>
      </c>
      <c r="J150" s="13">
        <v>97</v>
      </c>
      <c r="K150" s="13">
        <v>207</v>
      </c>
      <c r="L150" s="13">
        <v>11</v>
      </c>
      <c r="M150" s="13">
        <v>430</v>
      </c>
      <c r="N150" s="13">
        <v>0.89810000000000001</v>
      </c>
      <c r="O150" s="13">
        <v>0.67500000000000004</v>
      </c>
      <c r="P150" s="13">
        <v>0.31909999999999999</v>
      </c>
      <c r="Q150" s="13">
        <v>0.97510000000000008</v>
      </c>
      <c r="R150" s="13">
        <v>2.76</v>
      </c>
      <c r="S150" s="13">
        <v>0.15</v>
      </c>
      <c r="T150" s="28">
        <v>70.739999999999995</v>
      </c>
      <c r="U150" s="28">
        <v>18.32</v>
      </c>
      <c r="V150" s="34">
        <v>0.90100000000000002</v>
      </c>
      <c r="W150" s="26"/>
      <c r="X150" s="26"/>
      <c r="Y150" s="26"/>
      <c r="Z150" s="26"/>
      <c r="AA150" s="26"/>
    </row>
    <row r="151" spans="1:27" ht="27" customHeight="1" x14ac:dyDescent="0.3">
      <c r="A151" s="5">
        <v>1459</v>
      </c>
      <c r="B151" s="13" t="s">
        <v>124</v>
      </c>
      <c r="C151" s="5" t="s">
        <v>590</v>
      </c>
      <c r="D151" s="13" t="s">
        <v>586</v>
      </c>
      <c r="E151" s="5" t="s">
        <v>9</v>
      </c>
      <c r="F151" s="13" t="s">
        <v>274</v>
      </c>
      <c r="G151" s="13">
        <v>7.4</v>
      </c>
      <c r="H151" s="13" t="s">
        <v>584</v>
      </c>
      <c r="I151" s="13">
        <v>745</v>
      </c>
      <c r="J151" s="13">
        <v>96</v>
      </c>
      <c r="K151" s="13">
        <v>136</v>
      </c>
      <c r="L151" s="13">
        <v>12</v>
      </c>
      <c r="M151" s="13">
        <v>501</v>
      </c>
      <c r="N151" s="13">
        <v>0.88890000000000002</v>
      </c>
      <c r="O151" s="13">
        <v>0.78650000000000009</v>
      </c>
      <c r="P151" s="13">
        <v>0.4138</v>
      </c>
      <c r="Q151" s="13">
        <v>0.97659999999999991</v>
      </c>
      <c r="R151" s="13">
        <v>4.16</v>
      </c>
      <c r="S151" s="13">
        <v>0.14000000000000001</v>
      </c>
      <c r="T151" s="28">
        <v>80.13</v>
      </c>
      <c r="U151" s="28">
        <v>29.47</v>
      </c>
      <c r="V151" s="34">
        <v>0.92500000000000004</v>
      </c>
      <c r="W151" s="26"/>
      <c r="X151" s="26"/>
      <c r="Y151" s="26"/>
      <c r="Z151" s="26"/>
      <c r="AA151" s="26"/>
    </row>
    <row r="152" spans="1:27" ht="27" customHeight="1" x14ac:dyDescent="0.3">
      <c r="A152" s="5">
        <v>1459</v>
      </c>
      <c r="B152" s="13" t="s">
        <v>124</v>
      </c>
      <c r="C152" s="5" t="s">
        <v>590</v>
      </c>
      <c r="D152" s="13" t="s">
        <v>587</v>
      </c>
      <c r="E152" s="5" t="s">
        <v>2</v>
      </c>
      <c r="F152" s="13" t="s">
        <v>274</v>
      </c>
      <c r="G152" s="13">
        <v>140</v>
      </c>
      <c r="H152" s="13" t="s">
        <v>581</v>
      </c>
      <c r="I152" s="13">
        <v>172</v>
      </c>
      <c r="J152" s="13">
        <v>47</v>
      </c>
      <c r="K152" s="13">
        <v>0</v>
      </c>
      <c r="L152" s="13">
        <v>35</v>
      </c>
      <c r="M152" s="13">
        <v>90</v>
      </c>
      <c r="N152" s="13">
        <v>0.57320000000000004</v>
      </c>
      <c r="O152" s="13">
        <v>1</v>
      </c>
      <c r="P152" s="13">
        <v>1</v>
      </c>
      <c r="Q152" s="13">
        <v>0.72</v>
      </c>
      <c r="R152" s="27" t="s">
        <v>16</v>
      </c>
      <c r="S152" s="13">
        <v>0.43</v>
      </c>
      <c r="T152" s="28">
        <v>79.650000000000006</v>
      </c>
      <c r="U152" s="32" t="s">
        <v>16</v>
      </c>
      <c r="V152" s="34">
        <v>0.91800000000000004</v>
      </c>
      <c r="W152" s="26"/>
      <c r="X152" s="26"/>
      <c r="Y152" s="26"/>
      <c r="Z152" s="26"/>
      <c r="AA152" s="26"/>
    </row>
    <row r="153" spans="1:27" ht="27" customHeight="1" x14ac:dyDescent="0.3">
      <c r="A153" s="5">
        <v>1459</v>
      </c>
      <c r="B153" s="13" t="s">
        <v>124</v>
      </c>
      <c r="C153" s="5" t="s">
        <v>590</v>
      </c>
      <c r="D153" s="13" t="s">
        <v>587</v>
      </c>
      <c r="E153" s="5" t="s">
        <v>3</v>
      </c>
      <c r="F153" s="13" t="s">
        <v>274</v>
      </c>
      <c r="G153" s="13">
        <v>35</v>
      </c>
      <c r="H153" s="13" t="s">
        <v>582</v>
      </c>
      <c r="I153" s="13">
        <v>172</v>
      </c>
      <c r="J153" s="13">
        <v>71</v>
      </c>
      <c r="K153" s="13">
        <v>10</v>
      </c>
      <c r="L153" s="13">
        <v>11</v>
      </c>
      <c r="M153" s="13">
        <v>80</v>
      </c>
      <c r="N153" s="13">
        <v>0.8659</v>
      </c>
      <c r="O153" s="13">
        <v>0.88890000000000002</v>
      </c>
      <c r="P153" s="13">
        <v>0.87650000000000006</v>
      </c>
      <c r="Q153" s="13">
        <v>0.87909999999999999</v>
      </c>
      <c r="R153" s="13">
        <v>7.79</v>
      </c>
      <c r="S153" s="13">
        <v>0.15</v>
      </c>
      <c r="T153" s="28">
        <v>87.79</v>
      </c>
      <c r="U153" s="28">
        <v>51.64</v>
      </c>
      <c r="V153" s="34">
        <v>0.89200000000000002</v>
      </c>
      <c r="W153" s="26"/>
      <c r="X153" s="26"/>
      <c r="Y153" s="26"/>
      <c r="Z153" s="26"/>
      <c r="AA153" s="26"/>
    </row>
    <row r="154" spans="1:27" ht="27" customHeight="1" x14ac:dyDescent="0.3">
      <c r="A154" s="5">
        <v>1459</v>
      </c>
      <c r="B154" s="13" t="s">
        <v>124</v>
      </c>
      <c r="C154" s="5" t="s">
        <v>590</v>
      </c>
      <c r="D154" s="13" t="s">
        <v>587</v>
      </c>
      <c r="E154" s="5" t="s">
        <v>9</v>
      </c>
      <c r="F154" s="13" t="s">
        <v>274</v>
      </c>
      <c r="G154" s="13">
        <v>25.3</v>
      </c>
      <c r="H154" s="13" t="s">
        <v>584</v>
      </c>
      <c r="I154" s="13">
        <v>172</v>
      </c>
      <c r="J154" s="13">
        <v>70</v>
      </c>
      <c r="K154" s="13">
        <v>5</v>
      </c>
      <c r="L154" s="13">
        <v>12</v>
      </c>
      <c r="M154" s="13">
        <v>85</v>
      </c>
      <c r="N154" s="13">
        <v>0.85370000000000001</v>
      </c>
      <c r="O154" s="13">
        <v>0.94440000000000002</v>
      </c>
      <c r="P154" s="13">
        <v>0.93330000000000002</v>
      </c>
      <c r="Q154" s="13">
        <v>0.87629999999999997</v>
      </c>
      <c r="R154" s="13">
        <v>15.37</v>
      </c>
      <c r="S154" s="13">
        <v>0.15</v>
      </c>
      <c r="T154" s="28">
        <v>90.12</v>
      </c>
      <c r="U154" s="28">
        <v>99.17</v>
      </c>
      <c r="V154" s="34">
        <v>0.91600000000000004</v>
      </c>
      <c r="W154" s="26"/>
      <c r="X154" s="26"/>
      <c r="Y154" s="26"/>
      <c r="Z154" s="26"/>
      <c r="AA154" s="26"/>
    </row>
    <row r="155" spans="1:27" ht="27" customHeight="1" x14ac:dyDescent="0.3">
      <c r="A155" s="5">
        <v>413</v>
      </c>
      <c r="B155" s="13" t="s">
        <v>126</v>
      </c>
      <c r="C155" s="5" t="s">
        <v>590</v>
      </c>
      <c r="D155" s="13" t="s">
        <v>267</v>
      </c>
      <c r="E155" s="5" t="s">
        <v>2</v>
      </c>
      <c r="F155" s="13" t="s">
        <v>274</v>
      </c>
      <c r="G155" s="13">
        <v>140</v>
      </c>
      <c r="H155" s="5" t="s">
        <v>581</v>
      </c>
      <c r="I155" s="13">
        <f t="shared" ref="I155:I172" si="3">SUM(J155:M155)</f>
        <v>521</v>
      </c>
      <c r="J155" s="13">
        <v>84</v>
      </c>
      <c r="K155" s="13">
        <v>4</v>
      </c>
      <c r="L155" s="13">
        <v>126</v>
      </c>
      <c r="M155" s="13">
        <v>307</v>
      </c>
      <c r="N155" s="13">
        <v>0.4</v>
      </c>
      <c r="O155" s="13">
        <v>0.98709999999999998</v>
      </c>
      <c r="P155" s="13">
        <v>0.95450000000000002</v>
      </c>
      <c r="Q155" s="13">
        <v>0.70900000000000007</v>
      </c>
      <c r="R155" s="13">
        <v>31.1</v>
      </c>
      <c r="S155" s="13">
        <v>0.61</v>
      </c>
      <c r="T155" s="28">
        <v>75.05</v>
      </c>
      <c r="U155" s="28">
        <v>51.17</v>
      </c>
      <c r="V155" s="36" t="s">
        <v>16</v>
      </c>
      <c r="W155" s="26"/>
      <c r="X155" s="26"/>
      <c r="Y155" s="26"/>
      <c r="Z155" s="26"/>
      <c r="AA155" s="26"/>
    </row>
    <row r="156" spans="1:27" ht="27" customHeight="1" x14ac:dyDescent="0.3">
      <c r="A156" s="5">
        <v>413</v>
      </c>
      <c r="B156" s="13" t="s">
        <v>126</v>
      </c>
      <c r="C156" s="5" t="s">
        <v>590</v>
      </c>
      <c r="D156" s="13" t="s">
        <v>267</v>
      </c>
      <c r="E156" s="5" t="s">
        <v>3</v>
      </c>
      <c r="F156" s="13" t="s">
        <v>274</v>
      </c>
      <c r="G156" s="13">
        <v>35</v>
      </c>
      <c r="H156" s="5" t="s">
        <v>582</v>
      </c>
      <c r="I156" s="13">
        <f t="shared" si="3"/>
        <v>521</v>
      </c>
      <c r="J156" s="13">
        <v>128</v>
      </c>
      <c r="K156" s="13">
        <v>104</v>
      </c>
      <c r="L156" s="13">
        <v>82</v>
      </c>
      <c r="M156" s="13">
        <v>207</v>
      </c>
      <c r="N156" s="13">
        <v>0.60950000000000004</v>
      </c>
      <c r="O156" s="13">
        <v>0.66559999999999997</v>
      </c>
      <c r="P156" s="13">
        <v>0.55169999999999997</v>
      </c>
      <c r="Q156" s="13">
        <v>0.71629999999999994</v>
      </c>
      <c r="R156" s="13">
        <v>1.82</v>
      </c>
      <c r="S156" s="13">
        <v>0.59</v>
      </c>
      <c r="T156" s="28">
        <v>64.3</v>
      </c>
      <c r="U156" s="28">
        <v>3.11</v>
      </c>
      <c r="V156" s="36" t="s">
        <v>16</v>
      </c>
      <c r="W156" s="26"/>
      <c r="X156" s="26"/>
      <c r="Y156" s="26"/>
      <c r="Z156" s="26"/>
      <c r="AA156" s="26"/>
    </row>
    <row r="157" spans="1:27" ht="27" customHeight="1" x14ac:dyDescent="0.3">
      <c r="A157" s="5">
        <v>413</v>
      </c>
      <c r="B157" s="13" t="s">
        <v>126</v>
      </c>
      <c r="C157" s="5" t="s">
        <v>590</v>
      </c>
      <c r="D157" s="13" t="s">
        <v>267</v>
      </c>
      <c r="E157" s="5" t="s">
        <v>9</v>
      </c>
      <c r="F157" s="13" t="s">
        <v>274</v>
      </c>
      <c r="G157" s="13" t="s">
        <v>588</v>
      </c>
      <c r="H157" s="5" t="s">
        <v>584</v>
      </c>
      <c r="I157" s="13">
        <f t="shared" si="3"/>
        <v>521</v>
      </c>
      <c r="J157" s="13">
        <v>113</v>
      </c>
      <c r="K157" s="13">
        <v>39</v>
      </c>
      <c r="L157" s="13">
        <v>97</v>
      </c>
      <c r="M157" s="13">
        <v>272</v>
      </c>
      <c r="N157" s="13">
        <v>0.53810000000000002</v>
      </c>
      <c r="O157" s="13">
        <v>0.87459999999999993</v>
      </c>
      <c r="P157" s="13">
        <v>0.74340000000000006</v>
      </c>
      <c r="Q157" s="13">
        <v>0.73709999999999998</v>
      </c>
      <c r="R157" s="13">
        <v>4.29</v>
      </c>
      <c r="S157" s="13">
        <v>0.53</v>
      </c>
      <c r="T157" s="28">
        <v>73.900000000000006</v>
      </c>
      <c r="U157" s="28">
        <v>8.1199999999999992</v>
      </c>
      <c r="V157" s="34">
        <v>0.81799999999999995</v>
      </c>
      <c r="W157" s="26"/>
      <c r="X157" s="26"/>
      <c r="Y157" s="26"/>
      <c r="Z157" s="26"/>
      <c r="AA157" s="26"/>
    </row>
    <row r="158" spans="1:27" ht="27" customHeight="1" x14ac:dyDescent="0.3">
      <c r="A158" s="5">
        <v>413</v>
      </c>
      <c r="B158" s="13" t="s">
        <v>126</v>
      </c>
      <c r="C158" s="5" t="s">
        <v>590</v>
      </c>
      <c r="D158" s="13" t="s">
        <v>267</v>
      </c>
      <c r="E158" s="5" t="s">
        <v>2</v>
      </c>
      <c r="F158" s="13" t="s">
        <v>273</v>
      </c>
      <c r="G158" s="13">
        <v>70</v>
      </c>
      <c r="H158" s="5" t="s">
        <v>581</v>
      </c>
      <c r="I158" s="13">
        <f t="shared" si="3"/>
        <v>521</v>
      </c>
      <c r="J158" s="13">
        <v>142</v>
      </c>
      <c r="K158" s="13">
        <v>19</v>
      </c>
      <c r="L158" s="13">
        <v>68</v>
      </c>
      <c r="M158" s="13">
        <v>292</v>
      </c>
      <c r="N158" s="13">
        <v>0.67620000000000002</v>
      </c>
      <c r="O158" s="13">
        <v>0.93889999999999996</v>
      </c>
      <c r="P158" s="13">
        <v>0.88200000000000001</v>
      </c>
      <c r="Q158" s="13">
        <v>0.81110000000000004</v>
      </c>
      <c r="R158" s="13">
        <v>11.07</v>
      </c>
      <c r="S158" s="13">
        <v>0.34</v>
      </c>
      <c r="T158" s="28">
        <v>83.3</v>
      </c>
      <c r="U158" s="28">
        <v>32.090000000000003</v>
      </c>
      <c r="V158" s="36" t="s">
        <v>16</v>
      </c>
      <c r="W158" s="26"/>
      <c r="X158" s="26"/>
      <c r="Y158" s="26"/>
      <c r="Z158" s="26"/>
      <c r="AA158" s="26"/>
    </row>
    <row r="159" spans="1:27" ht="27" customHeight="1" x14ac:dyDescent="0.3">
      <c r="A159" s="5">
        <v>413</v>
      </c>
      <c r="B159" s="13" t="s">
        <v>126</v>
      </c>
      <c r="C159" s="5" t="s">
        <v>590</v>
      </c>
      <c r="D159" s="13" t="s">
        <v>267</v>
      </c>
      <c r="E159" s="5" t="s">
        <v>3</v>
      </c>
      <c r="F159" s="13" t="s">
        <v>273</v>
      </c>
      <c r="G159" s="13">
        <v>60</v>
      </c>
      <c r="H159" s="5" t="s">
        <v>582</v>
      </c>
      <c r="I159" s="13">
        <f t="shared" si="3"/>
        <v>521</v>
      </c>
      <c r="J159" s="13">
        <v>125</v>
      </c>
      <c r="K159" s="13">
        <v>62</v>
      </c>
      <c r="L159" s="13">
        <v>85</v>
      </c>
      <c r="M159" s="13">
        <v>249</v>
      </c>
      <c r="N159" s="13">
        <v>0.59520000000000006</v>
      </c>
      <c r="O159" s="13">
        <v>0.80059999999999998</v>
      </c>
      <c r="P159" s="13">
        <v>0.66839999999999999</v>
      </c>
      <c r="Q159" s="13">
        <v>0.74549999999999994</v>
      </c>
      <c r="R159" s="13">
        <v>2.99</v>
      </c>
      <c r="S159" s="13">
        <v>0.51</v>
      </c>
      <c r="T159" s="28">
        <v>71.790000000000006</v>
      </c>
      <c r="U159" s="28">
        <v>5.91</v>
      </c>
      <c r="V159" s="36" t="s">
        <v>16</v>
      </c>
      <c r="W159" s="26"/>
      <c r="X159" s="26"/>
      <c r="Y159" s="26"/>
      <c r="Z159" s="26"/>
      <c r="AA159" s="26"/>
    </row>
    <row r="160" spans="1:27" ht="27" customHeight="1" x14ac:dyDescent="0.3">
      <c r="A160" s="5">
        <v>413</v>
      </c>
      <c r="B160" s="13" t="s">
        <v>126</v>
      </c>
      <c r="C160" s="5" t="s">
        <v>590</v>
      </c>
      <c r="D160" s="13" t="s">
        <v>267</v>
      </c>
      <c r="E160" s="5" t="s">
        <v>9</v>
      </c>
      <c r="F160" s="13" t="s">
        <v>273</v>
      </c>
      <c r="G160" s="13" t="s">
        <v>594</v>
      </c>
      <c r="H160" s="5" t="s">
        <v>584</v>
      </c>
      <c r="I160" s="13">
        <f t="shared" si="3"/>
        <v>521</v>
      </c>
      <c r="J160" s="13">
        <v>127</v>
      </c>
      <c r="K160" s="13">
        <v>29</v>
      </c>
      <c r="L160" s="13">
        <v>83</v>
      </c>
      <c r="M160" s="13">
        <v>282</v>
      </c>
      <c r="N160" s="13">
        <v>0.6048</v>
      </c>
      <c r="O160" s="13">
        <v>0.90680000000000005</v>
      </c>
      <c r="P160" s="13">
        <v>0.81409999999999993</v>
      </c>
      <c r="Q160" s="13">
        <v>0.77260000000000006</v>
      </c>
      <c r="R160" s="13">
        <v>6.49</v>
      </c>
      <c r="S160" s="13">
        <v>0.44</v>
      </c>
      <c r="T160" s="28">
        <v>78.5</v>
      </c>
      <c r="U160" s="28">
        <v>14.88</v>
      </c>
      <c r="V160" s="34">
        <v>0.81799999999999995</v>
      </c>
      <c r="W160" s="26"/>
      <c r="X160" s="26"/>
      <c r="Y160" s="26"/>
      <c r="Z160" s="26"/>
      <c r="AA160" s="26"/>
    </row>
    <row r="161" spans="1:27" ht="27" customHeight="1" x14ac:dyDescent="0.3">
      <c r="A161" s="5">
        <v>413</v>
      </c>
      <c r="B161" s="13" t="s">
        <v>126</v>
      </c>
      <c r="C161" s="5" t="s">
        <v>590</v>
      </c>
      <c r="D161" s="13" t="s">
        <v>586</v>
      </c>
      <c r="E161" s="5" t="s">
        <v>2</v>
      </c>
      <c r="F161" s="13" t="s">
        <v>274</v>
      </c>
      <c r="G161" s="13">
        <v>140</v>
      </c>
      <c r="H161" s="5" t="s">
        <v>581</v>
      </c>
      <c r="I161" s="13">
        <f t="shared" si="3"/>
        <v>371</v>
      </c>
      <c r="J161" s="13">
        <v>33</v>
      </c>
      <c r="K161" s="13">
        <v>1</v>
      </c>
      <c r="L161" s="13">
        <v>74</v>
      </c>
      <c r="M161" s="13">
        <v>263</v>
      </c>
      <c r="N161" s="13">
        <v>0.30840000000000001</v>
      </c>
      <c r="O161" s="13">
        <v>0.99620000000000009</v>
      </c>
      <c r="P161" s="13">
        <v>0.97060000000000002</v>
      </c>
      <c r="Q161" s="13">
        <v>0.78040000000000009</v>
      </c>
      <c r="R161" s="13">
        <v>81.42</v>
      </c>
      <c r="S161" s="13">
        <v>0.69</v>
      </c>
      <c r="T161" s="28">
        <v>79.78</v>
      </c>
      <c r="U161" s="28">
        <v>117.28</v>
      </c>
      <c r="V161" s="34">
        <v>0.81699999999999995</v>
      </c>
      <c r="W161" s="26"/>
      <c r="X161" s="26"/>
      <c r="Y161" s="26"/>
      <c r="Z161" s="26"/>
      <c r="AA161" s="26"/>
    </row>
    <row r="162" spans="1:27" ht="27" customHeight="1" x14ac:dyDescent="0.3">
      <c r="A162" s="5">
        <v>413</v>
      </c>
      <c r="B162" s="13" t="s">
        <v>126</v>
      </c>
      <c r="C162" s="5" t="s">
        <v>590</v>
      </c>
      <c r="D162" s="13" t="s">
        <v>586</v>
      </c>
      <c r="E162" s="5" t="s">
        <v>3</v>
      </c>
      <c r="F162" s="13" t="s">
        <v>274</v>
      </c>
      <c r="G162" s="13">
        <v>35</v>
      </c>
      <c r="H162" s="5" t="s">
        <v>582</v>
      </c>
      <c r="I162" s="13">
        <f t="shared" si="3"/>
        <v>371</v>
      </c>
      <c r="J162" s="13">
        <v>65</v>
      </c>
      <c r="K162" s="13">
        <v>99</v>
      </c>
      <c r="L162" s="13">
        <v>42</v>
      </c>
      <c r="M162" s="13">
        <v>165</v>
      </c>
      <c r="N162" s="13">
        <v>0.60750000000000004</v>
      </c>
      <c r="O162" s="13">
        <v>0.625</v>
      </c>
      <c r="P162" s="13">
        <v>0.39630000000000004</v>
      </c>
      <c r="Q162" s="13">
        <v>0.79709999999999992</v>
      </c>
      <c r="R162" s="13">
        <v>1.62</v>
      </c>
      <c r="S162" s="13">
        <v>0.63</v>
      </c>
      <c r="T162" s="28">
        <v>61.99</v>
      </c>
      <c r="U162" s="28">
        <v>2.58</v>
      </c>
      <c r="V162" s="34">
        <v>0.68300000000000005</v>
      </c>
      <c r="W162" s="26"/>
      <c r="X162" s="26"/>
      <c r="Y162" s="26"/>
      <c r="Z162" s="26"/>
      <c r="AA162" s="26"/>
    </row>
    <row r="163" spans="1:27" ht="27" customHeight="1" x14ac:dyDescent="0.3">
      <c r="A163" s="5">
        <v>413</v>
      </c>
      <c r="B163" s="13" t="s">
        <v>126</v>
      </c>
      <c r="C163" s="5" t="s">
        <v>590</v>
      </c>
      <c r="D163" s="13" t="s">
        <v>586</v>
      </c>
      <c r="E163" s="5" t="s">
        <v>9</v>
      </c>
      <c r="F163" s="13" t="s">
        <v>274</v>
      </c>
      <c r="G163" s="13">
        <v>11.4</v>
      </c>
      <c r="H163" s="5" t="s">
        <v>584</v>
      </c>
      <c r="I163" s="13">
        <f t="shared" si="3"/>
        <v>371</v>
      </c>
      <c r="J163" s="13">
        <v>56</v>
      </c>
      <c r="K163" s="13">
        <v>38</v>
      </c>
      <c r="L163" s="13">
        <v>51</v>
      </c>
      <c r="M163" s="13">
        <v>226</v>
      </c>
      <c r="N163" s="13">
        <v>0.52340000000000009</v>
      </c>
      <c r="O163" s="13">
        <v>0.85609999999999997</v>
      </c>
      <c r="P163" s="13">
        <v>0.59570000000000001</v>
      </c>
      <c r="Q163" s="13">
        <v>0.81590000000000007</v>
      </c>
      <c r="R163" s="13">
        <v>3.64</v>
      </c>
      <c r="S163" s="13">
        <v>0.56000000000000005</v>
      </c>
      <c r="T163" s="28">
        <v>76.010000000000005</v>
      </c>
      <c r="U163" s="28">
        <v>6.53</v>
      </c>
      <c r="V163" s="34">
        <v>0.81799999999999995</v>
      </c>
      <c r="W163" s="26"/>
      <c r="X163" s="26"/>
      <c r="Y163" s="26"/>
      <c r="Z163" s="26"/>
      <c r="AA163" s="26"/>
    </row>
    <row r="164" spans="1:27" ht="27" customHeight="1" x14ac:dyDescent="0.3">
      <c r="A164" s="5">
        <v>413</v>
      </c>
      <c r="B164" s="13" t="s">
        <v>126</v>
      </c>
      <c r="C164" s="5" t="s">
        <v>590</v>
      </c>
      <c r="D164" s="13" t="s">
        <v>586</v>
      </c>
      <c r="E164" s="5" t="s">
        <v>2</v>
      </c>
      <c r="F164" s="13" t="s">
        <v>273</v>
      </c>
      <c r="G164" s="13">
        <v>70</v>
      </c>
      <c r="H164" s="5" t="s">
        <v>581</v>
      </c>
      <c r="I164" s="13">
        <f t="shared" si="3"/>
        <v>371</v>
      </c>
      <c r="J164" s="13">
        <v>58</v>
      </c>
      <c r="K164" s="13">
        <v>14</v>
      </c>
      <c r="L164" s="13">
        <v>49</v>
      </c>
      <c r="M164" s="13">
        <v>250</v>
      </c>
      <c r="N164" s="13">
        <v>0.54210000000000003</v>
      </c>
      <c r="O164" s="13">
        <v>0.94700000000000006</v>
      </c>
      <c r="P164" s="13">
        <v>0.80559999999999998</v>
      </c>
      <c r="Q164" s="13">
        <v>0.83609999999999995</v>
      </c>
      <c r="R164" s="13">
        <v>10.220000000000001</v>
      </c>
      <c r="S164" s="13">
        <v>0.48</v>
      </c>
      <c r="T164" s="28">
        <v>83.02</v>
      </c>
      <c r="U164" s="28">
        <v>21.14</v>
      </c>
      <c r="V164" s="34">
        <v>0.81699999999999995</v>
      </c>
      <c r="W164" s="26"/>
      <c r="X164" s="26"/>
      <c r="Y164" s="26"/>
      <c r="Z164" s="26"/>
      <c r="AA164" s="26"/>
    </row>
    <row r="165" spans="1:27" ht="27" customHeight="1" x14ac:dyDescent="0.3">
      <c r="A165" s="5">
        <v>413</v>
      </c>
      <c r="B165" s="13" t="s">
        <v>126</v>
      </c>
      <c r="C165" s="5" t="s">
        <v>590</v>
      </c>
      <c r="D165" s="13" t="s">
        <v>586</v>
      </c>
      <c r="E165" s="5" t="s">
        <v>3</v>
      </c>
      <c r="F165" s="13" t="s">
        <v>273</v>
      </c>
      <c r="G165" s="13">
        <v>60</v>
      </c>
      <c r="H165" s="5" t="s">
        <v>582</v>
      </c>
      <c r="I165" s="13">
        <f t="shared" si="3"/>
        <v>371</v>
      </c>
      <c r="J165" s="13">
        <v>61</v>
      </c>
      <c r="K165" s="13">
        <v>59</v>
      </c>
      <c r="L165" s="13">
        <v>46</v>
      </c>
      <c r="M165" s="13">
        <v>205</v>
      </c>
      <c r="N165" s="13">
        <v>0.57009999999999994</v>
      </c>
      <c r="O165" s="13">
        <v>0.77650000000000008</v>
      </c>
      <c r="P165" s="13">
        <v>0.50829999999999997</v>
      </c>
      <c r="Q165" s="13">
        <v>0.81669999999999998</v>
      </c>
      <c r="R165" s="13">
        <v>2.5499999999999998</v>
      </c>
      <c r="S165" s="13">
        <v>0.55000000000000004</v>
      </c>
      <c r="T165" s="28">
        <v>71.7</v>
      </c>
      <c r="U165" s="28">
        <v>4.6100000000000003</v>
      </c>
      <c r="V165" s="34">
        <v>0.68300000000000005</v>
      </c>
      <c r="W165" s="26"/>
      <c r="X165" s="26"/>
      <c r="Y165" s="26"/>
      <c r="Z165" s="26"/>
      <c r="AA165" s="26"/>
    </row>
    <row r="166" spans="1:27" ht="27" customHeight="1" x14ac:dyDescent="0.3">
      <c r="A166" s="5">
        <v>413</v>
      </c>
      <c r="B166" s="13" t="s">
        <v>126</v>
      </c>
      <c r="C166" s="5" t="s">
        <v>590</v>
      </c>
      <c r="D166" s="13" t="s">
        <v>586</v>
      </c>
      <c r="E166" s="5" t="s">
        <v>9</v>
      </c>
      <c r="F166" s="13" t="s">
        <v>273</v>
      </c>
      <c r="G166" s="13">
        <v>13.4</v>
      </c>
      <c r="H166" s="5" t="s">
        <v>584</v>
      </c>
      <c r="I166" s="13">
        <f t="shared" si="3"/>
        <v>371</v>
      </c>
      <c r="J166" s="13">
        <v>58</v>
      </c>
      <c r="K166" s="13">
        <v>23</v>
      </c>
      <c r="L166" s="13">
        <v>49</v>
      </c>
      <c r="M166" s="13">
        <v>241</v>
      </c>
      <c r="N166" s="13">
        <v>0.54210000000000003</v>
      </c>
      <c r="O166" s="13">
        <v>0.91290000000000004</v>
      </c>
      <c r="P166" s="13">
        <v>0.71599999999999997</v>
      </c>
      <c r="Q166" s="13">
        <v>0.83099999999999996</v>
      </c>
      <c r="R166" s="13">
        <v>6.22</v>
      </c>
      <c r="S166" s="13">
        <v>0.5</v>
      </c>
      <c r="T166" s="28">
        <v>80.59</v>
      </c>
      <c r="U166" s="28">
        <v>12.4</v>
      </c>
      <c r="V166" s="34">
        <v>0.81799999999999995</v>
      </c>
      <c r="W166" s="26"/>
      <c r="X166" s="26"/>
      <c r="Y166" s="26"/>
      <c r="Z166" s="26"/>
      <c r="AA166" s="26"/>
    </row>
    <row r="167" spans="1:27" ht="27" customHeight="1" x14ac:dyDescent="0.3">
      <c r="A167" s="5">
        <v>413</v>
      </c>
      <c r="B167" s="13" t="s">
        <v>126</v>
      </c>
      <c r="C167" s="5" t="s">
        <v>590</v>
      </c>
      <c r="D167" s="13" t="s">
        <v>587</v>
      </c>
      <c r="E167" s="5" t="s">
        <v>2</v>
      </c>
      <c r="F167" s="13" t="s">
        <v>274</v>
      </c>
      <c r="G167" s="13">
        <v>140</v>
      </c>
      <c r="H167" s="5" t="s">
        <v>581</v>
      </c>
      <c r="I167" s="13">
        <f t="shared" si="3"/>
        <v>150</v>
      </c>
      <c r="J167" s="13">
        <v>51</v>
      </c>
      <c r="K167" s="13">
        <v>3</v>
      </c>
      <c r="L167" s="13">
        <v>52</v>
      </c>
      <c r="M167" s="13">
        <v>44</v>
      </c>
      <c r="N167" s="13">
        <v>0.49509999999999998</v>
      </c>
      <c r="O167" s="13">
        <v>0.93620000000000003</v>
      </c>
      <c r="P167" s="13">
        <v>0.94440000000000002</v>
      </c>
      <c r="Q167" s="13">
        <v>0.45829999999999999</v>
      </c>
      <c r="R167" s="13">
        <v>7.76</v>
      </c>
      <c r="S167" s="13">
        <v>0.54</v>
      </c>
      <c r="T167" s="28">
        <v>63.33</v>
      </c>
      <c r="U167" s="28">
        <v>14.38</v>
      </c>
      <c r="V167" s="34">
        <v>0.86199999999999999</v>
      </c>
      <c r="W167" s="26"/>
      <c r="X167" s="26"/>
      <c r="Y167" s="26"/>
      <c r="Z167" s="26"/>
      <c r="AA167" s="26"/>
    </row>
    <row r="168" spans="1:27" ht="27" customHeight="1" x14ac:dyDescent="0.3">
      <c r="A168" s="5">
        <v>413</v>
      </c>
      <c r="B168" s="13" t="s">
        <v>126</v>
      </c>
      <c r="C168" s="5" t="s">
        <v>590</v>
      </c>
      <c r="D168" s="13" t="s">
        <v>587</v>
      </c>
      <c r="E168" s="5" t="s">
        <v>3</v>
      </c>
      <c r="F168" s="13" t="s">
        <v>274</v>
      </c>
      <c r="G168" s="13">
        <v>35</v>
      </c>
      <c r="H168" s="5" t="s">
        <v>582</v>
      </c>
      <c r="I168" s="13">
        <f t="shared" si="3"/>
        <v>150</v>
      </c>
      <c r="J168" s="13">
        <v>63</v>
      </c>
      <c r="K168" s="13">
        <v>5</v>
      </c>
      <c r="L168" s="13">
        <v>40</v>
      </c>
      <c r="M168" s="13">
        <v>42</v>
      </c>
      <c r="N168" s="13">
        <v>0.61170000000000002</v>
      </c>
      <c r="O168" s="13">
        <v>0.89359999999999995</v>
      </c>
      <c r="P168" s="13">
        <v>0.9265000000000001</v>
      </c>
      <c r="Q168" s="13">
        <v>0.51219999999999999</v>
      </c>
      <c r="R168" s="13">
        <v>5.75</v>
      </c>
      <c r="S168" s="13">
        <v>0.43</v>
      </c>
      <c r="T168" s="28">
        <v>70</v>
      </c>
      <c r="U168" s="28">
        <v>13.23</v>
      </c>
      <c r="V168" s="34">
        <v>0.84899999999999998</v>
      </c>
      <c r="W168" s="26"/>
      <c r="X168" s="26"/>
      <c r="Y168" s="26"/>
      <c r="Z168" s="26"/>
      <c r="AA168" s="26"/>
    </row>
    <row r="169" spans="1:27" ht="27" customHeight="1" x14ac:dyDescent="0.3">
      <c r="A169" s="5">
        <v>413</v>
      </c>
      <c r="B169" s="13" t="s">
        <v>126</v>
      </c>
      <c r="C169" s="5" t="s">
        <v>590</v>
      </c>
      <c r="D169" s="13" t="s">
        <v>587</v>
      </c>
      <c r="E169" s="5" t="s">
        <v>9</v>
      </c>
      <c r="F169" s="13" t="s">
        <v>274</v>
      </c>
      <c r="G169" s="13">
        <v>29.9</v>
      </c>
      <c r="H169" s="5" t="s">
        <v>584</v>
      </c>
      <c r="I169" s="13">
        <f t="shared" si="3"/>
        <v>150</v>
      </c>
      <c r="J169" s="13">
        <v>57</v>
      </c>
      <c r="K169" s="13">
        <v>1</v>
      </c>
      <c r="L169" s="13">
        <v>46</v>
      </c>
      <c r="M169" s="13">
        <v>46</v>
      </c>
      <c r="N169" s="13">
        <v>0.5534</v>
      </c>
      <c r="O169" s="13">
        <v>0.97870000000000001</v>
      </c>
      <c r="P169" s="13">
        <v>0.98280000000000001</v>
      </c>
      <c r="Q169" s="13">
        <v>0.5</v>
      </c>
      <c r="R169" s="13">
        <v>26.01</v>
      </c>
      <c r="S169" s="13">
        <v>0.46</v>
      </c>
      <c r="T169" s="28">
        <v>68.67</v>
      </c>
      <c r="U169" s="28">
        <v>57</v>
      </c>
      <c r="V169" s="34">
        <v>0.88200000000000001</v>
      </c>
      <c r="W169" s="26"/>
      <c r="X169" s="26"/>
      <c r="Y169" s="26"/>
      <c r="Z169" s="26"/>
      <c r="AA169" s="26"/>
    </row>
    <row r="170" spans="1:27" ht="27" customHeight="1" x14ac:dyDescent="0.3">
      <c r="A170" s="5">
        <v>413</v>
      </c>
      <c r="B170" s="13" t="s">
        <v>126</v>
      </c>
      <c r="C170" s="5" t="s">
        <v>590</v>
      </c>
      <c r="D170" s="13" t="s">
        <v>587</v>
      </c>
      <c r="E170" s="5" t="s">
        <v>2</v>
      </c>
      <c r="F170" s="13" t="s">
        <v>273</v>
      </c>
      <c r="G170" s="13">
        <v>84.8</v>
      </c>
      <c r="H170" s="5" t="s">
        <v>581</v>
      </c>
      <c r="I170" s="13">
        <f t="shared" si="3"/>
        <v>150</v>
      </c>
      <c r="J170" s="13">
        <v>84</v>
      </c>
      <c r="K170" s="13">
        <v>5</v>
      </c>
      <c r="L170" s="13">
        <v>19</v>
      </c>
      <c r="M170" s="13">
        <v>42</v>
      </c>
      <c r="N170" s="13">
        <v>0.8155</v>
      </c>
      <c r="O170" s="13">
        <v>0.89359999999999995</v>
      </c>
      <c r="P170" s="13">
        <v>0.94379999999999997</v>
      </c>
      <c r="Q170" s="13">
        <v>0.68849999999999989</v>
      </c>
      <c r="R170" s="13">
        <v>7.67</v>
      </c>
      <c r="S170" s="13">
        <v>0.21</v>
      </c>
      <c r="T170" s="28">
        <v>84</v>
      </c>
      <c r="U170" s="28">
        <v>37.14</v>
      </c>
      <c r="V170" s="34">
        <v>0.86199999999999999</v>
      </c>
      <c r="W170" s="26"/>
      <c r="X170" s="26"/>
      <c r="Y170" s="26"/>
      <c r="Z170" s="26"/>
      <c r="AA170" s="26"/>
    </row>
    <row r="171" spans="1:27" ht="27" customHeight="1" x14ac:dyDescent="0.3">
      <c r="A171" s="5">
        <v>413</v>
      </c>
      <c r="B171" s="13" t="s">
        <v>126</v>
      </c>
      <c r="C171" s="5" t="s">
        <v>590</v>
      </c>
      <c r="D171" s="13" t="s">
        <v>587</v>
      </c>
      <c r="E171" s="5" t="s">
        <v>3</v>
      </c>
      <c r="F171" s="13" t="s">
        <v>273</v>
      </c>
      <c r="G171" s="13">
        <v>35</v>
      </c>
      <c r="H171" s="5" t="s">
        <v>582</v>
      </c>
      <c r="I171" s="13">
        <f t="shared" si="3"/>
        <v>150</v>
      </c>
      <c r="J171" s="13">
        <v>64</v>
      </c>
      <c r="K171" s="13">
        <v>3</v>
      </c>
      <c r="L171" s="13">
        <v>39</v>
      </c>
      <c r="M171" s="13">
        <v>44</v>
      </c>
      <c r="N171" s="13">
        <v>0.62139999999999995</v>
      </c>
      <c r="O171" s="13">
        <v>0.93620000000000003</v>
      </c>
      <c r="P171" s="13">
        <v>0.95519999999999994</v>
      </c>
      <c r="Q171" s="13">
        <v>0.53010000000000002</v>
      </c>
      <c r="R171" s="13">
        <v>9.73</v>
      </c>
      <c r="S171" s="13">
        <v>0.4</v>
      </c>
      <c r="T171" s="28">
        <v>72</v>
      </c>
      <c r="U171" s="28">
        <v>24.07</v>
      </c>
      <c r="V171" s="34">
        <v>0.84899999999999998</v>
      </c>
      <c r="W171" s="26"/>
      <c r="X171" s="26"/>
      <c r="Y171" s="26"/>
      <c r="Z171" s="26"/>
      <c r="AA171" s="26"/>
    </row>
    <row r="172" spans="1:27" ht="27" customHeight="1" x14ac:dyDescent="0.3">
      <c r="A172" s="5">
        <v>413</v>
      </c>
      <c r="B172" s="13" t="s">
        <v>126</v>
      </c>
      <c r="C172" s="5" t="s">
        <v>590</v>
      </c>
      <c r="D172" s="13" t="s">
        <v>587</v>
      </c>
      <c r="E172" s="5" t="s">
        <v>9</v>
      </c>
      <c r="F172" s="13" t="s">
        <v>273</v>
      </c>
      <c r="G172" s="13">
        <v>18.7</v>
      </c>
      <c r="H172" s="5" t="s">
        <v>584</v>
      </c>
      <c r="I172" s="13">
        <f t="shared" si="3"/>
        <v>150</v>
      </c>
      <c r="J172" s="13">
        <v>69</v>
      </c>
      <c r="K172" s="13">
        <v>6</v>
      </c>
      <c r="L172" s="13">
        <v>34</v>
      </c>
      <c r="M172" s="13">
        <v>41</v>
      </c>
      <c r="N172" s="13">
        <v>0.66989999999999994</v>
      </c>
      <c r="O172" s="13">
        <v>0.87230000000000008</v>
      </c>
      <c r="P172" s="13">
        <v>0.92</v>
      </c>
      <c r="Q172" s="13">
        <v>0.54669999999999996</v>
      </c>
      <c r="R172" s="13">
        <v>5.25</v>
      </c>
      <c r="S172" s="13">
        <v>0.38</v>
      </c>
      <c r="T172" s="28">
        <v>73.33</v>
      </c>
      <c r="U172" s="28">
        <v>13.87</v>
      </c>
      <c r="V172" s="34">
        <v>0.88200000000000001</v>
      </c>
      <c r="W172" s="26"/>
      <c r="X172" s="26"/>
      <c r="Y172" s="26"/>
      <c r="Z172" s="26"/>
      <c r="AA172" s="26"/>
    </row>
    <row r="173" spans="1:27" ht="27" customHeight="1" x14ac:dyDescent="0.3">
      <c r="A173" s="5">
        <v>359</v>
      </c>
      <c r="B173" s="13" t="s">
        <v>129</v>
      </c>
      <c r="C173" s="5" t="s">
        <v>595</v>
      </c>
      <c r="D173" s="13" t="s">
        <v>267</v>
      </c>
      <c r="E173" s="5" t="s">
        <v>2</v>
      </c>
      <c r="F173" s="13" t="s">
        <v>273</v>
      </c>
      <c r="G173" s="13">
        <v>72</v>
      </c>
      <c r="H173" s="13"/>
      <c r="I173" s="13">
        <f t="shared" ref="I173:I180" si="4">359+159</f>
        <v>518</v>
      </c>
      <c r="J173" s="13">
        <v>133</v>
      </c>
      <c r="K173" s="13">
        <v>91</v>
      </c>
      <c r="L173" s="13">
        <v>26</v>
      </c>
      <c r="M173" s="13">
        <v>268</v>
      </c>
      <c r="N173" s="13">
        <v>0.83700000000000008</v>
      </c>
      <c r="O173" s="13">
        <v>0.747</v>
      </c>
      <c r="P173" s="13">
        <v>0.59379999999999999</v>
      </c>
      <c r="Q173" s="13">
        <v>0.91159999999999997</v>
      </c>
      <c r="R173" s="13">
        <v>3.3</v>
      </c>
      <c r="S173" s="13">
        <v>0.22</v>
      </c>
      <c r="T173" s="28">
        <v>77.41</v>
      </c>
      <c r="U173" s="28">
        <v>15.07</v>
      </c>
      <c r="V173" s="34">
        <v>0.85</v>
      </c>
      <c r="W173" s="26"/>
      <c r="X173" s="26"/>
      <c r="Y173" s="26"/>
      <c r="Z173" s="26"/>
      <c r="AA173" s="26"/>
    </row>
    <row r="174" spans="1:27" ht="27" customHeight="1" x14ac:dyDescent="0.3">
      <c r="A174" s="5">
        <v>359</v>
      </c>
      <c r="B174" s="13" t="s">
        <v>129</v>
      </c>
      <c r="C174" s="5" t="s">
        <v>595</v>
      </c>
      <c r="D174" s="13" t="s">
        <v>267</v>
      </c>
      <c r="E174" s="5" t="s">
        <v>2</v>
      </c>
      <c r="F174" s="13" t="s">
        <v>273</v>
      </c>
      <c r="G174" s="13" t="s">
        <v>596</v>
      </c>
      <c r="H174" s="13"/>
      <c r="I174" s="13">
        <f t="shared" si="4"/>
        <v>518</v>
      </c>
      <c r="J174" s="13">
        <v>114</v>
      </c>
      <c r="K174" s="13">
        <v>63</v>
      </c>
      <c r="L174" s="13">
        <v>45</v>
      </c>
      <c r="M174" s="13">
        <v>296</v>
      </c>
      <c r="N174" s="13">
        <v>0.71700000000000008</v>
      </c>
      <c r="O174" s="13">
        <v>0.82499999999999996</v>
      </c>
      <c r="P174" s="13">
        <v>0.64410000000000001</v>
      </c>
      <c r="Q174" s="13">
        <v>0.86799999999999999</v>
      </c>
      <c r="R174" s="13">
        <v>4.09</v>
      </c>
      <c r="S174" s="13">
        <v>0.34</v>
      </c>
      <c r="T174" s="28">
        <v>79.150000000000006</v>
      </c>
      <c r="U174" s="28">
        <v>11.9</v>
      </c>
      <c r="V174" s="34">
        <v>0.85</v>
      </c>
      <c r="W174" s="26"/>
      <c r="X174" s="26"/>
      <c r="Y174" s="26"/>
      <c r="Z174" s="26"/>
      <c r="AA174" s="26"/>
    </row>
    <row r="175" spans="1:27" ht="27" customHeight="1" x14ac:dyDescent="0.3">
      <c r="A175" s="5">
        <v>359</v>
      </c>
      <c r="B175" s="13" t="s">
        <v>129</v>
      </c>
      <c r="C175" s="5" t="s">
        <v>595</v>
      </c>
      <c r="D175" s="13" t="s">
        <v>267</v>
      </c>
      <c r="E175" s="5" t="s">
        <v>2</v>
      </c>
      <c r="F175" s="13" t="s">
        <v>274</v>
      </c>
      <c r="G175" s="13">
        <v>70</v>
      </c>
      <c r="H175" s="13"/>
      <c r="I175" s="13">
        <f t="shared" si="4"/>
        <v>518</v>
      </c>
      <c r="J175" s="13">
        <v>131</v>
      </c>
      <c r="K175" s="13">
        <v>90</v>
      </c>
      <c r="L175" s="13">
        <v>28</v>
      </c>
      <c r="M175" s="13">
        <v>269</v>
      </c>
      <c r="N175" s="13">
        <v>0.82400000000000007</v>
      </c>
      <c r="O175" s="13">
        <v>0.74900000000000011</v>
      </c>
      <c r="P175" s="13">
        <v>0.59279999999999999</v>
      </c>
      <c r="Q175" s="13">
        <v>0.90569999999999995</v>
      </c>
      <c r="R175" s="13">
        <v>3.29</v>
      </c>
      <c r="S175" s="13">
        <v>0.24</v>
      </c>
      <c r="T175" s="28">
        <v>77.22</v>
      </c>
      <c r="U175" s="28">
        <v>13.98</v>
      </c>
      <c r="V175" s="34">
        <v>0.85</v>
      </c>
      <c r="W175" s="26"/>
      <c r="X175" s="26"/>
      <c r="Y175" s="26"/>
      <c r="Z175" s="26"/>
      <c r="AA175" s="26"/>
    </row>
    <row r="176" spans="1:27" ht="27" customHeight="1" x14ac:dyDescent="0.3">
      <c r="A176" s="5">
        <v>359</v>
      </c>
      <c r="B176" s="13" t="s">
        <v>129</v>
      </c>
      <c r="C176" s="5" t="s">
        <v>595</v>
      </c>
      <c r="D176" s="13" t="s">
        <v>267</v>
      </c>
      <c r="E176" s="5" t="s">
        <v>2</v>
      </c>
      <c r="F176" s="13" t="s">
        <v>274</v>
      </c>
      <c r="G176" s="13" t="s">
        <v>580</v>
      </c>
      <c r="H176" s="13"/>
      <c r="I176" s="13">
        <f t="shared" si="4"/>
        <v>518</v>
      </c>
      <c r="J176" s="13">
        <v>103</v>
      </c>
      <c r="K176" s="13">
        <v>43</v>
      </c>
      <c r="L176" s="13">
        <v>56</v>
      </c>
      <c r="M176" s="13">
        <v>316</v>
      </c>
      <c r="N176" s="13">
        <v>0.64800000000000002</v>
      </c>
      <c r="O176" s="13">
        <v>0.88</v>
      </c>
      <c r="P176" s="13">
        <v>0.70550000000000002</v>
      </c>
      <c r="Q176" s="13">
        <v>0.84950000000000003</v>
      </c>
      <c r="R176" s="13">
        <v>5.41</v>
      </c>
      <c r="S176" s="13">
        <v>0.4</v>
      </c>
      <c r="T176" s="28">
        <v>80.89</v>
      </c>
      <c r="U176" s="28">
        <v>13.52</v>
      </c>
      <c r="V176" s="34">
        <v>0.85</v>
      </c>
      <c r="W176" s="26"/>
      <c r="X176" s="26"/>
      <c r="Y176" s="26"/>
      <c r="Z176" s="26"/>
      <c r="AA176" s="26"/>
    </row>
    <row r="177" spans="1:27" ht="27" customHeight="1" x14ac:dyDescent="0.3">
      <c r="A177" s="5">
        <v>359</v>
      </c>
      <c r="B177" s="13" t="s">
        <v>129</v>
      </c>
      <c r="C177" s="5" t="s">
        <v>595</v>
      </c>
      <c r="D177" s="13" t="s">
        <v>267</v>
      </c>
      <c r="E177" s="5" t="s">
        <v>3</v>
      </c>
      <c r="F177" s="13" t="s">
        <v>273</v>
      </c>
      <c r="G177" s="13">
        <v>110</v>
      </c>
      <c r="H177" s="13"/>
      <c r="I177" s="13">
        <f t="shared" si="4"/>
        <v>518</v>
      </c>
      <c r="J177" s="13">
        <v>118</v>
      </c>
      <c r="K177" s="13">
        <v>74</v>
      </c>
      <c r="L177" s="13">
        <v>41</v>
      </c>
      <c r="M177" s="13">
        <v>285</v>
      </c>
      <c r="N177" s="13">
        <v>0.74199999999999999</v>
      </c>
      <c r="O177" s="13">
        <v>0.79400000000000004</v>
      </c>
      <c r="P177" s="13">
        <v>0.61460000000000004</v>
      </c>
      <c r="Q177" s="13">
        <v>0.87419999999999998</v>
      </c>
      <c r="R177" s="13">
        <v>3.6</v>
      </c>
      <c r="S177" s="13">
        <v>0.32</v>
      </c>
      <c r="T177" s="28">
        <v>77.8</v>
      </c>
      <c r="U177" s="28">
        <v>11.08</v>
      </c>
      <c r="V177" s="34">
        <v>0.83</v>
      </c>
      <c r="W177" s="26"/>
      <c r="X177" s="26"/>
      <c r="Y177" s="26"/>
      <c r="Z177" s="26"/>
      <c r="AA177" s="26"/>
    </row>
    <row r="178" spans="1:27" ht="27" customHeight="1" x14ac:dyDescent="0.3">
      <c r="A178" s="5">
        <v>359</v>
      </c>
      <c r="B178" s="13" t="s">
        <v>129</v>
      </c>
      <c r="C178" s="5" t="s">
        <v>595</v>
      </c>
      <c r="D178" s="13" t="s">
        <v>267</v>
      </c>
      <c r="E178" s="5" t="s">
        <v>3</v>
      </c>
      <c r="F178" s="13" t="s">
        <v>273</v>
      </c>
      <c r="G178" s="13" t="s">
        <v>597</v>
      </c>
      <c r="H178" s="13"/>
      <c r="I178" s="13">
        <f t="shared" si="4"/>
        <v>518</v>
      </c>
      <c r="J178" s="13">
        <v>129</v>
      </c>
      <c r="K178" s="13">
        <v>79</v>
      </c>
      <c r="L178" s="13">
        <v>30</v>
      </c>
      <c r="M178" s="13">
        <v>280</v>
      </c>
      <c r="N178" s="13">
        <v>0.81099999999999994</v>
      </c>
      <c r="O178" s="13">
        <v>0.78</v>
      </c>
      <c r="P178" s="13">
        <v>0.62020000000000008</v>
      </c>
      <c r="Q178" s="13">
        <v>0.90319999999999989</v>
      </c>
      <c r="R178" s="13">
        <v>3.69</v>
      </c>
      <c r="S178" s="13">
        <v>0.24</v>
      </c>
      <c r="T178" s="28">
        <v>78.959999999999994</v>
      </c>
      <c r="U178" s="28">
        <v>15.24</v>
      </c>
      <c r="V178" s="34">
        <v>0.83</v>
      </c>
      <c r="W178" s="26"/>
      <c r="X178" s="26"/>
      <c r="Y178" s="26"/>
      <c r="Z178" s="26"/>
      <c r="AA178" s="26"/>
    </row>
    <row r="179" spans="1:27" ht="27" customHeight="1" x14ac:dyDescent="0.3">
      <c r="A179" s="5">
        <v>359</v>
      </c>
      <c r="B179" s="13" t="s">
        <v>129</v>
      </c>
      <c r="C179" s="5" t="s">
        <v>595</v>
      </c>
      <c r="D179" s="13" t="s">
        <v>267</v>
      </c>
      <c r="E179" s="5" t="s">
        <v>3</v>
      </c>
      <c r="F179" s="13" t="s">
        <v>274</v>
      </c>
      <c r="G179" s="13">
        <v>35</v>
      </c>
      <c r="H179" s="13"/>
      <c r="I179" s="13">
        <f t="shared" si="4"/>
        <v>518</v>
      </c>
      <c r="J179" s="13">
        <v>143</v>
      </c>
      <c r="K179" s="13">
        <v>181</v>
      </c>
      <c r="L179" s="13">
        <v>16</v>
      </c>
      <c r="M179" s="13">
        <v>178</v>
      </c>
      <c r="N179" s="13">
        <v>0.89900000000000002</v>
      </c>
      <c r="O179" s="13">
        <v>0.496</v>
      </c>
      <c r="P179" s="13">
        <v>0.44140000000000001</v>
      </c>
      <c r="Q179" s="13">
        <v>0.91749999999999998</v>
      </c>
      <c r="R179" s="13">
        <v>1.78</v>
      </c>
      <c r="S179" s="13">
        <v>0.2</v>
      </c>
      <c r="T179" s="28">
        <v>61.97</v>
      </c>
      <c r="U179" s="28">
        <v>8.7899999999999991</v>
      </c>
      <c r="V179" s="34">
        <v>0.83</v>
      </c>
      <c r="W179" s="26"/>
      <c r="X179" s="26"/>
      <c r="Y179" s="26"/>
      <c r="Z179" s="26"/>
      <c r="AA179" s="26"/>
    </row>
    <row r="180" spans="1:27" ht="27" customHeight="1" x14ac:dyDescent="0.3">
      <c r="A180" s="5">
        <v>359</v>
      </c>
      <c r="B180" s="13" t="s">
        <v>129</v>
      </c>
      <c r="C180" s="5" t="s">
        <v>595</v>
      </c>
      <c r="D180" s="13" t="s">
        <v>267</v>
      </c>
      <c r="E180" s="5" t="s">
        <v>3</v>
      </c>
      <c r="F180" s="13" t="s">
        <v>274</v>
      </c>
      <c r="G180" s="13" t="s">
        <v>593</v>
      </c>
      <c r="H180" s="13"/>
      <c r="I180" s="13">
        <f t="shared" si="4"/>
        <v>518</v>
      </c>
      <c r="J180" s="13">
        <v>120</v>
      </c>
      <c r="K180" s="13">
        <v>70</v>
      </c>
      <c r="L180" s="13">
        <v>39</v>
      </c>
      <c r="M180" s="13">
        <v>289</v>
      </c>
      <c r="N180" s="13">
        <v>0.755</v>
      </c>
      <c r="O180" s="13">
        <v>0.80500000000000005</v>
      </c>
      <c r="P180" s="13">
        <v>0.63159999999999994</v>
      </c>
      <c r="Q180" s="13">
        <v>0.88109999999999999</v>
      </c>
      <c r="R180" s="13">
        <v>3.87</v>
      </c>
      <c r="S180" s="13">
        <v>0.3</v>
      </c>
      <c r="T180" s="28">
        <v>78.959999999999994</v>
      </c>
      <c r="U180" s="28">
        <v>12.7</v>
      </c>
      <c r="V180" s="34">
        <v>0.83</v>
      </c>
      <c r="W180" s="26"/>
      <c r="X180" s="26"/>
      <c r="Y180" s="26"/>
      <c r="Z180" s="26"/>
      <c r="AA180" s="26"/>
    </row>
    <row r="181" spans="1:27" ht="27" customHeight="1" x14ac:dyDescent="0.3">
      <c r="A181" s="5">
        <v>455</v>
      </c>
      <c r="B181" s="13" t="s">
        <v>132</v>
      </c>
      <c r="C181" s="5" t="s">
        <v>590</v>
      </c>
      <c r="D181" s="13" t="s">
        <v>267</v>
      </c>
      <c r="E181" s="5" t="s">
        <v>2</v>
      </c>
      <c r="F181" s="13" t="s">
        <v>274</v>
      </c>
      <c r="G181" s="13">
        <v>140</v>
      </c>
      <c r="H181" s="13" t="s">
        <v>598</v>
      </c>
      <c r="I181" s="13">
        <v>130</v>
      </c>
      <c r="J181" s="13">
        <v>44</v>
      </c>
      <c r="K181" s="13">
        <v>1</v>
      </c>
      <c r="L181" s="13">
        <v>16</v>
      </c>
      <c r="M181" s="13">
        <v>69</v>
      </c>
      <c r="N181" s="13">
        <v>0.73299999999999998</v>
      </c>
      <c r="O181" s="13">
        <v>0.98599999999999999</v>
      </c>
      <c r="P181" s="13">
        <v>0.97799999999999998</v>
      </c>
      <c r="Q181" s="13">
        <v>0.81200000000000006</v>
      </c>
      <c r="R181" s="13">
        <v>51.33</v>
      </c>
      <c r="S181" s="13">
        <v>0.27</v>
      </c>
      <c r="T181" s="28">
        <v>86.9</v>
      </c>
      <c r="U181" s="28">
        <v>189.8</v>
      </c>
      <c r="V181" s="34">
        <v>0.96299999999999997</v>
      </c>
      <c r="W181" s="26"/>
      <c r="X181" s="26"/>
      <c r="Y181" s="26"/>
      <c r="Z181" s="26"/>
      <c r="AA181" s="26"/>
    </row>
    <row r="182" spans="1:27" ht="27" customHeight="1" x14ac:dyDescent="0.3">
      <c r="A182" s="5">
        <v>455</v>
      </c>
      <c r="B182" s="13" t="s">
        <v>132</v>
      </c>
      <c r="C182" s="5" t="s">
        <v>590</v>
      </c>
      <c r="D182" s="13" t="s">
        <v>267</v>
      </c>
      <c r="E182" s="5" t="s">
        <v>3</v>
      </c>
      <c r="F182" s="13" t="s">
        <v>274</v>
      </c>
      <c r="G182" s="13">
        <v>35</v>
      </c>
      <c r="H182" s="13" t="s">
        <v>582</v>
      </c>
      <c r="I182" s="13">
        <v>130</v>
      </c>
      <c r="J182" s="13">
        <v>56</v>
      </c>
      <c r="K182" s="13">
        <v>23</v>
      </c>
      <c r="L182" s="13">
        <v>4</v>
      </c>
      <c r="M182" s="13">
        <v>47</v>
      </c>
      <c r="N182" s="13">
        <v>0.93299999999999994</v>
      </c>
      <c r="O182" s="13">
        <v>0.67099999999999993</v>
      </c>
      <c r="P182" s="13">
        <v>0.70900000000000007</v>
      </c>
      <c r="Q182" s="13">
        <v>0.92200000000000004</v>
      </c>
      <c r="R182" s="13">
        <v>2.84</v>
      </c>
      <c r="S182" s="13">
        <v>0.1</v>
      </c>
      <c r="T182" s="28">
        <v>79.2</v>
      </c>
      <c r="U182" s="28">
        <v>28.6</v>
      </c>
      <c r="V182" s="34">
        <v>0.92600000000000005</v>
      </c>
      <c r="W182" s="26"/>
      <c r="X182" s="26"/>
      <c r="Y182" s="26"/>
      <c r="Z182" s="26"/>
      <c r="AA182" s="26"/>
    </row>
    <row r="183" spans="1:27" ht="27" customHeight="1" x14ac:dyDescent="0.3">
      <c r="A183" s="5">
        <v>455</v>
      </c>
      <c r="B183" s="13" t="s">
        <v>132</v>
      </c>
      <c r="C183" s="5" t="s">
        <v>590</v>
      </c>
      <c r="D183" s="13" t="s">
        <v>267</v>
      </c>
      <c r="E183" s="5" t="s">
        <v>9</v>
      </c>
      <c r="F183" s="13" t="s">
        <v>274</v>
      </c>
      <c r="G183" s="13" t="s">
        <v>588</v>
      </c>
      <c r="H183" s="13" t="s">
        <v>584</v>
      </c>
      <c r="I183" s="13">
        <v>130</v>
      </c>
      <c r="J183" s="13">
        <v>58</v>
      </c>
      <c r="K183" s="13">
        <v>14</v>
      </c>
      <c r="L183" s="13">
        <v>2</v>
      </c>
      <c r="M183" s="13">
        <v>56</v>
      </c>
      <c r="N183" s="13">
        <v>0.96700000000000008</v>
      </c>
      <c r="O183" s="13">
        <v>0.8</v>
      </c>
      <c r="P183" s="13">
        <v>0.80599999999999994</v>
      </c>
      <c r="Q183" s="13">
        <v>0.96599999999999997</v>
      </c>
      <c r="R183" s="13">
        <v>4.83</v>
      </c>
      <c r="S183" s="13">
        <v>0.04</v>
      </c>
      <c r="T183" s="28">
        <v>87.7</v>
      </c>
      <c r="U183" s="28">
        <v>116</v>
      </c>
      <c r="V183" s="34">
        <v>0.97199999999999998</v>
      </c>
      <c r="W183" s="26"/>
      <c r="X183" s="26"/>
      <c r="Y183" s="26"/>
      <c r="Z183" s="26"/>
      <c r="AA183" s="26"/>
    </row>
    <row r="184" spans="1:27" ht="27" customHeight="1" x14ac:dyDescent="0.3">
      <c r="A184" s="5">
        <v>455</v>
      </c>
      <c r="B184" s="13" t="s">
        <v>132</v>
      </c>
      <c r="C184" s="5" t="s">
        <v>590</v>
      </c>
      <c r="D184" s="13" t="s">
        <v>586</v>
      </c>
      <c r="E184" s="5" t="s">
        <v>2</v>
      </c>
      <c r="F184" s="13" t="s">
        <v>274</v>
      </c>
      <c r="G184" s="13">
        <v>140</v>
      </c>
      <c r="H184" s="13" t="s">
        <v>598</v>
      </c>
      <c r="I184" s="13">
        <v>68</v>
      </c>
      <c r="J184" s="13">
        <v>39</v>
      </c>
      <c r="K184" s="13">
        <v>0</v>
      </c>
      <c r="L184" s="13">
        <v>21</v>
      </c>
      <c r="M184" s="13">
        <v>70</v>
      </c>
      <c r="N184" s="13">
        <v>0.65</v>
      </c>
      <c r="O184" s="13">
        <v>1</v>
      </c>
      <c r="P184" s="13">
        <v>1</v>
      </c>
      <c r="Q184" s="13">
        <v>0.76900000000000002</v>
      </c>
      <c r="R184" s="12" t="s">
        <v>16</v>
      </c>
      <c r="S184" s="13">
        <v>0.35</v>
      </c>
      <c r="T184" s="28">
        <v>83.8</v>
      </c>
      <c r="U184" s="33" t="s">
        <v>16</v>
      </c>
      <c r="V184" s="36" t="s">
        <v>16</v>
      </c>
      <c r="W184" s="26"/>
      <c r="X184" s="26"/>
      <c r="Y184" s="26"/>
      <c r="Z184" s="26"/>
      <c r="AA184" s="26"/>
    </row>
    <row r="185" spans="1:27" ht="27" customHeight="1" x14ac:dyDescent="0.3">
      <c r="A185" s="5">
        <v>455</v>
      </c>
      <c r="B185" s="13" t="s">
        <v>132</v>
      </c>
      <c r="C185" s="5" t="s">
        <v>590</v>
      </c>
      <c r="D185" s="13" t="s">
        <v>586</v>
      </c>
      <c r="E185" s="5" t="s">
        <v>3</v>
      </c>
      <c r="F185" s="13" t="s">
        <v>274</v>
      </c>
      <c r="G185" s="13">
        <v>35</v>
      </c>
      <c r="H185" s="13" t="s">
        <v>582</v>
      </c>
      <c r="I185" s="13">
        <v>68</v>
      </c>
      <c r="J185" s="13">
        <v>57</v>
      </c>
      <c r="K185" s="13">
        <v>26</v>
      </c>
      <c r="L185" s="13">
        <v>3</v>
      </c>
      <c r="M185" s="13">
        <v>44</v>
      </c>
      <c r="N185" s="13">
        <v>0.95</v>
      </c>
      <c r="O185" s="13">
        <v>0.625</v>
      </c>
      <c r="P185" s="13">
        <v>0.68700000000000006</v>
      </c>
      <c r="Q185" s="13">
        <v>0.93599999999999994</v>
      </c>
      <c r="R185" s="13">
        <v>2.56</v>
      </c>
      <c r="S185" s="13">
        <v>0.08</v>
      </c>
      <c r="T185" s="28">
        <v>77.7</v>
      </c>
      <c r="U185" s="28">
        <v>32.200000000000003</v>
      </c>
      <c r="V185" s="36" t="s">
        <v>16</v>
      </c>
      <c r="W185" s="26"/>
      <c r="X185" s="26"/>
      <c r="Y185" s="26"/>
      <c r="Z185" s="26"/>
      <c r="AA185" s="26"/>
    </row>
    <row r="186" spans="1:27" ht="27" customHeight="1" x14ac:dyDescent="0.3">
      <c r="A186" s="5">
        <v>455</v>
      </c>
      <c r="B186" s="13" t="s">
        <v>132</v>
      </c>
      <c r="C186" s="5" t="s">
        <v>590</v>
      </c>
      <c r="D186" s="13" t="s">
        <v>586</v>
      </c>
      <c r="E186" s="5" t="s">
        <v>9</v>
      </c>
      <c r="F186" s="13" t="s">
        <v>274</v>
      </c>
      <c r="G186" s="13">
        <v>11.4</v>
      </c>
      <c r="H186" s="13" t="s">
        <v>584</v>
      </c>
      <c r="I186" s="13">
        <v>68</v>
      </c>
      <c r="J186" s="13">
        <v>60</v>
      </c>
      <c r="K186" s="13">
        <v>10</v>
      </c>
      <c r="L186" s="13">
        <v>0</v>
      </c>
      <c r="M186" s="13">
        <v>60</v>
      </c>
      <c r="N186" s="13">
        <v>1</v>
      </c>
      <c r="O186" s="13">
        <v>0.85400000000000009</v>
      </c>
      <c r="P186" s="13">
        <v>0.85699999999999998</v>
      </c>
      <c r="Q186" s="13">
        <v>1</v>
      </c>
      <c r="R186" s="13">
        <v>7</v>
      </c>
      <c r="S186" s="13">
        <v>0</v>
      </c>
      <c r="T186" s="28">
        <v>92.3</v>
      </c>
      <c r="U186" s="33" t="s">
        <v>16</v>
      </c>
      <c r="V186" s="34">
        <v>0.99299999999999999</v>
      </c>
      <c r="W186" s="26"/>
      <c r="X186" s="26"/>
      <c r="Y186" s="26"/>
      <c r="Z186" s="26"/>
      <c r="AA186" s="26"/>
    </row>
    <row r="187" spans="1:27" ht="27" customHeight="1" x14ac:dyDescent="0.3">
      <c r="A187" s="5">
        <v>455</v>
      </c>
      <c r="B187" s="13" t="s">
        <v>132</v>
      </c>
      <c r="C187" s="5" t="s">
        <v>590</v>
      </c>
      <c r="D187" s="13" t="s">
        <v>587</v>
      </c>
      <c r="E187" s="5" t="s">
        <v>2</v>
      </c>
      <c r="F187" s="13" t="s">
        <v>274</v>
      </c>
      <c r="G187" s="13">
        <v>140</v>
      </c>
      <c r="H187" s="13" t="s">
        <v>598</v>
      </c>
      <c r="I187" s="13">
        <v>62</v>
      </c>
      <c r="J187" s="13">
        <v>47</v>
      </c>
      <c r="K187" s="13">
        <v>3</v>
      </c>
      <c r="L187" s="13">
        <v>13</v>
      </c>
      <c r="M187" s="13">
        <v>67</v>
      </c>
      <c r="N187" s="13">
        <v>0.77500000000000002</v>
      </c>
      <c r="O187" s="13">
        <v>0.95499999999999996</v>
      </c>
      <c r="P187" s="13">
        <v>0.94</v>
      </c>
      <c r="Q187" s="13">
        <v>0.83799999999999997</v>
      </c>
      <c r="R187" s="13">
        <v>18.28</v>
      </c>
      <c r="S187" s="13">
        <v>0.23</v>
      </c>
      <c r="T187" s="28">
        <v>87.7</v>
      </c>
      <c r="U187" s="28">
        <v>80.7</v>
      </c>
      <c r="V187" s="36" t="s">
        <v>16</v>
      </c>
      <c r="W187" s="26"/>
      <c r="X187" s="26"/>
      <c r="Y187" s="26"/>
      <c r="Z187" s="26"/>
      <c r="AA187" s="26"/>
    </row>
    <row r="188" spans="1:27" ht="27" customHeight="1" x14ac:dyDescent="0.3">
      <c r="A188" s="5">
        <v>455</v>
      </c>
      <c r="B188" s="13" t="s">
        <v>132</v>
      </c>
      <c r="C188" s="5" t="s">
        <v>590</v>
      </c>
      <c r="D188" s="13" t="s">
        <v>587</v>
      </c>
      <c r="E188" s="5" t="s">
        <v>3</v>
      </c>
      <c r="F188" s="13" t="s">
        <v>274</v>
      </c>
      <c r="G188" s="13">
        <v>35</v>
      </c>
      <c r="H188" s="13" t="s">
        <v>582</v>
      </c>
      <c r="I188" s="13">
        <v>62</v>
      </c>
      <c r="J188" s="13">
        <v>56</v>
      </c>
      <c r="K188" s="13">
        <v>16</v>
      </c>
      <c r="L188" s="13">
        <v>4</v>
      </c>
      <c r="M188" s="13">
        <v>54</v>
      </c>
      <c r="N188" s="13">
        <v>0.92500000000000004</v>
      </c>
      <c r="O188" s="13">
        <v>0.77300000000000002</v>
      </c>
      <c r="P188" s="13">
        <v>0.77800000000000002</v>
      </c>
      <c r="Q188" s="13">
        <v>0.93099999999999994</v>
      </c>
      <c r="R188" s="13">
        <v>4.08</v>
      </c>
      <c r="S188" s="13">
        <v>0.09</v>
      </c>
      <c r="T188" s="28">
        <v>84.6</v>
      </c>
      <c r="U188" s="28">
        <v>47.3</v>
      </c>
      <c r="V188" s="36" t="s">
        <v>16</v>
      </c>
      <c r="W188" s="26"/>
      <c r="X188" s="26"/>
      <c r="Y188" s="26"/>
      <c r="Z188" s="26"/>
      <c r="AA188" s="26"/>
    </row>
    <row r="189" spans="1:27" ht="27" customHeight="1" x14ac:dyDescent="0.3">
      <c r="A189" s="5">
        <v>455</v>
      </c>
      <c r="B189" s="13" t="s">
        <v>132</v>
      </c>
      <c r="C189" s="5" t="s">
        <v>590</v>
      </c>
      <c r="D189" s="13" t="s">
        <v>587</v>
      </c>
      <c r="E189" s="5" t="s">
        <v>9</v>
      </c>
      <c r="F189" s="13" t="s">
        <v>274</v>
      </c>
      <c r="G189" s="13">
        <v>29.9</v>
      </c>
      <c r="H189" s="13" t="s">
        <v>584</v>
      </c>
      <c r="I189" s="13">
        <v>62</v>
      </c>
      <c r="J189" s="13">
        <v>57</v>
      </c>
      <c r="K189" s="13">
        <v>22</v>
      </c>
      <c r="L189" s="13">
        <v>3</v>
      </c>
      <c r="M189" s="13">
        <v>48</v>
      </c>
      <c r="N189" s="13">
        <v>0.95</v>
      </c>
      <c r="O189" s="13">
        <v>0.68200000000000005</v>
      </c>
      <c r="P189" s="13">
        <v>0.72199999999999998</v>
      </c>
      <c r="Q189" s="13">
        <v>0.94099999999999995</v>
      </c>
      <c r="R189" s="13">
        <v>3.02</v>
      </c>
      <c r="S189" s="13">
        <v>7.0000000000000007E-2</v>
      </c>
      <c r="T189" s="28">
        <v>80.8</v>
      </c>
      <c r="U189" s="28">
        <v>41.5</v>
      </c>
      <c r="V189" s="34">
        <v>0.96299999999999997</v>
      </c>
      <c r="W189" s="26"/>
      <c r="X189" s="26"/>
      <c r="Y189" s="26"/>
      <c r="Z189" s="26"/>
      <c r="AA189" s="26"/>
    </row>
    <row r="190" spans="1:27" ht="27" customHeight="1" x14ac:dyDescent="0.3">
      <c r="A190" s="5">
        <v>455</v>
      </c>
      <c r="B190" s="13" t="s">
        <v>132</v>
      </c>
      <c r="C190" s="5" t="s">
        <v>590</v>
      </c>
      <c r="D190" s="13" t="s">
        <v>267</v>
      </c>
      <c r="E190" s="5" t="s">
        <v>2</v>
      </c>
      <c r="F190" s="13" t="s">
        <v>273</v>
      </c>
      <c r="G190" s="13">
        <v>87.6</v>
      </c>
      <c r="H190" s="13" t="s">
        <v>598</v>
      </c>
      <c r="I190" s="13">
        <v>130</v>
      </c>
      <c r="J190" s="13">
        <v>53</v>
      </c>
      <c r="K190" s="13">
        <v>2</v>
      </c>
      <c r="L190" s="13">
        <v>7</v>
      </c>
      <c r="M190" s="13">
        <v>68</v>
      </c>
      <c r="N190" s="13">
        <v>0.88300000000000001</v>
      </c>
      <c r="O190" s="13">
        <v>0.97099999999999997</v>
      </c>
      <c r="P190" s="13">
        <v>0.96400000000000008</v>
      </c>
      <c r="Q190" s="13">
        <v>0.90700000000000003</v>
      </c>
      <c r="R190" s="13">
        <v>30.92</v>
      </c>
      <c r="S190" s="13">
        <v>0.12</v>
      </c>
      <c r="T190" s="28">
        <v>93.1</v>
      </c>
      <c r="U190" s="28">
        <v>257.39999999999998</v>
      </c>
      <c r="V190" s="34">
        <v>0.96299999999999997</v>
      </c>
      <c r="W190" s="26"/>
      <c r="X190" s="26"/>
      <c r="Y190" s="26"/>
      <c r="Z190" s="26"/>
      <c r="AA190" s="26"/>
    </row>
    <row r="191" spans="1:27" ht="27" customHeight="1" x14ac:dyDescent="0.3">
      <c r="A191" s="5">
        <v>455</v>
      </c>
      <c r="B191" s="13" t="s">
        <v>132</v>
      </c>
      <c r="C191" s="5" t="s">
        <v>590</v>
      </c>
      <c r="D191" s="13" t="s">
        <v>267</v>
      </c>
      <c r="E191" s="5" t="s">
        <v>3</v>
      </c>
      <c r="F191" s="13" t="s">
        <v>273</v>
      </c>
      <c r="G191" s="13">
        <v>93.2</v>
      </c>
      <c r="H191" s="13" t="s">
        <v>582</v>
      </c>
      <c r="I191" s="13">
        <v>130</v>
      </c>
      <c r="J191" s="13">
        <v>51</v>
      </c>
      <c r="K191" s="13">
        <v>8</v>
      </c>
      <c r="L191" s="13">
        <v>9</v>
      </c>
      <c r="M191" s="13">
        <v>62</v>
      </c>
      <c r="N191" s="13">
        <v>0.85</v>
      </c>
      <c r="O191" s="13">
        <v>0.8859999999999999</v>
      </c>
      <c r="P191" s="13">
        <v>0.8640000000000001</v>
      </c>
      <c r="Q191" s="13">
        <v>0.873</v>
      </c>
      <c r="R191" s="13">
        <v>7.44</v>
      </c>
      <c r="S191" s="13">
        <v>0.17</v>
      </c>
      <c r="T191" s="28">
        <v>86.9</v>
      </c>
      <c r="U191" s="28">
        <v>43.9</v>
      </c>
      <c r="V191" s="34">
        <v>0.92600000000000005</v>
      </c>
      <c r="W191" s="26"/>
      <c r="X191" s="26"/>
      <c r="Y191" s="26"/>
      <c r="Z191" s="26"/>
      <c r="AA191" s="26"/>
    </row>
    <row r="192" spans="1:27" ht="27" customHeight="1" x14ac:dyDescent="0.3">
      <c r="A192" s="5">
        <v>455</v>
      </c>
      <c r="B192" s="13" t="s">
        <v>132</v>
      </c>
      <c r="C192" s="5" t="s">
        <v>590</v>
      </c>
      <c r="D192" s="13" t="s">
        <v>267</v>
      </c>
      <c r="E192" s="5" t="s">
        <v>9</v>
      </c>
      <c r="F192" s="13" t="s">
        <v>273</v>
      </c>
      <c r="G192" s="13" t="s">
        <v>599</v>
      </c>
      <c r="H192" s="13" t="s">
        <v>584</v>
      </c>
      <c r="I192" s="13">
        <v>130</v>
      </c>
      <c r="J192" s="13">
        <v>55</v>
      </c>
      <c r="K192" s="13">
        <v>2</v>
      </c>
      <c r="L192" s="13">
        <v>5</v>
      </c>
      <c r="M192" s="13">
        <v>68</v>
      </c>
      <c r="N192" s="13">
        <v>0.91700000000000004</v>
      </c>
      <c r="O192" s="13">
        <v>0.97099999999999997</v>
      </c>
      <c r="P192" s="13">
        <v>0.96499999999999997</v>
      </c>
      <c r="Q192" s="13">
        <v>0.93200000000000005</v>
      </c>
      <c r="R192" s="13">
        <v>32.08</v>
      </c>
      <c r="S192" s="13">
        <v>0.09</v>
      </c>
      <c r="T192" s="28">
        <v>94.6</v>
      </c>
      <c r="U192" s="28">
        <v>374</v>
      </c>
      <c r="V192" s="34">
        <v>0.97199999999999998</v>
      </c>
      <c r="W192" s="26"/>
      <c r="X192" s="26"/>
      <c r="Y192" s="26"/>
      <c r="Z192" s="26"/>
      <c r="AA192" s="26"/>
    </row>
    <row r="193" spans="1:27" ht="27" customHeight="1" x14ac:dyDescent="0.3">
      <c r="A193" s="5">
        <v>455</v>
      </c>
      <c r="B193" s="13" t="s">
        <v>132</v>
      </c>
      <c r="C193" s="5" t="s">
        <v>590</v>
      </c>
      <c r="D193" s="13" t="s">
        <v>586</v>
      </c>
      <c r="E193" s="5" t="s">
        <v>2</v>
      </c>
      <c r="F193" s="13" t="s">
        <v>273</v>
      </c>
      <c r="G193" s="13">
        <v>72.3</v>
      </c>
      <c r="H193" s="13" t="s">
        <v>598</v>
      </c>
      <c r="I193" s="13">
        <v>68</v>
      </c>
      <c r="J193" s="13">
        <v>54</v>
      </c>
      <c r="K193" s="13">
        <v>3</v>
      </c>
      <c r="L193" s="13">
        <v>6</v>
      </c>
      <c r="M193" s="13">
        <v>67</v>
      </c>
      <c r="N193" s="13">
        <v>0.9</v>
      </c>
      <c r="O193" s="13">
        <v>0.95799999999999996</v>
      </c>
      <c r="P193" s="13">
        <v>0.94700000000000006</v>
      </c>
      <c r="Q193" s="13">
        <v>0.91799999999999993</v>
      </c>
      <c r="R193" s="13">
        <v>21</v>
      </c>
      <c r="S193" s="13">
        <v>0.1</v>
      </c>
      <c r="T193" s="28">
        <v>93.1</v>
      </c>
      <c r="U193" s="28">
        <v>201</v>
      </c>
      <c r="V193" s="36" t="s">
        <v>16</v>
      </c>
      <c r="W193" s="26"/>
      <c r="X193" s="26"/>
      <c r="Y193" s="26"/>
      <c r="Z193" s="26"/>
      <c r="AA193" s="26"/>
    </row>
    <row r="194" spans="1:27" ht="27" customHeight="1" x14ac:dyDescent="0.3">
      <c r="A194" s="5">
        <v>455</v>
      </c>
      <c r="B194" s="13" t="s">
        <v>132</v>
      </c>
      <c r="C194" s="5" t="s">
        <v>590</v>
      </c>
      <c r="D194" s="13" t="s">
        <v>586</v>
      </c>
      <c r="E194" s="5" t="s">
        <v>3</v>
      </c>
      <c r="F194" s="13" t="s">
        <v>273</v>
      </c>
      <c r="G194" s="13">
        <v>93.2</v>
      </c>
      <c r="H194" s="13" t="s">
        <v>582</v>
      </c>
      <c r="I194" s="13">
        <v>68</v>
      </c>
      <c r="J194" s="13">
        <v>51</v>
      </c>
      <c r="K194" s="13">
        <v>9</v>
      </c>
      <c r="L194" s="13">
        <v>9</v>
      </c>
      <c r="M194" s="13">
        <v>61</v>
      </c>
      <c r="N194" s="13">
        <v>0.85</v>
      </c>
      <c r="O194" s="13">
        <v>0.87400000000000011</v>
      </c>
      <c r="P194" s="13">
        <v>0.85</v>
      </c>
      <c r="Q194" s="13">
        <v>0.871</v>
      </c>
      <c r="R194" s="13">
        <v>6.61</v>
      </c>
      <c r="S194" s="13">
        <v>0.17</v>
      </c>
      <c r="T194" s="28">
        <v>86.2</v>
      </c>
      <c r="U194" s="28">
        <v>38.4</v>
      </c>
      <c r="V194" s="36" t="s">
        <v>16</v>
      </c>
      <c r="W194" s="26"/>
      <c r="X194" s="26"/>
      <c r="Y194" s="26"/>
      <c r="Z194" s="26"/>
      <c r="AA194" s="26"/>
    </row>
    <row r="195" spans="1:27" ht="27" customHeight="1" x14ac:dyDescent="0.3">
      <c r="A195" s="5">
        <v>455</v>
      </c>
      <c r="B195" s="13" t="s">
        <v>132</v>
      </c>
      <c r="C195" s="5" t="s">
        <v>590</v>
      </c>
      <c r="D195" s="13" t="s">
        <v>586</v>
      </c>
      <c r="E195" s="5" t="s">
        <v>9</v>
      </c>
      <c r="F195" s="13" t="s">
        <v>273</v>
      </c>
      <c r="G195" s="13">
        <v>18.100000000000001</v>
      </c>
      <c r="H195" s="13" t="s">
        <v>584</v>
      </c>
      <c r="I195" s="13">
        <v>68</v>
      </c>
      <c r="J195" s="13">
        <v>57</v>
      </c>
      <c r="K195" s="13">
        <v>1</v>
      </c>
      <c r="L195" s="13">
        <v>3</v>
      </c>
      <c r="M195" s="13">
        <v>69</v>
      </c>
      <c r="N195" s="13">
        <v>0.95</v>
      </c>
      <c r="O195" s="13">
        <v>0.97900000000000009</v>
      </c>
      <c r="P195" s="13">
        <v>0.98299999999999998</v>
      </c>
      <c r="Q195" s="13">
        <v>0.95799999999999996</v>
      </c>
      <c r="R195" s="13">
        <v>66.5</v>
      </c>
      <c r="S195" s="13">
        <v>0.05</v>
      </c>
      <c r="T195" s="28">
        <v>96.9</v>
      </c>
      <c r="U195" s="28">
        <v>1311</v>
      </c>
      <c r="V195" s="34">
        <v>0.99299999999999999</v>
      </c>
      <c r="W195" s="26"/>
      <c r="X195" s="26"/>
      <c r="Y195" s="26"/>
      <c r="Z195" s="26"/>
      <c r="AA195" s="26"/>
    </row>
    <row r="196" spans="1:27" ht="27" customHeight="1" x14ac:dyDescent="0.3">
      <c r="A196" s="5">
        <v>455</v>
      </c>
      <c r="B196" s="13" t="s">
        <v>132</v>
      </c>
      <c r="C196" s="5" t="s">
        <v>590</v>
      </c>
      <c r="D196" s="13" t="s">
        <v>587</v>
      </c>
      <c r="E196" s="5" t="s">
        <v>2</v>
      </c>
      <c r="F196" s="13" t="s">
        <v>273</v>
      </c>
      <c r="G196" s="13">
        <v>97.5</v>
      </c>
      <c r="H196" s="13" t="s">
        <v>598</v>
      </c>
      <c r="I196" s="13">
        <v>62</v>
      </c>
      <c r="J196" s="13">
        <v>53</v>
      </c>
      <c r="K196" s="13">
        <v>3</v>
      </c>
      <c r="L196" s="13">
        <v>7</v>
      </c>
      <c r="M196" s="13">
        <v>67</v>
      </c>
      <c r="N196" s="13">
        <v>0.875</v>
      </c>
      <c r="O196" s="13">
        <v>0.95499999999999996</v>
      </c>
      <c r="P196" s="13">
        <v>0.94599999999999995</v>
      </c>
      <c r="Q196" s="13">
        <v>0.90500000000000003</v>
      </c>
      <c r="R196" s="13">
        <v>20.61</v>
      </c>
      <c r="S196" s="13">
        <v>0.12</v>
      </c>
      <c r="T196" s="28">
        <v>92.3</v>
      </c>
      <c r="U196" s="28">
        <v>169.1</v>
      </c>
      <c r="V196" s="36" t="s">
        <v>16</v>
      </c>
      <c r="W196" s="26"/>
      <c r="X196" s="26"/>
      <c r="Y196" s="26"/>
      <c r="Z196" s="26"/>
      <c r="AA196" s="26"/>
    </row>
    <row r="197" spans="1:27" ht="27" customHeight="1" x14ac:dyDescent="0.3">
      <c r="A197" s="5">
        <v>455</v>
      </c>
      <c r="B197" s="13" t="s">
        <v>132</v>
      </c>
      <c r="C197" s="5" t="s">
        <v>590</v>
      </c>
      <c r="D197" s="13" t="s">
        <v>587</v>
      </c>
      <c r="E197" s="5" t="s">
        <v>3</v>
      </c>
      <c r="F197" s="13" t="s">
        <v>273</v>
      </c>
      <c r="G197" s="13">
        <v>110.9</v>
      </c>
      <c r="H197" s="13" t="s">
        <v>582</v>
      </c>
      <c r="I197" s="13">
        <v>62</v>
      </c>
      <c r="J197" s="13">
        <v>50</v>
      </c>
      <c r="K197" s="13">
        <v>3</v>
      </c>
      <c r="L197" s="13">
        <v>10</v>
      </c>
      <c r="M197" s="13">
        <v>67</v>
      </c>
      <c r="N197" s="13">
        <v>0.82499999999999996</v>
      </c>
      <c r="O197" s="13">
        <v>0.95499999999999996</v>
      </c>
      <c r="P197" s="13">
        <v>0.94299999999999995</v>
      </c>
      <c r="Q197" s="13">
        <v>0.87</v>
      </c>
      <c r="R197" s="13">
        <v>19.440000000000001</v>
      </c>
      <c r="S197" s="13">
        <v>0.17</v>
      </c>
      <c r="T197" s="28">
        <v>90</v>
      </c>
      <c r="U197" s="28">
        <v>111.7</v>
      </c>
      <c r="V197" s="36" t="s">
        <v>16</v>
      </c>
      <c r="W197" s="26"/>
      <c r="X197" s="26"/>
      <c r="Y197" s="26"/>
      <c r="Z197" s="26"/>
      <c r="AA197" s="26"/>
    </row>
    <row r="198" spans="1:27" ht="27" customHeight="1" x14ac:dyDescent="0.3">
      <c r="A198" s="5">
        <v>455</v>
      </c>
      <c r="B198" s="13" t="s">
        <v>132</v>
      </c>
      <c r="C198" s="5" t="s">
        <v>590</v>
      </c>
      <c r="D198" s="13" t="s">
        <v>587</v>
      </c>
      <c r="E198" s="5" t="s">
        <v>9</v>
      </c>
      <c r="F198" s="13" t="s">
        <v>273</v>
      </c>
      <c r="G198" s="13">
        <v>31.5</v>
      </c>
      <c r="H198" s="13" t="s">
        <v>584</v>
      </c>
      <c r="I198" s="13">
        <v>62</v>
      </c>
      <c r="J198" s="13">
        <v>56</v>
      </c>
      <c r="K198" s="13">
        <v>3</v>
      </c>
      <c r="L198" s="13">
        <v>4</v>
      </c>
      <c r="M198" s="13">
        <v>67</v>
      </c>
      <c r="N198" s="13">
        <v>0.92500000000000004</v>
      </c>
      <c r="O198" s="13">
        <v>0.95499999999999996</v>
      </c>
      <c r="P198" s="13">
        <v>0.94900000000000007</v>
      </c>
      <c r="Q198" s="13">
        <v>0.94400000000000006</v>
      </c>
      <c r="R198" s="13">
        <v>21.78</v>
      </c>
      <c r="S198" s="13">
        <v>7.0000000000000007E-2</v>
      </c>
      <c r="T198" s="28">
        <v>94.6</v>
      </c>
      <c r="U198" s="28">
        <v>312.7</v>
      </c>
      <c r="V198" s="34">
        <v>0.96299999999999997</v>
      </c>
      <c r="W198" s="26"/>
      <c r="X198" s="26"/>
      <c r="Y198" s="26"/>
      <c r="Z198" s="26"/>
      <c r="AA198" s="26"/>
    </row>
    <row r="199" spans="1:27" ht="27" customHeight="1" x14ac:dyDescent="0.3">
      <c r="A199" s="5">
        <v>570</v>
      </c>
      <c r="B199" s="13" t="s">
        <v>137</v>
      </c>
      <c r="C199" s="5" t="s">
        <v>590</v>
      </c>
      <c r="D199" s="13" t="s">
        <v>267</v>
      </c>
      <c r="E199" s="5" t="s">
        <v>2</v>
      </c>
      <c r="F199" s="13" t="s">
        <v>273</v>
      </c>
      <c r="G199" s="13">
        <v>73</v>
      </c>
      <c r="H199" s="13"/>
      <c r="I199" s="13">
        <v>99</v>
      </c>
      <c r="J199" s="13">
        <v>30</v>
      </c>
      <c r="K199" s="13">
        <v>5</v>
      </c>
      <c r="L199" s="13">
        <v>13</v>
      </c>
      <c r="M199" s="13">
        <v>51</v>
      </c>
      <c r="N199" s="13">
        <v>0.69799999999999995</v>
      </c>
      <c r="O199" s="13">
        <v>0.91099999999999992</v>
      </c>
      <c r="P199" s="13">
        <v>0.85699999999999998</v>
      </c>
      <c r="Q199" s="13">
        <v>0.79700000000000004</v>
      </c>
      <c r="R199" s="13">
        <v>7.8</v>
      </c>
      <c r="S199" s="13">
        <v>0.33</v>
      </c>
      <c r="T199" s="28">
        <v>81.8</v>
      </c>
      <c r="U199" s="28">
        <v>23.5</v>
      </c>
      <c r="V199" s="34">
        <v>0.85699999999999998</v>
      </c>
      <c r="W199" s="26"/>
      <c r="X199" s="26"/>
      <c r="Y199" s="26"/>
      <c r="Z199" s="26"/>
      <c r="AA199" s="26"/>
    </row>
    <row r="200" spans="1:27" ht="27" customHeight="1" x14ac:dyDescent="0.3">
      <c r="A200" s="5">
        <v>570</v>
      </c>
      <c r="B200" s="13" t="s">
        <v>137</v>
      </c>
      <c r="C200" s="5" t="s">
        <v>590</v>
      </c>
      <c r="D200" s="13" t="s">
        <v>267</v>
      </c>
      <c r="E200" s="5" t="s">
        <v>3</v>
      </c>
      <c r="F200" s="13" t="s">
        <v>273</v>
      </c>
      <c r="G200" s="13">
        <v>22.5</v>
      </c>
      <c r="H200" s="13"/>
      <c r="I200" s="13">
        <v>99</v>
      </c>
      <c r="J200" s="13">
        <v>37</v>
      </c>
      <c r="K200" s="13">
        <v>18</v>
      </c>
      <c r="L200" s="13">
        <v>6</v>
      </c>
      <c r="M200" s="13">
        <v>38</v>
      </c>
      <c r="N200" s="13">
        <v>0.86099999999999999</v>
      </c>
      <c r="O200" s="13">
        <v>0.67900000000000005</v>
      </c>
      <c r="P200" s="13">
        <v>0.67299999999999993</v>
      </c>
      <c r="Q200" s="13">
        <v>0.8640000000000001</v>
      </c>
      <c r="R200" s="13">
        <v>2.7</v>
      </c>
      <c r="S200" s="13">
        <v>0.21</v>
      </c>
      <c r="T200" s="28">
        <v>75.8</v>
      </c>
      <c r="U200" s="28">
        <v>13</v>
      </c>
      <c r="V200" s="34">
        <v>0.82799999999999996</v>
      </c>
      <c r="W200" s="26"/>
      <c r="X200" s="26"/>
      <c r="Y200" s="26"/>
      <c r="Z200" s="26"/>
      <c r="AA200" s="26"/>
    </row>
    <row r="201" spans="1:27" ht="27" customHeight="1" x14ac:dyDescent="0.3">
      <c r="A201" s="5">
        <v>570</v>
      </c>
      <c r="B201" s="13" t="s">
        <v>137</v>
      </c>
      <c r="C201" s="5" t="s">
        <v>590</v>
      </c>
      <c r="D201" s="13" t="s">
        <v>267</v>
      </c>
      <c r="E201" s="5" t="s">
        <v>9</v>
      </c>
      <c r="F201" s="13" t="s">
        <v>273</v>
      </c>
      <c r="G201" s="13">
        <v>18.3</v>
      </c>
      <c r="H201" s="13"/>
      <c r="I201" s="13">
        <v>99</v>
      </c>
      <c r="J201" s="13">
        <v>32</v>
      </c>
      <c r="K201" s="13">
        <v>2</v>
      </c>
      <c r="L201" s="13">
        <v>11</v>
      </c>
      <c r="M201" s="13">
        <v>54</v>
      </c>
      <c r="N201" s="13">
        <v>0.74400000000000011</v>
      </c>
      <c r="O201" s="13">
        <v>0.96400000000000008</v>
      </c>
      <c r="P201" s="13">
        <v>0.94099999999999995</v>
      </c>
      <c r="Q201" s="13">
        <v>0.83099999999999996</v>
      </c>
      <c r="R201" s="13">
        <v>20.8</v>
      </c>
      <c r="S201" s="13">
        <v>0.27</v>
      </c>
      <c r="T201" s="28">
        <v>86.9</v>
      </c>
      <c r="U201" s="28">
        <v>78.599999999999994</v>
      </c>
      <c r="V201" s="34">
        <v>0.90700000000000003</v>
      </c>
      <c r="W201" s="26"/>
      <c r="X201" s="26"/>
      <c r="Y201" s="26"/>
      <c r="Z201" s="26"/>
      <c r="AA201" s="26"/>
    </row>
    <row r="202" spans="1:27" ht="27" customHeight="1" x14ac:dyDescent="0.3">
      <c r="A202" s="5">
        <v>570</v>
      </c>
      <c r="B202" s="13" t="s">
        <v>137</v>
      </c>
      <c r="C202" s="5" t="s">
        <v>590</v>
      </c>
      <c r="D202" s="13" t="s">
        <v>586</v>
      </c>
      <c r="E202" s="5" t="s">
        <v>2</v>
      </c>
      <c r="F202" s="13" t="s">
        <v>273</v>
      </c>
      <c r="G202" s="13">
        <v>75</v>
      </c>
      <c r="H202" s="13"/>
      <c r="I202" s="13">
        <v>68</v>
      </c>
      <c r="J202" s="13">
        <v>12</v>
      </c>
      <c r="K202" s="13">
        <v>2</v>
      </c>
      <c r="L202" s="13">
        <v>9</v>
      </c>
      <c r="M202" s="13">
        <v>45</v>
      </c>
      <c r="N202" s="13">
        <v>0.57100000000000006</v>
      </c>
      <c r="O202" s="13">
        <v>0.95700000000000007</v>
      </c>
      <c r="P202" s="13">
        <v>0.85699999999999998</v>
      </c>
      <c r="Q202" s="13">
        <v>0.83299999999999996</v>
      </c>
      <c r="R202" s="13">
        <v>13.4</v>
      </c>
      <c r="S202" s="13">
        <v>0.45</v>
      </c>
      <c r="T202" s="28">
        <v>83.8</v>
      </c>
      <c r="U202" s="28">
        <v>30</v>
      </c>
      <c r="V202" s="34">
        <v>0.83899999999999997</v>
      </c>
      <c r="W202" s="26"/>
      <c r="X202" s="26"/>
      <c r="Y202" s="26"/>
      <c r="Z202" s="26"/>
      <c r="AA202" s="26"/>
    </row>
    <row r="203" spans="1:27" ht="27" customHeight="1" x14ac:dyDescent="0.3">
      <c r="A203" s="5">
        <v>570</v>
      </c>
      <c r="B203" s="13" t="s">
        <v>137</v>
      </c>
      <c r="C203" s="5" t="s">
        <v>590</v>
      </c>
      <c r="D203" s="13" t="s">
        <v>586</v>
      </c>
      <c r="E203" s="5" t="s">
        <v>3</v>
      </c>
      <c r="F203" s="13" t="s">
        <v>273</v>
      </c>
      <c r="G203" s="13">
        <v>35</v>
      </c>
      <c r="H203" s="13"/>
      <c r="I203" s="13">
        <v>68</v>
      </c>
      <c r="J203" s="13">
        <v>16</v>
      </c>
      <c r="K203" s="13">
        <v>13</v>
      </c>
      <c r="L203" s="13">
        <v>5</v>
      </c>
      <c r="M203" s="13">
        <v>34</v>
      </c>
      <c r="N203" s="13">
        <v>0.76200000000000001</v>
      </c>
      <c r="O203" s="13">
        <v>0.72299999999999998</v>
      </c>
      <c r="P203" s="13">
        <v>0.55200000000000005</v>
      </c>
      <c r="Q203" s="13">
        <v>0.872</v>
      </c>
      <c r="R203" s="13">
        <v>2.8</v>
      </c>
      <c r="S203" s="13">
        <v>0.33</v>
      </c>
      <c r="T203" s="28">
        <v>73.5</v>
      </c>
      <c r="U203" s="28">
        <v>8.4</v>
      </c>
      <c r="V203" s="34">
        <v>0.81</v>
      </c>
      <c r="W203" s="26"/>
      <c r="X203" s="26"/>
      <c r="Y203" s="26"/>
      <c r="Z203" s="26"/>
      <c r="AA203" s="26"/>
    </row>
    <row r="204" spans="1:27" ht="27" customHeight="1" x14ac:dyDescent="0.3">
      <c r="A204" s="5">
        <v>570</v>
      </c>
      <c r="B204" s="13" t="s">
        <v>137</v>
      </c>
      <c r="C204" s="5" t="s">
        <v>590</v>
      </c>
      <c r="D204" s="13" t="s">
        <v>586</v>
      </c>
      <c r="E204" s="5" t="s">
        <v>9</v>
      </c>
      <c r="F204" s="13" t="s">
        <v>273</v>
      </c>
      <c r="G204" s="13">
        <v>11.5</v>
      </c>
      <c r="H204" s="13"/>
      <c r="I204" s="13">
        <v>68</v>
      </c>
      <c r="J204" s="13">
        <v>16</v>
      </c>
      <c r="K204" s="13">
        <v>7</v>
      </c>
      <c r="L204" s="13">
        <v>5</v>
      </c>
      <c r="M204" s="13">
        <v>40</v>
      </c>
      <c r="N204" s="13">
        <v>0.76200000000000001</v>
      </c>
      <c r="O204" s="13">
        <v>0.85099999999999998</v>
      </c>
      <c r="P204" s="13">
        <v>0.69599999999999995</v>
      </c>
      <c r="Q204" s="13">
        <v>0.88900000000000001</v>
      </c>
      <c r="R204" s="13">
        <v>5.0999999999999996</v>
      </c>
      <c r="S204" s="13">
        <v>0.28000000000000003</v>
      </c>
      <c r="T204" s="28">
        <v>82.4</v>
      </c>
      <c r="U204" s="28">
        <v>18.3</v>
      </c>
      <c r="V204" s="34">
        <v>0.86799999999999999</v>
      </c>
      <c r="W204" s="26"/>
      <c r="X204" s="26"/>
      <c r="Y204" s="26"/>
      <c r="Z204" s="26"/>
      <c r="AA204" s="26"/>
    </row>
    <row r="205" spans="1:27" ht="27" customHeight="1" x14ac:dyDescent="0.3">
      <c r="A205" s="5">
        <v>570</v>
      </c>
      <c r="B205" s="13" t="s">
        <v>137</v>
      </c>
      <c r="C205" s="5" t="s">
        <v>590</v>
      </c>
      <c r="D205" s="13" t="s">
        <v>587</v>
      </c>
      <c r="E205" s="5" t="s">
        <v>2</v>
      </c>
      <c r="F205" s="13" t="s">
        <v>273</v>
      </c>
      <c r="G205" s="13">
        <v>100</v>
      </c>
      <c r="H205" s="13"/>
      <c r="I205" s="13">
        <v>31</v>
      </c>
      <c r="J205" s="13">
        <v>16</v>
      </c>
      <c r="K205" s="13">
        <v>0</v>
      </c>
      <c r="L205" s="13">
        <v>6</v>
      </c>
      <c r="M205" s="13">
        <v>9</v>
      </c>
      <c r="N205" s="13">
        <v>0.72699999999999998</v>
      </c>
      <c r="O205" s="13">
        <v>1</v>
      </c>
      <c r="P205" s="13">
        <v>1</v>
      </c>
      <c r="Q205" s="13">
        <v>0.6</v>
      </c>
      <c r="R205" s="12" t="s">
        <v>16</v>
      </c>
      <c r="S205" s="13">
        <v>0.27</v>
      </c>
      <c r="T205" s="28">
        <v>80.7</v>
      </c>
      <c r="U205" s="33" t="s">
        <v>16</v>
      </c>
      <c r="V205" s="34">
        <v>0.86399999999999999</v>
      </c>
      <c r="W205" s="26"/>
      <c r="X205" s="26"/>
      <c r="Y205" s="26"/>
      <c r="Z205" s="26"/>
      <c r="AA205" s="26"/>
    </row>
    <row r="206" spans="1:27" ht="27" customHeight="1" x14ac:dyDescent="0.3">
      <c r="A206" s="5">
        <v>570</v>
      </c>
      <c r="B206" s="13" t="s">
        <v>137</v>
      </c>
      <c r="C206" s="5" t="s">
        <v>590</v>
      </c>
      <c r="D206" s="13" t="s">
        <v>587</v>
      </c>
      <c r="E206" s="5" t="s">
        <v>3</v>
      </c>
      <c r="F206" s="13" t="s">
        <v>273</v>
      </c>
      <c r="G206" s="13">
        <v>25</v>
      </c>
      <c r="H206" s="13"/>
      <c r="I206" s="13">
        <v>31</v>
      </c>
      <c r="J206" s="13">
        <v>19</v>
      </c>
      <c r="K206" s="13">
        <v>0</v>
      </c>
      <c r="L206" s="13">
        <v>3</v>
      </c>
      <c r="M206" s="13">
        <v>9</v>
      </c>
      <c r="N206" s="13">
        <v>0.8640000000000001</v>
      </c>
      <c r="O206" s="13">
        <v>1</v>
      </c>
      <c r="P206" s="13">
        <v>1</v>
      </c>
      <c r="Q206" s="13">
        <v>0.75</v>
      </c>
      <c r="R206" s="12" t="s">
        <v>16</v>
      </c>
      <c r="S206" s="13">
        <v>0.14000000000000001</v>
      </c>
      <c r="T206" s="28">
        <v>90.3</v>
      </c>
      <c r="U206" s="33" t="s">
        <v>16</v>
      </c>
      <c r="V206" s="34">
        <v>0.92400000000000004</v>
      </c>
      <c r="W206" s="26"/>
      <c r="X206" s="26"/>
      <c r="Y206" s="26"/>
      <c r="Z206" s="26"/>
      <c r="AA206" s="26"/>
    </row>
    <row r="207" spans="1:27" ht="27" customHeight="1" x14ac:dyDescent="0.3">
      <c r="A207" s="5">
        <v>570</v>
      </c>
      <c r="B207" s="13" t="s">
        <v>137</v>
      </c>
      <c r="C207" s="5" t="s">
        <v>590</v>
      </c>
      <c r="D207" s="13" t="s">
        <v>587</v>
      </c>
      <c r="E207" s="5" t="s">
        <v>9</v>
      </c>
      <c r="F207" s="13" t="s">
        <v>273</v>
      </c>
      <c r="G207" s="13">
        <v>25.5</v>
      </c>
      <c r="H207" s="13"/>
      <c r="I207" s="13">
        <v>31</v>
      </c>
      <c r="J207" s="13">
        <v>18</v>
      </c>
      <c r="K207" s="13">
        <v>0</v>
      </c>
      <c r="L207" s="13">
        <v>4</v>
      </c>
      <c r="M207" s="13">
        <v>9</v>
      </c>
      <c r="N207" s="13">
        <v>0.81799999999999995</v>
      </c>
      <c r="O207" s="13">
        <v>1</v>
      </c>
      <c r="P207" s="13">
        <v>1</v>
      </c>
      <c r="Q207" s="13">
        <v>0.69200000000000006</v>
      </c>
      <c r="R207" s="12" t="s">
        <v>16</v>
      </c>
      <c r="S207" s="13">
        <v>0.18</v>
      </c>
      <c r="T207" s="28">
        <v>87.1</v>
      </c>
      <c r="U207" s="33" t="s">
        <v>16</v>
      </c>
      <c r="V207" s="34">
        <v>0.92900000000000005</v>
      </c>
      <c r="W207" s="26"/>
      <c r="X207" s="26"/>
      <c r="Y207" s="26"/>
      <c r="Z207" s="26"/>
      <c r="AA207" s="26"/>
    </row>
    <row r="208" spans="1:27" ht="27" customHeight="1" x14ac:dyDescent="0.3">
      <c r="A208" s="5">
        <v>489</v>
      </c>
      <c r="B208" s="13" t="s">
        <v>141</v>
      </c>
      <c r="C208" s="5" t="s">
        <v>590</v>
      </c>
      <c r="D208" s="13" t="s">
        <v>267</v>
      </c>
      <c r="E208" s="5" t="s">
        <v>2</v>
      </c>
      <c r="F208" s="13" t="s">
        <v>274</v>
      </c>
      <c r="G208" s="13">
        <v>140</v>
      </c>
      <c r="H208" s="13" t="s">
        <v>581</v>
      </c>
      <c r="I208" s="13">
        <v>149</v>
      </c>
      <c r="J208" s="13">
        <v>23</v>
      </c>
      <c r="K208" s="13">
        <v>4</v>
      </c>
      <c r="L208" s="13">
        <v>6</v>
      </c>
      <c r="M208" s="13">
        <v>115</v>
      </c>
      <c r="N208" s="13">
        <v>0.79400000000000004</v>
      </c>
      <c r="O208" s="13">
        <v>0.96599999999999997</v>
      </c>
      <c r="P208" s="13">
        <v>0.85199999999999998</v>
      </c>
      <c r="Q208" s="13">
        <v>0.95</v>
      </c>
      <c r="R208" s="13">
        <v>23.6</v>
      </c>
      <c r="S208" s="13">
        <v>0.2</v>
      </c>
      <c r="T208" s="28">
        <v>93.2</v>
      </c>
      <c r="U208" s="28">
        <v>110.2</v>
      </c>
      <c r="V208" s="34">
        <v>0.92</v>
      </c>
      <c r="W208" s="26"/>
      <c r="X208" s="26"/>
      <c r="Y208" s="26"/>
      <c r="Z208" s="26"/>
      <c r="AA208" s="26"/>
    </row>
    <row r="209" spans="1:27" ht="27" customHeight="1" x14ac:dyDescent="0.3">
      <c r="A209" s="5">
        <v>489</v>
      </c>
      <c r="B209" s="13" t="s">
        <v>141</v>
      </c>
      <c r="C209" s="5" t="s">
        <v>590</v>
      </c>
      <c r="D209" s="13" t="s">
        <v>267</v>
      </c>
      <c r="E209" s="5" t="s">
        <v>3</v>
      </c>
      <c r="F209" s="13" t="s">
        <v>274</v>
      </c>
      <c r="G209" s="13">
        <v>35</v>
      </c>
      <c r="H209" s="13" t="s">
        <v>582</v>
      </c>
      <c r="I209" s="13">
        <v>149</v>
      </c>
      <c r="J209" s="13">
        <v>25</v>
      </c>
      <c r="K209" s="13">
        <v>25</v>
      </c>
      <c r="L209" s="13">
        <v>4</v>
      </c>
      <c r="M209" s="13">
        <v>94</v>
      </c>
      <c r="N209" s="13">
        <v>0.86199999999999999</v>
      </c>
      <c r="O209" s="13">
        <v>0.78900000000000003</v>
      </c>
      <c r="P209" s="13">
        <v>0.5</v>
      </c>
      <c r="Q209" s="13">
        <v>0.95900000000000007</v>
      </c>
      <c r="R209" s="13">
        <v>4.0999999999999996</v>
      </c>
      <c r="S209" s="13">
        <v>0.2</v>
      </c>
      <c r="T209" s="28">
        <v>80.400000000000006</v>
      </c>
      <c r="U209" s="28">
        <v>23.5</v>
      </c>
      <c r="V209" s="34">
        <v>0.91100000000000003</v>
      </c>
      <c r="W209" s="26"/>
      <c r="X209" s="26"/>
      <c r="Y209" s="26"/>
      <c r="Z209" s="26"/>
      <c r="AA209" s="26"/>
    </row>
    <row r="210" spans="1:27" ht="27" customHeight="1" x14ac:dyDescent="0.3">
      <c r="A210" s="5">
        <v>489</v>
      </c>
      <c r="B210" s="13" t="s">
        <v>141</v>
      </c>
      <c r="C210" s="5" t="s">
        <v>590</v>
      </c>
      <c r="D210" s="13" t="s">
        <v>267</v>
      </c>
      <c r="E210" s="5" t="s">
        <v>9</v>
      </c>
      <c r="F210" s="13" t="s">
        <v>274</v>
      </c>
      <c r="G210" s="13" t="s">
        <v>588</v>
      </c>
      <c r="H210" s="13" t="s">
        <v>584</v>
      </c>
      <c r="I210" s="13">
        <v>149</v>
      </c>
      <c r="J210" s="13">
        <v>27</v>
      </c>
      <c r="K210" s="13">
        <v>11</v>
      </c>
      <c r="L210" s="13">
        <v>2</v>
      </c>
      <c r="M210" s="13">
        <v>108</v>
      </c>
      <c r="N210" s="13">
        <v>0.93099999999999994</v>
      </c>
      <c r="O210" s="13">
        <v>0.90700000000000003</v>
      </c>
      <c r="P210" s="13">
        <v>0.71099999999999997</v>
      </c>
      <c r="Q210" s="13">
        <v>0.98199999999999998</v>
      </c>
      <c r="R210" s="13">
        <v>10.1</v>
      </c>
      <c r="S210" s="13">
        <v>0.1</v>
      </c>
      <c r="T210" s="28">
        <v>91.2</v>
      </c>
      <c r="U210" s="28">
        <v>132.5</v>
      </c>
      <c r="V210" s="34">
        <v>0.94499999999999995</v>
      </c>
      <c r="W210" s="26"/>
      <c r="X210" s="26"/>
      <c r="Y210" s="26"/>
      <c r="Z210" s="26"/>
      <c r="AA210" s="26"/>
    </row>
    <row r="211" spans="1:27" ht="27" customHeight="1" x14ac:dyDescent="0.3">
      <c r="A211" s="5">
        <v>489</v>
      </c>
      <c r="B211" s="13" t="s">
        <v>141</v>
      </c>
      <c r="C211" s="5" t="s">
        <v>590</v>
      </c>
      <c r="D211" s="13" t="s">
        <v>586</v>
      </c>
      <c r="E211" s="5" t="s">
        <v>2</v>
      </c>
      <c r="F211" s="13" t="s">
        <v>274</v>
      </c>
      <c r="G211" s="13">
        <v>140</v>
      </c>
      <c r="H211" s="13" t="s">
        <v>581</v>
      </c>
      <c r="I211" s="13">
        <v>44</v>
      </c>
      <c r="J211" s="13">
        <v>6</v>
      </c>
      <c r="K211" s="13">
        <v>0</v>
      </c>
      <c r="L211" s="13">
        <v>4</v>
      </c>
      <c r="M211" s="13">
        <v>34</v>
      </c>
      <c r="N211" s="13">
        <v>0.6</v>
      </c>
      <c r="O211" s="13">
        <v>1</v>
      </c>
      <c r="P211" s="13">
        <v>1</v>
      </c>
      <c r="Q211" s="13">
        <v>0.89</v>
      </c>
      <c r="R211" s="13" t="s">
        <v>16</v>
      </c>
      <c r="S211" s="13">
        <v>0.4</v>
      </c>
      <c r="T211" s="28">
        <v>90.9</v>
      </c>
      <c r="U211" s="28" t="s">
        <v>16</v>
      </c>
      <c r="V211" s="34">
        <v>0.91500000000000004</v>
      </c>
      <c r="W211" s="26"/>
      <c r="X211" s="26"/>
      <c r="Y211" s="26"/>
      <c r="Z211" s="26"/>
      <c r="AA211" s="26"/>
    </row>
    <row r="212" spans="1:27" ht="27" customHeight="1" x14ac:dyDescent="0.3">
      <c r="A212" s="5">
        <v>489</v>
      </c>
      <c r="B212" s="13" t="s">
        <v>141</v>
      </c>
      <c r="C212" s="5" t="s">
        <v>590</v>
      </c>
      <c r="D212" s="13" t="s">
        <v>586</v>
      </c>
      <c r="E212" s="5" t="s">
        <v>3</v>
      </c>
      <c r="F212" s="13" t="s">
        <v>274</v>
      </c>
      <c r="G212" s="13">
        <v>35</v>
      </c>
      <c r="H212" s="13" t="s">
        <v>582</v>
      </c>
      <c r="I212" s="13">
        <v>44</v>
      </c>
      <c r="J212" s="13">
        <v>9</v>
      </c>
      <c r="K212" s="13">
        <v>15</v>
      </c>
      <c r="L212" s="13">
        <v>1</v>
      </c>
      <c r="M212" s="13">
        <v>19</v>
      </c>
      <c r="N212" s="13">
        <v>0.9</v>
      </c>
      <c r="O212" s="13">
        <v>0.55600000000000005</v>
      </c>
      <c r="P212" s="13">
        <v>0.375</v>
      </c>
      <c r="Q212" s="13">
        <v>0.95</v>
      </c>
      <c r="R212" s="13">
        <v>2</v>
      </c>
      <c r="S212" s="13">
        <v>0.2</v>
      </c>
      <c r="T212" s="28">
        <v>63.6</v>
      </c>
      <c r="U212" s="28">
        <v>11.4</v>
      </c>
      <c r="V212" s="34">
        <v>0.83</v>
      </c>
      <c r="W212" s="26"/>
      <c r="X212" s="26"/>
      <c r="Y212" s="26"/>
      <c r="Z212" s="26"/>
      <c r="AA212" s="26"/>
    </row>
    <row r="213" spans="1:27" ht="27" customHeight="1" x14ac:dyDescent="0.3">
      <c r="A213" s="5">
        <v>489</v>
      </c>
      <c r="B213" s="13" t="s">
        <v>141</v>
      </c>
      <c r="C213" s="5" t="s">
        <v>590</v>
      </c>
      <c r="D213" s="13" t="s">
        <v>586</v>
      </c>
      <c r="E213" s="5" t="s">
        <v>9</v>
      </c>
      <c r="F213" s="13" t="s">
        <v>274</v>
      </c>
      <c r="G213" s="13">
        <v>11.4</v>
      </c>
      <c r="H213" s="13" t="s">
        <v>584</v>
      </c>
      <c r="I213" s="13">
        <v>44</v>
      </c>
      <c r="J213" s="13">
        <v>9</v>
      </c>
      <c r="K213" s="13">
        <v>6</v>
      </c>
      <c r="L213" s="13">
        <v>1</v>
      </c>
      <c r="M213" s="13">
        <v>28</v>
      </c>
      <c r="N213" s="13">
        <v>0.9</v>
      </c>
      <c r="O213" s="13">
        <v>0.82400000000000007</v>
      </c>
      <c r="P213" s="13">
        <v>0.6</v>
      </c>
      <c r="Q213" s="13">
        <v>0.96599999999999997</v>
      </c>
      <c r="R213" s="13">
        <v>5.0999999999999996</v>
      </c>
      <c r="S213" s="13">
        <v>0.1</v>
      </c>
      <c r="T213" s="28">
        <v>84.1</v>
      </c>
      <c r="U213" s="28">
        <v>42</v>
      </c>
      <c r="V213" s="34">
        <v>0.91700000000000004</v>
      </c>
      <c r="W213" s="26"/>
      <c r="X213" s="26"/>
      <c r="Y213" s="26"/>
      <c r="Z213" s="26"/>
      <c r="AA213" s="26"/>
    </row>
    <row r="214" spans="1:27" ht="27" customHeight="1" x14ac:dyDescent="0.3">
      <c r="A214" s="5">
        <v>489</v>
      </c>
      <c r="B214" s="13" t="s">
        <v>141</v>
      </c>
      <c r="C214" s="5" t="s">
        <v>590</v>
      </c>
      <c r="D214" s="13" t="s">
        <v>587</v>
      </c>
      <c r="E214" s="5" t="s">
        <v>2</v>
      </c>
      <c r="F214" s="13" t="s">
        <v>274</v>
      </c>
      <c r="G214" s="13">
        <v>140</v>
      </c>
      <c r="H214" s="13" t="s">
        <v>581</v>
      </c>
      <c r="I214" s="13">
        <v>104</v>
      </c>
      <c r="J214" s="13">
        <v>17</v>
      </c>
      <c r="K214" s="13">
        <v>4</v>
      </c>
      <c r="L214" s="13">
        <v>2</v>
      </c>
      <c r="M214" s="13">
        <v>81</v>
      </c>
      <c r="N214" s="13">
        <v>0.89400000000000002</v>
      </c>
      <c r="O214" s="13">
        <v>0.95299999999999996</v>
      </c>
      <c r="P214" s="13">
        <v>0.80900000000000005</v>
      </c>
      <c r="Q214" s="13">
        <v>0.97499999999999998</v>
      </c>
      <c r="R214" s="13">
        <v>19</v>
      </c>
      <c r="S214" s="13">
        <v>0.1</v>
      </c>
      <c r="T214" s="28">
        <v>94.2</v>
      </c>
      <c r="U214" s="28">
        <v>172.1</v>
      </c>
      <c r="V214" s="34">
        <v>0.91600000000000004</v>
      </c>
      <c r="W214" s="26"/>
      <c r="X214" s="26"/>
      <c r="Y214" s="26"/>
      <c r="Z214" s="26"/>
      <c r="AA214" s="26"/>
    </row>
    <row r="215" spans="1:27" ht="27" customHeight="1" x14ac:dyDescent="0.3">
      <c r="A215" s="5">
        <v>489</v>
      </c>
      <c r="B215" s="13" t="s">
        <v>141</v>
      </c>
      <c r="C215" s="5" t="s">
        <v>590</v>
      </c>
      <c r="D215" s="13" t="s">
        <v>587</v>
      </c>
      <c r="E215" s="5" t="s">
        <v>3</v>
      </c>
      <c r="F215" s="13" t="s">
        <v>274</v>
      </c>
      <c r="G215" s="13">
        <v>35</v>
      </c>
      <c r="H215" s="13" t="s">
        <v>582</v>
      </c>
      <c r="I215" s="13">
        <v>104</v>
      </c>
      <c r="J215" s="13">
        <v>16</v>
      </c>
      <c r="K215" s="13">
        <v>10</v>
      </c>
      <c r="L215" s="13">
        <v>3</v>
      </c>
      <c r="M215" s="13">
        <v>75</v>
      </c>
      <c r="N215" s="13">
        <v>0.84200000000000008</v>
      </c>
      <c r="O215" s="13">
        <v>0.88200000000000001</v>
      </c>
      <c r="P215" s="13">
        <v>0.61499999999999999</v>
      </c>
      <c r="Q215" s="13">
        <v>0.96200000000000008</v>
      </c>
      <c r="R215" s="13">
        <v>7.2</v>
      </c>
      <c r="S215" s="13">
        <v>0.2</v>
      </c>
      <c r="T215" s="28">
        <v>87.5</v>
      </c>
      <c r="U215" s="28">
        <v>40</v>
      </c>
      <c r="V215" s="34">
        <v>0.94</v>
      </c>
      <c r="W215" s="26"/>
      <c r="X215" s="26"/>
      <c r="Y215" s="26"/>
      <c r="Z215" s="26"/>
      <c r="AA215" s="26"/>
    </row>
    <row r="216" spans="1:27" ht="27" customHeight="1" x14ac:dyDescent="0.3">
      <c r="A216" s="5">
        <v>489</v>
      </c>
      <c r="B216" s="13" t="s">
        <v>141</v>
      </c>
      <c r="C216" s="5" t="s">
        <v>590</v>
      </c>
      <c r="D216" s="13" t="s">
        <v>587</v>
      </c>
      <c r="E216" s="5" t="s">
        <v>9</v>
      </c>
      <c r="F216" s="13" t="s">
        <v>274</v>
      </c>
      <c r="G216" s="13">
        <v>29.9</v>
      </c>
      <c r="H216" s="13" t="s">
        <v>584</v>
      </c>
      <c r="I216" s="13">
        <v>104</v>
      </c>
      <c r="J216" s="13">
        <v>18</v>
      </c>
      <c r="K216" s="13">
        <v>5</v>
      </c>
      <c r="L216" s="13">
        <v>1</v>
      </c>
      <c r="M216" s="13">
        <v>80</v>
      </c>
      <c r="N216" s="13">
        <v>0.94700000000000006</v>
      </c>
      <c r="O216" s="13">
        <v>0.94099999999999995</v>
      </c>
      <c r="P216" s="13">
        <v>0.78299999999999992</v>
      </c>
      <c r="Q216" s="13">
        <v>0.98799999999999999</v>
      </c>
      <c r="R216" s="13">
        <v>16.100000000000001</v>
      </c>
      <c r="S216" s="13">
        <v>0.1</v>
      </c>
      <c r="T216" s="28">
        <v>94.2</v>
      </c>
      <c r="U216" s="28">
        <v>288</v>
      </c>
      <c r="V216" s="34">
        <v>0.95199999999999996</v>
      </c>
      <c r="W216" s="26"/>
      <c r="X216" s="26"/>
      <c r="Y216" s="26"/>
      <c r="Z216" s="26"/>
      <c r="AA216" s="26"/>
    </row>
    <row r="217" spans="1:27" ht="27" customHeight="1" x14ac:dyDescent="0.3">
      <c r="A217" s="5">
        <v>495</v>
      </c>
      <c r="B217" s="13" t="s">
        <v>145</v>
      </c>
      <c r="C217" s="5" t="s">
        <v>590</v>
      </c>
      <c r="D217" s="13" t="s">
        <v>267</v>
      </c>
      <c r="E217" s="5" t="s">
        <v>2</v>
      </c>
      <c r="F217" s="13" t="s">
        <v>274</v>
      </c>
      <c r="G217" s="13">
        <v>70</v>
      </c>
      <c r="H217" s="13" t="s">
        <v>581</v>
      </c>
      <c r="I217" s="13">
        <v>111</v>
      </c>
      <c r="J217" s="13">
        <v>45</v>
      </c>
      <c r="K217" s="13">
        <v>21</v>
      </c>
      <c r="L217" s="13">
        <v>5</v>
      </c>
      <c r="M217" s="13">
        <v>40</v>
      </c>
      <c r="N217" s="13">
        <v>0.9</v>
      </c>
      <c r="O217" s="13">
        <v>0.65599999999999992</v>
      </c>
      <c r="P217" s="13">
        <v>0.68200000000000005</v>
      </c>
      <c r="Q217" s="13">
        <v>0.88900000000000001</v>
      </c>
      <c r="R217" s="13">
        <v>2.61</v>
      </c>
      <c r="S217" s="13">
        <v>0.15</v>
      </c>
      <c r="T217" s="28">
        <v>76.599999999999994</v>
      </c>
      <c r="U217" s="28">
        <v>17.100000000000001</v>
      </c>
      <c r="V217" s="34">
        <v>0.89900000000000002</v>
      </c>
      <c r="W217" s="26"/>
      <c r="X217" s="26"/>
      <c r="Y217" s="26"/>
      <c r="Z217" s="26"/>
      <c r="AA217" s="26"/>
    </row>
    <row r="218" spans="1:27" ht="27" customHeight="1" x14ac:dyDescent="0.3">
      <c r="A218" s="5">
        <v>495</v>
      </c>
      <c r="B218" s="13" t="s">
        <v>145</v>
      </c>
      <c r="C218" s="5" t="s">
        <v>590</v>
      </c>
      <c r="D218" s="13" t="s">
        <v>267</v>
      </c>
      <c r="E218" s="5" t="s">
        <v>3</v>
      </c>
      <c r="F218" s="13" t="s">
        <v>274</v>
      </c>
      <c r="G218" s="13">
        <v>35</v>
      </c>
      <c r="H218" s="13" t="s">
        <v>582</v>
      </c>
      <c r="I218" s="13">
        <v>111</v>
      </c>
      <c r="J218" s="13">
        <v>48</v>
      </c>
      <c r="K218" s="13">
        <v>46</v>
      </c>
      <c r="L218" s="13">
        <v>2</v>
      </c>
      <c r="M218" s="13">
        <v>15</v>
      </c>
      <c r="N218" s="13">
        <v>0.96</v>
      </c>
      <c r="O218" s="13">
        <v>0.24600000000000002</v>
      </c>
      <c r="P218" s="13">
        <v>0.51100000000000001</v>
      </c>
      <c r="Q218" s="13">
        <v>0.88200000000000001</v>
      </c>
      <c r="R218" s="13">
        <v>1.27</v>
      </c>
      <c r="S218" s="13">
        <v>0.16</v>
      </c>
      <c r="T218" s="28">
        <v>56.8</v>
      </c>
      <c r="U218" s="28">
        <v>7.8</v>
      </c>
      <c r="V218" s="34">
        <v>0.81979999999999997</v>
      </c>
      <c r="W218" s="26"/>
      <c r="X218" s="26"/>
      <c r="Y218" s="26"/>
      <c r="Z218" s="26"/>
      <c r="AA218" s="26"/>
    </row>
    <row r="219" spans="1:27" ht="27" customHeight="1" x14ac:dyDescent="0.3">
      <c r="A219" s="5">
        <v>495</v>
      </c>
      <c r="B219" s="13" t="s">
        <v>145</v>
      </c>
      <c r="C219" s="5" t="s">
        <v>590</v>
      </c>
      <c r="D219" s="13" t="s">
        <v>267</v>
      </c>
      <c r="E219" s="5" t="s">
        <v>9</v>
      </c>
      <c r="F219" s="13" t="s">
        <v>274</v>
      </c>
      <c r="G219" s="13" t="s">
        <v>583</v>
      </c>
      <c r="H219" s="13" t="s">
        <v>584</v>
      </c>
      <c r="I219" s="13">
        <v>111</v>
      </c>
      <c r="J219" s="13">
        <v>47</v>
      </c>
      <c r="K219" s="13">
        <v>35</v>
      </c>
      <c r="L219" s="13">
        <v>3</v>
      </c>
      <c r="M219" s="13">
        <v>26</v>
      </c>
      <c r="N219" s="13">
        <v>0.94</v>
      </c>
      <c r="O219" s="13">
        <v>0.42599999999999999</v>
      </c>
      <c r="P219" s="13">
        <v>0.57299999999999995</v>
      </c>
      <c r="Q219" s="13">
        <v>0.89700000000000002</v>
      </c>
      <c r="R219" s="13">
        <v>1.64</v>
      </c>
      <c r="S219" s="13">
        <v>0.14000000000000001</v>
      </c>
      <c r="T219" s="28">
        <v>65.8</v>
      </c>
      <c r="U219" s="28">
        <v>11.6</v>
      </c>
      <c r="V219" s="34">
        <v>0.90400000000000003</v>
      </c>
      <c r="W219" s="26"/>
      <c r="X219" s="26"/>
      <c r="Y219" s="26"/>
      <c r="Z219" s="26"/>
      <c r="AA219" s="26"/>
    </row>
    <row r="220" spans="1:27" ht="27" customHeight="1" x14ac:dyDescent="0.3">
      <c r="A220" s="5">
        <v>495</v>
      </c>
      <c r="B220" s="13" t="s">
        <v>145</v>
      </c>
      <c r="C220" s="5" t="s">
        <v>590</v>
      </c>
      <c r="D220" s="13" t="s">
        <v>267</v>
      </c>
      <c r="E220" s="5" t="s">
        <v>2</v>
      </c>
      <c r="F220" s="13" t="s">
        <v>273</v>
      </c>
      <c r="G220" s="13">
        <v>103.4</v>
      </c>
      <c r="H220" s="13" t="s">
        <v>581</v>
      </c>
      <c r="I220" s="13">
        <v>111</v>
      </c>
      <c r="J220" s="13">
        <v>43</v>
      </c>
      <c r="K220" s="13">
        <v>9</v>
      </c>
      <c r="L220" s="13">
        <v>7</v>
      </c>
      <c r="M220" s="13">
        <v>52</v>
      </c>
      <c r="N220" s="13">
        <v>0.86</v>
      </c>
      <c r="O220" s="13">
        <v>0.85199999999999998</v>
      </c>
      <c r="P220" s="13">
        <v>0.82700000000000007</v>
      </c>
      <c r="Q220" s="13">
        <v>0.88099999999999989</v>
      </c>
      <c r="R220" s="13">
        <v>5.83</v>
      </c>
      <c r="S220" s="13">
        <v>0.16</v>
      </c>
      <c r="T220" s="28">
        <v>85.6</v>
      </c>
      <c r="U220" s="28">
        <v>35.5</v>
      </c>
      <c r="V220" s="34">
        <v>0.89900000000000002</v>
      </c>
      <c r="W220" s="26"/>
      <c r="X220" s="26"/>
      <c r="Y220" s="26"/>
      <c r="Z220" s="26"/>
      <c r="AA220" s="26"/>
    </row>
    <row r="221" spans="1:27" ht="27" customHeight="1" x14ac:dyDescent="0.3">
      <c r="A221" s="5">
        <v>495</v>
      </c>
      <c r="B221" s="13" t="s">
        <v>145</v>
      </c>
      <c r="C221" s="5" t="s">
        <v>590</v>
      </c>
      <c r="D221" s="13" t="s">
        <v>267</v>
      </c>
      <c r="E221" s="5" t="s">
        <v>3</v>
      </c>
      <c r="F221" s="13" t="s">
        <v>273</v>
      </c>
      <c r="G221" s="13">
        <v>165.2</v>
      </c>
      <c r="H221" s="13" t="s">
        <v>582</v>
      </c>
      <c r="I221" s="13">
        <v>111</v>
      </c>
      <c r="J221" s="13">
        <v>39</v>
      </c>
      <c r="K221" s="13">
        <v>15</v>
      </c>
      <c r="L221" s="13">
        <v>11</v>
      </c>
      <c r="M221" s="13">
        <v>46</v>
      </c>
      <c r="N221" s="13">
        <v>0.78</v>
      </c>
      <c r="O221" s="13">
        <v>0.754</v>
      </c>
      <c r="P221" s="13">
        <v>0.72199999999999998</v>
      </c>
      <c r="Q221" s="13">
        <v>0.80700000000000005</v>
      </c>
      <c r="R221" s="13">
        <v>3.17</v>
      </c>
      <c r="S221" s="13">
        <v>0.28999999999999998</v>
      </c>
      <c r="T221" s="28">
        <v>76.599999999999994</v>
      </c>
      <c r="U221" s="28">
        <v>10.9</v>
      </c>
      <c r="V221" s="34">
        <v>0.81979999999999997</v>
      </c>
      <c r="W221" s="26"/>
      <c r="X221" s="26"/>
      <c r="Y221" s="26"/>
      <c r="Z221" s="26"/>
      <c r="AA221" s="26"/>
    </row>
    <row r="222" spans="1:27" ht="27" customHeight="1" x14ac:dyDescent="0.3">
      <c r="A222" s="5">
        <v>495</v>
      </c>
      <c r="B222" s="13" t="s">
        <v>145</v>
      </c>
      <c r="C222" s="5" t="s">
        <v>590</v>
      </c>
      <c r="D222" s="13" t="s">
        <v>267</v>
      </c>
      <c r="E222" s="5" t="s">
        <v>9</v>
      </c>
      <c r="F222" s="13" t="s">
        <v>273</v>
      </c>
      <c r="G222" s="13" t="s">
        <v>600</v>
      </c>
      <c r="H222" s="13" t="s">
        <v>584</v>
      </c>
      <c r="I222" s="13">
        <v>111</v>
      </c>
      <c r="J222" s="13">
        <v>44</v>
      </c>
      <c r="K222" s="13">
        <v>8</v>
      </c>
      <c r="L222" s="13">
        <v>6</v>
      </c>
      <c r="M222" s="13">
        <v>53</v>
      </c>
      <c r="N222" s="13">
        <v>0.88</v>
      </c>
      <c r="O222" s="13">
        <v>0.86900000000000011</v>
      </c>
      <c r="P222" s="13">
        <v>0.84599999999999997</v>
      </c>
      <c r="Q222" s="13">
        <v>0.89800000000000002</v>
      </c>
      <c r="R222" s="13">
        <v>6.71</v>
      </c>
      <c r="S222" s="13">
        <v>0.14000000000000001</v>
      </c>
      <c r="T222" s="28">
        <v>87.4</v>
      </c>
      <c r="U222" s="28">
        <v>48.6</v>
      </c>
      <c r="V222" s="34">
        <v>0.90400000000000003</v>
      </c>
      <c r="W222" s="26"/>
      <c r="X222" s="26"/>
      <c r="Y222" s="26"/>
      <c r="Z222" s="26"/>
      <c r="AA222" s="26"/>
    </row>
    <row r="223" spans="1:27" ht="27" customHeight="1" x14ac:dyDescent="0.3">
      <c r="A223" s="5">
        <v>551</v>
      </c>
      <c r="B223" s="13" t="s">
        <v>151</v>
      </c>
      <c r="C223" s="5" t="s">
        <v>590</v>
      </c>
      <c r="D223" s="13" t="s">
        <v>267</v>
      </c>
      <c r="E223" s="5" t="s">
        <v>2</v>
      </c>
      <c r="F223" s="13" t="s">
        <v>274</v>
      </c>
      <c r="G223" s="13" t="s">
        <v>580</v>
      </c>
      <c r="H223" s="13" t="s">
        <v>581</v>
      </c>
      <c r="I223" s="13">
        <v>387</v>
      </c>
      <c r="J223" s="13">
        <v>37</v>
      </c>
      <c r="K223" s="13">
        <v>10</v>
      </c>
      <c r="L223" s="13">
        <v>28</v>
      </c>
      <c r="M223" s="13">
        <v>312</v>
      </c>
      <c r="N223" s="13">
        <v>0.56899999999999995</v>
      </c>
      <c r="O223" s="13">
        <v>0.96900000000000008</v>
      </c>
      <c r="P223" s="13">
        <v>0.78700000000000003</v>
      </c>
      <c r="Q223" s="13">
        <v>0.91799999999999993</v>
      </c>
      <c r="R223" s="13">
        <v>18.3</v>
      </c>
      <c r="S223" s="13">
        <v>0.4</v>
      </c>
      <c r="T223" s="28">
        <v>90.2</v>
      </c>
      <c r="U223" s="28">
        <v>41.2</v>
      </c>
      <c r="V223" s="34">
        <v>0.93</v>
      </c>
      <c r="W223" s="26"/>
      <c r="X223" s="26"/>
      <c r="Y223" s="26"/>
      <c r="Z223" s="26"/>
      <c r="AA223" s="26"/>
    </row>
    <row r="224" spans="1:27" ht="27" customHeight="1" x14ac:dyDescent="0.3">
      <c r="A224" s="5">
        <v>551</v>
      </c>
      <c r="B224" s="13" t="s">
        <v>151</v>
      </c>
      <c r="C224" s="5" t="s">
        <v>590</v>
      </c>
      <c r="D224" s="13" t="s">
        <v>267</v>
      </c>
      <c r="E224" s="5" t="s">
        <v>3</v>
      </c>
      <c r="F224" s="13" t="s">
        <v>274</v>
      </c>
      <c r="G224" s="13">
        <v>35</v>
      </c>
      <c r="H224" s="13" t="s">
        <v>582</v>
      </c>
      <c r="I224" s="13">
        <v>387</v>
      </c>
      <c r="J224" s="13">
        <v>59</v>
      </c>
      <c r="K224" s="13">
        <v>106</v>
      </c>
      <c r="L224" s="13">
        <v>6</v>
      </c>
      <c r="M224" s="13">
        <v>216</v>
      </c>
      <c r="N224" s="13">
        <v>0.90799999999999992</v>
      </c>
      <c r="O224" s="13">
        <v>0.67099999999999993</v>
      </c>
      <c r="P224" s="13">
        <v>0.35799999999999998</v>
      </c>
      <c r="Q224" s="13">
        <v>0.97299999999999998</v>
      </c>
      <c r="R224" s="13">
        <v>2.8</v>
      </c>
      <c r="S224" s="13">
        <v>0.1</v>
      </c>
      <c r="T224" s="28">
        <v>71.099999999999994</v>
      </c>
      <c r="U224" s="28">
        <v>20</v>
      </c>
      <c r="V224" s="34">
        <v>0.89</v>
      </c>
      <c r="W224" s="26"/>
      <c r="X224" s="26"/>
      <c r="Y224" s="26"/>
      <c r="Z224" s="26"/>
      <c r="AA224" s="26"/>
    </row>
    <row r="225" spans="1:27" ht="27" customHeight="1" x14ac:dyDescent="0.3">
      <c r="A225" s="5">
        <v>551</v>
      </c>
      <c r="B225" s="13" t="s">
        <v>151</v>
      </c>
      <c r="C225" s="5" t="s">
        <v>590</v>
      </c>
      <c r="D225" s="13" t="s">
        <v>267</v>
      </c>
      <c r="E225" s="5" t="s">
        <v>9</v>
      </c>
      <c r="F225" s="13" t="s">
        <v>274</v>
      </c>
      <c r="G225" s="13" t="s">
        <v>583</v>
      </c>
      <c r="H225" s="13" t="s">
        <v>584</v>
      </c>
      <c r="I225" s="13">
        <v>387</v>
      </c>
      <c r="J225" s="13">
        <v>58</v>
      </c>
      <c r="K225" s="13">
        <v>41</v>
      </c>
      <c r="L225" s="13">
        <v>7</v>
      </c>
      <c r="M225" s="13">
        <v>281</v>
      </c>
      <c r="N225" s="13">
        <v>0.89200000000000002</v>
      </c>
      <c r="O225" s="13">
        <v>0.873</v>
      </c>
      <c r="P225" s="13">
        <v>0.58599999999999997</v>
      </c>
      <c r="Q225" s="13">
        <v>0.97599999999999998</v>
      </c>
      <c r="R225" s="13">
        <v>7</v>
      </c>
      <c r="S225" s="13">
        <v>0.1</v>
      </c>
      <c r="T225" s="28">
        <v>87.6</v>
      </c>
      <c r="U225" s="28">
        <v>56.8</v>
      </c>
      <c r="V225" s="34">
        <v>0.95</v>
      </c>
      <c r="W225" s="26"/>
      <c r="X225" s="26"/>
      <c r="Y225" s="26"/>
      <c r="Z225" s="26"/>
      <c r="AA225" s="26"/>
    </row>
    <row r="226" spans="1:27" ht="27" customHeight="1" x14ac:dyDescent="0.3">
      <c r="A226" s="5">
        <v>551</v>
      </c>
      <c r="B226" s="13" t="s">
        <v>151</v>
      </c>
      <c r="C226" s="5" t="s">
        <v>590</v>
      </c>
      <c r="D226" s="13" t="s">
        <v>586</v>
      </c>
      <c r="E226" s="5" t="s">
        <v>2</v>
      </c>
      <c r="F226" s="13" t="s">
        <v>274</v>
      </c>
      <c r="G226" s="13">
        <v>70</v>
      </c>
      <c r="H226" s="13" t="s">
        <v>581</v>
      </c>
      <c r="I226" s="13">
        <v>291</v>
      </c>
      <c r="J226" s="13">
        <v>14</v>
      </c>
      <c r="K226" s="13">
        <v>9</v>
      </c>
      <c r="L226" s="13">
        <v>8</v>
      </c>
      <c r="M226" s="13">
        <v>260</v>
      </c>
      <c r="N226" s="13">
        <v>0.63600000000000001</v>
      </c>
      <c r="O226" s="13">
        <v>0.96700000000000008</v>
      </c>
      <c r="P226" s="13">
        <v>0.60899999999999999</v>
      </c>
      <c r="Q226" s="13">
        <v>0.97</v>
      </c>
      <c r="R226" s="13">
        <v>19</v>
      </c>
      <c r="S226" s="13">
        <v>0.4</v>
      </c>
      <c r="T226" s="28">
        <v>94.2</v>
      </c>
      <c r="U226" s="28">
        <v>50.6</v>
      </c>
      <c r="V226" s="36" t="s">
        <v>16</v>
      </c>
      <c r="W226" s="26"/>
      <c r="X226" s="26"/>
      <c r="Y226" s="26"/>
      <c r="Z226" s="26"/>
      <c r="AA226" s="26"/>
    </row>
    <row r="227" spans="1:27" ht="27" customHeight="1" x14ac:dyDescent="0.3">
      <c r="A227" s="5">
        <v>551</v>
      </c>
      <c r="B227" s="13" t="s">
        <v>151</v>
      </c>
      <c r="C227" s="5" t="s">
        <v>590</v>
      </c>
      <c r="D227" s="13" t="s">
        <v>586</v>
      </c>
      <c r="E227" s="5" t="s">
        <v>3</v>
      </c>
      <c r="F227" s="13" t="s">
        <v>274</v>
      </c>
      <c r="G227" s="13">
        <v>35</v>
      </c>
      <c r="H227" s="13" t="s">
        <v>582</v>
      </c>
      <c r="I227" s="13">
        <v>291</v>
      </c>
      <c r="J227" s="13">
        <v>20</v>
      </c>
      <c r="K227" s="13">
        <v>99</v>
      </c>
      <c r="L227" s="13">
        <v>2</v>
      </c>
      <c r="M227" s="13">
        <v>170</v>
      </c>
      <c r="N227" s="13">
        <v>0.90900000000000003</v>
      </c>
      <c r="O227" s="13">
        <v>0.63200000000000001</v>
      </c>
      <c r="P227" s="13">
        <v>0.16800000000000001</v>
      </c>
      <c r="Q227" s="13">
        <v>0.98799999999999999</v>
      </c>
      <c r="R227" s="13">
        <v>2.5</v>
      </c>
      <c r="S227" s="13">
        <v>0.1</v>
      </c>
      <c r="T227" s="28">
        <v>65.3</v>
      </c>
      <c r="U227" s="28">
        <v>17.2</v>
      </c>
      <c r="V227" s="36" t="s">
        <v>16</v>
      </c>
      <c r="W227" s="26"/>
      <c r="X227" s="26"/>
      <c r="Y227" s="26"/>
      <c r="Z227" s="26"/>
      <c r="AA227" s="26"/>
    </row>
    <row r="228" spans="1:27" ht="27" customHeight="1" x14ac:dyDescent="0.3">
      <c r="A228" s="5">
        <v>551</v>
      </c>
      <c r="B228" s="13" t="s">
        <v>151</v>
      </c>
      <c r="C228" s="5" t="s">
        <v>590</v>
      </c>
      <c r="D228" s="13" t="s">
        <v>586</v>
      </c>
      <c r="E228" s="5" t="s">
        <v>9</v>
      </c>
      <c r="F228" s="13" t="s">
        <v>274</v>
      </c>
      <c r="G228" s="13">
        <v>7.4</v>
      </c>
      <c r="H228" s="13" t="s">
        <v>584</v>
      </c>
      <c r="I228" s="13">
        <v>291</v>
      </c>
      <c r="J228" s="13">
        <v>18</v>
      </c>
      <c r="K228" s="13">
        <v>34</v>
      </c>
      <c r="L228" s="13">
        <v>4</v>
      </c>
      <c r="M228" s="13">
        <v>235</v>
      </c>
      <c r="N228" s="13">
        <v>0.81799999999999995</v>
      </c>
      <c r="O228" s="13">
        <v>0.87400000000000011</v>
      </c>
      <c r="P228" s="13">
        <v>0.34600000000000003</v>
      </c>
      <c r="Q228" s="13">
        <v>0.98299999999999998</v>
      </c>
      <c r="R228" s="13">
        <v>6.5</v>
      </c>
      <c r="S228" s="13">
        <v>0.2</v>
      </c>
      <c r="T228" s="28">
        <v>86.9</v>
      </c>
      <c r="U228" s="28">
        <v>31.1</v>
      </c>
      <c r="V228" s="36" t="s">
        <v>16</v>
      </c>
      <c r="W228" s="26"/>
      <c r="X228" s="26"/>
      <c r="Y228" s="26"/>
      <c r="Z228" s="26"/>
      <c r="AA228" s="26"/>
    </row>
    <row r="229" spans="1:27" ht="27" customHeight="1" x14ac:dyDescent="0.3">
      <c r="A229" s="5">
        <v>551</v>
      </c>
      <c r="B229" s="13" t="s">
        <v>151</v>
      </c>
      <c r="C229" s="5" t="s">
        <v>590</v>
      </c>
      <c r="D229" s="13" t="s">
        <v>587</v>
      </c>
      <c r="E229" s="5" t="s">
        <v>2</v>
      </c>
      <c r="F229" s="13" t="s">
        <v>274</v>
      </c>
      <c r="G229" s="13">
        <v>140</v>
      </c>
      <c r="H229" s="13" t="s">
        <v>581</v>
      </c>
      <c r="I229" s="13">
        <v>96</v>
      </c>
      <c r="J229" s="13">
        <v>23</v>
      </c>
      <c r="K229" s="13">
        <v>1</v>
      </c>
      <c r="L229" s="13">
        <v>20</v>
      </c>
      <c r="M229" s="13">
        <v>52</v>
      </c>
      <c r="N229" s="13">
        <v>0.53500000000000003</v>
      </c>
      <c r="O229" s="13">
        <v>0.98099999999999998</v>
      </c>
      <c r="P229" s="13">
        <v>0.95799999999999996</v>
      </c>
      <c r="Q229" s="13">
        <v>0.72199999999999998</v>
      </c>
      <c r="R229" s="13">
        <v>28.3</v>
      </c>
      <c r="S229" s="13">
        <v>0.5</v>
      </c>
      <c r="T229" s="28">
        <v>78.099999999999994</v>
      </c>
      <c r="U229" s="28">
        <v>59.8</v>
      </c>
      <c r="V229" s="36" t="s">
        <v>16</v>
      </c>
      <c r="W229" s="26"/>
      <c r="X229" s="26"/>
      <c r="Y229" s="26"/>
      <c r="Z229" s="26"/>
      <c r="AA229" s="26"/>
    </row>
    <row r="230" spans="1:27" ht="27" customHeight="1" x14ac:dyDescent="0.3">
      <c r="A230" s="5">
        <v>551</v>
      </c>
      <c r="B230" s="13" t="s">
        <v>151</v>
      </c>
      <c r="C230" s="5" t="s">
        <v>590</v>
      </c>
      <c r="D230" s="13" t="s">
        <v>587</v>
      </c>
      <c r="E230" s="5" t="s">
        <v>3</v>
      </c>
      <c r="F230" s="13" t="s">
        <v>274</v>
      </c>
      <c r="G230" s="13">
        <v>35</v>
      </c>
      <c r="H230" s="13" t="s">
        <v>582</v>
      </c>
      <c r="I230" s="13">
        <v>96</v>
      </c>
      <c r="J230" s="13">
        <v>39</v>
      </c>
      <c r="K230" s="13">
        <v>7</v>
      </c>
      <c r="L230" s="13">
        <v>4</v>
      </c>
      <c r="M230" s="13">
        <v>46</v>
      </c>
      <c r="N230" s="13">
        <v>0.90700000000000003</v>
      </c>
      <c r="O230" s="13">
        <v>0.86799999999999999</v>
      </c>
      <c r="P230" s="13">
        <v>0.84799999999999998</v>
      </c>
      <c r="Q230" s="13">
        <v>0.92</v>
      </c>
      <c r="R230" s="13">
        <v>6.9</v>
      </c>
      <c r="S230" s="13">
        <v>0.1</v>
      </c>
      <c r="T230" s="28">
        <v>88.5</v>
      </c>
      <c r="U230" s="28">
        <v>64.099999999999994</v>
      </c>
      <c r="V230" s="36" t="s">
        <v>16</v>
      </c>
      <c r="W230" s="26"/>
      <c r="X230" s="26"/>
      <c r="Y230" s="26"/>
      <c r="Z230" s="26"/>
      <c r="AA230" s="26"/>
    </row>
    <row r="231" spans="1:27" ht="27" customHeight="1" x14ac:dyDescent="0.3">
      <c r="A231" s="5">
        <v>551</v>
      </c>
      <c r="B231" s="13" t="s">
        <v>151</v>
      </c>
      <c r="C231" s="5" t="s">
        <v>590</v>
      </c>
      <c r="D231" s="13" t="s">
        <v>587</v>
      </c>
      <c r="E231" s="5" t="s">
        <v>9</v>
      </c>
      <c r="F231" s="13" t="s">
        <v>274</v>
      </c>
      <c r="G231" s="13">
        <v>25.3</v>
      </c>
      <c r="H231" s="13" t="s">
        <v>584</v>
      </c>
      <c r="I231" s="13">
        <v>96</v>
      </c>
      <c r="J231" s="13">
        <v>40</v>
      </c>
      <c r="K231" s="13">
        <v>7</v>
      </c>
      <c r="L231" s="13">
        <v>3</v>
      </c>
      <c r="M231" s="13">
        <v>46</v>
      </c>
      <c r="N231" s="13">
        <v>0.93</v>
      </c>
      <c r="O231" s="13">
        <v>0.86799999999999999</v>
      </c>
      <c r="P231" s="13">
        <v>0.85099999999999998</v>
      </c>
      <c r="Q231" s="13">
        <v>0.93900000000000006</v>
      </c>
      <c r="R231" s="13">
        <v>7</v>
      </c>
      <c r="S231" s="13">
        <v>0.1</v>
      </c>
      <c r="T231" s="28">
        <v>89.6</v>
      </c>
      <c r="U231" s="28">
        <v>87.6</v>
      </c>
      <c r="V231" s="36" t="s">
        <v>16</v>
      </c>
      <c r="W231" s="26"/>
      <c r="X231" s="26"/>
      <c r="Y231" s="26"/>
      <c r="Z231" s="26"/>
      <c r="AA231" s="26"/>
    </row>
    <row r="232" spans="1:27" ht="27" customHeight="1" x14ac:dyDescent="0.3">
      <c r="A232" s="5">
        <v>536</v>
      </c>
      <c r="B232" s="13" t="s">
        <v>160</v>
      </c>
      <c r="C232" s="5" t="s">
        <v>590</v>
      </c>
      <c r="D232" s="13" t="s">
        <v>267</v>
      </c>
      <c r="E232" s="5" t="s">
        <v>2</v>
      </c>
      <c r="F232" s="13" t="s">
        <v>273</v>
      </c>
      <c r="G232" s="13">
        <v>74.2</v>
      </c>
      <c r="H232" s="13" t="s">
        <v>581</v>
      </c>
      <c r="I232" s="13">
        <v>158</v>
      </c>
      <c r="J232" s="13">
        <v>40</v>
      </c>
      <c r="K232" s="13">
        <v>35</v>
      </c>
      <c r="L232" s="13">
        <v>17</v>
      </c>
      <c r="M232" s="13">
        <v>66</v>
      </c>
      <c r="N232" s="13">
        <v>0.70180000000000009</v>
      </c>
      <c r="O232" s="13">
        <v>0.65349999999999997</v>
      </c>
      <c r="P232" s="13">
        <v>0.5333</v>
      </c>
      <c r="Q232" s="13">
        <v>0.79519999999999991</v>
      </c>
      <c r="R232" s="13">
        <v>2.0299999999999998</v>
      </c>
      <c r="S232" s="13">
        <v>0.46</v>
      </c>
      <c r="T232" s="28">
        <v>67.09</v>
      </c>
      <c r="U232" s="28">
        <v>4.4400000000000004</v>
      </c>
      <c r="V232" s="34">
        <v>0.71099999999999997</v>
      </c>
      <c r="W232" s="26"/>
      <c r="X232" s="26"/>
      <c r="Y232" s="26"/>
      <c r="Z232" s="26"/>
      <c r="AA232" s="26"/>
    </row>
    <row r="233" spans="1:27" ht="27" customHeight="1" x14ac:dyDescent="0.3">
      <c r="A233" s="5">
        <v>536</v>
      </c>
      <c r="B233" s="13" t="s">
        <v>160</v>
      </c>
      <c r="C233" s="5" t="s">
        <v>590</v>
      </c>
      <c r="D233" s="13" t="s">
        <v>267</v>
      </c>
      <c r="E233" s="5" t="s">
        <v>3</v>
      </c>
      <c r="F233" s="13" t="s">
        <v>274</v>
      </c>
      <c r="G233" s="13">
        <v>35</v>
      </c>
      <c r="H233" s="13" t="s">
        <v>582</v>
      </c>
      <c r="I233" s="13">
        <v>158</v>
      </c>
      <c r="J233" s="13">
        <v>42</v>
      </c>
      <c r="K233" s="13">
        <v>50</v>
      </c>
      <c r="L233" s="13">
        <v>15</v>
      </c>
      <c r="M233" s="13">
        <v>51</v>
      </c>
      <c r="N233" s="13">
        <v>0.73680000000000012</v>
      </c>
      <c r="O233" s="13">
        <v>0.505</v>
      </c>
      <c r="P233" s="13">
        <v>0.45649999999999996</v>
      </c>
      <c r="Q233" s="13">
        <v>0.77269999999999994</v>
      </c>
      <c r="R233" s="13">
        <v>1.49</v>
      </c>
      <c r="S233" s="13">
        <v>0.52</v>
      </c>
      <c r="T233" s="28">
        <v>58.86</v>
      </c>
      <c r="U233" s="28">
        <v>2.86</v>
      </c>
      <c r="V233" s="34">
        <v>0.68</v>
      </c>
      <c r="W233" s="26"/>
      <c r="X233" s="26"/>
      <c r="Y233" s="26"/>
      <c r="Z233" s="26"/>
      <c r="AA233" s="26"/>
    </row>
    <row r="234" spans="1:27" ht="27" customHeight="1" x14ac:dyDescent="0.3">
      <c r="A234" s="5">
        <v>536</v>
      </c>
      <c r="B234" s="13" t="s">
        <v>160</v>
      </c>
      <c r="C234" s="5" t="s">
        <v>590</v>
      </c>
      <c r="D234" s="13" t="s">
        <v>267</v>
      </c>
      <c r="E234" s="5" t="s">
        <v>9</v>
      </c>
      <c r="F234" s="13" t="s">
        <v>274</v>
      </c>
      <c r="G234" s="13" t="s">
        <v>583</v>
      </c>
      <c r="H234" s="13" t="s">
        <v>584</v>
      </c>
      <c r="I234" s="13">
        <v>158</v>
      </c>
      <c r="J234" s="13">
        <v>44</v>
      </c>
      <c r="K234" s="13">
        <v>62</v>
      </c>
      <c r="L234" s="13">
        <v>13</v>
      </c>
      <c r="M234" s="13">
        <v>39</v>
      </c>
      <c r="N234" s="13">
        <v>0.77190000000000003</v>
      </c>
      <c r="O234" s="13">
        <v>0.3861</v>
      </c>
      <c r="P234" s="13">
        <v>0.41509999999999997</v>
      </c>
      <c r="Q234" s="13">
        <v>0.75</v>
      </c>
      <c r="R234" s="13">
        <v>1.26</v>
      </c>
      <c r="S234" s="13">
        <v>0.59</v>
      </c>
      <c r="T234" s="28">
        <v>52.53</v>
      </c>
      <c r="U234" s="28">
        <v>2.13</v>
      </c>
      <c r="V234" s="34">
        <v>0.73499999999999999</v>
      </c>
      <c r="W234" s="26"/>
      <c r="X234" s="26"/>
      <c r="Y234" s="26"/>
      <c r="Z234" s="26"/>
      <c r="AA234" s="26"/>
    </row>
    <row r="235" spans="1:27" ht="27" customHeight="1" x14ac:dyDescent="0.3">
      <c r="A235" s="5">
        <v>529</v>
      </c>
      <c r="B235" s="13" t="s">
        <v>164</v>
      </c>
      <c r="C235" s="5" t="s">
        <v>353</v>
      </c>
      <c r="D235" s="13" t="s">
        <v>267</v>
      </c>
      <c r="E235" s="5" t="s">
        <v>2</v>
      </c>
      <c r="F235" s="13" t="s">
        <v>273</v>
      </c>
      <c r="G235" s="25">
        <v>65</v>
      </c>
      <c r="H235" s="13" t="s">
        <v>581</v>
      </c>
      <c r="I235" s="13">
        <f>SUM(J235:M235)</f>
        <v>145</v>
      </c>
      <c r="J235" s="13">
        <v>48</v>
      </c>
      <c r="K235" s="13">
        <v>7</v>
      </c>
      <c r="L235" s="13">
        <v>12</v>
      </c>
      <c r="M235" s="13">
        <v>78</v>
      </c>
      <c r="N235" s="13">
        <v>0.8</v>
      </c>
      <c r="O235" s="13">
        <v>0.91700000000000004</v>
      </c>
      <c r="P235" s="13">
        <v>0.87269999999999992</v>
      </c>
      <c r="Q235" s="13">
        <v>0.86670000000000003</v>
      </c>
      <c r="R235" s="13">
        <v>9.7100000000000009</v>
      </c>
      <c r="S235" s="13">
        <v>0.22</v>
      </c>
      <c r="T235" s="28">
        <v>86.9</v>
      </c>
      <c r="U235" s="28">
        <v>44.57</v>
      </c>
      <c r="V235" s="34">
        <v>0.89100000000000001</v>
      </c>
      <c r="W235" s="26"/>
      <c r="X235" s="26"/>
      <c r="Y235" s="26"/>
      <c r="Z235" s="26"/>
      <c r="AA235" s="26"/>
    </row>
    <row r="236" spans="1:27" ht="27" customHeight="1" x14ac:dyDescent="0.3">
      <c r="A236" s="5">
        <v>529</v>
      </c>
      <c r="B236" s="13" t="s">
        <v>164</v>
      </c>
      <c r="C236" s="5" t="s">
        <v>353</v>
      </c>
      <c r="D236" s="13" t="s">
        <v>267</v>
      </c>
      <c r="E236" s="5" t="s">
        <v>3</v>
      </c>
      <c r="F236" s="13" t="s">
        <v>274</v>
      </c>
      <c r="G236" s="25">
        <v>35</v>
      </c>
      <c r="H236" s="13" t="s">
        <v>582</v>
      </c>
      <c r="I236" s="13">
        <f t="shared" ref="I236:I237" si="5">SUM(J236:M236)</f>
        <v>145</v>
      </c>
      <c r="J236" s="13">
        <v>51</v>
      </c>
      <c r="K236" s="13">
        <v>22</v>
      </c>
      <c r="L236" s="13">
        <v>9</v>
      </c>
      <c r="M236" s="13">
        <v>63</v>
      </c>
      <c r="N236" s="13">
        <v>0.85699999999999998</v>
      </c>
      <c r="O236" s="13">
        <v>0.747</v>
      </c>
      <c r="P236" s="13">
        <v>0.6986</v>
      </c>
      <c r="Q236" s="13">
        <v>0.875</v>
      </c>
      <c r="R236" s="13">
        <v>3.28</v>
      </c>
      <c r="S236" s="13">
        <v>0.2</v>
      </c>
      <c r="T236" s="28">
        <v>78.62</v>
      </c>
      <c r="U236" s="28">
        <v>16.23</v>
      </c>
      <c r="V236" s="34">
        <v>0.90200000000000002</v>
      </c>
      <c r="W236" s="26"/>
      <c r="X236" s="26"/>
      <c r="Y236" s="26"/>
      <c r="Z236" s="26"/>
      <c r="AA236" s="26"/>
    </row>
    <row r="237" spans="1:27" ht="27" customHeight="1" x14ac:dyDescent="0.3">
      <c r="A237" s="5">
        <v>529</v>
      </c>
      <c r="B237" s="13" t="s">
        <v>164</v>
      </c>
      <c r="C237" s="5" t="s">
        <v>353</v>
      </c>
      <c r="D237" s="13" t="s">
        <v>267</v>
      </c>
      <c r="E237" s="5" t="s">
        <v>3</v>
      </c>
      <c r="F237" s="13" t="s">
        <v>273</v>
      </c>
      <c r="G237" s="25">
        <v>95</v>
      </c>
      <c r="H237" s="13" t="s">
        <v>582</v>
      </c>
      <c r="I237" s="13">
        <f t="shared" si="5"/>
        <v>145</v>
      </c>
      <c r="J237" s="13">
        <v>47</v>
      </c>
      <c r="K237" s="13">
        <v>7</v>
      </c>
      <c r="L237" s="13">
        <v>13</v>
      </c>
      <c r="M237" s="13">
        <v>78</v>
      </c>
      <c r="N237" s="13">
        <v>0.78599999999999992</v>
      </c>
      <c r="O237" s="13">
        <v>0.91700000000000004</v>
      </c>
      <c r="P237" s="13">
        <v>0.87040000000000006</v>
      </c>
      <c r="Q237" s="13">
        <v>0.85709999999999997</v>
      </c>
      <c r="R237" s="13">
        <v>9.51</v>
      </c>
      <c r="S237" s="13">
        <v>0.24</v>
      </c>
      <c r="T237" s="28">
        <v>86.21</v>
      </c>
      <c r="U237" s="28">
        <v>40.29</v>
      </c>
      <c r="V237" s="34">
        <v>0.90200000000000002</v>
      </c>
      <c r="W237" s="26"/>
      <c r="X237" s="26"/>
      <c r="Y237" s="26"/>
      <c r="Z237" s="26"/>
      <c r="AA237" s="26"/>
    </row>
    <row r="238" spans="1:27" ht="27" customHeight="1" x14ac:dyDescent="0.3">
      <c r="A238" s="5">
        <v>592</v>
      </c>
      <c r="B238" s="13" t="s">
        <v>169</v>
      </c>
      <c r="C238" s="13" t="s">
        <v>590</v>
      </c>
      <c r="D238" s="13" t="s">
        <v>267</v>
      </c>
      <c r="E238" s="13" t="s">
        <v>2</v>
      </c>
      <c r="F238" s="13" t="s">
        <v>273</v>
      </c>
      <c r="G238" s="13">
        <v>89</v>
      </c>
      <c r="H238" s="13" t="s">
        <v>581</v>
      </c>
      <c r="I238" s="13">
        <v>265</v>
      </c>
      <c r="J238" s="13">
        <v>15</v>
      </c>
      <c r="K238" s="13">
        <v>29</v>
      </c>
      <c r="L238" s="13">
        <v>6</v>
      </c>
      <c r="M238" s="13">
        <v>206</v>
      </c>
      <c r="N238" s="13">
        <v>0.71420000000000006</v>
      </c>
      <c r="O238" s="13">
        <v>0.87549999999999994</v>
      </c>
      <c r="P238" s="13">
        <v>0.34090000000000004</v>
      </c>
      <c r="Q238" s="13">
        <v>0.97170000000000001</v>
      </c>
      <c r="R238" s="13">
        <v>5.79</v>
      </c>
      <c r="S238" s="13">
        <v>0.33</v>
      </c>
      <c r="T238" s="28">
        <v>86.33</v>
      </c>
      <c r="U238" s="28">
        <v>17.760000000000002</v>
      </c>
      <c r="V238" s="34">
        <v>0.91517999999999999</v>
      </c>
      <c r="W238" s="26"/>
      <c r="X238" s="26"/>
      <c r="Y238" s="26"/>
      <c r="Z238" s="26"/>
      <c r="AA238" s="26"/>
    </row>
    <row r="239" spans="1:27" s="24" customFormat="1" ht="27" customHeight="1" x14ac:dyDescent="0.3">
      <c r="A239" s="5">
        <v>592</v>
      </c>
      <c r="B239" s="13" t="s">
        <v>169</v>
      </c>
      <c r="C239" s="13" t="s">
        <v>590</v>
      </c>
      <c r="D239" s="13" t="s">
        <v>267</v>
      </c>
      <c r="E239" s="13" t="s">
        <v>3</v>
      </c>
      <c r="F239" s="13" t="s">
        <v>273</v>
      </c>
      <c r="G239" s="13">
        <v>36</v>
      </c>
      <c r="H239" s="13" t="s">
        <v>582</v>
      </c>
      <c r="I239" s="13">
        <v>265</v>
      </c>
      <c r="J239" s="13">
        <v>20</v>
      </c>
      <c r="K239" s="13">
        <v>36</v>
      </c>
      <c r="L239" s="13">
        <v>1</v>
      </c>
      <c r="M239" s="13">
        <v>199</v>
      </c>
      <c r="N239" s="13">
        <v>0.95230000000000004</v>
      </c>
      <c r="O239" s="13">
        <v>0.84680000000000011</v>
      </c>
      <c r="P239" s="13">
        <v>0.35710000000000003</v>
      </c>
      <c r="Q239" s="13">
        <v>0.995</v>
      </c>
      <c r="R239" s="13">
        <v>6.22</v>
      </c>
      <c r="S239" s="13">
        <v>0.06</v>
      </c>
      <c r="T239" s="28">
        <v>85.55</v>
      </c>
      <c r="U239" s="28">
        <v>110.56</v>
      </c>
      <c r="V239" s="34">
        <v>0.97314999999999996</v>
      </c>
      <c r="W239" s="26"/>
      <c r="X239" s="26"/>
      <c r="Y239" s="26"/>
      <c r="Z239" s="26"/>
      <c r="AA239" s="26"/>
    </row>
    <row r="240" spans="1:27" s="24" customFormat="1" ht="27" customHeight="1" x14ac:dyDescent="0.3">
      <c r="A240" s="5">
        <v>592</v>
      </c>
      <c r="B240" s="13" t="s">
        <v>169</v>
      </c>
      <c r="C240" s="13" t="s">
        <v>590</v>
      </c>
      <c r="D240" s="13" t="s">
        <v>267</v>
      </c>
      <c r="E240" s="5" t="s">
        <v>9</v>
      </c>
      <c r="F240" s="13" t="s">
        <v>273</v>
      </c>
      <c r="G240" s="13">
        <v>26.3</v>
      </c>
      <c r="H240" s="13" t="s">
        <v>584</v>
      </c>
      <c r="I240" s="13">
        <v>265</v>
      </c>
      <c r="J240" s="13">
        <v>20</v>
      </c>
      <c r="K240" s="13">
        <v>28</v>
      </c>
      <c r="L240" s="13">
        <v>1</v>
      </c>
      <c r="M240" s="13">
        <v>207</v>
      </c>
      <c r="N240" s="13">
        <v>0.95239999999999991</v>
      </c>
      <c r="O240" s="13">
        <v>0.87879999999999991</v>
      </c>
      <c r="P240" s="13">
        <v>0.41670000000000001</v>
      </c>
      <c r="Q240" s="13">
        <v>0.99519999999999997</v>
      </c>
      <c r="R240" s="13">
        <v>7.99</v>
      </c>
      <c r="S240" s="13">
        <v>0.05</v>
      </c>
      <c r="T240" s="28">
        <v>88.67</v>
      </c>
      <c r="U240" s="28">
        <v>147.86000000000001</v>
      </c>
      <c r="V240" s="34">
        <v>0.98031000000000001</v>
      </c>
      <c r="W240" s="26"/>
      <c r="X240" s="26"/>
      <c r="Y240" s="26"/>
      <c r="Z240" s="26"/>
      <c r="AA240" s="26"/>
    </row>
    <row r="241" spans="1:27" s="24" customFormat="1" ht="27" customHeight="1" x14ac:dyDescent="0.3">
      <c r="A241" s="5">
        <v>592</v>
      </c>
      <c r="B241" s="13" t="s">
        <v>169</v>
      </c>
      <c r="C241" s="13" t="s">
        <v>590</v>
      </c>
      <c r="D241" s="13" t="s">
        <v>267</v>
      </c>
      <c r="E241" s="13" t="s">
        <v>2</v>
      </c>
      <c r="F241" s="13" t="s">
        <v>273</v>
      </c>
      <c r="G241" s="25">
        <v>112</v>
      </c>
      <c r="H241" s="13" t="s">
        <v>581</v>
      </c>
      <c r="I241" s="13">
        <v>265</v>
      </c>
      <c r="J241" s="13">
        <v>15</v>
      </c>
      <c r="K241" s="13">
        <v>12</v>
      </c>
      <c r="L241" s="13">
        <v>6</v>
      </c>
      <c r="M241" s="13">
        <v>223</v>
      </c>
      <c r="N241" s="25">
        <v>0.71420000000000006</v>
      </c>
      <c r="O241" s="13">
        <v>0.9484999999999999</v>
      </c>
      <c r="P241" s="13">
        <v>0.55559999999999998</v>
      </c>
      <c r="Q241" s="13">
        <v>0.9738</v>
      </c>
      <c r="R241" s="13">
        <v>13.99</v>
      </c>
      <c r="S241" s="13">
        <v>0.3</v>
      </c>
      <c r="T241" s="28">
        <v>92.97</v>
      </c>
      <c r="U241" s="28">
        <v>46.46</v>
      </c>
      <c r="V241" s="34">
        <v>0.91517999999999999</v>
      </c>
      <c r="W241" s="26"/>
      <c r="X241" s="26"/>
      <c r="Y241" s="26"/>
      <c r="Z241" s="26"/>
      <c r="AA241" s="26"/>
    </row>
    <row r="242" spans="1:27" s="24" customFormat="1" ht="27" customHeight="1" x14ac:dyDescent="0.3">
      <c r="A242" s="5">
        <v>592</v>
      </c>
      <c r="B242" s="13" t="s">
        <v>169</v>
      </c>
      <c r="C242" s="13" t="s">
        <v>590</v>
      </c>
      <c r="D242" s="13" t="s">
        <v>267</v>
      </c>
      <c r="E242" s="13" t="s">
        <v>3</v>
      </c>
      <c r="F242" s="13" t="s">
        <v>273</v>
      </c>
      <c r="G242" s="25">
        <v>81</v>
      </c>
      <c r="H242" s="13" t="s">
        <v>582</v>
      </c>
      <c r="I242" s="13">
        <v>265</v>
      </c>
      <c r="J242" s="13">
        <v>17</v>
      </c>
      <c r="K242" s="13">
        <v>12</v>
      </c>
      <c r="L242" s="13">
        <v>4</v>
      </c>
      <c r="M242" s="13">
        <v>223</v>
      </c>
      <c r="N242" s="25">
        <v>0.8095</v>
      </c>
      <c r="O242" s="13">
        <v>0.94889999999999997</v>
      </c>
      <c r="P242" s="13">
        <v>0.58619999999999994</v>
      </c>
      <c r="Q242" s="13">
        <v>0.98239999999999994</v>
      </c>
      <c r="R242" s="13">
        <v>15.85</v>
      </c>
      <c r="S242" s="13">
        <v>0.2</v>
      </c>
      <c r="T242" s="28">
        <v>93.75</v>
      </c>
      <c r="U242" s="28">
        <v>78.98</v>
      </c>
      <c r="V242" s="34">
        <v>0.97314999999999996</v>
      </c>
      <c r="W242" s="26"/>
      <c r="X242" s="26"/>
      <c r="Y242" s="26"/>
      <c r="Z242" s="26"/>
      <c r="AA242" s="26"/>
    </row>
    <row r="243" spans="1:27" s="24" customFormat="1" ht="27" customHeight="1" x14ac:dyDescent="0.3">
      <c r="A243" s="5">
        <v>592</v>
      </c>
      <c r="B243" s="13" t="s">
        <v>169</v>
      </c>
      <c r="C243" s="13" t="s">
        <v>590</v>
      </c>
      <c r="D243" s="13" t="s">
        <v>267</v>
      </c>
      <c r="E243" s="5" t="s">
        <v>9</v>
      </c>
      <c r="F243" s="13" t="s">
        <v>273</v>
      </c>
      <c r="G243" s="25">
        <v>37.700000000000003</v>
      </c>
      <c r="H243" s="13" t="s">
        <v>584</v>
      </c>
      <c r="I243" s="13">
        <v>265</v>
      </c>
      <c r="J243" s="13">
        <v>18</v>
      </c>
      <c r="K243" s="13">
        <v>12</v>
      </c>
      <c r="L243" s="13">
        <v>3</v>
      </c>
      <c r="M243" s="13">
        <v>223</v>
      </c>
      <c r="N243" s="25">
        <v>0.85709999999999997</v>
      </c>
      <c r="O243" s="13">
        <v>0.95040000000000002</v>
      </c>
      <c r="P243" s="13">
        <v>0.6</v>
      </c>
      <c r="Q243" s="13">
        <v>0.98670000000000002</v>
      </c>
      <c r="R243" s="13">
        <v>16.79</v>
      </c>
      <c r="S243" s="13">
        <v>0.15</v>
      </c>
      <c r="T243" s="28">
        <v>94.14</v>
      </c>
      <c r="U243" s="28">
        <v>111.5</v>
      </c>
      <c r="V243" s="34">
        <v>0.98031000000000001</v>
      </c>
      <c r="W243" s="26"/>
      <c r="X243" s="26"/>
      <c r="Y243" s="26"/>
      <c r="Z243" s="26"/>
      <c r="AA243" s="26"/>
    </row>
    <row r="244" spans="1:27" s="24" customFormat="1" ht="27" customHeight="1" x14ac:dyDescent="0.3">
      <c r="A244" s="5">
        <v>635</v>
      </c>
      <c r="B244" s="13" t="s">
        <v>178</v>
      </c>
      <c r="C244" s="13" t="s">
        <v>601</v>
      </c>
      <c r="D244" s="13" t="s">
        <v>602</v>
      </c>
      <c r="E244" s="5" t="s">
        <v>603</v>
      </c>
      <c r="F244" s="13" t="s">
        <v>274</v>
      </c>
      <c r="G244" s="25" t="s">
        <v>580</v>
      </c>
      <c r="H244" s="13" t="s">
        <v>604</v>
      </c>
      <c r="I244" s="13">
        <v>95</v>
      </c>
      <c r="J244" s="13">
        <v>90</v>
      </c>
      <c r="K244" s="13">
        <v>5</v>
      </c>
      <c r="L244" s="13">
        <v>23</v>
      </c>
      <c r="M244" s="13">
        <v>160</v>
      </c>
      <c r="N244" s="25">
        <v>0.7965000000000001</v>
      </c>
      <c r="O244" s="13">
        <v>0.96970000000000001</v>
      </c>
      <c r="P244" s="13">
        <v>0.94739999999999991</v>
      </c>
      <c r="Q244" s="13">
        <v>0.87430000000000008</v>
      </c>
      <c r="R244" s="13">
        <v>26.28</v>
      </c>
      <c r="S244" s="13">
        <v>0.21</v>
      </c>
      <c r="T244" s="28">
        <v>89.93</v>
      </c>
      <c r="U244" s="28">
        <v>125.22</v>
      </c>
      <c r="V244" s="36" t="s">
        <v>16</v>
      </c>
      <c r="W244" s="26"/>
      <c r="X244" s="26"/>
      <c r="Y244" s="26"/>
      <c r="Z244" s="26"/>
      <c r="AA244" s="26"/>
    </row>
    <row r="245" spans="1:27" s="24" customFormat="1" ht="27" customHeight="1" x14ac:dyDescent="0.3">
      <c r="A245" s="5">
        <v>635</v>
      </c>
      <c r="B245" s="13" t="s">
        <v>178</v>
      </c>
      <c r="C245" s="13" t="s">
        <v>601</v>
      </c>
      <c r="D245" s="13" t="s">
        <v>602</v>
      </c>
      <c r="E245" s="5" t="s">
        <v>605</v>
      </c>
      <c r="F245" s="13" t="s">
        <v>274</v>
      </c>
      <c r="G245" s="25">
        <v>35</v>
      </c>
      <c r="H245" s="13" t="s">
        <v>606</v>
      </c>
      <c r="I245" s="13">
        <v>95</v>
      </c>
      <c r="J245" s="13">
        <v>106</v>
      </c>
      <c r="K245" s="13">
        <v>45</v>
      </c>
      <c r="L245" s="13">
        <v>7</v>
      </c>
      <c r="M245" s="13">
        <v>120</v>
      </c>
      <c r="N245" s="25">
        <v>0.93810000000000004</v>
      </c>
      <c r="O245" s="13">
        <v>0.72730000000000006</v>
      </c>
      <c r="P245" s="13">
        <v>0.70200000000000007</v>
      </c>
      <c r="Q245" s="13">
        <v>0.94489999999999996</v>
      </c>
      <c r="R245" s="13">
        <v>3.44</v>
      </c>
      <c r="S245" s="13">
        <v>0.09</v>
      </c>
      <c r="T245" s="28">
        <v>81.290000000000006</v>
      </c>
      <c r="U245" s="28">
        <v>40.380000000000003</v>
      </c>
      <c r="V245" s="36" t="s">
        <v>16</v>
      </c>
      <c r="W245" s="26"/>
      <c r="X245" s="26"/>
      <c r="Y245" s="26"/>
      <c r="Z245" s="26"/>
      <c r="AA245" s="26"/>
    </row>
    <row r="246" spans="1:27" s="24" customFormat="1" ht="27" customHeight="1" x14ac:dyDescent="0.3">
      <c r="A246" s="5">
        <v>635</v>
      </c>
      <c r="B246" s="13" t="s">
        <v>178</v>
      </c>
      <c r="C246" s="13" t="s">
        <v>601</v>
      </c>
      <c r="D246" s="13" t="s">
        <v>602</v>
      </c>
      <c r="E246" s="5" t="s">
        <v>607</v>
      </c>
      <c r="F246" s="13" t="s">
        <v>274</v>
      </c>
      <c r="G246" s="25" t="s">
        <v>583</v>
      </c>
      <c r="H246" s="13" t="s">
        <v>608</v>
      </c>
      <c r="I246" s="13">
        <v>95</v>
      </c>
      <c r="J246" s="13">
        <v>103</v>
      </c>
      <c r="K246" s="13">
        <v>19</v>
      </c>
      <c r="L246" s="13">
        <v>19</v>
      </c>
      <c r="M246" s="13">
        <v>137</v>
      </c>
      <c r="N246" s="25">
        <v>0.84430000000000005</v>
      </c>
      <c r="O246" s="13">
        <v>0.87819999999999998</v>
      </c>
      <c r="P246" s="13">
        <v>0.84430000000000005</v>
      </c>
      <c r="Q246" s="13">
        <v>0.87819999999999998</v>
      </c>
      <c r="R246" s="13">
        <v>6.93</v>
      </c>
      <c r="S246" s="13">
        <v>0.18</v>
      </c>
      <c r="T246" s="28">
        <v>86.33</v>
      </c>
      <c r="U246" s="28">
        <v>39.090000000000003</v>
      </c>
      <c r="V246" s="36" t="s">
        <v>16</v>
      </c>
      <c r="W246" s="26"/>
      <c r="X246" s="26"/>
      <c r="Y246" s="26"/>
      <c r="Z246" s="26"/>
      <c r="AA246" s="26"/>
    </row>
    <row r="247" spans="1:27" s="24" customFormat="1" ht="27" customHeight="1" x14ac:dyDescent="0.3">
      <c r="A247" s="5">
        <v>635</v>
      </c>
      <c r="B247" s="13" t="s">
        <v>178</v>
      </c>
      <c r="C247" s="13" t="s">
        <v>590</v>
      </c>
      <c r="D247" s="13" t="s">
        <v>586</v>
      </c>
      <c r="E247" s="13" t="s">
        <v>2</v>
      </c>
      <c r="F247" s="13" t="s">
        <v>274</v>
      </c>
      <c r="G247" s="13">
        <v>70</v>
      </c>
      <c r="H247" s="13" t="s">
        <v>581</v>
      </c>
      <c r="I247" s="13">
        <v>95</v>
      </c>
      <c r="J247" s="13">
        <v>22</v>
      </c>
      <c r="K247" s="13">
        <v>4</v>
      </c>
      <c r="L247" s="13">
        <v>4</v>
      </c>
      <c r="M247" s="13">
        <v>65</v>
      </c>
      <c r="N247" s="13">
        <v>0.84620000000000006</v>
      </c>
      <c r="O247" s="13">
        <v>0.94200000000000006</v>
      </c>
      <c r="P247" s="13">
        <v>0.84620000000000006</v>
      </c>
      <c r="Q247" s="13">
        <v>0.94200000000000006</v>
      </c>
      <c r="R247" s="13">
        <v>14.6</v>
      </c>
      <c r="S247" s="13">
        <v>0.16</v>
      </c>
      <c r="T247" s="28">
        <v>91.58</v>
      </c>
      <c r="U247" s="28">
        <v>89.38</v>
      </c>
      <c r="V247" s="36" t="s">
        <v>16</v>
      </c>
      <c r="W247" s="26"/>
      <c r="X247" s="26"/>
      <c r="Y247" s="26"/>
      <c r="Z247" s="26"/>
      <c r="AA247" s="26"/>
    </row>
    <row r="248" spans="1:27" s="24" customFormat="1" ht="27" customHeight="1" x14ac:dyDescent="0.3">
      <c r="A248" s="5">
        <v>635</v>
      </c>
      <c r="B248" s="13" t="s">
        <v>178</v>
      </c>
      <c r="C248" s="13" t="s">
        <v>590</v>
      </c>
      <c r="D248" s="13" t="s">
        <v>586</v>
      </c>
      <c r="E248" s="13" t="s">
        <v>3</v>
      </c>
      <c r="F248" s="13" t="s">
        <v>274</v>
      </c>
      <c r="G248" s="13">
        <v>35</v>
      </c>
      <c r="H248" s="13" t="s">
        <v>582</v>
      </c>
      <c r="I248" s="13">
        <v>95</v>
      </c>
      <c r="J248" s="13">
        <v>24</v>
      </c>
      <c r="K248" s="13">
        <v>28</v>
      </c>
      <c r="L248" s="13">
        <v>2</v>
      </c>
      <c r="M248" s="13">
        <v>41</v>
      </c>
      <c r="N248" s="13">
        <v>0.92310000000000003</v>
      </c>
      <c r="O248" s="13">
        <v>0.59420000000000006</v>
      </c>
      <c r="P248" s="13">
        <v>0.46149999999999997</v>
      </c>
      <c r="Q248" s="13">
        <v>0.9534999999999999</v>
      </c>
      <c r="R248" s="13">
        <v>2.27</v>
      </c>
      <c r="S248" s="13">
        <v>0.13</v>
      </c>
      <c r="T248" s="28">
        <v>68.42</v>
      </c>
      <c r="U248" s="28">
        <v>17.57</v>
      </c>
      <c r="V248" s="36" t="s">
        <v>16</v>
      </c>
      <c r="W248" s="26"/>
      <c r="X248" s="26"/>
      <c r="Y248" s="26"/>
      <c r="Z248" s="26"/>
      <c r="AA248" s="26"/>
    </row>
    <row r="249" spans="1:27" s="24" customFormat="1" ht="27" customHeight="1" x14ac:dyDescent="0.3">
      <c r="A249" s="5">
        <v>635</v>
      </c>
      <c r="B249" s="13" t="s">
        <v>178</v>
      </c>
      <c r="C249" s="13" t="s">
        <v>590</v>
      </c>
      <c r="D249" s="13" t="s">
        <v>586</v>
      </c>
      <c r="E249" s="5" t="s">
        <v>9</v>
      </c>
      <c r="F249" s="13" t="s">
        <v>274</v>
      </c>
      <c r="G249" s="13">
        <v>7.4</v>
      </c>
      <c r="H249" s="13" t="s">
        <v>584</v>
      </c>
      <c r="I249" s="13">
        <v>95</v>
      </c>
      <c r="J249" s="13">
        <v>22</v>
      </c>
      <c r="K249" s="13">
        <v>4</v>
      </c>
      <c r="L249" s="13">
        <v>13</v>
      </c>
      <c r="M249" s="13">
        <v>56</v>
      </c>
      <c r="N249" s="13">
        <v>0.62860000000000005</v>
      </c>
      <c r="O249" s="13">
        <v>0.93330000000000002</v>
      </c>
      <c r="P249" s="13">
        <v>0.84620000000000006</v>
      </c>
      <c r="Q249" s="13">
        <v>0.81159999999999999</v>
      </c>
      <c r="R249" s="13">
        <v>9.43</v>
      </c>
      <c r="S249" s="13">
        <v>0.4</v>
      </c>
      <c r="T249" s="28">
        <v>82.11</v>
      </c>
      <c r="U249" s="28">
        <v>23.69</v>
      </c>
      <c r="V249" s="36" t="s">
        <v>16</v>
      </c>
      <c r="W249" s="26"/>
      <c r="X249" s="26"/>
      <c r="Y249" s="26"/>
      <c r="Z249" s="26"/>
      <c r="AA249" s="26"/>
    </row>
    <row r="250" spans="1:27" s="24" customFormat="1" ht="27" customHeight="1" x14ac:dyDescent="0.3">
      <c r="A250" s="5">
        <v>635</v>
      </c>
      <c r="B250" s="13" t="s">
        <v>178</v>
      </c>
      <c r="C250" s="13" t="s">
        <v>590</v>
      </c>
      <c r="D250" s="13" t="s">
        <v>587</v>
      </c>
      <c r="E250" s="13" t="s">
        <v>2</v>
      </c>
      <c r="F250" s="13" t="s">
        <v>274</v>
      </c>
      <c r="G250" s="13">
        <v>140</v>
      </c>
      <c r="H250" s="13" t="s">
        <v>581</v>
      </c>
      <c r="I250" s="13">
        <v>183</v>
      </c>
      <c r="J250" s="13">
        <v>68</v>
      </c>
      <c r="K250" s="13">
        <v>1</v>
      </c>
      <c r="L250" s="13">
        <v>19</v>
      </c>
      <c r="M250" s="13">
        <v>95</v>
      </c>
      <c r="N250" s="13">
        <v>0.78159999999999996</v>
      </c>
      <c r="O250" s="13">
        <v>0.98959999999999992</v>
      </c>
      <c r="P250" s="13">
        <v>0.98549999999999993</v>
      </c>
      <c r="Q250" s="13">
        <v>0.83329999999999993</v>
      </c>
      <c r="R250" s="13">
        <v>75.03</v>
      </c>
      <c r="S250" s="13">
        <v>0.22</v>
      </c>
      <c r="T250" s="28">
        <v>89.07</v>
      </c>
      <c r="U250" s="28">
        <v>340</v>
      </c>
      <c r="V250" s="36" t="s">
        <v>16</v>
      </c>
      <c r="W250" s="26"/>
      <c r="X250" s="26"/>
      <c r="Y250" s="26"/>
      <c r="Z250" s="26"/>
      <c r="AA250" s="26"/>
    </row>
    <row r="251" spans="1:27" s="24" customFormat="1" ht="27" customHeight="1" x14ac:dyDescent="0.3">
      <c r="A251" s="5">
        <v>635</v>
      </c>
      <c r="B251" s="13" t="s">
        <v>178</v>
      </c>
      <c r="C251" s="13" t="s">
        <v>590</v>
      </c>
      <c r="D251" s="13" t="s">
        <v>587</v>
      </c>
      <c r="E251" s="13" t="s">
        <v>3</v>
      </c>
      <c r="F251" s="13" t="s">
        <v>274</v>
      </c>
      <c r="G251" s="13">
        <v>35</v>
      </c>
      <c r="H251" s="13" t="s">
        <v>582</v>
      </c>
      <c r="I251" s="13">
        <v>183</v>
      </c>
      <c r="J251" s="13">
        <v>82</v>
      </c>
      <c r="K251" s="13">
        <v>17</v>
      </c>
      <c r="L251" s="13">
        <v>5</v>
      </c>
      <c r="M251" s="13">
        <v>79</v>
      </c>
      <c r="N251" s="13">
        <v>0.9425</v>
      </c>
      <c r="O251" s="13">
        <v>0.82290000000000008</v>
      </c>
      <c r="P251" s="13">
        <v>0.82830000000000004</v>
      </c>
      <c r="Q251" s="13">
        <v>0.9405</v>
      </c>
      <c r="R251" s="13">
        <v>5.32</v>
      </c>
      <c r="S251" s="13">
        <v>7.0000000000000007E-2</v>
      </c>
      <c r="T251" s="28">
        <v>87.98</v>
      </c>
      <c r="U251" s="28">
        <v>76.209999999999994</v>
      </c>
      <c r="V251" s="36" t="s">
        <v>16</v>
      </c>
      <c r="W251" s="26"/>
      <c r="X251" s="26"/>
      <c r="Y251" s="26"/>
      <c r="Z251" s="26"/>
      <c r="AA251" s="26"/>
    </row>
    <row r="252" spans="1:27" s="24" customFormat="1" ht="27" customHeight="1" x14ac:dyDescent="0.3">
      <c r="A252" s="5">
        <v>635</v>
      </c>
      <c r="B252" s="13" t="s">
        <v>178</v>
      </c>
      <c r="C252" s="13" t="s">
        <v>590</v>
      </c>
      <c r="D252" s="13" t="s">
        <v>587</v>
      </c>
      <c r="E252" s="5" t="s">
        <v>9</v>
      </c>
      <c r="F252" s="13" t="s">
        <v>274</v>
      </c>
      <c r="G252" s="13">
        <v>25.3</v>
      </c>
      <c r="H252" s="13" t="s">
        <v>584</v>
      </c>
      <c r="I252" s="13">
        <v>183</v>
      </c>
      <c r="J252" s="13">
        <v>81</v>
      </c>
      <c r="K252" s="13">
        <v>15</v>
      </c>
      <c r="L252" s="13">
        <v>6</v>
      </c>
      <c r="M252" s="13">
        <v>81</v>
      </c>
      <c r="N252" s="13">
        <v>0.93099999999999994</v>
      </c>
      <c r="O252" s="13">
        <v>0.84379999999999999</v>
      </c>
      <c r="P252" s="13">
        <v>0.84379999999999999</v>
      </c>
      <c r="Q252" s="13">
        <v>0.93099999999999994</v>
      </c>
      <c r="R252" s="13">
        <v>5.96</v>
      </c>
      <c r="S252" s="13">
        <v>0.08</v>
      </c>
      <c r="T252" s="28">
        <v>88.52</v>
      </c>
      <c r="U252" s="28">
        <v>72.900000000000006</v>
      </c>
      <c r="V252" s="36" t="s">
        <v>16</v>
      </c>
      <c r="W252" s="26"/>
      <c r="X252" s="26"/>
      <c r="Y252" s="26"/>
      <c r="Z252" s="26"/>
      <c r="AA252" s="26"/>
    </row>
    <row r="253" spans="1:27" s="24" customFormat="1" ht="27" customHeight="1" x14ac:dyDescent="0.3">
      <c r="A253" s="5">
        <v>645</v>
      </c>
      <c r="B253" s="13" t="s">
        <v>180</v>
      </c>
      <c r="C253" s="13" t="s">
        <v>609</v>
      </c>
      <c r="D253" s="13" t="s">
        <v>586</v>
      </c>
      <c r="E253" s="13" t="s">
        <v>2</v>
      </c>
      <c r="F253" s="13" t="s">
        <v>274</v>
      </c>
      <c r="G253" s="13">
        <v>70</v>
      </c>
      <c r="H253" s="13" t="s">
        <v>581</v>
      </c>
      <c r="I253" s="13">
        <v>213</v>
      </c>
      <c r="J253" s="13">
        <v>16</v>
      </c>
      <c r="K253" s="13">
        <v>16</v>
      </c>
      <c r="L253" s="13">
        <v>2</v>
      </c>
      <c r="M253" s="13">
        <v>179</v>
      </c>
      <c r="N253" s="13">
        <v>0.88890000000000002</v>
      </c>
      <c r="O253" s="13">
        <v>0.91790000000000005</v>
      </c>
      <c r="P253" s="13">
        <v>0.5</v>
      </c>
      <c r="Q253" s="13">
        <v>0.9890000000000001</v>
      </c>
      <c r="R253" s="13">
        <v>10.83</v>
      </c>
      <c r="S253" s="13">
        <v>0.12</v>
      </c>
      <c r="T253" s="28">
        <v>91.55</v>
      </c>
      <c r="U253" s="28">
        <v>89.5</v>
      </c>
      <c r="V253" s="36" t="s">
        <v>16</v>
      </c>
      <c r="W253" s="26"/>
      <c r="X253" s="26"/>
      <c r="Y253" s="26"/>
      <c r="Z253" s="26"/>
      <c r="AA253" s="26"/>
    </row>
    <row r="254" spans="1:27" s="24" customFormat="1" ht="27" customHeight="1" x14ac:dyDescent="0.3">
      <c r="A254" s="5">
        <v>645</v>
      </c>
      <c r="B254" s="13" t="s">
        <v>180</v>
      </c>
      <c r="C254" s="13" t="s">
        <v>609</v>
      </c>
      <c r="D254" s="13" t="s">
        <v>586</v>
      </c>
      <c r="E254" s="13" t="s">
        <v>3</v>
      </c>
      <c r="F254" s="13" t="s">
        <v>274</v>
      </c>
      <c r="G254" s="13">
        <v>35</v>
      </c>
      <c r="H254" s="13" t="s">
        <v>582</v>
      </c>
      <c r="I254" s="13">
        <v>213</v>
      </c>
      <c r="J254" s="13">
        <v>15</v>
      </c>
      <c r="K254" s="13">
        <v>79</v>
      </c>
      <c r="L254" s="13">
        <v>3</v>
      </c>
      <c r="M254" s="13">
        <v>116</v>
      </c>
      <c r="N254" s="13">
        <v>0.83329999999999993</v>
      </c>
      <c r="O254" s="13">
        <v>0.59489999999999998</v>
      </c>
      <c r="P254" s="13">
        <v>0.15960000000000002</v>
      </c>
      <c r="Q254" s="13">
        <v>0.9748</v>
      </c>
      <c r="R254" s="13">
        <v>2.06</v>
      </c>
      <c r="S254" s="13">
        <v>0.28000000000000003</v>
      </c>
      <c r="T254" s="28">
        <v>61.5</v>
      </c>
      <c r="U254" s="28">
        <v>7.34</v>
      </c>
      <c r="V254" s="36" t="s">
        <v>16</v>
      </c>
      <c r="W254" s="26"/>
      <c r="X254" s="26"/>
      <c r="Y254" s="26"/>
      <c r="Z254" s="26"/>
      <c r="AA254" s="26"/>
    </row>
    <row r="255" spans="1:27" ht="27" customHeight="1" x14ac:dyDescent="0.3">
      <c r="A255" s="5">
        <v>641</v>
      </c>
      <c r="B255" s="13" t="s">
        <v>183</v>
      </c>
      <c r="C255" s="13" t="s">
        <v>590</v>
      </c>
      <c r="D255" s="13" t="s">
        <v>267</v>
      </c>
      <c r="E255" s="13" t="s">
        <v>2</v>
      </c>
      <c r="F255" s="13" t="s">
        <v>274</v>
      </c>
      <c r="G255" s="13">
        <v>150</v>
      </c>
      <c r="H255" s="13" t="s">
        <v>581</v>
      </c>
      <c r="I255" s="13">
        <v>396</v>
      </c>
      <c r="J255" s="13">
        <v>88</v>
      </c>
      <c r="K255" s="13">
        <v>3</v>
      </c>
      <c r="L255" s="13">
        <v>23</v>
      </c>
      <c r="M255" s="13">
        <v>282</v>
      </c>
      <c r="N255" s="13">
        <v>0.79280000000000006</v>
      </c>
      <c r="O255" s="13">
        <v>0.98950000000000005</v>
      </c>
      <c r="P255" s="13">
        <v>0.96700000000000008</v>
      </c>
      <c r="Q255" s="13">
        <v>0.92459999999999998</v>
      </c>
      <c r="R255" s="13">
        <v>75.319999999999993</v>
      </c>
      <c r="S255" s="13">
        <v>0.21</v>
      </c>
      <c r="T255" s="28">
        <v>93.43</v>
      </c>
      <c r="U255" s="28">
        <v>359.65</v>
      </c>
      <c r="V255" s="34">
        <v>0.93600000000000005</v>
      </c>
      <c r="W255" s="26"/>
      <c r="X255" s="26"/>
      <c r="Y255" s="26"/>
      <c r="Z255" s="26"/>
      <c r="AA255" s="26"/>
    </row>
    <row r="256" spans="1:27" ht="27" customHeight="1" x14ac:dyDescent="0.3">
      <c r="A256" s="5">
        <v>641</v>
      </c>
      <c r="B256" s="13" t="s">
        <v>183</v>
      </c>
      <c r="C256" s="13" t="s">
        <v>590</v>
      </c>
      <c r="D256" s="13" t="s">
        <v>267</v>
      </c>
      <c r="E256" s="13" t="s">
        <v>3</v>
      </c>
      <c r="F256" s="13" t="s">
        <v>274</v>
      </c>
      <c r="G256" s="13">
        <v>35</v>
      </c>
      <c r="H256" s="13" t="s">
        <v>582</v>
      </c>
      <c r="I256" s="13">
        <v>396</v>
      </c>
      <c r="J256" s="13">
        <v>92</v>
      </c>
      <c r="K256" s="13">
        <v>83</v>
      </c>
      <c r="L256" s="13">
        <v>19</v>
      </c>
      <c r="M256" s="13">
        <v>202</v>
      </c>
      <c r="N256" s="13">
        <v>0.82879999999999998</v>
      </c>
      <c r="O256" s="13">
        <v>0.70879999999999999</v>
      </c>
      <c r="P256" s="13">
        <v>0.52570000000000006</v>
      </c>
      <c r="Q256" s="13">
        <v>0.91400000000000003</v>
      </c>
      <c r="R256" s="13">
        <v>2.85</v>
      </c>
      <c r="S256" s="13">
        <v>0.24</v>
      </c>
      <c r="T256" s="28">
        <v>74.239999999999995</v>
      </c>
      <c r="U256" s="28">
        <v>11.78</v>
      </c>
      <c r="V256" s="34">
        <v>0.85299999999999998</v>
      </c>
      <c r="W256" s="26"/>
      <c r="X256" s="26"/>
      <c r="Y256" s="26"/>
      <c r="Z256" s="26"/>
      <c r="AA256" s="26"/>
    </row>
    <row r="257" spans="1:27" ht="27" customHeight="1" x14ac:dyDescent="0.3">
      <c r="A257" s="5">
        <v>641</v>
      </c>
      <c r="B257" s="13" t="s">
        <v>183</v>
      </c>
      <c r="C257" s="13" t="s">
        <v>590</v>
      </c>
      <c r="D257" s="13" t="s">
        <v>267</v>
      </c>
      <c r="E257" s="5" t="s">
        <v>9</v>
      </c>
      <c r="F257" s="13" t="s">
        <v>274</v>
      </c>
      <c r="G257" s="13" t="s">
        <v>610</v>
      </c>
      <c r="H257" s="13" t="s">
        <v>584</v>
      </c>
      <c r="I257" s="13">
        <v>396</v>
      </c>
      <c r="J257" s="13">
        <v>100</v>
      </c>
      <c r="K257" s="13">
        <v>35</v>
      </c>
      <c r="L257" s="13">
        <v>11</v>
      </c>
      <c r="M257" s="13">
        <v>250</v>
      </c>
      <c r="N257" s="13">
        <v>0.90090000000000003</v>
      </c>
      <c r="O257" s="13">
        <v>0.87719999999999998</v>
      </c>
      <c r="P257" s="13">
        <v>0.74069999999999991</v>
      </c>
      <c r="Q257" s="13">
        <v>0.95790000000000008</v>
      </c>
      <c r="R257" s="13">
        <v>7.34</v>
      </c>
      <c r="S257" s="13">
        <v>0.11</v>
      </c>
      <c r="T257" s="28">
        <v>88.38</v>
      </c>
      <c r="U257" s="28">
        <v>64.94</v>
      </c>
      <c r="V257" s="34">
        <v>0.95199999999999996</v>
      </c>
      <c r="W257" s="26"/>
      <c r="X257" s="26"/>
      <c r="Y257" s="26"/>
      <c r="Z257" s="26"/>
      <c r="AA257" s="26"/>
    </row>
    <row r="258" spans="1:27" ht="27" customHeight="1" x14ac:dyDescent="0.3">
      <c r="A258" s="5">
        <v>641</v>
      </c>
      <c r="B258" s="13" t="s">
        <v>183</v>
      </c>
      <c r="C258" s="13" t="s">
        <v>590</v>
      </c>
      <c r="D258" s="13" t="s">
        <v>586</v>
      </c>
      <c r="E258" s="13" t="s">
        <v>2</v>
      </c>
      <c r="F258" s="13" t="s">
        <v>274</v>
      </c>
      <c r="G258" s="13">
        <v>150</v>
      </c>
      <c r="H258" s="13" t="s">
        <v>581</v>
      </c>
      <c r="I258" s="13">
        <v>253</v>
      </c>
      <c r="J258" s="13">
        <v>17</v>
      </c>
      <c r="K258" s="13">
        <v>0</v>
      </c>
      <c r="L258" s="13">
        <v>10</v>
      </c>
      <c r="M258" s="13">
        <v>226</v>
      </c>
      <c r="N258" s="13">
        <v>0.62960000000000005</v>
      </c>
      <c r="O258" s="13">
        <v>1</v>
      </c>
      <c r="P258" s="13">
        <v>1</v>
      </c>
      <c r="Q258" s="13">
        <v>0.95760000000000001</v>
      </c>
      <c r="R258" s="27" t="s">
        <v>16</v>
      </c>
      <c r="S258" s="13">
        <v>0.37</v>
      </c>
      <c r="T258" s="28">
        <v>96.05</v>
      </c>
      <c r="U258" s="32" t="s">
        <v>16</v>
      </c>
      <c r="V258" s="36" t="s">
        <v>16</v>
      </c>
      <c r="W258" s="26"/>
      <c r="X258" s="26"/>
      <c r="Y258" s="26"/>
      <c r="Z258" s="26"/>
      <c r="AA258" s="26"/>
    </row>
    <row r="259" spans="1:27" ht="27" customHeight="1" x14ac:dyDescent="0.3">
      <c r="A259" s="5">
        <v>641</v>
      </c>
      <c r="B259" s="13" t="s">
        <v>183</v>
      </c>
      <c r="C259" s="13" t="s">
        <v>590</v>
      </c>
      <c r="D259" s="13" t="s">
        <v>586</v>
      </c>
      <c r="E259" s="13" t="s">
        <v>3</v>
      </c>
      <c r="F259" s="13" t="s">
        <v>274</v>
      </c>
      <c r="G259" s="13">
        <v>35</v>
      </c>
      <c r="H259" s="13" t="s">
        <v>582</v>
      </c>
      <c r="I259" s="13">
        <v>253</v>
      </c>
      <c r="J259" s="13">
        <v>20</v>
      </c>
      <c r="K259" s="13">
        <v>70</v>
      </c>
      <c r="L259" s="13">
        <v>7</v>
      </c>
      <c r="M259" s="13">
        <v>156</v>
      </c>
      <c r="N259" s="13">
        <v>0.74069999999999991</v>
      </c>
      <c r="O259" s="13">
        <v>0.69030000000000002</v>
      </c>
      <c r="P259" s="13">
        <v>0.22219999999999998</v>
      </c>
      <c r="Q259" s="13">
        <v>0.95709999999999995</v>
      </c>
      <c r="R259" s="13">
        <v>2.39</v>
      </c>
      <c r="S259" s="13">
        <v>0.38</v>
      </c>
      <c r="T259" s="28">
        <v>69.569999999999993</v>
      </c>
      <c r="U259" s="28">
        <v>6.37</v>
      </c>
      <c r="V259" s="36" t="s">
        <v>16</v>
      </c>
      <c r="W259" s="26"/>
      <c r="X259" s="26"/>
      <c r="Y259" s="26"/>
      <c r="Z259" s="26"/>
      <c r="AA259" s="26"/>
    </row>
    <row r="260" spans="1:27" ht="27" customHeight="1" x14ac:dyDescent="0.3">
      <c r="A260" s="5">
        <v>641</v>
      </c>
      <c r="B260" s="13" t="s">
        <v>183</v>
      </c>
      <c r="C260" s="13" t="s">
        <v>590</v>
      </c>
      <c r="D260" s="13" t="s">
        <v>586</v>
      </c>
      <c r="E260" s="5" t="s">
        <v>9</v>
      </c>
      <c r="F260" s="13" t="s">
        <v>274</v>
      </c>
      <c r="G260" s="13">
        <v>13.1</v>
      </c>
      <c r="H260" s="13" t="s">
        <v>584</v>
      </c>
      <c r="I260" s="13">
        <v>253</v>
      </c>
      <c r="J260" s="13">
        <v>20</v>
      </c>
      <c r="K260" s="13">
        <v>25</v>
      </c>
      <c r="L260" s="13">
        <v>7</v>
      </c>
      <c r="M260" s="13">
        <v>201</v>
      </c>
      <c r="N260" s="13">
        <v>0.74069999999999991</v>
      </c>
      <c r="O260" s="13">
        <v>0.88939999999999997</v>
      </c>
      <c r="P260" s="13">
        <v>0.44439999999999996</v>
      </c>
      <c r="Q260" s="13">
        <v>0.96629999999999994</v>
      </c>
      <c r="R260" s="13">
        <v>6.7</v>
      </c>
      <c r="S260" s="13">
        <v>0.28999999999999998</v>
      </c>
      <c r="T260" s="28">
        <v>87.35</v>
      </c>
      <c r="U260" s="28">
        <v>22.97</v>
      </c>
      <c r="V260" s="36" t="s">
        <v>16</v>
      </c>
      <c r="W260" s="26"/>
      <c r="X260" s="26"/>
      <c r="Y260" s="26"/>
      <c r="Z260" s="26"/>
      <c r="AA260" s="26"/>
    </row>
    <row r="261" spans="1:27" ht="27" customHeight="1" x14ac:dyDescent="0.3">
      <c r="A261" s="5">
        <v>641</v>
      </c>
      <c r="B261" s="13" t="s">
        <v>183</v>
      </c>
      <c r="C261" s="13" t="s">
        <v>590</v>
      </c>
      <c r="D261" s="13" t="s">
        <v>587</v>
      </c>
      <c r="E261" s="13" t="s">
        <v>2</v>
      </c>
      <c r="F261" s="13" t="s">
        <v>274</v>
      </c>
      <c r="G261" s="13">
        <v>150</v>
      </c>
      <c r="H261" s="13" t="s">
        <v>581</v>
      </c>
      <c r="I261" s="13">
        <v>143</v>
      </c>
      <c r="J261" s="13">
        <v>71</v>
      </c>
      <c r="K261" s="13">
        <v>3</v>
      </c>
      <c r="L261" s="13">
        <v>13</v>
      </c>
      <c r="M261" s="13">
        <v>56</v>
      </c>
      <c r="N261" s="13">
        <v>0.84519999999999995</v>
      </c>
      <c r="O261" s="13">
        <v>0.94920000000000004</v>
      </c>
      <c r="P261" s="13">
        <v>0.95950000000000002</v>
      </c>
      <c r="Q261" s="13">
        <v>0.81159999999999999</v>
      </c>
      <c r="R261" s="13">
        <v>16.62</v>
      </c>
      <c r="S261" s="13">
        <v>0.16</v>
      </c>
      <c r="T261" s="28">
        <v>88.81</v>
      </c>
      <c r="U261" s="28">
        <v>101.95</v>
      </c>
      <c r="V261" s="36" t="s">
        <v>16</v>
      </c>
      <c r="W261" s="26"/>
      <c r="X261" s="26"/>
      <c r="Y261" s="26"/>
      <c r="Z261" s="26"/>
      <c r="AA261" s="26"/>
    </row>
    <row r="262" spans="1:27" ht="27" customHeight="1" x14ac:dyDescent="0.3">
      <c r="A262" s="5">
        <v>641</v>
      </c>
      <c r="B262" s="13" t="s">
        <v>183</v>
      </c>
      <c r="C262" s="13" t="s">
        <v>590</v>
      </c>
      <c r="D262" s="13" t="s">
        <v>587</v>
      </c>
      <c r="E262" s="13" t="s">
        <v>3</v>
      </c>
      <c r="F262" s="13" t="s">
        <v>274</v>
      </c>
      <c r="G262" s="13">
        <v>35</v>
      </c>
      <c r="H262" s="13" t="s">
        <v>582</v>
      </c>
      <c r="I262" s="13">
        <v>143</v>
      </c>
      <c r="J262" s="13">
        <v>72</v>
      </c>
      <c r="K262" s="13">
        <v>13</v>
      </c>
      <c r="L262" s="13">
        <v>12</v>
      </c>
      <c r="M262" s="13">
        <v>46</v>
      </c>
      <c r="N262" s="13">
        <v>0.85709999999999997</v>
      </c>
      <c r="O262" s="13">
        <v>0.77969999999999995</v>
      </c>
      <c r="P262" s="13">
        <v>0.84709999999999996</v>
      </c>
      <c r="Q262" s="13">
        <v>0.79310000000000003</v>
      </c>
      <c r="R262" s="13">
        <v>3.89</v>
      </c>
      <c r="S262" s="13">
        <v>0.18</v>
      </c>
      <c r="T262" s="28">
        <v>82.52</v>
      </c>
      <c r="U262" s="28">
        <v>21.23</v>
      </c>
      <c r="V262" s="36" t="s">
        <v>16</v>
      </c>
      <c r="W262" s="26"/>
      <c r="X262" s="26"/>
      <c r="Y262" s="26"/>
      <c r="Z262" s="26"/>
      <c r="AA262" s="26"/>
    </row>
    <row r="263" spans="1:27" ht="27" customHeight="1" x14ac:dyDescent="0.3">
      <c r="A263" s="5">
        <v>641</v>
      </c>
      <c r="B263" s="13" t="s">
        <v>183</v>
      </c>
      <c r="C263" s="13" t="s">
        <v>590</v>
      </c>
      <c r="D263" s="13" t="s">
        <v>587</v>
      </c>
      <c r="E263" s="5" t="s">
        <v>9</v>
      </c>
      <c r="F263" s="13" t="s">
        <v>274</v>
      </c>
      <c r="G263" s="13">
        <v>27.7</v>
      </c>
      <c r="H263" s="13" t="s">
        <v>584</v>
      </c>
      <c r="I263" s="13">
        <v>143</v>
      </c>
      <c r="J263" s="13">
        <v>80</v>
      </c>
      <c r="K263" s="13">
        <v>10</v>
      </c>
      <c r="L263" s="13">
        <v>4</v>
      </c>
      <c r="M263" s="13">
        <v>49</v>
      </c>
      <c r="N263" s="13">
        <v>0.95239999999999991</v>
      </c>
      <c r="O263" s="13">
        <v>0.83050000000000002</v>
      </c>
      <c r="P263" s="13">
        <v>0.88890000000000002</v>
      </c>
      <c r="Q263" s="13">
        <v>0.92449999999999999</v>
      </c>
      <c r="R263" s="13">
        <v>5.62</v>
      </c>
      <c r="S263" s="13">
        <v>0.06</v>
      </c>
      <c r="T263" s="28">
        <v>90.21</v>
      </c>
      <c r="U263" s="28">
        <v>98</v>
      </c>
      <c r="V263" s="36" t="s">
        <v>16</v>
      </c>
      <c r="W263" s="26"/>
      <c r="X263" s="26"/>
      <c r="Y263" s="26"/>
      <c r="Z263" s="26"/>
      <c r="AA263" s="26"/>
    </row>
    <row r="264" spans="1:27" ht="27" customHeight="1" x14ac:dyDescent="0.3">
      <c r="A264" s="5">
        <v>656</v>
      </c>
      <c r="B264" s="7" t="s">
        <v>184</v>
      </c>
      <c r="C264" s="13" t="s">
        <v>590</v>
      </c>
      <c r="D264" s="13" t="s">
        <v>267</v>
      </c>
      <c r="E264" s="13" t="s">
        <v>2</v>
      </c>
      <c r="F264" s="13" t="s">
        <v>274</v>
      </c>
      <c r="G264" s="7">
        <v>74.2</v>
      </c>
      <c r="H264" s="13" t="s">
        <v>581</v>
      </c>
      <c r="I264" s="13">
        <v>104</v>
      </c>
      <c r="J264" s="7">
        <v>42</v>
      </c>
      <c r="K264" s="7">
        <v>3</v>
      </c>
      <c r="L264" s="7">
        <v>13</v>
      </c>
      <c r="M264" s="7">
        <v>46</v>
      </c>
      <c r="N264" s="7">
        <v>0.76359999999999995</v>
      </c>
      <c r="O264" s="7">
        <v>0.93879999999999997</v>
      </c>
      <c r="P264" s="7">
        <v>0.93330000000000002</v>
      </c>
      <c r="Q264" s="7">
        <v>0.77969999999999995</v>
      </c>
      <c r="R264" s="7">
        <v>12.47</v>
      </c>
      <c r="S264" s="7">
        <v>0.25</v>
      </c>
      <c r="T264" s="31">
        <v>84.62</v>
      </c>
      <c r="U264" s="31">
        <v>49.54</v>
      </c>
      <c r="V264" s="36" t="s">
        <v>16</v>
      </c>
      <c r="W264" s="26"/>
      <c r="X264" s="26"/>
      <c r="Y264" s="26"/>
      <c r="Z264" s="26"/>
      <c r="AA264" s="26"/>
    </row>
    <row r="265" spans="1:27" ht="27" customHeight="1" x14ac:dyDescent="0.3">
      <c r="A265" s="5">
        <v>656</v>
      </c>
      <c r="B265" s="7" t="s">
        <v>184</v>
      </c>
      <c r="C265" s="13" t="s">
        <v>590</v>
      </c>
      <c r="D265" s="13" t="s">
        <v>267</v>
      </c>
      <c r="E265" s="13" t="s">
        <v>3</v>
      </c>
      <c r="F265" s="13" t="s">
        <v>274</v>
      </c>
      <c r="G265" s="7">
        <v>35</v>
      </c>
      <c r="H265" s="13" t="s">
        <v>582</v>
      </c>
      <c r="I265" s="13">
        <v>104</v>
      </c>
      <c r="J265" s="7">
        <v>39</v>
      </c>
      <c r="K265" s="7">
        <v>11</v>
      </c>
      <c r="L265" s="7">
        <v>16</v>
      </c>
      <c r="M265" s="7">
        <v>38</v>
      </c>
      <c r="N265" s="7">
        <v>0.70909999999999995</v>
      </c>
      <c r="O265" s="7">
        <v>0.77549999999999997</v>
      </c>
      <c r="P265" s="7">
        <v>0.78</v>
      </c>
      <c r="Q265" s="7">
        <v>0.70369999999999999</v>
      </c>
      <c r="R265" s="7">
        <v>3.16</v>
      </c>
      <c r="S265" s="7">
        <v>0.38</v>
      </c>
      <c r="T265" s="31">
        <v>74.040000000000006</v>
      </c>
      <c r="U265" s="31">
        <v>8.42</v>
      </c>
      <c r="V265" s="36" t="s">
        <v>16</v>
      </c>
      <c r="W265" s="26"/>
      <c r="X265" s="26"/>
      <c r="Y265" s="26"/>
      <c r="Z265" s="26"/>
      <c r="AA265" s="26"/>
    </row>
    <row r="266" spans="1:27" ht="27" customHeight="1" x14ac:dyDescent="0.3">
      <c r="A266" s="5">
        <v>656</v>
      </c>
      <c r="B266" s="7" t="s">
        <v>184</v>
      </c>
      <c r="C266" s="13" t="s">
        <v>590</v>
      </c>
      <c r="D266" s="13" t="s">
        <v>267</v>
      </c>
      <c r="E266" s="13" t="s">
        <v>9</v>
      </c>
      <c r="F266" s="13" t="s">
        <v>274</v>
      </c>
      <c r="G266" s="7" t="s">
        <v>611</v>
      </c>
      <c r="H266" s="13" t="s">
        <v>584</v>
      </c>
      <c r="I266" s="13">
        <v>104</v>
      </c>
      <c r="J266" s="7">
        <v>41</v>
      </c>
      <c r="K266" s="7">
        <v>9</v>
      </c>
      <c r="L266" s="7">
        <v>14</v>
      </c>
      <c r="M266" s="7">
        <v>40</v>
      </c>
      <c r="N266" s="7">
        <v>0.74549999999999994</v>
      </c>
      <c r="O266" s="7">
        <v>0.81629999999999991</v>
      </c>
      <c r="P266" s="7">
        <v>0.82</v>
      </c>
      <c r="Q266" s="7">
        <v>0.74069999999999991</v>
      </c>
      <c r="R266" s="7">
        <v>4.0599999999999996</v>
      </c>
      <c r="S266" s="7">
        <v>0.31</v>
      </c>
      <c r="T266" s="31">
        <v>77.88</v>
      </c>
      <c r="U266" s="31">
        <v>13.02</v>
      </c>
      <c r="V266" s="36" t="s">
        <v>16</v>
      </c>
      <c r="W266" s="26"/>
      <c r="X266" s="26"/>
      <c r="Y266" s="26"/>
      <c r="Z266" s="26"/>
      <c r="AA266" s="26"/>
    </row>
    <row r="267" spans="1:27" ht="27" customHeight="1" x14ac:dyDescent="0.3">
      <c r="A267" s="5">
        <v>660</v>
      </c>
      <c r="B267" s="13" t="s">
        <v>187</v>
      </c>
      <c r="C267" s="13" t="s">
        <v>609</v>
      </c>
      <c r="D267" s="7" t="s">
        <v>267</v>
      </c>
      <c r="E267" s="13" t="s">
        <v>2</v>
      </c>
      <c r="F267" s="13" t="s">
        <v>273</v>
      </c>
      <c r="G267" s="13">
        <v>72</v>
      </c>
      <c r="H267" s="13" t="s">
        <v>581</v>
      </c>
      <c r="I267" s="13">
        <v>65</v>
      </c>
      <c r="J267" s="13">
        <v>34</v>
      </c>
      <c r="K267" s="13">
        <v>3</v>
      </c>
      <c r="L267" s="13">
        <v>7</v>
      </c>
      <c r="M267" s="13">
        <v>21</v>
      </c>
      <c r="N267" s="13">
        <v>0.82930000000000004</v>
      </c>
      <c r="O267" s="13">
        <v>0.875</v>
      </c>
      <c r="P267" s="13">
        <v>0.91890000000000005</v>
      </c>
      <c r="Q267" s="13">
        <v>0.75</v>
      </c>
      <c r="R267" s="13">
        <v>6.63</v>
      </c>
      <c r="S267" s="13">
        <v>0.2</v>
      </c>
      <c r="T267" s="28">
        <v>84.62</v>
      </c>
      <c r="U267" s="28">
        <v>34</v>
      </c>
      <c r="V267" s="34">
        <v>0.95</v>
      </c>
      <c r="W267" s="26"/>
      <c r="X267" s="26"/>
      <c r="Y267" s="26"/>
      <c r="Z267" s="26"/>
      <c r="AA267" s="26"/>
    </row>
    <row r="268" spans="1:27" ht="27" customHeight="1" x14ac:dyDescent="0.3">
      <c r="A268" s="5">
        <v>660</v>
      </c>
      <c r="B268" s="13" t="s">
        <v>187</v>
      </c>
      <c r="C268" s="13" t="s">
        <v>609</v>
      </c>
      <c r="D268" s="7" t="s">
        <v>267</v>
      </c>
      <c r="E268" s="13" t="s">
        <v>3</v>
      </c>
      <c r="F268" s="13" t="s">
        <v>274</v>
      </c>
      <c r="G268" s="13">
        <v>35</v>
      </c>
      <c r="H268" s="13" t="s">
        <v>582</v>
      </c>
      <c r="I268" s="13">
        <v>65</v>
      </c>
      <c r="J268" s="13">
        <v>30</v>
      </c>
      <c r="K268" s="13">
        <v>5</v>
      </c>
      <c r="L268" s="13">
        <v>11</v>
      </c>
      <c r="M268" s="13">
        <v>19</v>
      </c>
      <c r="N268" s="13">
        <v>0.73170000000000002</v>
      </c>
      <c r="O268" s="13">
        <v>0.79170000000000007</v>
      </c>
      <c r="P268" s="13">
        <v>0.85709999999999997</v>
      </c>
      <c r="Q268" s="13">
        <v>0.63329999999999997</v>
      </c>
      <c r="R268" s="13">
        <v>3.51</v>
      </c>
      <c r="S268" s="13">
        <v>0.34</v>
      </c>
      <c r="T268" s="28">
        <v>75.38</v>
      </c>
      <c r="U268" s="28">
        <v>10.36</v>
      </c>
      <c r="V268" s="34">
        <v>0.9</v>
      </c>
      <c r="W268" s="26"/>
      <c r="X268" s="26"/>
      <c r="Y268" s="26"/>
      <c r="Z268" s="26"/>
      <c r="AA268" s="26"/>
    </row>
    <row r="269" spans="1:27" ht="27" customHeight="1" x14ac:dyDescent="0.3">
      <c r="A269" s="5">
        <v>666</v>
      </c>
      <c r="B269" s="13" t="s">
        <v>188</v>
      </c>
      <c r="C269" s="13" t="s">
        <v>353</v>
      </c>
      <c r="D269" s="7" t="s">
        <v>267</v>
      </c>
      <c r="E269" s="13" t="s">
        <v>2</v>
      </c>
      <c r="F269" s="13" t="s">
        <v>274</v>
      </c>
      <c r="G269" s="13">
        <v>150</v>
      </c>
      <c r="H269" s="13" t="s">
        <v>581</v>
      </c>
      <c r="I269" s="13">
        <v>118</v>
      </c>
      <c r="J269" s="13">
        <v>31</v>
      </c>
      <c r="K269" s="13">
        <v>0</v>
      </c>
      <c r="L269" s="13">
        <v>1</v>
      </c>
      <c r="M269" s="13">
        <v>86</v>
      </c>
      <c r="N269" s="13">
        <v>0.96879999999999999</v>
      </c>
      <c r="O269" s="13">
        <v>1</v>
      </c>
      <c r="P269" s="13">
        <v>1</v>
      </c>
      <c r="Q269" s="13">
        <v>0.98849999999999993</v>
      </c>
      <c r="R269" s="13" t="s">
        <v>16</v>
      </c>
      <c r="S269" s="13">
        <v>0.03</v>
      </c>
      <c r="T269" s="28">
        <v>99.15</v>
      </c>
      <c r="U269" s="28" t="s">
        <v>16</v>
      </c>
      <c r="V269" s="34">
        <v>0.99199999999999999</v>
      </c>
      <c r="W269" s="26"/>
      <c r="X269" s="26"/>
      <c r="Y269" s="26"/>
      <c r="Z269" s="26"/>
      <c r="AA269" s="26"/>
    </row>
    <row r="270" spans="1:27" ht="27" customHeight="1" x14ac:dyDescent="0.3">
      <c r="A270" s="5">
        <v>666</v>
      </c>
      <c r="B270" s="13" t="s">
        <v>188</v>
      </c>
      <c r="C270" s="13" t="s">
        <v>353</v>
      </c>
      <c r="D270" s="7" t="s">
        <v>267</v>
      </c>
      <c r="E270" s="13" t="s">
        <v>3</v>
      </c>
      <c r="F270" s="13" t="s">
        <v>274</v>
      </c>
      <c r="G270" s="13">
        <v>35</v>
      </c>
      <c r="H270" s="13" t="s">
        <v>582</v>
      </c>
      <c r="I270" s="13">
        <v>118</v>
      </c>
      <c r="J270" s="13">
        <v>28</v>
      </c>
      <c r="K270" s="13">
        <v>10</v>
      </c>
      <c r="L270" s="13">
        <v>4</v>
      </c>
      <c r="M270" s="13">
        <v>76</v>
      </c>
      <c r="N270" s="13">
        <v>0.875</v>
      </c>
      <c r="O270" s="13">
        <v>0.88370000000000004</v>
      </c>
      <c r="P270" s="13">
        <v>0.73680000000000012</v>
      </c>
      <c r="Q270" s="13">
        <v>0.95</v>
      </c>
      <c r="R270" s="13">
        <v>7.53</v>
      </c>
      <c r="S270" s="13">
        <v>0.14000000000000001</v>
      </c>
      <c r="T270" s="28">
        <v>88.14</v>
      </c>
      <c r="U270" s="28">
        <v>53.2</v>
      </c>
      <c r="V270" s="34">
        <v>0.93799999999999994</v>
      </c>
      <c r="W270" s="26"/>
      <c r="X270" s="26"/>
      <c r="Y270" s="26"/>
      <c r="Z270" s="26"/>
      <c r="AA270" s="26"/>
    </row>
  </sheetData>
  <sheetProtection algorithmName="SHA-512" hashValue="p99kCSUihZAvCjsxTyjbjXe+wLkYDziQjbU0X04MPVSSVuemdBFmgOJHHOcsvyNlXt0kCszyxw4eer3UDmrN4w==" saltValue="ttNzKeB3dIIaZhxMG6yyjA==" spinCount="100000" sheet="1" objects="1" scenarios="1" selectLockedCells="1" selectUnlockedCells="1"/>
  <autoFilter ref="A3:V270"/>
  <phoneticPr fontId="2" type="noConversion"/>
  <pageMargins left="0.7" right="0.7" top="0.75" bottom="0.75" header="0.3" footer="0.3"/>
  <pageSetup paperSize="9" orientation="portrait" horizontalDpi="300" verticalDpi="300" r:id="rId1"/>
  <ignoredErrors>
    <ignoredError sqref="I4:I49 I50:I106 I107:I27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workbookViewId="0">
      <selection activeCell="H7" sqref="H7"/>
    </sheetView>
  </sheetViews>
  <sheetFormatPr defaultRowHeight="16.5" x14ac:dyDescent="0.3"/>
  <cols>
    <col min="2" max="2" width="13.375" customWidth="1"/>
    <col min="3" max="3" width="65.25" customWidth="1"/>
    <col min="4" max="4" width="19.375" customWidth="1"/>
    <col min="22" max="22" width="18.375" customWidth="1"/>
  </cols>
  <sheetData>
    <row r="1" spans="1:53" s="1" customFormat="1" ht="27" customHeight="1" x14ac:dyDescent="0.3">
      <c r="A1" s="124" t="s">
        <v>640</v>
      </c>
      <c r="B1" s="22"/>
      <c r="C1" s="22"/>
      <c r="D1" s="122"/>
      <c r="E1" s="16"/>
      <c r="F1" s="16"/>
      <c r="G1" s="23"/>
      <c r="H1" s="23"/>
      <c r="I1" s="23"/>
      <c r="J1" s="22"/>
      <c r="K1" s="22"/>
      <c r="L1" s="22"/>
      <c r="M1" s="22"/>
      <c r="N1" s="22"/>
      <c r="O1" s="22"/>
      <c r="P1" s="22"/>
      <c r="Q1" s="22"/>
      <c r="R1" s="22"/>
      <c r="S1" s="4"/>
      <c r="T1" s="23"/>
      <c r="U1" s="16"/>
      <c r="V1" s="16"/>
      <c r="W1" s="16"/>
      <c r="X1" s="23"/>
      <c r="Y1" s="44"/>
      <c r="Z1" s="16"/>
      <c r="AA1" s="16"/>
      <c r="AB1" s="16"/>
      <c r="AC1" s="16"/>
      <c r="AD1" s="16"/>
      <c r="AE1" s="16"/>
      <c r="AF1" s="16"/>
      <c r="AG1" s="16"/>
      <c r="AH1" s="16"/>
      <c r="AI1" s="23"/>
      <c r="AJ1" s="23"/>
      <c r="AK1" s="23"/>
      <c r="AL1" s="16"/>
      <c r="AM1" s="16"/>
      <c r="AN1" s="16"/>
      <c r="AO1" s="16"/>
      <c r="AP1" s="19"/>
      <c r="AQ1" s="123"/>
      <c r="AR1" s="19"/>
      <c r="AS1" s="19"/>
      <c r="AT1" s="19"/>
      <c r="AU1" s="19"/>
      <c r="AV1" s="19"/>
      <c r="AW1" s="19"/>
      <c r="AX1" s="19"/>
      <c r="AY1" s="19"/>
      <c r="AZ1" s="19"/>
      <c r="BA1" s="20"/>
    </row>
    <row r="2" spans="1:53" s="1" customFormat="1" ht="9.75" customHeight="1" x14ac:dyDescent="0.3">
      <c r="A2" s="22"/>
      <c r="B2" s="22"/>
      <c r="C2" s="22"/>
      <c r="D2" s="122"/>
      <c r="E2" s="16"/>
      <c r="F2" s="16"/>
      <c r="G2" s="23"/>
      <c r="H2" s="23"/>
      <c r="I2" s="23"/>
      <c r="J2" s="22"/>
      <c r="K2" s="22"/>
      <c r="L2" s="22"/>
      <c r="M2" s="22"/>
      <c r="N2" s="22"/>
      <c r="O2" s="22"/>
      <c r="P2" s="22"/>
      <c r="Q2" s="22"/>
      <c r="R2" s="22"/>
      <c r="S2" s="4"/>
      <c r="T2" s="23"/>
      <c r="U2" s="16"/>
      <c r="V2" s="16"/>
      <c r="W2" s="16"/>
      <c r="X2" s="23"/>
      <c r="Y2" s="44"/>
      <c r="Z2" s="16"/>
      <c r="AA2" s="16"/>
      <c r="AB2" s="16"/>
      <c r="AC2" s="16"/>
      <c r="AD2" s="16"/>
      <c r="AE2" s="16"/>
      <c r="AF2" s="16"/>
      <c r="AG2" s="16"/>
      <c r="AH2" s="16"/>
      <c r="AI2" s="23"/>
      <c r="AJ2" s="23"/>
      <c r="AK2" s="23"/>
      <c r="AL2" s="16"/>
      <c r="AM2" s="16"/>
      <c r="AN2" s="16"/>
      <c r="AO2" s="16"/>
      <c r="AP2" s="19"/>
      <c r="AQ2" s="123"/>
      <c r="AR2" s="19"/>
      <c r="AS2" s="19"/>
      <c r="AT2" s="19"/>
      <c r="AU2" s="19"/>
      <c r="AV2" s="19"/>
      <c r="AW2" s="19"/>
      <c r="AX2" s="19"/>
      <c r="AY2" s="19"/>
      <c r="AZ2" s="19"/>
      <c r="BA2" s="20"/>
    </row>
    <row r="3" spans="1:53" x14ac:dyDescent="0.3">
      <c r="A3" s="86" t="s">
        <v>619</v>
      </c>
      <c r="B3" s="86" t="s">
        <v>0</v>
      </c>
      <c r="C3" s="86" t="s">
        <v>12</v>
      </c>
      <c r="D3" s="43" t="s">
        <v>622</v>
      </c>
      <c r="E3" s="74"/>
      <c r="F3" s="74"/>
      <c r="G3" s="74"/>
      <c r="H3" s="74"/>
      <c r="I3" s="74"/>
      <c r="J3" s="74"/>
      <c r="K3" s="74"/>
      <c r="L3" s="74"/>
      <c r="M3" s="74"/>
      <c r="N3" s="74"/>
      <c r="O3" s="74"/>
      <c r="P3" s="74"/>
      <c r="Q3" s="74"/>
      <c r="R3" s="74"/>
      <c r="S3" s="74"/>
      <c r="T3" s="74"/>
      <c r="U3" s="74"/>
      <c r="V3" s="74"/>
    </row>
    <row r="4" spans="1:53" ht="40.5" x14ac:dyDescent="0.3">
      <c r="A4" s="86"/>
      <c r="B4" s="86"/>
      <c r="C4" s="86"/>
      <c r="D4" s="43" t="s">
        <v>613</v>
      </c>
      <c r="E4" s="43" t="s">
        <v>614</v>
      </c>
      <c r="F4" s="43" t="s">
        <v>565</v>
      </c>
      <c r="G4" s="43" t="s">
        <v>566</v>
      </c>
      <c r="H4" s="43" t="s">
        <v>567</v>
      </c>
      <c r="I4" s="43" t="s">
        <v>568</v>
      </c>
      <c r="J4" s="43" t="s">
        <v>569</v>
      </c>
      <c r="K4" s="42" t="s">
        <v>570</v>
      </c>
      <c r="L4" s="42" t="s">
        <v>571</v>
      </c>
      <c r="M4" s="42" t="s">
        <v>572</v>
      </c>
      <c r="N4" s="42" t="s">
        <v>573</v>
      </c>
      <c r="O4" s="38" t="s">
        <v>615</v>
      </c>
      <c r="P4" s="38" t="s">
        <v>616</v>
      </c>
      <c r="Q4" s="38" t="s">
        <v>617</v>
      </c>
      <c r="R4" s="38" t="s">
        <v>618</v>
      </c>
      <c r="S4" s="38" t="s">
        <v>574</v>
      </c>
      <c r="T4" s="38" t="s">
        <v>575</v>
      </c>
      <c r="U4" s="39" t="s">
        <v>625</v>
      </c>
      <c r="V4" s="40" t="s">
        <v>578</v>
      </c>
    </row>
    <row r="5" spans="1:53" x14ac:dyDescent="0.3">
      <c r="A5" s="120">
        <v>162</v>
      </c>
      <c r="B5" s="121" t="s">
        <v>59</v>
      </c>
      <c r="C5" s="117"/>
      <c r="D5" s="120" t="s">
        <v>353</v>
      </c>
      <c r="E5" s="5" t="s">
        <v>267</v>
      </c>
      <c r="F5" s="5" t="s">
        <v>2</v>
      </c>
      <c r="G5" s="75" t="s">
        <v>273</v>
      </c>
      <c r="H5" s="76">
        <v>184</v>
      </c>
      <c r="I5" s="66" t="s">
        <v>624</v>
      </c>
      <c r="J5" s="76">
        <v>69</v>
      </c>
      <c r="K5" s="76">
        <v>38</v>
      </c>
      <c r="L5" s="76">
        <v>1</v>
      </c>
      <c r="M5" s="76">
        <v>16</v>
      </c>
      <c r="N5" s="76">
        <v>14</v>
      </c>
      <c r="O5" s="59">
        <v>0.70369999999999999</v>
      </c>
      <c r="P5" s="59">
        <v>0.93330000000000002</v>
      </c>
      <c r="Q5" s="59">
        <v>0.97439999999999993</v>
      </c>
      <c r="R5" s="59">
        <v>0.4667</v>
      </c>
      <c r="S5" s="59">
        <v>10.56</v>
      </c>
      <c r="T5" s="59">
        <v>0.32</v>
      </c>
      <c r="U5" s="59">
        <v>75.36</v>
      </c>
      <c r="V5" s="59">
        <v>0.85799999999999998</v>
      </c>
    </row>
    <row r="6" spans="1:53" x14ac:dyDescent="0.3">
      <c r="A6" s="120"/>
      <c r="B6" s="121"/>
      <c r="C6" s="117"/>
      <c r="D6" s="120"/>
      <c r="E6" s="5" t="s">
        <v>267</v>
      </c>
      <c r="F6" s="5" t="s">
        <v>3</v>
      </c>
      <c r="G6" s="76" t="s">
        <v>273</v>
      </c>
      <c r="H6" s="76">
        <v>57.5</v>
      </c>
      <c r="I6" s="66" t="s">
        <v>623</v>
      </c>
      <c r="J6" s="76">
        <v>69</v>
      </c>
      <c r="K6" s="59">
        <v>42</v>
      </c>
      <c r="L6" s="59">
        <v>2</v>
      </c>
      <c r="M6" s="59">
        <v>12</v>
      </c>
      <c r="N6" s="59">
        <v>13</v>
      </c>
      <c r="O6" s="59">
        <v>0.77780000000000005</v>
      </c>
      <c r="P6" s="59">
        <v>0.86670000000000003</v>
      </c>
      <c r="Q6" s="59">
        <v>0.95450000000000002</v>
      </c>
      <c r="R6" s="59">
        <v>0.52</v>
      </c>
      <c r="S6" s="59">
        <v>5.83</v>
      </c>
      <c r="T6" s="59">
        <v>0.26</v>
      </c>
      <c r="U6" s="59">
        <v>79.709999999999994</v>
      </c>
      <c r="V6" s="59">
        <v>0.84699999999999998</v>
      </c>
    </row>
    <row r="7" spans="1:53" ht="270.75" customHeight="1" x14ac:dyDescent="0.3">
      <c r="A7" s="5">
        <v>233</v>
      </c>
      <c r="B7" s="13" t="s">
        <v>77</v>
      </c>
      <c r="C7" s="6" t="s">
        <v>634</v>
      </c>
      <c r="D7" s="76"/>
      <c r="E7" s="76"/>
      <c r="F7" s="76"/>
      <c r="G7" s="76"/>
      <c r="H7" s="76"/>
      <c r="I7" s="76"/>
      <c r="J7" s="76"/>
      <c r="K7" s="76"/>
      <c r="L7" s="76"/>
      <c r="M7" s="76"/>
      <c r="N7" s="76"/>
      <c r="O7" s="76"/>
      <c r="P7" s="76"/>
      <c r="Q7" s="76"/>
      <c r="R7" s="76"/>
      <c r="S7" s="76"/>
      <c r="T7" s="76"/>
      <c r="U7" s="76"/>
      <c r="V7" s="76"/>
    </row>
    <row r="8" spans="1:53" ht="162.75" customHeight="1" x14ac:dyDescent="0.3">
      <c r="A8" s="5">
        <v>1299</v>
      </c>
      <c r="B8" s="13" t="s">
        <v>89</v>
      </c>
      <c r="C8" s="6" t="s">
        <v>633</v>
      </c>
      <c r="D8" s="76"/>
      <c r="E8" s="76"/>
      <c r="F8" s="76"/>
      <c r="G8" s="76"/>
      <c r="H8" s="76"/>
      <c r="I8" s="76"/>
      <c r="J8" s="76"/>
      <c r="K8" s="76"/>
      <c r="L8" s="76"/>
      <c r="M8" s="76"/>
      <c r="N8" s="76"/>
      <c r="O8" s="77"/>
      <c r="P8" s="77"/>
      <c r="Q8" s="77"/>
      <c r="R8" s="77"/>
      <c r="S8" s="76"/>
      <c r="T8" s="76"/>
      <c r="U8" s="76"/>
      <c r="V8" s="76"/>
    </row>
    <row r="9" spans="1:53" ht="54" customHeight="1" x14ac:dyDescent="0.3">
      <c r="A9" s="120">
        <v>284</v>
      </c>
      <c r="B9" s="121" t="s">
        <v>91</v>
      </c>
      <c r="C9" s="118" t="s">
        <v>627</v>
      </c>
      <c r="D9" s="120" t="s">
        <v>353</v>
      </c>
      <c r="E9" s="5" t="s">
        <v>267</v>
      </c>
      <c r="F9" s="5" t="s">
        <v>2</v>
      </c>
      <c r="G9" s="76" t="s">
        <v>274</v>
      </c>
      <c r="H9" s="76">
        <v>70</v>
      </c>
      <c r="I9" s="66" t="s">
        <v>624</v>
      </c>
      <c r="J9" s="76">
        <v>103</v>
      </c>
      <c r="K9" s="76"/>
      <c r="L9" s="76"/>
      <c r="M9" s="76"/>
      <c r="N9" s="76"/>
      <c r="O9" s="77">
        <v>0.876</v>
      </c>
      <c r="P9" s="77">
        <v>0.92400000000000004</v>
      </c>
      <c r="Q9" s="77"/>
      <c r="R9" s="77"/>
      <c r="S9" s="76"/>
      <c r="T9" s="76"/>
      <c r="U9" s="76"/>
      <c r="V9" s="76"/>
    </row>
    <row r="10" spans="1:53" ht="67.5" customHeight="1" x14ac:dyDescent="0.3">
      <c r="A10" s="120"/>
      <c r="B10" s="121"/>
      <c r="C10" s="119"/>
      <c r="D10" s="120"/>
      <c r="E10" s="5" t="s">
        <v>267</v>
      </c>
      <c r="F10" s="5" t="s">
        <v>3</v>
      </c>
      <c r="G10" s="76" t="s">
        <v>274</v>
      </c>
      <c r="H10" s="76">
        <v>35</v>
      </c>
      <c r="I10" s="66" t="s">
        <v>626</v>
      </c>
      <c r="J10" s="76">
        <v>103</v>
      </c>
      <c r="K10" s="76"/>
      <c r="L10" s="76"/>
      <c r="M10" s="76"/>
      <c r="N10" s="76"/>
      <c r="O10" s="77">
        <v>0.753</v>
      </c>
      <c r="P10" s="77">
        <v>0.878</v>
      </c>
      <c r="Q10" s="77"/>
      <c r="R10" s="77"/>
      <c r="S10" s="76"/>
      <c r="T10" s="76"/>
      <c r="U10" s="76"/>
      <c r="V10" s="76"/>
    </row>
    <row r="11" spans="1:53" ht="161.25" customHeight="1" x14ac:dyDescent="0.3">
      <c r="A11" s="5">
        <v>542</v>
      </c>
      <c r="B11" s="13" t="s">
        <v>156</v>
      </c>
      <c r="C11" s="6" t="s">
        <v>635</v>
      </c>
      <c r="D11" s="76"/>
      <c r="E11" s="76"/>
      <c r="F11" s="76"/>
      <c r="G11" s="76"/>
      <c r="H11" s="76"/>
      <c r="I11" s="76"/>
      <c r="J11" s="76"/>
      <c r="K11" s="76"/>
      <c r="L11" s="76"/>
      <c r="M11" s="76"/>
      <c r="N11" s="76"/>
      <c r="O11" s="76"/>
      <c r="P11" s="76"/>
      <c r="Q11" s="76"/>
      <c r="R11" s="76"/>
      <c r="S11" s="76"/>
      <c r="T11" s="76"/>
      <c r="U11" s="76"/>
      <c r="V11" s="76"/>
    </row>
    <row r="12" spans="1:53" ht="20.25" customHeight="1" x14ac:dyDescent="0.3">
      <c r="A12" s="120">
        <v>595</v>
      </c>
      <c r="B12" s="121" t="s">
        <v>174</v>
      </c>
      <c r="C12" s="116" t="s">
        <v>632</v>
      </c>
      <c r="D12" s="120" t="s">
        <v>353</v>
      </c>
      <c r="E12" s="120" t="s">
        <v>267</v>
      </c>
      <c r="F12" s="120" t="s">
        <v>2</v>
      </c>
      <c r="G12" s="76" t="s">
        <v>274</v>
      </c>
      <c r="H12" s="76">
        <v>70</v>
      </c>
      <c r="I12" s="76" t="s">
        <v>628</v>
      </c>
      <c r="J12" s="76">
        <v>68</v>
      </c>
      <c r="K12" s="59">
        <v>25</v>
      </c>
      <c r="L12" s="59">
        <v>0</v>
      </c>
      <c r="M12" s="59">
        <v>9</v>
      </c>
      <c r="N12" s="59">
        <v>34</v>
      </c>
      <c r="O12" s="59">
        <v>0.73530000000000006</v>
      </c>
      <c r="P12" s="59">
        <v>1</v>
      </c>
      <c r="Q12" s="59">
        <v>1</v>
      </c>
      <c r="R12" s="59">
        <v>0.79069999999999996</v>
      </c>
      <c r="S12" s="59" t="s">
        <v>629</v>
      </c>
      <c r="T12" s="59">
        <v>0.26</v>
      </c>
      <c r="U12" s="59">
        <v>86.76</v>
      </c>
      <c r="V12" s="115" t="s">
        <v>631</v>
      </c>
    </row>
    <row r="13" spans="1:53" ht="24" customHeight="1" x14ac:dyDescent="0.3">
      <c r="A13" s="120"/>
      <c r="B13" s="121"/>
      <c r="C13" s="116"/>
      <c r="D13" s="120"/>
      <c r="E13" s="120"/>
      <c r="F13" s="120"/>
      <c r="G13" s="76" t="s">
        <v>274</v>
      </c>
      <c r="H13" s="76">
        <v>150</v>
      </c>
      <c r="I13" s="76" t="s">
        <v>628</v>
      </c>
      <c r="J13" s="76">
        <v>68</v>
      </c>
      <c r="K13" s="59">
        <v>9</v>
      </c>
      <c r="L13" s="59">
        <v>0</v>
      </c>
      <c r="M13" s="59">
        <v>25</v>
      </c>
      <c r="N13" s="59">
        <v>34</v>
      </c>
      <c r="O13" s="59">
        <v>0.26469999999999999</v>
      </c>
      <c r="P13" s="59">
        <v>1</v>
      </c>
      <c r="Q13" s="59">
        <v>1</v>
      </c>
      <c r="R13" s="59">
        <v>0.57630000000000003</v>
      </c>
      <c r="S13" s="59" t="s">
        <v>629</v>
      </c>
      <c r="T13" s="59">
        <v>0.74</v>
      </c>
      <c r="U13" s="59">
        <v>63.24</v>
      </c>
      <c r="V13" s="115"/>
    </row>
    <row r="14" spans="1:53" ht="20.25" customHeight="1" x14ac:dyDescent="0.3">
      <c r="A14" s="120"/>
      <c r="B14" s="121"/>
      <c r="C14" s="116"/>
      <c r="D14" s="120"/>
      <c r="E14" s="5" t="s">
        <v>267</v>
      </c>
      <c r="F14" s="5" t="s">
        <v>3</v>
      </c>
      <c r="G14" s="76" t="s">
        <v>274</v>
      </c>
      <c r="H14" s="76">
        <v>35</v>
      </c>
      <c r="I14" s="66" t="s">
        <v>626</v>
      </c>
      <c r="J14" s="76">
        <v>68</v>
      </c>
      <c r="K14" s="59">
        <v>12</v>
      </c>
      <c r="L14" s="59">
        <v>14</v>
      </c>
      <c r="M14" s="59">
        <v>22</v>
      </c>
      <c r="N14" s="59">
        <v>20</v>
      </c>
      <c r="O14" s="59">
        <v>0.35289999999999999</v>
      </c>
      <c r="P14" s="59">
        <v>0.58820000000000006</v>
      </c>
      <c r="Q14" s="59">
        <v>0.46149999999999997</v>
      </c>
      <c r="R14" s="59">
        <v>0.47619999999999996</v>
      </c>
      <c r="S14" s="59">
        <v>0.86</v>
      </c>
      <c r="T14" s="59">
        <v>1.1000000000000001</v>
      </c>
      <c r="U14" s="59">
        <v>47.06</v>
      </c>
      <c r="V14" s="5" t="s">
        <v>630</v>
      </c>
    </row>
    <row r="15" spans="1:53" ht="105" customHeight="1" x14ac:dyDescent="0.3">
      <c r="A15" s="5">
        <v>666</v>
      </c>
      <c r="B15" s="13" t="s">
        <v>188</v>
      </c>
      <c r="C15" s="6" t="s">
        <v>636</v>
      </c>
      <c r="D15" s="79"/>
      <c r="E15" s="79"/>
      <c r="F15" s="79"/>
      <c r="G15" s="79"/>
      <c r="H15" s="79"/>
      <c r="I15" s="79"/>
      <c r="J15" s="79"/>
      <c r="K15" s="79"/>
      <c r="L15" s="79"/>
      <c r="M15" s="79"/>
      <c r="N15" s="79"/>
      <c r="O15" s="79"/>
      <c r="P15" s="79"/>
      <c r="Q15" s="79"/>
      <c r="R15" s="79"/>
      <c r="S15" s="79"/>
      <c r="T15" s="79"/>
      <c r="U15" s="79"/>
      <c r="V15" s="79"/>
    </row>
    <row r="16" spans="1:53" x14ac:dyDescent="0.3">
      <c r="O16" s="73"/>
      <c r="P16" s="73"/>
      <c r="Q16" s="73"/>
      <c r="R16" s="73"/>
    </row>
    <row r="17" spans="15:18" x14ac:dyDescent="0.3">
      <c r="O17" s="73"/>
      <c r="P17" s="73"/>
      <c r="Q17" s="73"/>
      <c r="R17" s="73"/>
    </row>
    <row r="18" spans="15:18" x14ac:dyDescent="0.3">
      <c r="O18" s="73"/>
      <c r="P18" s="73"/>
      <c r="Q18" s="73"/>
      <c r="R18" s="73"/>
    </row>
  </sheetData>
  <sheetProtection algorithmName="SHA-512" hashValue="OL8QkGjhV1Yn1Xd/wqlBNLdILBpEgc3mPQToei2xdvn8ypBwx7u4RP/gD2YjaFELwU2E7AgDGuXmihlWVWl6GQ==" saltValue="8UXlUMNdpR60qFRGSX0lAw==" spinCount="100000" sheet="1" objects="1" scenarios="1" selectLockedCells="1" selectUnlockedCells="1"/>
  <mergeCells count="18">
    <mergeCell ref="A9:A10"/>
    <mergeCell ref="B9:B10"/>
    <mergeCell ref="A3:A4"/>
    <mergeCell ref="B3:B4"/>
    <mergeCell ref="A5:A6"/>
    <mergeCell ref="B5:B6"/>
    <mergeCell ref="A12:A14"/>
    <mergeCell ref="B12:B14"/>
    <mergeCell ref="E12:E13"/>
    <mergeCell ref="F12:F13"/>
    <mergeCell ref="C3:C4"/>
    <mergeCell ref="V12:V13"/>
    <mergeCell ref="C12:C14"/>
    <mergeCell ref="C5:C6"/>
    <mergeCell ref="C9:C10"/>
    <mergeCell ref="D12:D14"/>
    <mergeCell ref="D5:D6"/>
    <mergeCell ref="D9:D10"/>
  </mergeCells>
  <phoneticPr fontId="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워크시트</vt:lpstr>
      </vt:variant>
      <vt:variant>
        <vt:i4>4</vt:i4>
      </vt:variant>
    </vt:vector>
  </HeadingPairs>
  <TitlesOfParts>
    <vt:vector size="4" baseType="lpstr">
      <vt:lpstr>선택문헌 특성</vt:lpstr>
      <vt:lpstr>비뚤림위험 평가</vt:lpstr>
      <vt:lpstr>자료추출_진단정확성</vt:lpstr>
      <vt:lpstr>자료추출_치료경과 및 재발 확인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2023-08-14T06:17:33Z</dcterms:created>
  <dcterms:modified xsi:type="dcterms:W3CDTF">2023-09-21T07:17:34Z</dcterms:modified>
</cp:coreProperties>
</file>