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2_재평가사업단\NR22-001-35(빛산란시광학)\4_결과\"/>
    </mc:Choice>
  </mc:AlternateContent>
  <bookViews>
    <workbookView xWindow="0" yWindow="0" windowWidth="16200" windowHeight="11595" tabRatio="808" activeTab="3"/>
  </bookViews>
  <sheets>
    <sheet name="선택문헌특성" sheetId="1" r:id="rId1"/>
    <sheet name="질병과의 관련성_OSI" sheetId="3" r:id="rId2"/>
    <sheet name="진단정확성" sheetId="2" r:id="rId3"/>
    <sheet name="상관성" sheetId="4" r:id="rId4"/>
  </sheets>
  <definedNames>
    <definedName name="_xlnm._FilterDatabase" localSheetId="3" hidden="1">상관성!$A$2:$N$96</definedName>
    <definedName name="_xlnm._FilterDatabase" localSheetId="1" hidden="1">'질병과의 관련성_OSI'!$A$3:$W$80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2" l="1"/>
  <c r="Y19" i="2"/>
  <c r="Y6" i="2"/>
  <c r="X6" i="2"/>
  <c r="Y5" i="2"/>
  <c r="X5" i="2"/>
  <c r="Y7" i="2"/>
  <c r="X7" i="2"/>
  <c r="Y8" i="2"/>
  <c r="X8" i="2"/>
  <c r="F8" i="2" l="1"/>
  <c r="F7" i="2"/>
  <c r="F6" i="2"/>
  <c r="F5" i="2"/>
</calcChain>
</file>

<file path=xl/comments1.xml><?xml version="1.0" encoding="utf-8"?>
<comments xmlns="http://schemas.openxmlformats.org/spreadsheetml/2006/main">
  <authors>
    <author>user</author>
  </authors>
  <commentList>
    <comment ref="T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table 3</t>
        </r>
      </text>
    </comment>
  </commentList>
</comments>
</file>

<file path=xl/sharedStrings.xml><?xml version="1.0" encoding="utf-8"?>
<sst xmlns="http://schemas.openxmlformats.org/spreadsheetml/2006/main" count="1318" uniqueCount="300">
  <si>
    <t>#</t>
    <phoneticPr fontId="1" type="noConversion"/>
  </si>
  <si>
    <t>Year</t>
    <phoneticPr fontId="1" type="noConversion"/>
  </si>
  <si>
    <t>1저자</t>
    <phoneticPr fontId="1" type="noConversion"/>
  </si>
  <si>
    <t>국가</t>
    <phoneticPr fontId="1" type="noConversion"/>
  </si>
  <si>
    <t>연구대상자</t>
    <phoneticPr fontId="1" type="noConversion"/>
  </si>
  <si>
    <t>정의(대상자수)</t>
    <phoneticPr fontId="1" type="noConversion"/>
  </si>
  <si>
    <t>질병과의 관련성</t>
    <phoneticPr fontId="1" type="noConversion"/>
  </si>
  <si>
    <t>평균/표준편차</t>
    <phoneticPr fontId="1" type="noConversion"/>
  </si>
  <si>
    <t>정확도</t>
    <phoneticPr fontId="1" type="noConversion"/>
  </si>
  <si>
    <t>상관성</t>
    <phoneticPr fontId="1" type="noConversion"/>
  </si>
  <si>
    <t>환자군</t>
    <phoneticPr fontId="1" type="noConversion"/>
  </si>
  <si>
    <t xml:space="preserve">정의 </t>
    <phoneticPr fontId="1" type="noConversion"/>
  </si>
  <si>
    <t>N</t>
    <phoneticPr fontId="1" type="noConversion"/>
  </si>
  <si>
    <t>대조군</t>
    <phoneticPr fontId="1" type="noConversion"/>
  </si>
  <si>
    <t>검사법</t>
    <phoneticPr fontId="1" type="noConversion"/>
  </si>
  <si>
    <t>분류</t>
    <phoneticPr fontId="1" type="noConversion"/>
  </si>
  <si>
    <t>상세</t>
    <phoneticPr fontId="1" type="noConversion"/>
  </si>
  <si>
    <t>임계값</t>
    <phoneticPr fontId="1" type="noConversion"/>
  </si>
  <si>
    <t>단위</t>
    <phoneticPr fontId="1" type="noConversion"/>
  </si>
  <si>
    <t>진단정확도</t>
    <phoneticPr fontId="1" type="noConversion"/>
  </si>
  <si>
    <t>TP</t>
  </si>
  <si>
    <t>FP</t>
  </si>
  <si>
    <t>FN</t>
  </si>
  <si>
    <t>TN</t>
  </si>
  <si>
    <t>Sn</t>
  </si>
  <si>
    <t>Sp</t>
  </si>
  <si>
    <t>PPV</t>
  </si>
  <si>
    <t>NPV</t>
  </si>
  <si>
    <t>LR+</t>
  </si>
  <si>
    <t>LR-</t>
  </si>
  <si>
    <t>검사정확도</t>
  </si>
  <si>
    <t>AUC</t>
  </si>
  <si>
    <t>ROC</t>
  </si>
  <si>
    <t>평균</t>
    <phoneticPr fontId="1" type="noConversion"/>
  </si>
  <si>
    <t>표준편차</t>
    <phoneticPr fontId="1" type="noConversion"/>
  </si>
  <si>
    <t>p</t>
    <phoneticPr fontId="1" type="noConversion"/>
  </si>
  <si>
    <t>Artal</t>
  </si>
  <si>
    <t>스페인</t>
    <phoneticPr fontId="1" type="noConversion"/>
  </si>
  <si>
    <t>백내장 환자(38안), 건강대조군(young, 15안)</t>
    <phoneticPr fontId="1" type="noConversion"/>
  </si>
  <si>
    <t>OQAS II(OSI)</t>
    <phoneticPr fontId="1" type="noConversion"/>
  </si>
  <si>
    <t>slit-lamp (LOCS III)</t>
    <phoneticPr fontId="1" type="noConversion"/>
  </si>
  <si>
    <t>중재검사()</t>
    <phoneticPr fontId="1" type="noConversion"/>
  </si>
  <si>
    <t>Visiometrics S.L., Tarrasa, Spain</t>
  </si>
  <si>
    <t>참고표준/
비교검사</t>
    <phoneticPr fontId="1" type="noConversion"/>
  </si>
  <si>
    <t>O</t>
    <phoneticPr fontId="1" type="noConversion"/>
  </si>
  <si>
    <t>건강대조군</t>
  </si>
  <si>
    <t>백내장 환자</t>
    <phoneticPr fontId="1" type="noConversion"/>
  </si>
  <si>
    <t>LOCS III</t>
  </si>
  <si>
    <t>구분</t>
    <phoneticPr fontId="1" type="noConversion"/>
  </si>
  <si>
    <t>NO2</t>
  </si>
  <si>
    <t>NO2</t>
    <phoneticPr fontId="1" type="noConversion"/>
  </si>
  <si>
    <t>NO3</t>
  </si>
  <si>
    <t>NO3</t>
    <phoneticPr fontId="1" type="noConversion"/>
  </si>
  <si>
    <t>NO4</t>
    <phoneticPr fontId="1" type="noConversion"/>
  </si>
  <si>
    <t>n</t>
    <phoneticPr fontId="1" type="noConversion"/>
  </si>
  <si>
    <t>Vilaseca</t>
    <phoneticPr fontId="1" type="noConversion"/>
  </si>
  <si>
    <t>백내장 환자(188안), 건강대조군(117안)</t>
    <phoneticPr fontId="1" type="noConversion"/>
  </si>
  <si>
    <t>NO1</t>
    <phoneticPr fontId="1" type="noConversion"/>
  </si>
  <si>
    <t>C1</t>
    <phoneticPr fontId="1" type="noConversion"/>
  </si>
  <si>
    <t>C2</t>
  </si>
  <si>
    <t>C3</t>
  </si>
  <si>
    <t>P1</t>
    <phoneticPr fontId="1" type="noConversion"/>
  </si>
  <si>
    <t>P2</t>
  </si>
  <si>
    <t>P3</t>
  </si>
  <si>
    <t>Cabot</t>
    <phoneticPr fontId="1" type="noConversion"/>
  </si>
  <si>
    <t>프랑스</t>
    <phoneticPr fontId="1" type="noConversion"/>
  </si>
  <si>
    <t>(백내장 평가를 위한)백내장 의심환자(253안)</t>
    <phoneticPr fontId="1" type="noConversion"/>
  </si>
  <si>
    <t>백내장 의심환자</t>
    <phoneticPr fontId="1" type="noConversion"/>
  </si>
  <si>
    <t>nuclear</t>
    <phoneticPr fontId="1" type="noConversion"/>
  </si>
  <si>
    <t>cortical</t>
    <phoneticPr fontId="1" type="noConversion"/>
  </si>
  <si>
    <t>PSC</t>
    <phoneticPr fontId="1" type="noConversion"/>
  </si>
  <si>
    <t>visual actity</t>
    <phoneticPr fontId="1" type="noConversion"/>
  </si>
  <si>
    <t>slit-lamp (LOCS III), visual actity</t>
    <phoneticPr fontId="1" type="noConversion"/>
  </si>
  <si>
    <t>Posterior subcapsular cataract</t>
    <phoneticPr fontId="1" type="noConversion"/>
  </si>
  <si>
    <t>Nuclear cataract</t>
    <phoneticPr fontId="1" type="noConversion"/>
  </si>
  <si>
    <t>Cortical cataract</t>
    <phoneticPr fontId="1" type="noConversion"/>
  </si>
  <si>
    <t>평균(OSI)</t>
    <phoneticPr fontId="1" type="noConversion"/>
  </si>
  <si>
    <t>&lt;0.0001</t>
    <phoneticPr fontId="1" type="noConversion"/>
  </si>
  <si>
    <t>VA worse than 20/40</t>
    <phoneticPr fontId="1" type="noConversion"/>
  </si>
  <si>
    <t>VA better than 20/32</t>
    <phoneticPr fontId="1" type="noConversion"/>
  </si>
  <si>
    <t>&lt;.0001</t>
    <phoneticPr fontId="1" type="noConversion"/>
  </si>
  <si>
    <t>하위그룹</t>
    <phoneticPr fontId="1" type="noConversion"/>
  </si>
  <si>
    <t>slit-lamp (LOCS III), visual actity, visual symptoms</t>
    <phoneticPr fontId="1" type="noConversion"/>
  </si>
  <si>
    <t>OSI-VA</t>
    <phoneticPr fontId="1" type="noConversion"/>
  </si>
  <si>
    <t>visual symptoms</t>
    <phoneticPr fontId="1" type="noConversion"/>
  </si>
  <si>
    <t>no correlations</t>
    <phoneticPr fontId="1" type="noConversion"/>
  </si>
  <si>
    <t>OSI-VS</t>
    <phoneticPr fontId="1" type="noConversion"/>
  </si>
  <si>
    <t>OSI-PSC</t>
    <phoneticPr fontId="1" type="noConversion"/>
  </si>
  <si>
    <t>OSI-NC</t>
    <phoneticPr fontId="1" type="noConversion"/>
  </si>
  <si>
    <t>OSI-cortical</t>
    <phoneticPr fontId="1" type="noConversion"/>
  </si>
  <si>
    <t>Visual acuity (logMAR)</t>
    <phoneticPr fontId="1" type="noConversion"/>
  </si>
  <si>
    <r>
      <rPr>
        <sz val="10"/>
        <color theme="1"/>
        <rFont val="맑은 고딕"/>
        <family val="3"/>
        <charset val="129"/>
      </rPr>
      <t>≤</t>
    </r>
    <r>
      <rPr>
        <sz val="10"/>
        <color theme="1"/>
        <rFont val="맑은 고딕"/>
        <family val="3"/>
        <charset val="129"/>
        <scheme val="minor"/>
      </rPr>
      <t>20/40</t>
    </r>
    <phoneticPr fontId="1" type="noConversion"/>
  </si>
  <si>
    <r>
      <rPr>
        <sz val="10"/>
        <color theme="1"/>
        <rFont val="맑은 고딕"/>
        <family val="3"/>
        <charset val="129"/>
      </rPr>
      <t>≥</t>
    </r>
    <r>
      <rPr>
        <sz val="10"/>
        <color theme="1"/>
        <rFont val="맑은 고딕"/>
        <family val="3"/>
        <charset val="129"/>
        <scheme val="minor"/>
      </rPr>
      <t>20/32</t>
    </r>
    <phoneticPr fontId="1" type="noConversion"/>
  </si>
  <si>
    <t>Visual symptoms</t>
    <phoneticPr fontId="1" type="noConversion"/>
  </si>
  <si>
    <t>low</t>
    <phoneticPr fontId="1" type="noConversion"/>
  </si>
  <si>
    <t>moderate</t>
    <phoneticPr fontId="1" type="noConversion"/>
  </si>
  <si>
    <t>high</t>
    <phoneticPr fontId="1" type="noConversion"/>
  </si>
  <si>
    <t>Filgueira</t>
  </si>
  <si>
    <t>백내장 환자(20안), 건강대조군(47안)</t>
    <phoneticPr fontId="1" type="noConversion"/>
  </si>
  <si>
    <t>nonsurgical cataract</t>
    <phoneticPr fontId="1" type="noConversion"/>
  </si>
  <si>
    <t>surgical cataract</t>
    <phoneticPr fontId="1" type="noConversion"/>
  </si>
  <si>
    <t>Lim</t>
    <phoneticPr fontId="1" type="noConversion"/>
  </si>
  <si>
    <t>한국</t>
    <phoneticPr fontId="1" type="noConversion"/>
  </si>
  <si>
    <t>백내장 환자(70안)</t>
    <phoneticPr fontId="1" type="noConversion"/>
  </si>
  <si>
    <t>백내장 환자</t>
    <phoneticPr fontId="1" type="noConversion"/>
  </si>
  <si>
    <t>nuclear opalescence</t>
    <phoneticPr fontId="1" type="noConversion"/>
  </si>
  <si>
    <t>nuclear color</t>
  </si>
  <si>
    <t>OSI-NO</t>
    <phoneticPr fontId="1" type="noConversion"/>
  </si>
  <si>
    <t>&lt;0.01</t>
    <phoneticPr fontId="1" type="noConversion"/>
  </si>
  <si>
    <t>CDVA(logMAR)</t>
    <phoneticPr fontId="1" type="noConversion"/>
  </si>
  <si>
    <t>OSI-logMAR</t>
    <phoneticPr fontId="1" type="noConversion"/>
  </si>
  <si>
    <t>Park</t>
    <phoneticPr fontId="1" type="noConversion"/>
  </si>
  <si>
    <t>백내장 환자(124안)</t>
    <phoneticPr fontId="1" type="noConversion"/>
  </si>
  <si>
    <t>LOCS III</t>
    <phoneticPr fontId="1" type="noConversion"/>
  </si>
  <si>
    <t>PSO</t>
    <phoneticPr fontId="1" type="noConversion"/>
  </si>
  <si>
    <t>Nuclear</t>
    <phoneticPr fontId="1" type="noConversion"/>
  </si>
  <si>
    <t>OSI-nuclear</t>
    <phoneticPr fontId="1" type="noConversion"/>
  </si>
  <si>
    <t>OSI-PSO</t>
    <phoneticPr fontId="1" type="noConversion"/>
  </si>
  <si>
    <t>Pan</t>
    <phoneticPr fontId="1" type="noConversion"/>
  </si>
  <si>
    <t>중국</t>
    <phoneticPr fontId="1" type="noConversion"/>
  </si>
  <si>
    <t>백내장 환자(60안)</t>
    <phoneticPr fontId="1" type="noConversion"/>
  </si>
  <si>
    <t>BCVA</t>
    <phoneticPr fontId="1" type="noConversion"/>
  </si>
  <si>
    <t>OSI-BCVA</t>
    <phoneticPr fontId="1" type="noConversion"/>
  </si>
  <si>
    <t>&lt;.001</t>
    <phoneticPr fontId="1" type="noConversion"/>
  </si>
  <si>
    <t>LOCS III</t>
    <phoneticPr fontId="1" type="noConversion"/>
  </si>
  <si>
    <t>OSI-NO</t>
    <phoneticPr fontId="1" type="noConversion"/>
  </si>
  <si>
    <t>nuclear opalescence</t>
  </si>
  <si>
    <t>전체</t>
    <phoneticPr fontId="1" type="noConversion"/>
  </si>
  <si>
    <t>Cochener</t>
    <phoneticPr fontId="1" type="noConversion"/>
  </si>
  <si>
    <t>프랑스</t>
    <phoneticPr fontId="1" type="noConversion"/>
  </si>
  <si>
    <t>백내장 수술을 받을 환자(1,768안)</t>
    <phoneticPr fontId="1" type="noConversion"/>
  </si>
  <si>
    <t>O</t>
    <phoneticPr fontId="1" type="noConversion"/>
  </si>
  <si>
    <t>결과</t>
    <phoneticPr fontId="1" type="noConversion"/>
  </si>
  <si>
    <t>백내장 수술이 필요한 환자</t>
    <phoneticPr fontId="1" type="noConversion"/>
  </si>
  <si>
    <t>Visual Acuity (decimal)</t>
    <phoneticPr fontId="1" type="noConversion"/>
  </si>
  <si>
    <t>[0-0.5]</t>
    <phoneticPr fontId="1" type="noConversion"/>
  </si>
  <si>
    <t>cortical</t>
    <phoneticPr fontId="1" type="noConversion"/>
  </si>
  <si>
    <t>nuclear</t>
    <phoneticPr fontId="1" type="noConversion"/>
  </si>
  <si>
    <t>posterior subcapsular</t>
    <phoneticPr fontId="1" type="noConversion"/>
  </si>
  <si>
    <t>[4-7] for mild</t>
    <phoneticPr fontId="1" type="noConversion"/>
  </si>
  <si>
    <t>[0-3] for early-stage</t>
    <phoneticPr fontId="1" type="noConversion"/>
  </si>
  <si>
    <t>[8-12] for moderate</t>
    <phoneticPr fontId="1" type="noConversion"/>
  </si>
  <si>
    <t>[13-22] for white cataract</t>
    <phoneticPr fontId="1" type="noConversion"/>
  </si>
  <si>
    <t>]0.5-1]</t>
    <phoneticPr fontId="1" type="noConversion"/>
  </si>
  <si>
    <t>[0.7-1]</t>
    <phoneticPr fontId="1" type="noConversion"/>
  </si>
  <si>
    <t>VF-14</t>
    <phoneticPr fontId="1" type="noConversion"/>
  </si>
  <si>
    <t>OSI-VF-14</t>
    <phoneticPr fontId="1" type="noConversion"/>
  </si>
  <si>
    <t>LOCS III score</t>
    <phoneticPr fontId="1" type="noConversion"/>
  </si>
  <si>
    <t>OSI-LOCSIII</t>
    <phoneticPr fontId="1" type="noConversion"/>
  </si>
  <si>
    <t>slit-lamp (LOCS III), visual actity, VF-14</t>
    <phoneticPr fontId="1" type="noConversion"/>
  </si>
  <si>
    <t>Galliot</t>
    <phoneticPr fontId="1" type="noConversion"/>
  </si>
  <si>
    <t>백내장 환자(1,768안)</t>
    <phoneticPr fontId="1" type="noConversion"/>
  </si>
  <si>
    <t>cortical</t>
    <phoneticPr fontId="1" type="noConversion"/>
  </si>
  <si>
    <t>nuclear opacity/color</t>
    <phoneticPr fontId="1" type="noConversion"/>
  </si>
  <si>
    <t>posterior subcapsular</t>
    <phoneticPr fontId="1" type="noConversion"/>
  </si>
  <si>
    <t>LOCS</t>
    <phoneticPr fontId="1" type="noConversion"/>
  </si>
  <si>
    <t>Martinez-Roda</t>
    <phoneticPr fontId="1" type="noConversion"/>
  </si>
  <si>
    <t>스페인</t>
    <phoneticPr fontId="1" type="noConversion"/>
  </si>
  <si>
    <t>백내장 환자(78안), 건강대조군(10안)</t>
    <phoneticPr fontId="1" type="noConversion"/>
  </si>
  <si>
    <t>백내장 환자</t>
    <phoneticPr fontId="1" type="noConversion"/>
  </si>
  <si>
    <t>건강대조군</t>
    <phoneticPr fontId="1" type="noConversion"/>
  </si>
  <si>
    <t>nuclear</t>
    <phoneticPr fontId="1" type="noConversion"/>
  </si>
  <si>
    <t>posterior</t>
    <phoneticPr fontId="1" type="noConversion"/>
  </si>
  <si>
    <t>LOCS III score</t>
    <phoneticPr fontId="1" type="noConversion"/>
  </si>
  <si>
    <t>cataract group</t>
    <phoneticPr fontId="1" type="noConversion"/>
  </si>
  <si>
    <t>OSI-CDVA</t>
    <phoneticPr fontId="1" type="noConversion"/>
  </si>
  <si>
    <t>OSI-CS 3cpd</t>
    <phoneticPr fontId="1" type="noConversion"/>
  </si>
  <si>
    <t>OSI-CS 6cpd</t>
    <phoneticPr fontId="1" type="noConversion"/>
  </si>
  <si>
    <t>OSI-CS 12cpd</t>
    <phoneticPr fontId="1" type="noConversion"/>
  </si>
  <si>
    <t>OSI-CS 18cpd</t>
    <phoneticPr fontId="1" type="noConversion"/>
  </si>
  <si>
    <t>0.980 (0.953-1.000)</t>
    <phoneticPr fontId="1" type="noConversion"/>
  </si>
  <si>
    <t>0.970 (0.920-1.000)</t>
    <phoneticPr fontId="1" type="noConversion"/>
  </si>
  <si>
    <t>all</t>
    <phoneticPr fontId="1" type="noConversion"/>
  </si>
  <si>
    <t>0.994 (0.977-1.000)</t>
    <phoneticPr fontId="1" type="noConversion"/>
  </si>
  <si>
    <t>0.960 (0.883-1.000)</t>
    <phoneticPr fontId="1" type="noConversion"/>
  </si>
  <si>
    <t>Using the maximized Youden index as the limit value to discriminate between healthy eyes and cataractous eyes</t>
    <phoneticPr fontId="1" type="noConversion"/>
  </si>
  <si>
    <t>분류
(환자-대조군=1, 나머지=0)</t>
    <phoneticPr fontId="1" type="noConversion"/>
  </si>
  <si>
    <t>Paz</t>
    <phoneticPr fontId="1" type="noConversion"/>
  </si>
  <si>
    <t>아르헨티나</t>
    <phoneticPr fontId="1" type="noConversion"/>
  </si>
  <si>
    <t>백내장 환자(34안)</t>
    <phoneticPr fontId="1" type="noConversion"/>
  </si>
  <si>
    <r>
      <t>slit-lamp (LOCS III), visual actity, contrast sensitivity (FVC-100 system (Tecnovinc, Argentina)),</t>
    </r>
    <r>
      <rPr>
        <sz val="10"/>
        <rFont val="맑은 고딕"/>
        <family val="3"/>
        <charset val="129"/>
        <scheme val="minor"/>
      </rPr>
      <t xml:space="preserve"> C-Quant straylight meter (log(s))</t>
    </r>
    <phoneticPr fontId="1" type="noConversion"/>
  </si>
  <si>
    <t>NO1</t>
    <phoneticPr fontId="1" type="noConversion"/>
  </si>
  <si>
    <t>NO2</t>
    <phoneticPr fontId="1" type="noConversion"/>
  </si>
  <si>
    <t>P1</t>
    <phoneticPr fontId="1" type="noConversion"/>
  </si>
  <si>
    <t>P2</t>
    <phoneticPr fontId="1" type="noConversion"/>
  </si>
  <si>
    <t>OSI-log(s)</t>
    <phoneticPr fontId="1" type="noConversion"/>
  </si>
  <si>
    <t>OSI-CVA</t>
    <phoneticPr fontId="1" type="noConversion"/>
  </si>
  <si>
    <t>OSI-Ct</t>
    <phoneticPr fontId="1" type="noConversion"/>
  </si>
  <si>
    <t>&lt;0.001</t>
    <phoneticPr fontId="1" type="noConversion"/>
  </si>
  <si>
    <t>Crnej</t>
    <phoneticPr fontId="1" type="noConversion"/>
  </si>
  <si>
    <t>호주</t>
    <phoneticPr fontId="1" type="noConversion"/>
  </si>
  <si>
    <t>백내장 환자(56안)</t>
    <phoneticPr fontId="1" type="noConversion"/>
  </si>
  <si>
    <t>PSC</t>
    <phoneticPr fontId="1" type="noConversion"/>
  </si>
  <si>
    <t>mixed</t>
    <phoneticPr fontId="1" type="noConversion"/>
  </si>
  <si>
    <t>contrast sensitivity</t>
    <phoneticPr fontId="1" type="noConversion"/>
  </si>
  <si>
    <t>photopic</t>
    <phoneticPr fontId="1" type="noConversion"/>
  </si>
  <si>
    <t>mesopic</t>
    <phoneticPr fontId="1" type="noConversion"/>
  </si>
  <si>
    <t>OSI-contrast</t>
    <phoneticPr fontId="1" type="noConversion"/>
  </si>
  <si>
    <t>Panthier</t>
    <phoneticPr fontId="1" type="noConversion"/>
  </si>
  <si>
    <t>프랑스</t>
    <phoneticPr fontId="1" type="noConversion"/>
  </si>
  <si>
    <t>백내장 환자(51안), 건강대조군(59안)</t>
    <phoneticPr fontId="1" type="noConversion"/>
  </si>
  <si>
    <t>0.961 (0.916, 0.985)</t>
    <phoneticPr fontId="1" type="noConversion"/>
  </si>
  <si>
    <t>Yu</t>
    <phoneticPr fontId="1" type="noConversion"/>
  </si>
  <si>
    <t>scheimplug</t>
    <phoneticPr fontId="1" type="noConversion"/>
  </si>
  <si>
    <t>OSI-scheimplug</t>
    <phoneticPr fontId="1" type="noConversion"/>
  </si>
  <si>
    <t>nuclear</t>
    <phoneticPr fontId="1" type="noConversion"/>
  </si>
  <si>
    <t>anterior cortex(average)</t>
    <phoneticPr fontId="1" type="noConversion"/>
  </si>
  <si>
    <t>anterior cortex(max)</t>
    <phoneticPr fontId="1" type="noConversion"/>
  </si>
  <si>
    <t>OSI-AD</t>
    <phoneticPr fontId="1" type="noConversion"/>
  </si>
  <si>
    <t>&lt;0.001</t>
    <phoneticPr fontId="1" type="noConversion"/>
  </si>
  <si>
    <t>Hwang</t>
    <phoneticPr fontId="1" type="noConversion"/>
  </si>
  <si>
    <t>백내장 환자(67안), 건강대조군(109안)</t>
    <phoneticPr fontId="1" type="noConversion"/>
  </si>
  <si>
    <t>전체</t>
    <phoneticPr fontId="1" type="noConversion"/>
  </si>
  <si>
    <t>posterior</t>
    <phoneticPr fontId="1" type="noConversion"/>
  </si>
  <si>
    <t>mixed</t>
    <phoneticPr fontId="1" type="noConversion"/>
  </si>
  <si>
    <t>0.902 (0.853-0.951)</t>
    <phoneticPr fontId="1" type="noConversion"/>
  </si>
  <si>
    <t>Kamiya</t>
    <phoneticPr fontId="1" type="noConversion"/>
  </si>
  <si>
    <t>일본</t>
    <phoneticPr fontId="1" type="noConversion"/>
  </si>
  <si>
    <t>백내장 환자(192안)</t>
    <phoneticPr fontId="1" type="noConversion"/>
  </si>
  <si>
    <t>C-Quant log(s)</t>
    <phoneticPr fontId="1" type="noConversion"/>
  </si>
  <si>
    <t>Ct (contrast threshold)</t>
    <phoneticPr fontId="1" type="noConversion"/>
  </si>
  <si>
    <t>visual actity (CVA)</t>
    <phoneticPr fontId="1" type="noConversion"/>
  </si>
  <si>
    <t>CDVA(logMAR)</t>
    <phoneticPr fontId="1" type="noConversion"/>
  </si>
  <si>
    <t>OSI-CDVA</t>
    <phoneticPr fontId="1" type="noConversion"/>
  </si>
  <si>
    <t>스페인</t>
    <phoneticPr fontId="1" type="noConversion"/>
  </si>
  <si>
    <t>백내장 환자(19안), 건강대조군(9안)</t>
    <phoneticPr fontId="1" type="noConversion"/>
  </si>
  <si>
    <t>NO1</t>
    <phoneticPr fontId="1" type="noConversion"/>
  </si>
  <si>
    <t>NO2</t>
    <phoneticPr fontId="1" type="noConversion"/>
  </si>
  <si>
    <t>NO3</t>
    <phoneticPr fontId="1" type="noConversion"/>
  </si>
  <si>
    <t>Monferrer-Adsuara</t>
    <phoneticPr fontId="1" type="noConversion"/>
  </si>
  <si>
    <t>스페인</t>
    <phoneticPr fontId="1" type="noConversion"/>
  </si>
  <si>
    <t>백내장 환자(106안)</t>
    <phoneticPr fontId="1" type="noConversion"/>
  </si>
  <si>
    <t>백내장 환자(수술군)</t>
    <phoneticPr fontId="1" type="noConversion"/>
  </si>
  <si>
    <t>백내장 환자(비수술군)</t>
    <phoneticPr fontId="1" type="noConversion"/>
  </si>
  <si>
    <t>&lt;0.0001</t>
    <phoneticPr fontId="1" type="noConversion"/>
  </si>
  <si>
    <t>r값</t>
    <phoneticPr fontId="1" type="noConversion"/>
  </si>
  <si>
    <t>Garcin</t>
    <phoneticPr fontId="1" type="noConversion"/>
  </si>
  <si>
    <t>프랑스</t>
    <phoneticPr fontId="1" type="noConversion"/>
  </si>
  <si>
    <t>백내장 환자(21안)</t>
    <phoneticPr fontId="1" type="noConversion"/>
  </si>
  <si>
    <t>[median, IQR]</t>
    <phoneticPr fontId="1" type="noConversion"/>
  </si>
  <si>
    <t>[1.63]</t>
    <phoneticPr fontId="1" type="noConversion"/>
  </si>
  <si>
    <t>[0.47]</t>
    <phoneticPr fontId="1" type="noConversion"/>
  </si>
  <si>
    <t>[1.3]</t>
    <phoneticPr fontId="1" type="noConversion"/>
  </si>
  <si>
    <t>[0.24]</t>
    <phoneticPr fontId="1" type="noConversion"/>
  </si>
  <si>
    <t>NO</t>
    <phoneticPr fontId="1" type="noConversion"/>
  </si>
  <si>
    <t>NC</t>
    <phoneticPr fontId="1" type="noConversion"/>
  </si>
  <si>
    <t>posterior</t>
    <phoneticPr fontId="1" type="noConversion"/>
  </si>
  <si>
    <t>BCVA(logMAR)</t>
    <phoneticPr fontId="1" type="noConversion"/>
  </si>
  <si>
    <t>OSI-BCVA</t>
    <phoneticPr fontId="1" type="noConversion"/>
  </si>
  <si>
    <t>visual actity</t>
    <phoneticPr fontId="1" type="noConversion"/>
  </si>
  <si>
    <t>total</t>
    <phoneticPr fontId="1" type="noConversion"/>
  </si>
  <si>
    <t>C</t>
    <phoneticPr fontId="1" type="noConversion"/>
  </si>
  <si>
    <t>N(NO+NC)</t>
    <phoneticPr fontId="1" type="noConversion"/>
  </si>
  <si>
    <t>OSI-c</t>
    <phoneticPr fontId="1" type="noConversion"/>
  </si>
  <si>
    <t>OSI-n(no+nc)</t>
  </si>
  <si>
    <t>OSI-no</t>
  </si>
  <si>
    <t>OSI-nc</t>
  </si>
  <si>
    <t>&lt;0.001</t>
    <phoneticPr fontId="1" type="noConversion"/>
  </si>
  <si>
    <t>de Souz</t>
    <phoneticPr fontId="1" type="noConversion"/>
  </si>
  <si>
    <t>미국</t>
    <phoneticPr fontId="1" type="noConversion"/>
  </si>
  <si>
    <t>백내장 환자(70안)</t>
    <phoneticPr fontId="1" type="noConversion"/>
  </si>
  <si>
    <t>early</t>
    <phoneticPr fontId="1" type="noConversion"/>
  </si>
  <si>
    <t>Late</t>
    <phoneticPr fontId="1" type="noConversion"/>
  </si>
  <si>
    <t>전체</t>
    <phoneticPr fontId="1" type="noConversion"/>
  </si>
  <si>
    <t>late</t>
    <phoneticPr fontId="1" type="noConversion"/>
  </si>
  <si>
    <t>LOCS III-NO</t>
    <phoneticPr fontId="1" type="noConversion"/>
  </si>
  <si>
    <t>VF-14</t>
    <phoneticPr fontId="1" type="noConversion"/>
  </si>
  <si>
    <r>
      <t xml:space="preserve">slit-lamp (LOCS III), visual actity, contrast sensitivity (Pelli-Robson contrast sensitivity chart), VF-14, </t>
    </r>
    <r>
      <rPr>
        <sz val="10"/>
        <color rgb="FFFF0000"/>
        <rFont val="맑은 고딕"/>
        <family val="3"/>
        <charset val="129"/>
        <scheme val="minor"/>
      </rPr>
      <t>DLI</t>
    </r>
    <phoneticPr fontId="1" type="noConversion"/>
  </si>
  <si>
    <t>DLI</t>
    <phoneticPr fontId="1" type="noConversion"/>
  </si>
  <si>
    <t>OSI-DLI</t>
    <phoneticPr fontId="1" type="noConversion"/>
  </si>
  <si>
    <r>
      <t xml:space="preserve">slit-lamp (LOCS III), visual actity, </t>
    </r>
    <r>
      <rPr>
        <sz val="10"/>
        <color rgb="FFFF0000"/>
        <rFont val="맑은 고딕"/>
        <family val="3"/>
        <charset val="129"/>
        <scheme val="minor"/>
      </rPr>
      <t>scheimpflug</t>
    </r>
    <phoneticPr fontId="1" type="noConversion"/>
  </si>
  <si>
    <t>[median]</t>
    <phoneticPr fontId="1" type="noConversion"/>
  </si>
  <si>
    <t>[1.8]</t>
    <phoneticPr fontId="1" type="noConversion"/>
  </si>
  <si>
    <t>[2.68]</t>
    <phoneticPr fontId="1" type="noConversion"/>
  </si>
  <si>
    <t>[0.45]</t>
    <phoneticPr fontId="1" type="noConversion"/>
  </si>
  <si>
    <t>상관계수 (r, r2)</t>
    <phoneticPr fontId="1" type="noConversion"/>
  </si>
  <si>
    <t>OSI-VA</t>
    <phoneticPr fontId="1" type="noConversion"/>
  </si>
  <si>
    <t>nuclear</t>
    <phoneticPr fontId="1" type="noConversion"/>
  </si>
  <si>
    <t>cortical</t>
    <phoneticPr fontId="1" type="noConversion"/>
  </si>
  <si>
    <t>posterior subcapsular</t>
    <phoneticPr fontId="1" type="noConversion"/>
  </si>
  <si>
    <t>전체</t>
    <phoneticPr fontId="1" type="noConversion"/>
  </si>
  <si>
    <t>OSI&lt;3.0</t>
    <phoneticPr fontId="1" type="noConversion"/>
  </si>
  <si>
    <r>
      <t>OSI</t>
    </r>
    <r>
      <rPr>
        <sz val="10"/>
        <color theme="1"/>
        <rFont val="맑은 고딕"/>
        <family val="3"/>
        <charset val="129"/>
      </rPr>
      <t>≥</t>
    </r>
    <r>
      <rPr>
        <sz val="10"/>
        <color theme="1"/>
        <rFont val="맑은 고딕"/>
        <family val="3"/>
        <charset val="129"/>
        <scheme val="minor"/>
      </rPr>
      <t>3.0</t>
    </r>
    <phoneticPr fontId="1" type="noConversion"/>
  </si>
  <si>
    <t xml:space="preserve">LOCS III </t>
    <phoneticPr fontId="1" type="noConversion"/>
  </si>
  <si>
    <t>NO score</t>
    <phoneticPr fontId="1" type="noConversion"/>
  </si>
  <si>
    <t>C score</t>
    <phoneticPr fontId="1" type="noConversion"/>
  </si>
  <si>
    <r>
      <t>0/</t>
    </r>
    <r>
      <rPr>
        <sz val="10"/>
        <color theme="1"/>
        <rFont val="맑은 고딕"/>
        <family val="3"/>
        <charset val="129"/>
      </rPr>
      <t>≥1</t>
    </r>
    <phoneticPr fontId="1" type="noConversion"/>
  </si>
  <si>
    <t>&lt;2/≥2</t>
    <phoneticPr fontId="1" type="noConversion"/>
  </si>
  <si>
    <r>
      <t>&lt;3/</t>
    </r>
    <r>
      <rPr>
        <sz val="10"/>
        <color theme="1"/>
        <rFont val="맑은 고딕"/>
        <family val="3"/>
        <charset val="129"/>
      </rPr>
      <t>≥3</t>
    </r>
    <phoneticPr fontId="1" type="noConversion"/>
  </si>
  <si>
    <t>수술군</t>
  </si>
  <si>
    <t>비수술군</t>
  </si>
  <si>
    <t>전체</t>
    <phoneticPr fontId="1" type="noConversion"/>
  </si>
  <si>
    <t>[3.26]</t>
    <phoneticPr fontId="1" type="noConversion"/>
  </si>
  <si>
    <t>[0.78]</t>
    <phoneticPr fontId="1" type="noConversion"/>
  </si>
  <si>
    <t>[1.83]</t>
    <phoneticPr fontId="1" type="noConversion"/>
  </si>
  <si>
    <t>OSI-posterior</t>
    <phoneticPr fontId="1" type="noConversion"/>
  </si>
  <si>
    <t>cataracts and nonsurgical cataracts</t>
    <phoneticPr fontId="1" type="noConversion"/>
  </si>
  <si>
    <t>slit-lamp (Emery-Little), visual actity, C-Quant straylight meter (log(s))</t>
    <phoneticPr fontId="1" type="noConversion"/>
  </si>
  <si>
    <t>slit-lamp (LOCS III), visual actity, contrast sensitivity</t>
    <phoneticPr fontId="1" type="noConversion"/>
  </si>
  <si>
    <t>slit-lamp (LOCS III), visual actity, contrast sensitivity (CSV-1000E test (VectorVision, Inc.))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</si>
</sst>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6" borderId="0" xfId="0" applyFill="1">
      <alignment vertical="center"/>
    </xf>
    <xf numFmtId="0" fontId="3" fillId="6" borderId="0" xfId="0" applyFont="1" applyFill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2" fillId="7" borderId="0" xfId="0" applyFont="1" applyFill="1">
      <alignment vertical="center"/>
    </xf>
    <xf numFmtId="0" fontId="5" fillId="7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pane ySplit="3" topLeftCell="A4" activePane="bottomLeft" state="frozen"/>
      <selection pane="bottomLeft" activeCell="A3" sqref="A3"/>
    </sheetView>
  </sheetViews>
  <sheetFormatPr defaultRowHeight="16.5" x14ac:dyDescent="0.3"/>
  <cols>
    <col min="1" max="1" width="3.25" style="13" bestFit="1" customWidth="1"/>
    <col min="2" max="3" width="5" bestFit="1" customWidth="1"/>
    <col min="4" max="4" width="12.75" bestFit="1" customWidth="1"/>
    <col min="5" max="5" width="9.625" bestFit="1" customWidth="1"/>
    <col min="6" max="6" width="35.5" customWidth="1"/>
    <col min="7" max="7" width="15.75" customWidth="1"/>
    <col min="8" max="8" width="38.875" customWidth="1"/>
    <col min="9" max="9" width="1.875" customWidth="1"/>
    <col min="10" max="10" width="12.25" bestFit="1" customWidth="1"/>
  </cols>
  <sheetData>
    <row r="1" spans="1:13" x14ac:dyDescent="0.3">
      <c r="B1" s="43" t="s">
        <v>0</v>
      </c>
      <c r="C1" s="43" t="s">
        <v>1</v>
      </c>
      <c r="D1" s="43" t="s">
        <v>2</v>
      </c>
      <c r="E1" s="43" t="s">
        <v>3</v>
      </c>
      <c r="F1" s="4" t="s">
        <v>4</v>
      </c>
      <c r="G1" s="43" t="s">
        <v>41</v>
      </c>
      <c r="H1" s="46" t="s">
        <v>43</v>
      </c>
      <c r="I1" s="6"/>
      <c r="J1" s="49" t="s">
        <v>132</v>
      </c>
      <c r="K1" s="49"/>
      <c r="L1" s="49"/>
    </row>
    <row r="2" spans="1:13" x14ac:dyDescent="0.3">
      <c r="B2" s="44"/>
      <c r="C2" s="44"/>
      <c r="D2" s="44"/>
      <c r="E2" s="44"/>
      <c r="F2" s="44" t="s">
        <v>5</v>
      </c>
      <c r="G2" s="44"/>
      <c r="H2" s="47"/>
      <c r="I2" s="5"/>
      <c r="J2" s="50" t="s">
        <v>6</v>
      </c>
      <c r="K2" s="50"/>
      <c r="L2" s="44" t="s">
        <v>9</v>
      </c>
    </row>
    <row r="3" spans="1:13" x14ac:dyDescent="0.3">
      <c r="B3" s="45"/>
      <c r="C3" s="45"/>
      <c r="D3" s="45"/>
      <c r="E3" s="45"/>
      <c r="F3" s="45"/>
      <c r="G3" s="45"/>
      <c r="H3" s="48"/>
      <c r="I3" s="3"/>
      <c r="J3" s="3" t="s">
        <v>7</v>
      </c>
      <c r="K3" s="3" t="s">
        <v>8</v>
      </c>
      <c r="L3" s="45"/>
    </row>
    <row r="4" spans="1:13" x14ac:dyDescent="0.3">
      <c r="A4" s="31">
        <v>1</v>
      </c>
      <c r="B4" s="36">
        <v>1509</v>
      </c>
      <c r="C4" s="1">
        <v>2011</v>
      </c>
      <c r="D4" s="1" t="s">
        <v>36</v>
      </c>
      <c r="E4" s="1" t="s">
        <v>37</v>
      </c>
      <c r="F4" s="15" t="s">
        <v>38</v>
      </c>
      <c r="G4" s="16" t="s">
        <v>39</v>
      </c>
      <c r="H4" s="15" t="s">
        <v>40</v>
      </c>
      <c r="I4" s="15"/>
      <c r="J4" s="18" t="s">
        <v>44</v>
      </c>
      <c r="K4" s="18"/>
      <c r="L4" s="18"/>
      <c r="M4" s="1" t="s">
        <v>42</v>
      </c>
    </row>
    <row r="5" spans="1:13" x14ac:dyDescent="0.3">
      <c r="A5" s="31">
        <v>2</v>
      </c>
      <c r="B5" s="37">
        <v>1475</v>
      </c>
      <c r="C5" s="15">
        <v>2012</v>
      </c>
      <c r="D5" s="15" t="s">
        <v>55</v>
      </c>
      <c r="E5" s="15" t="s">
        <v>37</v>
      </c>
      <c r="F5" s="15" t="s">
        <v>56</v>
      </c>
      <c r="G5" s="16" t="s">
        <v>39</v>
      </c>
      <c r="H5" s="15" t="s">
        <v>72</v>
      </c>
      <c r="I5" s="15"/>
      <c r="J5" s="18" t="s">
        <v>44</v>
      </c>
      <c r="K5" s="18"/>
      <c r="L5" s="18" t="s">
        <v>44</v>
      </c>
    </row>
    <row r="6" spans="1:13" x14ac:dyDescent="0.3">
      <c r="A6" s="31">
        <v>3</v>
      </c>
      <c r="B6" s="15">
        <v>1381</v>
      </c>
      <c r="C6" s="15">
        <v>2013</v>
      </c>
      <c r="D6" s="15" t="s">
        <v>64</v>
      </c>
      <c r="E6" s="15" t="s">
        <v>65</v>
      </c>
      <c r="F6" s="15" t="s">
        <v>66</v>
      </c>
      <c r="G6" s="16" t="s">
        <v>39</v>
      </c>
      <c r="H6" s="15" t="s">
        <v>82</v>
      </c>
      <c r="I6" s="15"/>
      <c r="J6" s="18" t="s">
        <v>44</v>
      </c>
      <c r="K6" s="18"/>
      <c r="L6" s="18" t="s">
        <v>44</v>
      </c>
    </row>
    <row r="7" spans="1:13" x14ac:dyDescent="0.3">
      <c r="A7" s="31">
        <v>4</v>
      </c>
      <c r="B7" s="37">
        <v>1308</v>
      </c>
      <c r="C7" s="15">
        <v>2014</v>
      </c>
      <c r="D7" s="15" t="s">
        <v>97</v>
      </c>
      <c r="E7" s="15" t="s">
        <v>37</v>
      </c>
      <c r="F7" s="15" t="s">
        <v>98</v>
      </c>
      <c r="G7" s="16" t="s">
        <v>39</v>
      </c>
      <c r="H7" s="15" t="s">
        <v>40</v>
      </c>
      <c r="I7" s="15"/>
      <c r="J7" s="18" t="s">
        <v>44</v>
      </c>
      <c r="K7" s="18" t="s">
        <v>44</v>
      </c>
      <c r="L7" s="18"/>
    </row>
    <row r="8" spans="1:13" x14ac:dyDescent="0.3">
      <c r="A8" s="31">
        <v>5</v>
      </c>
      <c r="B8" s="15">
        <v>1279</v>
      </c>
      <c r="C8" s="15">
        <v>2014</v>
      </c>
      <c r="D8" s="15" t="s">
        <v>101</v>
      </c>
      <c r="E8" s="15" t="s">
        <v>102</v>
      </c>
      <c r="F8" s="15" t="s">
        <v>103</v>
      </c>
      <c r="G8" s="16" t="s">
        <v>39</v>
      </c>
      <c r="H8" s="15" t="s">
        <v>270</v>
      </c>
      <c r="I8" s="15"/>
      <c r="J8" s="18" t="s">
        <v>44</v>
      </c>
      <c r="K8" s="18"/>
      <c r="L8" s="18" t="s">
        <v>44</v>
      </c>
    </row>
    <row r="9" spans="1:13" x14ac:dyDescent="0.3">
      <c r="A9" s="31">
        <v>6</v>
      </c>
      <c r="B9" s="15">
        <v>1275</v>
      </c>
      <c r="C9" s="15">
        <v>2014</v>
      </c>
      <c r="D9" s="15" t="s">
        <v>111</v>
      </c>
      <c r="E9" s="15" t="s">
        <v>102</v>
      </c>
      <c r="F9" s="15" t="s">
        <v>112</v>
      </c>
      <c r="G9" s="16" t="s">
        <v>39</v>
      </c>
      <c r="H9" s="15" t="s">
        <v>40</v>
      </c>
      <c r="I9" s="15"/>
      <c r="J9" s="18" t="s">
        <v>44</v>
      </c>
      <c r="K9" s="18"/>
      <c r="L9" s="18" t="s">
        <v>44</v>
      </c>
    </row>
    <row r="10" spans="1:13" x14ac:dyDescent="0.3">
      <c r="A10" s="31">
        <v>7</v>
      </c>
      <c r="B10" s="15">
        <v>1209</v>
      </c>
      <c r="C10" s="15">
        <v>2015</v>
      </c>
      <c r="D10" s="15" t="s">
        <v>118</v>
      </c>
      <c r="E10" s="15" t="s">
        <v>119</v>
      </c>
      <c r="F10" s="15" t="s">
        <v>120</v>
      </c>
      <c r="G10" s="16" t="s">
        <v>39</v>
      </c>
      <c r="H10" s="15" t="s">
        <v>149</v>
      </c>
      <c r="I10" s="15"/>
      <c r="J10" s="18" t="s">
        <v>44</v>
      </c>
      <c r="K10" s="18"/>
      <c r="L10" s="18" t="s">
        <v>44</v>
      </c>
    </row>
    <row r="11" spans="1:13" x14ac:dyDescent="0.3">
      <c r="A11" s="31">
        <v>8</v>
      </c>
      <c r="B11" s="15">
        <v>1179</v>
      </c>
      <c r="C11" s="15">
        <v>2016</v>
      </c>
      <c r="D11" s="15" t="s">
        <v>128</v>
      </c>
      <c r="E11" s="15" t="s">
        <v>129</v>
      </c>
      <c r="F11" s="15" t="s">
        <v>130</v>
      </c>
      <c r="G11" s="16" t="s">
        <v>39</v>
      </c>
      <c r="H11" s="15" t="s">
        <v>149</v>
      </c>
      <c r="I11" s="15"/>
      <c r="J11" s="18" t="s">
        <v>131</v>
      </c>
      <c r="K11" s="18"/>
      <c r="L11" s="18" t="s">
        <v>131</v>
      </c>
    </row>
    <row r="12" spans="1:13" x14ac:dyDescent="0.3">
      <c r="A12" s="31">
        <v>9</v>
      </c>
      <c r="B12" s="15">
        <v>1176</v>
      </c>
      <c r="C12" s="15">
        <v>2016</v>
      </c>
      <c r="D12" s="15" t="s">
        <v>150</v>
      </c>
      <c r="E12" s="15" t="s">
        <v>129</v>
      </c>
      <c r="F12" s="15" t="s">
        <v>151</v>
      </c>
      <c r="G12" s="16" t="s">
        <v>39</v>
      </c>
      <c r="H12" s="15" t="s">
        <v>72</v>
      </c>
      <c r="I12" s="15"/>
      <c r="J12" s="18" t="s">
        <v>44</v>
      </c>
      <c r="K12" s="18" t="s">
        <v>44</v>
      </c>
      <c r="L12" s="18"/>
    </row>
    <row r="13" spans="1:13" ht="27" x14ac:dyDescent="0.3">
      <c r="A13" s="31">
        <v>10</v>
      </c>
      <c r="B13" s="37">
        <v>1167</v>
      </c>
      <c r="C13" s="15">
        <v>2016</v>
      </c>
      <c r="D13" s="15" t="s">
        <v>156</v>
      </c>
      <c r="E13" s="15" t="s">
        <v>157</v>
      </c>
      <c r="F13" s="15" t="s">
        <v>158</v>
      </c>
      <c r="G13" s="16" t="s">
        <v>39</v>
      </c>
      <c r="H13" s="30" t="s">
        <v>299</v>
      </c>
      <c r="I13" s="15"/>
      <c r="J13" s="18" t="s">
        <v>44</v>
      </c>
      <c r="K13" s="18" t="s">
        <v>44</v>
      </c>
      <c r="L13" s="18" t="s">
        <v>44</v>
      </c>
    </row>
    <row r="14" spans="1:13" ht="40.5" x14ac:dyDescent="0.3">
      <c r="A14" s="31">
        <v>11</v>
      </c>
      <c r="B14" s="15">
        <v>1164</v>
      </c>
      <c r="C14" s="15">
        <v>2016</v>
      </c>
      <c r="D14" s="15" t="s">
        <v>177</v>
      </c>
      <c r="E14" s="15" t="s">
        <v>178</v>
      </c>
      <c r="F14" s="15" t="s">
        <v>179</v>
      </c>
      <c r="G14" s="16" t="s">
        <v>39</v>
      </c>
      <c r="H14" s="30" t="s">
        <v>180</v>
      </c>
      <c r="I14" s="15"/>
      <c r="J14" s="18" t="s">
        <v>44</v>
      </c>
      <c r="K14" s="18"/>
      <c r="L14" s="18" t="s">
        <v>44</v>
      </c>
    </row>
    <row r="15" spans="1:13" x14ac:dyDescent="0.3">
      <c r="A15" s="31">
        <v>12</v>
      </c>
      <c r="B15" s="15">
        <v>1138</v>
      </c>
      <c r="C15" s="15">
        <v>2017</v>
      </c>
      <c r="D15" s="15" t="s">
        <v>189</v>
      </c>
      <c r="E15" s="15" t="s">
        <v>190</v>
      </c>
      <c r="F15" s="15" t="s">
        <v>191</v>
      </c>
      <c r="G15" s="16" t="s">
        <v>39</v>
      </c>
      <c r="H15" s="30" t="s">
        <v>298</v>
      </c>
      <c r="I15" s="15"/>
      <c r="J15" s="18" t="s">
        <v>44</v>
      </c>
      <c r="K15" s="18"/>
      <c r="L15" s="18" t="s">
        <v>44</v>
      </c>
    </row>
    <row r="16" spans="1:13" x14ac:dyDescent="0.3">
      <c r="A16" s="31">
        <v>13</v>
      </c>
      <c r="B16" s="37">
        <v>1128</v>
      </c>
      <c r="C16" s="15">
        <v>2017</v>
      </c>
      <c r="D16" s="15" t="s">
        <v>198</v>
      </c>
      <c r="E16" s="15" t="s">
        <v>199</v>
      </c>
      <c r="F16" s="15" t="s">
        <v>200</v>
      </c>
      <c r="G16" s="16" t="s">
        <v>39</v>
      </c>
      <c r="H16" s="15" t="s">
        <v>40</v>
      </c>
      <c r="I16" s="15"/>
      <c r="J16" s="18"/>
      <c r="K16" s="18" t="s">
        <v>44</v>
      </c>
    </row>
    <row r="17" spans="1:12" x14ac:dyDescent="0.3">
      <c r="A17" s="31">
        <v>15</v>
      </c>
      <c r="B17" s="37">
        <v>1107</v>
      </c>
      <c r="C17" s="15">
        <v>2018</v>
      </c>
      <c r="D17" s="15" t="s">
        <v>210</v>
      </c>
      <c r="E17" s="15" t="s">
        <v>102</v>
      </c>
      <c r="F17" s="15" t="s">
        <v>211</v>
      </c>
      <c r="G17" s="16" t="s">
        <v>39</v>
      </c>
      <c r="H17" s="15" t="s">
        <v>40</v>
      </c>
      <c r="I17" s="15"/>
      <c r="J17" s="18" t="s">
        <v>44</v>
      </c>
      <c r="K17" s="18" t="s">
        <v>44</v>
      </c>
      <c r="L17" s="18"/>
    </row>
    <row r="18" spans="1:12" ht="27" x14ac:dyDescent="0.3">
      <c r="A18" s="31">
        <v>16</v>
      </c>
      <c r="B18" s="15">
        <v>1078</v>
      </c>
      <c r="C18" s="15">
        <v>2019</v>
      </c>
      <c r="D18" s="15" t="s">
        <v>216</v>
      </c>
      <c r="E18" s="15" t="s">
        <v>217</v>
      </c>
      <c r="F18" s="15" t="s">
        <v>218</v>
      </c>
      <c r="G18" s="16" t="s">
        <v>39</v>
      </c>
      <c r="H18" s="30" t="s">
        <v>297</v>
      </c>
      <c r="I18" s="15"/>
      <c r="J18" s="18" t="s">
        <v>44</v>
      </c>
      <c r="K18" s="18"/>
      <c r="L18" s="18" t="s">
        <v>44</v>
      </c>
    </row>
    <row r="19" spans="1:12" x14ac:dyDescent="0.3">
      <c r="A19" s="31">
        <v>17</v>
      </c>
      <c r="B19" s="37">
        <v>1067</v>
      </c>
      <c r="C19" s="15">
        <v>2019</v>
      </c>
      <c r="D19" s="15" t="s">
        <v>156</v>
      </c>
      <c r="E19" s="15" t="s">
        <v>224</v>
      </c>
      <c r="F19" s="15" t="s">
        <v>225</v>
      </c>
      <c r="G19" s="16" t="s">
        <v>39</v>
      </c>
      <c r="H19" s="15" t="s">
        <v>72</v>
      </c>
      <c r="I19" s="15"/>
      <c r="J19" s="18" t="s">
        <v>44</v>
      </c>
      <c r="K19" s="18"/>
      <c r="L19" s="18" t="s">
        <v>44</v>
      </c>
    </row>
    <row r="20" spans="1:12" x14ac:dyDescent="0.3">
      <c r="A20" s="31">
        <v>18</v>
      </c>
      <c r="B20" s="15">
        <v>1064</v>
      </c>
      <c r="C20" s="15">
        <v>2019</v>
      </c>
      <c r="D20" s="15" t="s">
        <v>229</v>
      </c>
      <c r="E20" s="15" t="s">
        <v>230</v>
      </c>
      <c r="F20" s="15" t="s">
        <v>231</v>
      </c>
      <c r="G20" s="16" t="s">
        <v>39</v>
      </c>
      <c r="H20" s="15" t="s">
        <v>72</v>
      </c>
      <c r="I20" s="15"/>
      <c r="J20" s="18" t="s">
        <v>44</v>
      </c>
      <c r="K20" s="18" t="s">
        <v>44</v>
      </c>
      <c r="L20" s="18" t="s">
        <v>44</v>
      </c>
    </row>
    <row r="21" spans="1:12" x14ac:dyDescent="0.3">
      <c r="A21" s="31">
        <v>19</v>
      </c>
      <c r="B21" s="15">
        <v>1041</v>
      </c>
      <c r="C21" s="15">
        <v>2020</v>
      </c>
      <c r="D21" s="15" t="s">
        <v>236</v>
      </c>
      <c r="E21" s="15" t="s">
        <v>237</v>
      </c>
      <c r="F21" s="15" t="s">
        <v>238</v>
      </c>
      <c r="G21" s="16" t="s">
        <v>39</v>
      </c>
      <c r="H21" s="15" t="s">
        <v>72</v>
      </c>
      <c r="I21" s="15"/>
      <c r="J21" s="18" t="s">
        <v>44</v>
      </c>
      <c r="K21" s="18"/>
      <c r="L21" s="18" t="s">
        <v>44</v>
      </c>
    </row>
    <row r="22" spans="1:12" ht="27" x14ac:dyDescent="0.3">
      <c r="A22" s="31">
        <v>21</v>
      </c>
      <c r="B22" s="15">
        <v>967</v>
      </c>
      <c r="C22" s="15">
        <v>2022</v>
      </c>
      <c r="D22" s="15" t="s">
        <v>258</v>
      </c>
      <c r="E22" s="15" t="s">
        <v>259</v>
      </c>
      <c r="F22" s="15" t="s">
        <v>260</v>
      </c>
      <c r="G22" s="16" t="s">
        <v>39</v>
      </c>
      <c r="H22" s="30" t="s">
        <v>267</v>
      </c>
      <c r="I22" s="15"/>
      <c r="J22" s="18" t="s">
        <v>44</v>
      </c>
      <c r="K22" s="18"/>
      <c r="L22" s="18" t="s">
        <v>44</v>
      </c>
    </row>
    <row r="23" spans="1:12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</sheetData>
  <sheetProtection algorithmName="SHA-512" hashValue="Q9sWZMcK3RRZPdUTnHEDQUKay8Th6ZC3EAvUxPBEhvkZIYIeoXF0jspq9sPk0F4OZo/mRjMnZVr/RhjaZzHptA==" saltValue="vxez+JU5HjE6ET9gnQ9aCw==" spinCount="100000" sheet="1" objects="1" scenarios="1" selectLockedCells="1" selectUnlockedCells="1"/>
  <mergeCells count="10">
    <mergeCell ref="D1:D3"/>
    <mergeCell ref="C1:C3"/>
    <mergeCell ref="B1:B3"/>
    <mergeCell ref="L2:L3"/>
    <mergeCell ref="H1:H3"/>
    <mergeCell ref="J1:L1"/>
    <mergeCell ref="J2:K2"/>
    <mergeCell ref="G1:G3"/>
    <mergeCell ref="F2:F3"/>
    <mergeCell ref="E1:E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workbookViewId="0">
      <pane ySplit="3" topLeftCell="A4" activePane="bottomLeft" state="frozen"/>
      <selection pane="bottomLeft" activeCell="A4" sqref="A4"/>
    </sheetView>
  </sheetViews>
  <sheetFormatPr defaultRowHeight="16.5" x14ac:dyDescent="0.3"/>
  <cols>
    <col min="1" max="1" width="5" bestFit="1" customWidth="1"/>
    <col min="5" max="5" width="8.875" customWidth="1"/>
    <col min="6" max="6" width="13" customWidth="1"/>
    <col min="12" max="13" width="9" style="13"/>
    <col min="16" max="16" width="2.625" style="13" customWidth="1"/>
    <col min="17" max="17" width="9" style="13"/>
  </cols>
  <sheetData>
    <row r="1" spans="1:23" x14ac:dyDescent="0.3">
      <c r="A1" s="43" t="s">
        <v>0</v>
      </c>
      <c r="B1" s="43" t="s">
        <v>1</v>
      </c>
      <c r="C1" s="43" t="s">
        <v>2</v>
      </c>
      <c r="D1" s="43" t="s">
        <v>3</v>
      </c>
      <c r="E1" s="51" t="s">
        <v>176</v>
      </c>
      <c r="F1" s="45" t="s">
        <v>4</v>
      </c>
      <c r="G1" s="45"/>
      <c r="H1" s="45"/>
      <c r="I1" s="45"/>
      <c r="J1" s="45" t="s">
        <v>14</v>
      </c>
      <c r="K1" s="45"/>
      <c r="L1" s="45" t="s">
        <v>6</v>
      </c>
      <c r="M1" s="45"/>
      <c r="N1" s="45"/>
      <c r="O1" s="45"/>
      <c r="P1" s="45"/>
      <c r="Q1" s="45"/>
      <c r="R1" s="45"/>
      <c r="S1" s="45"/>
      <c r="T1" s="13"/>
      <c r="U1" s="13"/>
      <c r="V1" s="13"/>
      <c r="W1" s="13"/>
    </row>
    <row r="2" spans="1:23" ht="16.5" customHeight="1" x14ac:dyDescent="0.3">
      <c r="A2" s="44"/>
      <c r="B2" s="44"/>
      <c r="C2" s="44"/>
      <c r="D2" s="44"/>
      <c r="E2" s="52"/>
      <c r="F2" s="44" t="s">
        <v>10</v>
      </c>
      <c r="G2" s="44"/>
      <c r="H2" s="54" t="s">
        <v>13</v>
      </c>
      <c r="I2" s="54"/>
      <c r="J2" s="43" t="s">
        <v>16</v>
      </c>
      <c r="K2" s="43" t="s">
        <v>18</v>
      </c>
      <c r="L2" s="54" t="s">
        <v>10</v>
      </c>
      <c r="M2" s="54"/>
      <c r="N2" s="54"/>
      <c r="O2" s="54"/>
      <c r="P2" s="2"/>
      <c r="Q2" s="2"/>
      <c r="R2" s="50" t="s">
        <v>13</v>
      </c>
      <c r="S2" s="50"/>
      <c r="T2" s="14"/>
      <c r="U2" s="14"/>
      <c r="V2" s="14"/>
      <c r="W2" s="14"/>
    </row>
    <row r="3" spans="1:23" x14ac:dyDescent="0.3">
      <c r="A3" s="45"/>
      <c r="B3" s="45"/>
      <c r="C3" s="45"/>
      <c r="D3" s="45"/>
      <c r="E3" s="53"/>
      <c r="F3" s="4" t="s">
        <v>11</v>
      </c>
      <c r="G3" s="4" t="s">
        <v>12</v>
      </c>
      <c r="H3" s="4" t="s">
        <v>11</v>
      </c>
      <c r="I3" s="4" t="s">
        <v>12</v>
      </c>
      <c r="J3" s="45"/>
      <c r="K3" s="45"/>
      <c r="L3" s="4" t="s">
        <v>48</v>
      </c>
      <c r="M3" s="4" t="s">
        <v>54</v>
      </c>
      <c r="N3" s="4" t="s">
        <v>76</v>
      </c>
      <c r="O3" s="4" t="s">
        <v>34</v>
      </c>
      <c r="P3" s="3"/>
      <c r="Q3" s="4" t="s">
        <v>54</v>
      </c>
      <c r="R3" s="4" t="s">
        <v>33</v>
      </c>
      <c r="S3" s="4" t="s">
        <v>34</v>
      </c>
      <c r="T3" s="13"/>
      <c r="U3" s="13"/>
      <c r="V3" s="13"/>
      <c r="W3" s="13"/>
    </row>
    <row r="4" spans="1:23" x14ac:dyDescent="0.3">
      <c r="A4" s="1">
        <v>1509</v>
      </c>
      <c r="B4" s="1">
        <v>2011</v>
      </c>
      <c r="C4" s="1" t="s">
        <v>36</v>
      </c>
      <c r="D4" s="1" t="s">
        <v>37</v>
      </c>
      <c r="E4" s="18">
        <v>1</v>
      </c>
      <c r="F4" s="15" t="s">
        <v>46</v>
      </c>
      <c r="G4" s="16">
        <v>38</v>
      </c>
      <c r="H4" s="15" t="s">
        <v>45</v>
      </c>
      <c r="I4" s="15">
        <v>15</v>
      </c>
      <c r="J4" s="15" t="s">
        <v>47</v>
      </c>
      <c r="K4" s="15"/>
      <c r="L4" s="15" t="s">
        <v>50</v>
      </c>
      <c r="M4" s="15">
        <v>12</v>
      </c>
      <c r="N4" s="15">
        <v>3</v>
      </c>
      <c r="O4" s="15">
        <v>1</v>
      </c>
      <c r="P4" s="15"/>
      <c r="Q4" s="15">
        <v>15</v>
      </c>
      <c r="R4" s="15">
        <v>0.7</v>
      </c>
      <c r="S4" s="15">
        <v>0.3</v>
      </c>
    </row>
    <row r="5" spans="1:23" x14ac:dyDescent="0.3">
      <c r="A5" s="1">
        <v>1509</v>
      </c>
      <c r="B5" s="1">
        <v>2011</v>
      </c>
      <c r="C5" s="1" t="s">
        <v>36</v>
      </c>
      <c r="D5" s="1" t="s">
        <v>37</v>
      </c>
      <c r="E5" s="18">
        <v>1</v>
      </c>
      <c r="F5" s="15" t="s">
        <v>46</v>
      </c>
      <c r="G5" s="16">
        <v>38</v>
      </c>
      <c r="H5" s="15" t="s">
        <v>45</v>
      </c>
      <c r="I5" s="15">
        <v>15</v>
      </c>
      <c r="J5" s="15" t="s">
        <v>47</v>
      </c>
      <c r="K5" s="15"/>
      <c r="L5" s="15" t="s">
        <v>52</v>
      </c>
      <c r="M5" s="15">
        <v>18</v>
      </c>
      <c r="N5" s="15">
        <v>6</v>
      </c>
      <c r="O5" s="15">
        <v>2</v>
      </c>
      <c r="P5" s="15"/>
      <c r="Q5" s="15">
        <v>15</v>
      </c>
      <c r="R5" s="15">
        <v>0.7</v>
      </c>
      <c r="S5" s="15">
        <v>0.3</v>
      </c>
    </row>
    <row r="6" spans="1:23" x14ac:dyDescent="0.3">
      <c r="A6" s="1">
        <v>1509</v>
      </c>
      <c r="B6" s="1">
        <v>2011</v>
      </c>
      <c r="C6" s="1" t="s">
        <v>36</v>
      </c>
      <c r="D6" s="1" t="s">
        <v>37</v>
      </c>
      <c r="E6" s="18">
        <v>1</v>
      </c>
      <c r="F6" s="15" t="s">
        <v>46</v>
      </c>
      <c r="G6" s="16">
        <v>38</v>
      </c>
      <c r="H6" s="15" t="s">
        <v>45</v>
      </c>
      <c r="I6" s="15">
        <v>15</v>
      </c>
      <c r="J6" s="15" t="s">
        <v>47</v>
      </c>
      <c r="K6" s="15"/>
      <c r="L6" s="15" t="s">
        <v>53</v>
      </c>
      <c r="M6" s="15">
        <v>8</v>
      </c>
      <c r="N6" s="15">
        <v>9</v>
      </c>
      <c r="O6" s="15">
        <v>3</v>
      </c>
      <c r="P6" s="15"/>
      <c r="Q6" s="15">
        <v>15</v>
      </c>
      <c r="R6" s="15">
        <v>0.7</v>
      </c>
      <c r="S6" s="15">
        <v>0.3</v>
      </c>
    </row>
    <row r="7" spans="1:23" x14ac:dyDescent="0.3">
      <c r="A7" s="15">
        <v>1475</v>
      </c>
      <c r="B7" s="15">
        <v>2012</v>
      </c>
      <c r="C7" s="15" t="s">
        <v>55</v>
      </c>
      <c r="D7" s="15" t="s">
        <v>37</v>
      </c>
      <c r="E7" s="18">
        <v>1</v>
      </c>
      <c r="F7" s="15" t="s">
        <v>46</v>
      </c>
      <c r="G7" s="15">
        <v>188</v>
      </c>
      <c r="H7" s="15" t="s">
        <v>45</v>
      </c>
      <c r="I7" s="15">
        <v>117</v>
      </c>
      <c r="J7" s="15" t="s">
        <v>47</v>
      </c>
      <c r="K7" s="15"/>
      <c r="L7" s="15" t="s">
        <v>57</v>
      </c>
      <c r="M7" s="15">
        <v>44</v>
      </c>
      <c r="N7" s="15">
        <v>2.2400000000000002</v>
      </c>
      <c r="O7" s="15">
        <v>1.34</v>
      </c>
      <c r="P7" s="15"/>
      <c r="Q7" s="15">
        <v>117</v>
      </c>
      <c r="R7" s="15">
        <v>0.61</v>
      </c>
      <c r="S7" s="15">
        <v>0.22</v>
      </c>
    </row>
    <row r="8" spans="1:23" x14ac:dyDescent="0.3">
      <c r="A8" s="15">
        <v>1475</v>
      </c>
      <c r="B8" s="15">
        <v>2012</v>
      </c>
      <c r="C8" s="15" t="s">
        <v>55</v>
      </c>
      <c r="D8" s="15" t="s">
        <v>37</v>
      </c>
      <c r="E8" s="18">
        <v>1</v>
      </c>
      <c r="F8" s="15" t="s">
        <v>46</v>
      </c>
      <c r="G8" s="15">
        <v>188</v>
      </c>
      <c r="H8" s="15" t="s">
        <v>45</v>
      </c>
      <c r="I8" s="15">
        <v>117</v>
      </c>
      <c r="J8" s="15" t="s">
        <v>47</v>
      </c>
      <c r="K8" s="15"/>
      <c r="L8" s="15" t="s">
        <v>49</v>
      </c>
      <c r="M8" s="15">
        <v>55</v>
      </c>
      <c r="N8" s="15">
        <v>3.82</v>
      </c>
      <c r="O8" s="15">
        <v>1.85</v>
      </c>
      <c r="P8" s="15"/>
      <c r="Q8" s="15">
        <v>117</v>
      </c>
      <c r="R8" s="15">
        <v>0.61</v>
      </c>
      <c r="S8" s="15">
        <v>0.22</v>
      </c>
    </row>
    <row r="9" spans="1:23" x14ac:dyDescent="0.3">
      <c r="A9" s="15">
        <v>1475</v>
      </c>
      <c r="B9" s="15">
        <v>2012</v>
      </c>
      <c r="C9" s="15" t="s">
        <v>55</v>
      </c>
      <c r="D9" s="15" t="s">
        <v>37</v>
      </c>
      <c r="E9" s="18">
        <v>1</v>
      </c>
      <c r="F9" s="15" t="s">
        <v>46</v>
      </c>
      <c r="G9" s="15">
        <v>188</v>
      </c>
      <c r="H9" s="15" t="s">
        <v>45</v>
      </c>
      <c r="I9" s="15">
        <v>117</v>
      </c>
      <c r="J9" s="15" t="s">
        <v>47</v>
      </c>
      <c r="K9" s="15"/>
      <c r="L9" s="15" t="s">
        <v>51</v>
      </c>
      <c r="M9" s="15">
        <v>24</v>
      </c>
      <c r="N9" s="15">
        <v>5.74</v>
      </c>
      <c r="O9" s="15">
        <v>2.4500000000000002</v>
      </c>
      <c r="P9" s="15"/>
      <c r="Q9" s="15">
        <v>117</v>
      </c>
      <c r="R9" s="15">
        <v>0.61</v>
      </c>
      <c r="S9" s="15">
        <v>0.22</v>
      </c>
    </row>
    <row r="10" spans="1:23" x14ac:dyDescent="0.3">
      <c r="A10" s="15">
        <v>1475</v>
      </c>
      <c r="B10" s="15">
        <v>2012</v>
      </c>
      <c r="C10" s="15" t="s">
        <v>55</v>
      </c>
      <c r="D10" s="15" t="s">
        <v>37</v>
      </c>
      <c r="E10" s="18">
        <v>1</v>
      </c>
      <c r="F10" s="15" t="s">
        <v>46</v>
      </c>
      <c r="G10" s="15">
        <v>188</v>
      </c>
      <c r="H10" s="15" t="s">
        <v>45</v>
      </c>
      <c r="I10" s="15">
        <v>117</v>
      </c>
      <c r="J10" s="15" t="s">
        <v>47</v>
      </c>
      <c r="K10" s="15"/>
      <c r="L10" s="15" t="s">
        <v>58</v>
      </c>
      <c r="M10" s="15">
        <v>24</v>
      </c>
      <c r="N10" s="15">
        <v>2.08</v>
      </c>
      <c r="O10" s="15">
        <v>1.02</v>
      </c>
      <c r="P10" s="15"/>
      <c r="Q10" s="15">
        <v>117</v>
      </c>
      <c r="R10" s="15">
        <v>0.61</v>
      </c>
      <c r="S10" s="15">
        <v>0.22</v>
      </c>
    </row>
    <row r="11" spans="1:23" x14ac:dyDescent="0.3">
      <c r="A11" s="15">
        <v>1475</v>
      </c>
      <c r="B11" s="15">
        <v>2012</v>
      </c>
      <c r="C11" s="15" t="s">
        <v>55</v>
      </c>
      <c r="D11" s="15" t="s">
        <v>37</v>
      </c>
      <c r="E11" s="18">
        <v>1</v>
      </c>
      <c r="F11" s="15" t="s">
        <v>46</v>
      </c>
      <c r="G11" s="15">
        <v>188</v>
      </c>
      <c r="H11" s="15" t="s">
        <v>45</v>
      </c>
      <c r="I11" s="15">
        <v>117</v>
      </c>
      <c r="J11" s="15" t="s">
        <v>47</v>
      </c>
      <c r="K11" s="15"/>
      <c r="L11" s="15" t="s">
        <v>59</v>
      </c>
      <c r="M11" s="15">
        <v>12</v>
      </c>
      <c r="N11" s="15">
        <v>3.64</v>
      </c>
      <c r="O11" s="15">
        <v>1.43</v>
      </c>
      <c r="P11" s="15"/>
      <c r="Q11" s="15">
        <v>117</v>
      </c>
      <c r="R11" s="15">
        <v>0.61</v>
      </c>
      <c r="S11" s="15">
        <v>0.22</v>
      </c>
    </row>
    <row r="12" spans="1:23" x14ac:dyDescent="0.3">
      <c r="A12" s="15">
        <v>1475</v>
      </c>
      <c r="B12" s="15">
        <v>2012</v>
      </c>
      <c r="C12" s="15" t="s">
        <v>55</v>
      </c>
      <c r="D12" s="15" t="s">
        <v>37</v>
      </c>
      <c r="E12" s="18">
        <v>1</v>
      </c>
      <c r="F12" s="15" t="s">
        <v>46</v>
      </c>
      <c r="G12" s="15">
        <v>188</v>
      </c>
      <c r="H12" s="15" t="s">
        <v>45</v>
      </c>
      <c r="I12" s="15">
        <v>117</v>
      </c>
      <c r="J12" s="15" t="s">
        <v>47</v>
      </c>
      <c r="K12" s="15"/>
      <c r="L12" s="15" t="s">
        <v>60</v>
      </c>
      <c r="M12" s="15">
        <v>5</v>
      </c>
      <c r="N12" s="15">
        <v>6.94</v>
      </c>
      <c r="O12" s="15">
        <v>0.46</v>
      </c>
      <c r="P12" s="15"/>
      <c r="Q12" s="15">
        <v>117</v>
      </c>
      <c r="R12" s="15">
        <v>0.61</v>
      </c>
      <c r="S12" s="15">
        <v>0.22</v>
      </c>
    </row>
    <row r="13" spans="1:23" x14ac:dyDescent="0.3">
      <c r="A13" s="15">
        <v>1475</v>
      </c>
      <c r="B13" s="15">
        <v>2012</v>
      </c>
      <c r="C13" s="15" t="s">
        <v>55</v>
      </c>
      <c r="D13" s="15" t="s">
        <v>37</v>
      </c>
      <c r="E13" s="18">
        <v>1</v>
      </c>
      <c r="F13" s="15" t="s">
        <v>46</v>
      </c>
      <c r="G13" s="15">
        <v>188</v>
      </c>
      <c r="H13" s="15" t="s">
        <v>45</v>
      </c>
      <c r="I13" s="15">
        <v>117</v>
      </c>
      <c r="J13" s="15" t="s">
        <v>47</v>
      </c>
      <c r="K13" s="15"/>
      <c r="L13" s="15" t="s">
        <v>61</v>
      </c>
      <c r="M13" s="15">
        <v>8</v>
      </c>
      <c r="N13" s="15">
        <v>1.91</v>
      </c>
      <c r="O13" s="15">
        <v>1.1000000000000001</v>
      </c>
      <c r="P13" s="15"/>
      <c r="Q13" s="15">
        <v>117</v>
      </c>
      <c r="R13" s="15">
        <v>0.61</v>
      </c>
      <c r="S13" s="15">
        <v>0.22</v>
      </c>
    </row>
    <row r="14" spans="1:23" x14ac:dyDescent="0.3">
      <c r="A14" s="15">
        <v>1475</v>
      </c>
      <c r="B14" s="15">
        <v>2012</v>
      </c>
      <c r="C14" s="15" t="s">
        <v>55</v>
      </c>
      <c r="D14" s="15" t="s">
        <v>37</v>
      </c>
      <c r="E14" s="18">
        <v>1</v>
      </c>
      <c r="F14" s="15" t="s">
        <v>46</v>
      </c>
      <c r="G14" s="15">
        <v>188</v>
      </c>
      <c r="H14" s="15" t="s">
        <v>45</v>
      </c>
      <c r="I14" s="15">
        <v>117</v>
      </c>
      <c r="J14" s="15" t="s">
        <v>47</v>
      </c>
      <c r="K14" s="15"/>
      <c r="L14" s="15" t="s">
        <v>62</v>
      </c>
      <c r="M14" s="15">
        <v>9</v>
      </c>
      <c r="N14" s="15">
        <v>2.96</v>
      </c>
      <c r="O14" s="15">
        <v>1.21</v>
      </c>
      <c r="P14" s="15"/>
      <c r="Q14" s="15">
        <v>117</v>
      </c>
      <c r="R14" s="15">
        <v>0.61</v>
      </c>
      <c r="S14" s="15">
        <v>0.22</v>
      </c>
    </row>
    <row r="15" spans="1:23" x14ac:dyDescent="0.3">
      <c r="A15" s="15">
        <v>1475</v>
      </c>
      <c r="B15" s="15">
        <v>2012</v>
      </c>
      <c r="C15" s="15" t="s">
        <v>55</v>
      </c>
      <c r="D15" s="15" t="s">
        <v>37</v>
      </c>
      <c r="E15" s="18">
        <v>1</v>
      </c>
      <c r="F15" s="15" t="s">
        <v>46</v>
      </c>
      <c r="G15" s="15">
        <v>188</v>
      </c>
      <c r="H15" s="15" t="s">
        <v>45</v>
      </c>
      <c r="I15" s="15">
        <v>117</v>
      </c>
      <c r="J15" s="15" t="s">
        <v>47</v>
      </c>
      <c r="K15" s="15"/>
      <c r="L15" s="15" t="s">
        <v>63</v>
      </c>
      <c r="M15" s="15">
        <v>7</v>
      </c>
      <c r="N15" s="15">
        <v>5.62</v>
      </c>
      <c r="O15" s="15">
        <v>1.53</v>
      </c>
      <c r="P15" s="15"/>
      <c r="Q15" s="15">
        <v>117</v>
      </c>
      <c r="R15" s="15">
        <v>0.61</v>
      </c>
      <c r="S15" s="15">
        <v>0.22</v>
      </c>
    </row>
    <row r="16" spans="1:23" x14ac:dyDescent="0.3">
      <c r="A16" s="15">
        <v>1381</v>
      </c>
      <c r="B16" s="15">
        <v>2013</v>
      </c>
      <c r="C16" s="15" t="s">
        <v>64</v>
      </c>
      <c r="D16" s="15" t="s">
        <v>65</v>
      </c>
      <c r="E16" s="18">
        <v>0</v>
      </c>
      <c r="F16" s="15" t="s">
        <v>67</v>
      </c>
      <c r="G16" s="15">
        <v>238</v>
      </c>
      <c r="H16" s="15"/>
      <c r="I16" s="15"/>
      <c r="J16" s="15" t="s">
        <v>47</v>
      </c>
      <c r="K16" s="15"/>
      <c r="L16" s="15" t="s">
        <v>68</v>
      </c>
      <c r="M16" s="15">
        <v>106</v>
      </c>
      <c r="N16" s="15">
        <v>3.9</v>
      </c>
      <c r="O16" s="15">
        <v>3.3</v>
      </c>
      <c r="P16" s="15"/>
      <c r="Q16" s="15"/>
      <c r="R16" s="15"/>
      <c r="S16" s="15"/>
    </row>
    <row r="17" spans="1:20" x14ac:dyDescent="0.3">
      <c r="A17" s="15">
        <v>1381</v>
      </c>
      <c r="B17" s="15">
        <v>2013</v>
      </c>
      <c r="C17" s="15" t="s">
        <v>64</v>
      </c>
      <c r="D17" s="15" t="s">
        <v>65</v>
      </c>
      <c r="E17" s="18">
        <v>0</v>
      </c>
      <c r="F17" s="15" t="s">
        <v>67</v>
      </c>
      <c r="G17" s="15">
        <v>238</v>
      </c>
      <c r="H17" s="15"/>
      <c r="I17" s="15"/>
      <c r="J17" s="15" t="s">
        <v>47</v>
      </c>
      <c r="K17" s="15"/>
      <c r="L17" s="15" t="s">
        <v>69</v>
      </c>
      <c r="M17" s="15">
        <v>40</v>
      </c>
      <c r="N17" s="15">
        <v>3.4</v>
      </c>
      <c r="O17" s="15">
        <v>2.6</v>
      </c>
      <c r="P17" s="15"/>
      <c r="Q17" s="15"/>
      <c r="R17" s="15"/>
      <c r="S17" s="15"/>
    </row>
    <row r="18" spans="1:20" x14ac:dyDescent="0.3">
      <c r="A18" s="15">
        <v>1381</v>
      </c>
      <c r="B18" s="15">
        <v>2013</v>
      </c>
      <c r="C18" s="15" t="s">
        <v>64</v>
      </c>
      <c r="D18" s="15" t="s">
        <v>65</v>
      </c>
      <c r="E18" s="18">
        <v>0</v>
      </c>
      <c r="F18" s="15" t="s">
        <v>67</v>
      </c>
      <c r="G18" s="15">
        <v>238</v>
      </c>
      <c r="H18" s="15"/>
      <c r="I18" s="15"/>
      <c r="J18" s="15" t="s">
        <v>47</v>
      </c>
      <c r="K18" s="15"/>
      <c r="L18" s="15" t="s">
        <v>70</v>
      </c>
      <c r="M18" s="15">
        <v>53</v>
      </c>
      <c r="N18" s="15">
        <v>5.3</v>
      </c>
      <c r="O18" s="15">
        <v>3.8</v>
      </c>
      <c r="P18" s="15"/>
      <c r="Q18" s="15"/>
      <c r="R18" s="15"/>
      <c r="S18" s="15"/>
    </row>
    <row r="19" spans="1:20" x14ac:dyDescent="0.3">
      <c r="A19" s="15">
        <v>1381</v>
      </c>
      <c r="B19" s="15">
        <v>2013</v>
      </c>
      <c r="C19" s="15" t="s">
        <v>64</v>
      </c>
      <c r="D19" s="15" t="s">
        <v>65</v>
      </c>
      <c r="E19" s="18">
        <v>0</v>
      </c>
      <c r="F19" s="15" t="s">
        <v>67</v>
      </c>
      <c r="G19" s="15">
        <v>238</v>
      </c>
      <c r="H19" s="15"/>
      <c r="I19" s="15"/>
      <c r="J19" s="15" t="s">
        <v>90</v>
      </c>
      <c r="K19" s="15"/>
      <c r="L19" s="15" t="s">
        <v>91</v>
      </c>
      <c r="M19" s="15">
        <v>77</v>
      </c>
      <c r="N19" s="15">
        <v>6.9</v>
      </c>
      <c r="O19" s="15">
        <v>3.6</v>
      </c>
      <c r="P19" s="15"/>
      <c r="Q19" s="15"/>
      <c r="R19" s="15"/>
      <c r="S19" s="15"/>
    </row>
    <row r="20" spans="1:20" x14ac:dyDescent="0.3">
      <c r="A20" s="15">
        <v>1381</v>
      </c>
      <c r="B20" s="15">
        <v>2013</v>
      </c>
      <c r="C20" s="15" t="s">
        <v>64</v>
      </c>
      <c r="D20" s="15" t="s">
        <v>65</v>
      </c>
      <c r="E20" s="18">
        <v>0</v>
      </c>
      <c r="F20" s="15" t="s">
        <v>67</v>
      </c>
      <c r="G20" s="15">
        <v>238</v>
      </c>
      <c r="H20" s="15"/>
      <c r="I20" s="15"/>
      <c r="J20" s="15" t="s">
        <v>90</v>
      </c>
      <c r="K20" s="15"/>
      <c r="L20" s="15" t="s">
        <v>92</v>
      </c>
      <c r="M20" s="15">
        <v>128</v>
      </c>
      <c r="N20" s="15">
        <v>2.8</v>
      </c>
      <c r="O20" s="15">
        <v>2.6</v>
      </c>
      <c r="P20" s="15"/>
      <c r="Q20" s="15"/>
      <c r="R20" s="15"/>
      <c r="S20" s="15"/>
    </row>
    <row r="21" spans="1:20" x14ac:dyDescent="0.3">
      <c r="A21" s="15">
        <v>1381</v>
      </c>
      <c r="B21" s="15">
        <v>2013</v>
      </c>
      <c r="C21" s="15" t="s">
        <v>64</v>
      </c>
      <c r="D21" s="15" t="s">
        <v>65</v>
      </c>
      <c r="E21" s="18">
        <v>0</v>
      </c>
      <c r="F21" s="15" t="s">
        <v>67</v>
      </c>
      <c r="G21" s="15">
        <v>238</v>
      </c>
      <c r="H21" s="15"/>
      <c r="I21" s="15"/>
      <c r="J21" s="15" t="s">
        <v>93</v>
      </c>
      <c r="K21" s="15"/>
      <c r="L21" s="15" t="s">
        <v>94</v>
      </c>
      <c r="M21" s="15">
        <v>44</v>
      </c>
      <c r="N21" s="15">
        <v>3.6</v>
      </c>
      <c r="O21" s="15">
        <v>3.1</v>
      </c>
      <c r="P21" s="15"/>
      <c r="Q21" s="15"/>
      <c r="R21" s="15"/>
      <c r="S21" s="15"/>
    </row>
    <row r="22" spans="1:20" x14ac:dyDescent="0.3">
      <c r="A22" s="15">
        <v>1381</v>
      </c>
      <c r="B22" s="15">
        <v>2013</v>
      </c>
      <c r="C22" s="15" t="s">
        <v>64</v>
      </c>
      <c r="D22" s="15" t="s">
        <v>65</v>
      </c>
      <c r="E22" s="18">
        <v>0</v>
      </c>
      <c r="F22" s="15" t="s">
        <v>67</v>
      </c>
      <c r="G22" s="15">
        <v>238</v>
      </c>
      <c r="H22" s="15"/>
      <c r="I22" s="15"/>
      <c r="J22" s="15" t="s">
        <v>93</v>
      </c>
      <c r="K22" s="15"/>
      <c r="L22" s="15" t="s">
        <v>95</v>
      </c>
      <c r="M22" s="15">
        <v>48</v>
      </c>
      <c r="N22" s="15">
        <v>3.8</v>
      </c>
      <c r="O22" s="15">
        <v>3.5</v>
      </c>
      <c r="P22" s="15"/>
      <c r="Q22" s="15"/>
      <c r="R22" s="15"/>
      <c r="S22" s="15"/>
    </row>
    <row r="23" spans="1:20" x14ac:dyDescent="0.3">
      <c r="A23" s="15">
        <v>1381</v>
      </c>
      <c r="B23" s="15">
        <v>2013</v>
      </c>
      <c r="C23" s="15" t="s">
        <v>64</v>
      </c>
      <c r="D23" s="15" t="s">
        <v>65</v>
      </c>
      <c r="E23" s="18">
        <v>0</v>
      </c>
      <c r="F23" s="15" t="s">
        <v>67</v>
      </c>
      <c r="G23" s="15">
        <v>238</v>
      </c>
      <c r="H23" s="15"/>
      <c r="I23" s="15"/>
      <c r="J23" s="15" t="s">
        <v>93</v>
      </c>
      <c r="K23" s="15"/>
      <c r="L23" s="15" t="s">
        <v>96</v>
      </c>
      <c r="M23" s="15">
        <v>15</v>
      </c>
      <c r="N23" s="15">
        <v>3.5</v>
      </c>
      <c r="O23" s="15">
        <v>2.5</v>
      </c>
      <c r="P23" s="15"/>
      <c r="Q23" s="15"/>
      <c r="R23" s="15"/>
      <c r="S23" s="15"/>
    </row>
    <row r="24" spans="1:20" x14ac:dyDescent="0.3">
      <c r="A24" s="15">
        <v>1308</v>
      </c>
      <c r="B24" s="15">
        <v>2014</v>
      </c>
      <c r="C24" s="15" t="s">
        <v>97</v>
      </c>
      <c r="D24" s="15" t="s">
        <v>37</v>
      </c>
      <c r="E24" s="18">
        <v>1</v>
      </c>
      <c r="F24" s="15" t="s">
        <v>46</v>
      </c>
      <c r="G24" s="15">
        <v>20</v>
      </c>
      <c r="H24" s="15" t="s">
        <v>45</v>
      </c>
      <c r="I24" s="15">
        <v>47</v>
      </c>
      <c r="J24" s="15" t="s">
        <v>47</v>
      </c>
      <c r="K24" s="15"/>
      <c r="L24" s="15" t="s">
        <v>99</v>
      </c>
      <c r="M24" s="15">
        <v>10</v>
      </c>
      <c r="N24" s="15" t="s">
        <v>272</v>
      </c>
      <c r="O24" s="15"/>
      <c r="P24" s="15"/>
      <c r="Q24" s="15">
        <v>47</v>
      </c>
      <c r="R24" s="15" t="s">
        <v>274</v>
      </c>
      <c r="S24" s="15"/>
      <c r="T24" s="1" t="s">
        <v>271</v>
      </c>
    </row>
    <row r="25" spans="1:20" x14ac:dyDescent="0.3">
      <c r="A25" s="15">
        <v>1308</v>
      </c>
      <c r="B25" s="15">
        <v>2014</v>
      </c>
      <c r="C25" s="15" t="s">
        <v>97</v>
      </c>
      <c r="D25" s="15" t="s">
        <v>37</v>
      </c>
      <c r="E25" s="18">
        <v>1</v>
      </c>
      <c r="F25" s="15" t="s">
        <v>46</v>
      </c>
      <c r="G25" s="15">
        <v>20</v>
      </c>
      <c r="H25" s="15" t="s">
        <v>45</v>
      </c>
      <c r="I25" s="15">
        <v>47</v>
      </c>
      <c r="J25" s="15" t="s">
        <v>47</v>
      </c>
      <c r="K25" s="15"/>
      <c r="L25" s="15" t="s">
        <v>100</v>
      </c>
      <c r="M25" s="15">
        <v>10</v>
      </c>
      <c r="N25" s="15" t="s">
        <v>273</v>
      </c>
      <c r="O25" s="15"/>
      <c r="P25" s="15"/>
      <c r="Q25" s="15">
        <v>47</v>
      </c>
      <c r="R25" s="15" t="s">
        <v>274</v>
      </c>
      <c r="S25" s="15"/>
      <c r="T25" s="15" t="s">
        <v>271</v>
      </c>
    </row>
    <row r="26" spans="1:20" x14ac:dyDescent="0.3">
      <c r="A26" s="15">
        <v>1279</v>
      </c>
      <c r="B26" s="15">
        <v>2014</v>
      </c>
      <c r="C26" s="15" t="s">
        <v>101</v>
      </c>
      <c r="D26" s="15" t="s">
        <v>102</v>
      </c>
      <c r="E26" s="18">
        <v>0</v>
      </c>
      <c r="F26" s="15" t="s">
        <v>104</v>
      </c>
      <c r="G26" s="16">
        <v>70</v>
      </c>
      <c r="H26" s="15"/>
      <c r="I26" s="15"/>
      <c r="J26" s="15" t="s">
        <v>127</v>
      </c>
      <c r="K26" s="15"/>
      <c r="L26" s="15"/>
      <c r="M26" s="15">
        <v>70</v>
      </c>
      <c r="N26" s="15">
        <v>4.08</v>
      </c>
      <c r="O26" s="15">
        <v>2.2200000000000002</v>
      </c>
      <c r="P26" s="15"/>
      <c r="Q26" s="15"/>
      <c r="R26" s="15"/>
      <c r="S26" s="15"/>
    </row>
    <row r="27" spans="1:20" x14ac:dyDescent="0.3">
      <c r="A27" s="15">
        <v>1275</v>
      </c>
      <c r="B27" s="15">
        <v>2014</v>
      </c>
      <c r="C27" s="15" t="s">
        <v>111</v>
      </c>
      <c r="D27" s="15" t="s">
        <v>102</v>
      </c>
      <c r="E27" s="18">
        <v>0</v>
      </c>
      <c r="F27" s="15" t="s">
        <v>104</v>
      </c>
      <c r="G27" s="16">
        <v>124</v>
      </c>
      <c r="H27" s="15"/>
      <c r="I27" s="15"/>
      <c r="J27" s="15" t="s">
        <v>113</v>
      </c>
      <c r="K27" s="15"/>
      <c r="L27" s="15" t="s">
        <v>68</v>
      </c>
      <c r="M27" s="15">
        <v>50</v>
      </c>
      <c r="N27" s="15">
        <v>6.4</v>
      </c>
      <c r="O27" s="15">
        <v>2.41</v>
      </c>
      <c r="P27" s="15"/>
      <c r="Q27" s="15"/>
      <c r="R27" s="15"/>
      <c r="S27" s="15"/>
    </row>
    <row r="28" spans="1:20" x14ac:dyDescent="0.3">
      <c r="A28" s="15">
        <v>1275</v>
      </c>
      <c r="B28" s="15">
        <v>2014</v>
      </c>
      <c r="C28" s="15" t="s">
        <v>111</v>
      </c>
      <c r="D28" s="15" t="s">
        <v>102</v>
      </c>
      <c r="E28" s="18">
        <v>0</v>
      </c>
      <c r="F28" s="15" t="s">
        <v>104</v>
      </c>
      <c r="G28" s="16">
        <v>124</v>
      </c>
      <c r="H28" s="15"/>
      <c r="I28" s="15"/>
      <c r="J28" s="15" t="s">
        <v>113</v>
      </c>
      <c r="K28" s="15"/>
      <c r="L28" s="15" t="s">
        <v>69</v>
      </c>
      <c r="M28" s="15">
        <v>40</v>
      </c>
      <c r="N28" s="15">
        <v>4.45</v>
      </c>
      <c r="O28" s="15">
        <v>2.4</v>
      </c>
      <c r="P28" s="15"/>
      <c r="Q28" s="15"/>
      <c r="R28" s="15"/>
      <c r="S28" s="15"/>
    </row>
    <row r="29" spans="1:20" x14ac:dyDescent="0.3">
      <c r="A29" s="15">
        <v>1275</v>
      </c>
      <c r="B29" s="15">
        <v>2014</v>
      </c>
      <c r="C29" s="15" t="s">
        <v>111</v>
      </c>
      <c r="D29" s="15" t="s">
        <v>102</v>
      </c>
      <c r="E29" s="18">
        <v>0</v>
      </c>
      <c r="F29" s="15" t="s">
        <v>104</v>
      </c>
      <c r="G29" s="16">
        <v>124</v>
      </c>
      <c r="H29" s="15"/>
      <c r="I29" s="15"/>
      <c r="J29" s="15" t="s">
        <v>113</v>
      </c>
      <c r="K29" s="15"/>
      <c r="L29" s="15" t="s">
        <v>114</v>
      </c>
      <c r="M29" s="15">
        <v>34</v>
      </c>
      <c r="N29" s="15">
        <v>5.42</v>
      </c>
      <c r="O29" s="15">
        <v>2.5499999999999998</v>
      </c>
      <c r="P29" s="15"/>
      <c r="Q29" s="15"/>
      <c r="R29" s="15"/>
      <c r="S29" s="15"/>
    </row>
    <row r="30" spans="1:20" s="13" customFormat="1" x14ac:dyDescent="0.3">
      <c r="A30" s="15">
        <v>1209</v>
      </c>
      <c r="B30" s="15">
        <v>2014</v>
      </c>
      <c r="C30" s="15" t="s">
        <v>118</v>
      </c>
      <c r="D30" s="15" t="s">
        <v>119</v>
      </c>
      <c r="E30" s="15">
        <v>0</v>
      </c>
      <c r="F30" s="15" t="s">
        <v>46</v>
      </c>
      <c r="G30" s="16">
        <v>60</v>
      </c>
      <c r="H30" s="15"/>
      <c r="I30" s="15"/>
      <c r="J30" s="15" t="s">
        <v>280</v>
      </c>
      <c r="K30" s="15"/>
      <c r="L30" s="15" t="s">
        <v>281</v>
      </c>
      <c r="M30" s="15">
        <v>25</v>
      </c>
      <c r="N30" s="15">
        <v>1.77</v>
      </c>
      <c r="O30" s="15">
        <v>0.69</v>
      </c>
      <c r="P30" s="15"/>
      <c r="Q30" s="15"/>
      <c r="R30" s="15"/>
      <c r="S30" s="15"/>
    </row>
    <row r="31" spans="1:20" s="13" customFormat="1" x14ac:dyDescent="0.3">
      <c r="A31" s="15">
        <v>1209</v>
      </c>
      <c r="B31" s="15">
        <v>2015</v>
      </c>
      <c r="C31" s="15" t="s">
        <v>118</v>
      </c>
      <c r="D31" s="15" t="s">
        <v>119</v>
      </c>
      <c r="E31" s="15">
        <v>0</v>
      </c>
      <c r="F31" s="15" t="s">
        <v>46</v>
      </c>
      <c r="G31" s="16">
        <v>60</v>
      </c>
      <c r="H31" s="15"/>
      <c r="I31" s="15"/>
      <c r="J31" s="15" t="s">
        <v>280</v>
      </c>
      <c r="K31" s="15"/>
      <c r="L31" s="15" t="s">
        <v>282</v>
      </c>
      <c r="M31" s="15">
        <v>35</v>
      </c>
      <c r="N31" s="15">
        <v>6.3</v>
      </c>
      <c r="O31" s="15">
        <v>2.5099999999999998</v>
      </c>
      <c r="P31" s="15"/>
      <c r="Q31" s="15"/>
      <c r="R31" s="15"/>
      <c r="S31" s="15"/>
    </row>
    <row r="32" spans="1:20" s="13" customFormat="1" x14ac:dyDescent="0.3">
      <c r="A32" s="15">
        <v>1209</v>
      </c>
      <c r="B32" s="15">
        <v>2015</v>
      </c>
      <c r="C32" s="15" t="s">
        <v>118</v>
      </c>
      <c r="D32" s="15" t="s">
        <v>119</v>
      </c>
      <c r="E32" s="15">
        <v>0</v>
      </c>
      <c r="F32" s="15" t="s">
        <v>46</v>
      </c>
      <c r="G32" s="16">
        <v>60</v>
      </c>
      <c r="H32" s="15"/>
      <c r="I32" s="15"/>
      <c r="J32" s="15" t="s">
        <v>283</v>
      </c>
      <c r="K32" s="15" t="s">
        <v>284</v>
      </c>
      <c r="L32" s="15" t="s">
        <v>281</v>
      </c>
      <c r="M32" s="15">
        <v>25</v>
      </c>
      <c r="N32" s="15">
        <v>2.98</v>
      </c>
      <c r="O32" s="15">
        <v>0.34</v>
      </c>
      <c r="P32" s="15"/>
      <c r="Q32" s="15"/>
      <c r="R32" s="15"/>
      <c r="S32" s="15"/>
    </row>
    <row r="33" spans="1:19" s="13" customFormat="1" x14ac:dyDescent="0.3">
      <c r="A33" s="15">
        <v>1209</v>
      </c>
      <c r="B33" s="15">
        <v>2015</v>
      </c>
      <c r="C33" s="15" t="s">
        <v>118</v>
      </c>
      <c r="D33" s="15" t="s">
        <v>119</v>
      </c>
      <c r="E33" s="15">
        <v>0</v>
      </c>
      <c r="F33" s="15" t="s">
        <v>46</v>
      </c>
      <c r="G33" s="16">
        <v>60</v>
      </c>
      <c r="H33" s="15"/>
      <c r="I33" s="15"/>
      <c r="J33" s="15" t="s">
        <v>283</v>
      </c>
      <c r="K33" s="15" t="s">
        <v>284</v>
      </c>
      <c r="L33" s="15" t="s">
        <v>282</v>
      </c>
      <c r="M33" s="15">
        <v>35</v>
      </c>
      <c r="N33" s="15">
        <v>3.49</v>
      </c>
      <c r="O33" s="15">
        <v>0.48</v>
      </c>
      <c r="P33" s="15"/>
      <c r="Q33" s="15"/>
      <c r="R33" s="15"/>
      <c r="S33" s="15"/>
    </row>
    <row r="34" spans="1:19" s="13" customFormat="1" x14ac:dyDescent="0.3">
      <c r="A34" s="15">
        <v>1209</v>
      </c>
      <c r="B34" s="15">
        <v>2015</v>
      </c>
      <c r="C34" s="15" t="s">
        <v>118</v>
      </c>
      <c r="D34" s="15" t="s">
        <v>119</v>
      </c>
      <c r="E34" s="15">
        <v>0</v>
      </c>
      <c r="F34" s="15" t="s">
        <v>46</v>
      </c>
      <c r="G34" s="16">
        <v>60</v>
      </c>
      <c r="H34" s="15"/>
      <c r="I34" s="15"/>
      <c r="J34" s="15" t="s">
        <v>283</v>
      </c>
      <c r="K34" s="15" t="s">
        <v>285</v>
      </c>
      <c r="L34" s="15" t="s">
        <v>281</v>
      </c>
      <c r="M34" s="15">
        <v>25</v>
      </c>
      <c r="N34" s="15">
        <v>2.39</v>
      </c>
      <c r="O34" s="15">
        <v>1.1100000000000001</v>
      </c>
      <c r="P34" s="15"/>
      <c r="Q34" s="15"/>
      <c r="R34" s="15"/>
      <c r="S34" s="15"/>
    </row>
    <row r="35" spans="1:19" s="13" customFormat="1" x14ac:dyDescent="0.3">
      <c r="A35" s="15">
        <v>1209</v>
      </c>
      <c r="B35" s="15">
        <v>2015</v>
      </c>
      <c r="C35" s="15" t="s">
        <v>118</v>
      </c>
      <c r="D35" s="15" t="s">
        <v>119</v>
      </c>
      <c r="E35" s="15">
        <v>0</v>
      </c>
      <c r="F35" s="15" t="s">
        <v>46</v>
      </c>
      <c r="G35" s="16">
        <v>60</v>
      </c>
      <c r="H35" s="15"/>
      <c r="I35" s="15"/>
      <c r="J35" s="15" t="s">
        <v>283</v>
      </c>
      <c r="K35" s="15" t="s">
        <v>285</v>
      </c>
      <c r="L35" s="15" t="s">
        <v>282</v>
      </c>
      <c r="M35" s="15">
        <v>35</v>
      </c>
      <c r="N35" s="15">
        <v>2.91</v>
      </c>
      <c r="O35" s="15">
        <v>1.0900000000000001</v>
      </c>
      <c r="P35" s="15"/>
      <c r="Q35" s="15"/>
      <c r="R35" s="15"/>
      <c r="S35" s="15"/>
    </row>
    <row r="36" spans="1:19" x14ac:dyDescent="0.3">
      <c r="A36" s="15">
        <v>1179</v>
      </c>
      <c r="B36" s="15">
        <v>2016</v>
      </c>
      <c r="C36" s="15" t="s">
        <v>128</v>
      </c>
      <c r="D36" s="15" t="s">
        <v>129</v>
      </c>
      <c r="E36" s="18">
        <v>0</v>
      </c>
      <c r="F36" s="15" t="s">
        <v>133</v>
      </c>
      <c r="G36" s="16">
        <v>1768</v>
      </c>
      <c r="H36" s="15"/>
      <c r="I36" s="15"/>
      <c r="J36" s="15"/>
      <c r="K36" s="15"/>
      <c r="L36" s="15" t="s">
        <v>291</v>
      </c>
      <c r="M36" s="15">
        <v>1768</v>
      </c>
      <c r="N36" s="15">
        <v>4.97</v>
      </c>
      <c r="O36" s="15">
        <v>3.13</v>
      </c>
      <c r="P36" s="15"/>
      <c r="Q36" s="15"/>
      <c r="R36" s="15"/>
      <c r="S36" s="15"/>
    </row>
    <row r="37" spans="1:19" x14ac:dyDescent="0.3">
      <c r="A37" s="15">
        <v>1179</v>
      </c>
      <c r="B37" s="15">
        <v>2016</v>
      </c>
      <c r="C37" s="15" t="s">
        <v>128</v>
      </c>
      <c r="D37" s="15" t="s">
        <v>129</v>
      </c>
      <c r="E37" s="18">
        <v>0</v>
      </c>
      <c r="F37" s="15" t="s">
        <v>133</v>
      </c>
      <c r="G37" s="16">
        <v>1768</v>
      </c>
      <c r="H37" s="15"/>
      <c r="I37" s="15"/>
      <c r="J37" s="15" t="s">
        <v>136</v>
      </c>
      <c r="K37" s="15"/>
      <c r="L37" s="15" t="s">
        <v>69</v>
      </c>
      <c r="M37" s="15"/>
      <c r="N37" s="15">
        <v>5.57</v>
      </c>
      <c r="O37" s="15">
        <v>2.8</v>
      </c>
      <c r="P37" s="15"/>
      <c r="Q37" s="15"/>
      <c r="R37" s="15"/>
      <c r="S37" s="15"/>
    </row>
    <row r="38" spans="1:19" x14ac:dyDescent="0.3">
      <c r="A38" s="15">
        <v>1179</v>
      </c>
      <c r="B38" s="15">
        <v>2016</v>
      </c>
      <c r="C38" s="15" t="s">
        <v>128</v>
      </c>
      <c r="D38" s="15" t="s">
        <v>129</v>
      </c>
      <c r="E38" s="18">
        <v>0</v>
      </c>
      <c r="F38" s="15" t="s">
        <v>133</v>
      </c>
      <c r="G38" s="16">
        <v>1768</v>
      </c>
      <c r="H38" s="15"/>
      <c r="I38" s="15"/>
      <c r="J38" s="15" t="s">
        <v>137</v>
      </c>
      <c r="K38" s="15"/>
      <c r="L38" s="15" t="s">
        <v>68</v>
      </c>
      <c r="M38" s="15"/>
      <c r="N38" s="15">
        <v>4.9000000000000004</v>
      </c>
      <c r="O38" s="15">
        <v>2.8</v>
      </c>
      <c r="P38" s="15"/>
      <c r="Q38" s="15"/>
      <c r="R38" s="15"/>
      <c r="S38" s="15"/>
    </row>
    <row r="39" spans="1:19" x14ac:dyDescent="0.3">
      <c r="A39" s="15">
        <v>1179</v>
      </c>
      <c r="B39" s="15">
        <v>2016</v>
      </c>
      <c r="C39" s="15" t="s">
        <v>128</v>
      </c>
      <c r="D39" s="15" t="s">
        <v>129</v>
      </c>
      <c r="E39" s="18">
        <v>0</v>
      </c>
      <c r="F39" s="15" t="s">
        <v>133</v>
      </c>
      <c r="G39" s="16">
        <v>1768</v>
      </c>
      <c r="H39" s="15"/>
      <c r="I39" s="15"/>
      <c r="J39" s="15" t="s">
        <v>138</v>
      </c>
      <c r="K39" s="15"/>
      <c r="L39" s="15" t="s">
        <v>138</v>
      </c>
      <c r="M39" s="15"/>
      <c r="N39" s="15">
        <v>6.5</v>
      </c>
      <c r="O39" s="15">
        <v>3.9</v>
      </c>
      <c r="P39" s="15"/>
      <c r="Q39" s="15"/>
      <c r="R39" s="15"/>
      <c r="S39" s="15"/>
    </row>
    <row r="40" spans="1:19" x14ac:dyDescent="0.3">
      <c r="A40" s="15">
        <v>1179</v>
      </c>
      <c r="B40" s="15">
        <v>2016</v>
      </c>
      <c r="C40" s="15" t="s">
        <v>128</v>
      </c>
      <c r="D40" s="15" t="s">
        <v>129</v>
      </c>
      <c r="E40" s="18">
        <v>0</v>
      </c>
      <c r="F40" s="15" t="s">
        <v>133</v>
      </c>
      <c r="G40" s="16">
        <v>1768</v>
      </c>
      <c r="H40" s="15"/>
      <c r="I40" s="15"/>
      <c r="J40" s="15" t="s">
        <v>124</v>
      </c>
      <c r="L40" s="15" t="s">
        <v>140</v>
      </c>
      <c r="M40" s="15">
        <v>166</v>
      </c>
      <c r="N40" s="15">
        <v>3.7</v>
      </c>
      <c r="O40" s="15">
        <v>2.97</v>
      </c>
      <c r="P40" s="15"/>
      <c r="Q40" s="15"/>
      <c r="R40" s="15"/>
      <c r="S40" s="15"/>
    </row>
    <row r="41" spans="1:19" x14ac:dyDescent="0.3">
      <c r="A41" s="15">
        <v>1179</v>
      </c>
      <c r="B41" s="15">
        <v>2016</v>
      </c>
      <c r="C41" s="15" t="s">
        <v>128</v>
      </c>
      <c r="D41" s="15" t="s">
        <v>129</v>
      </c>
      <c r="E41" s="18">
        <v>0</v>
      </c>
      <c r="F41" s="15" t="s">
        <v>133</v>
      </c>
      <c r="G41" s="16">
        <v>1768</v>
      </c>
      <c r="H41" s="15"/>
      <c r="I41" s="15"/>
      <c r="J41" s="15" t="s">
        <v>124</v>
      </c>
      <c r="L41" s="15" t="s">
        <v>139</v>
      </c>
      <c r="M41" s="15">
        <v>537</v>
      </c>
      <c r="N41" s="15">
        <v>4.8</v>
      </c>
      <c r="O41" s="15">
        <v>2.99</v>
      </c>
      <c r="P41" s="15"/>
      <c r="Q41" s="15"/>
      <c r="R41" s="15"/>
      <c r="S41" s="15"/>
    </row>
    <row r="42" spans="1:19" x14ac:dyDescent="0.3">
      <c r="A42" s="15">
        <v>1179</v>
      </c>
      <c r="B42" s="15">
        <v>2016</v>
      </c>
      <c r="C42" s="15" t="s">
        <v>128</v>
      </c>
      <c r="D42" s="15" t="s">
        <v>129</v>
      </c>
      <c r="E42" s="18">
        <v>0</v>
      </c>
      <c r="F42" s="15" t="s">
        <v>133</v>
      </c>
      <c r="G42" s="16">
        <v>1768</v>
      </c>
      <c r="H42" s="15"/>
      <c r="I42" s="15"/>
      <c r="J42" s="15" t="s">
        <v>124</v>
      </c>
      <c r="L42" s="15" t="s">
        <v>141</v>
      </c>
      <c r="M42" s="15">
        <v>290</v>
      </c>
      <c r="N42" s="15">
        <v>6.25</v>
      </c>
      <c r="O42" s="15">
        <v>2.85</v>
      </c>
      <c r="P42" s="15"/>
      <c r="Q42" s="15"/>
      <c r="R42" s="15"/>
      <c r="S42" s="15"/>
    </row>
    <row r="43" spans="1:19" x14ac:dyDescent="0.3">
      <c r="A43" s="15">
        <v>1179</v>
      </c>
      <c r="B43" s="15">
        <v>2016</v>
      </c>
      <c r="C43" s="15" t="s">
        <v>128</v>
      </c>
      <c r="D43" s="15" t="s">
        <v>129</v>
      </c>
      <c r="E43" s="18">
        <v>0</v>
      </c>
      <c r="F43" s="15" t="s">
        <v>133</v>
      </c>
      <c r="G43" s="16">
        <v>1768</v>
      </c>
      <c r="H43" s="15"/>
      <c r="I43" s="15"/>
      <c r="J43" s="15" t="s">
        <v>124</v>
      </c>
      <c r="L43" s="15" t="s">
        <v>142</v>
      </c>
      <c r="M43" s="15">
        <v>1</v>
      </c>
      <c r="N43" s="15">
        <v>10.199999999999999</v>
      </c>
      <c r="O43" s="15"/>
      <c r="P43" s="15"/>
      <c r="Q43" s="15"/>
      <c r="R43" s="15"/>
      <c r="S43" s="15"/>
    </row>
    <row r="44" spans="1:19" x14ac:dyDescent="0.3">
      <c r="A44" s="15">
        <v>1179</v>
      </c>
      <c r="B44" s="15">
        <v>2016</v>
      </c>
      <c r="C44" s="15" t="s">
        <v>128</v>
      </c>
      <c r="D44" s="15" t="s">
        <v>129</v>
      </c>
      <c r="E44" s="18">
        <v>0</v>
      </c>
      <c r="F44" s="15" t="s">
        <v>133</v>
      </c>
      <c r="G44" s="16">
        <v>1768</v>
      </c>
      <c r="H44" s="15"/>
      <c r="I44" s="15"/>
      <c r="J44" s="15" t="s">
        <v>134</v>
      </c>
      <c r="L44" s="15" t="s">
        <v>135</v>
      </c>
      <c r="M44" s="15">
        <v>635</v>
      </c>
      <c r="N44" s="15">
        <v>6</v>
      </c>
      <c r="O44" s="15">
        <v>3.22</v>
      </c>
      <c r="P44" s="15"/>
      <c r="Q44" s="15"/>
      <c r="R44" s="15"/>
      <c r="S44" s="15"/>
    </row>
    <row r="45" spans="1:19" x14ac:dyDescent="0.3">
      <c r="A45" s="15">
        <v>1179</v>
      </c>
      <c r="B45" s="15">
        <v>2016</v>
      </c>
      <c r="C45" s="15" t="s">
        <v>128</v>
      </c>
      <c r="D45" s="15" t="s">
        <v>129</v>
      </c>
      <c r="E45" s="18">
        <v>0</v>
      </c>
      <c r="F45" s="15" t="s">
        <v>133</v>
      </c>
      <c r="G45" s="16">
        <v>1768</v>
      </c>
      <c r="H45" s="15"/>
      <c r="I45" s="15"/>
      <c r="J45" s="15" t="s">
        <v>134</v>
      </c>
      <c r="L45" s="15" t="s">
        <v>143</v>
      </c>
      <c r="M45" s="15">
        <v>455</v>
      </c>
      <c r="N45" s="15">
        <v>3.5</v>
      </c>
      <c r="O45" s="15">
        <v>2.3199999999999998</v>
      </c>
      <c r="P45" s="15"/>
      <c r="Q45" s="15"/>
      <c r="R45" s="15"/>
      <c r="S45" s="15"/>
    </row>
    <row r="46" spans="1:19" x14ac:dyDescent="0.3">
      <c r="A46" s="15">
        <v>1179</v>
      </c>
      <c r="B46" s="15">
        <v>2016</v>
      </c>
      <c r="C46" s="15" t="s">
        <v>128</v>
      </c>
      <c r="D46" s="15" t="s">
        <v>129</v>
      </c>
      <c r="E46" s="18">
        <v>0</v>
      </c>
      <c r="F46" s="15" t="s">
        <v>133</v>
      </c>
      <c r="G46" s="16">
        <v>1768</v>
      </c>
      <c r="H46" s="15"/>
      <c r="I46" s="15"/>
      <c r="J46" s="15" t="s">
        <v>134</v>
      </c>
      <c r="L46" s="15" t="s">
        <v>144</v>
      </c>
      <c r="M46" s="15">
        <v>280</v>
      </c>
      <c r="N46" s="15">
        <v>3.1</v>
      </c>
      <c r="O46" s="15">
        <v>2.34</v>
      </c>
      <c r="P46" s="15"/>
      <c r="Q46" s="15"/>
      <c r="R46" s="15"/>
      <c r="S46" s="15"/>
    </row>
    <row r="47" spans="1:19" x14ac:dyDescent="0.3">
      <c r="A47" s="15">
        <v>1176</v>
      </c>
      <c r="B47" s="15">
        <v>2016</v>
      </c>
      <c r="C47" s="15" t="s">
        <v>150</v>
      </c>
      <c r="D47" s="15" t="s">
        <v>129</v>
      </c>
      <c r="E47" s="18">
        <v>0</v>
      </c>
      <c r="F47" s="15" t="s">
        <v>46</v>
      </c>
      <c r="G47" s="16">
        <v>1768</v>
      </c>
      <c r="H47" s="15"/>
      <c r="I47" s="15"/>
      <c r="J47" s="15"/>
      <c r="K47" s="15"/>
      <c r="L47" s="1" t="s">
        <v>291</v>
      </c>
      <c r="M47" s="16">
        <v>1768</v>
      </c>
      <c r="N47" s="15">
        <v>4.97</v>
      </c>
      <c r="O47" s="15">
        <v>3.13</v>
      </c>
      <c r="P47" s="15"/>
      <c r="Q47" s="15"/>
      <c r="R47" s="15"/>
      <c r="S47" s="15"/>
    </row>
    <row r="48" spans="1:19" x14ac:dyDescent="0.3">
      <c r="A48" s="15">
        <v>1167</v>
      </c>
      <c r="B48" s="15">
        <v>2016</v>
      </c>
      <c r="C48" s="15" t="s">
        <v>156</v>
      </c>
      <c r="D48" s="15" t="s">
        <v>157</v>
      </c>
      <c r="E48" s="18">
        <v>1</v>
      </c>
      <c r="F48" s="15" t="s">
        <v>159</v>
      </c>
      <c r="G48" s="15">
        <v>78</v>
      </c>
      <c r="H48" s="15" t="s">
        <v>160</v>
      </c>
      <c r="I48" s="15">
        <v>10</v>
      </c>
      <c r="J48" s="15" t="s">
        <v>47</v>
      </c>
      <c r="K48" s="15" t="s">
        <v>164</v>
      </c>
      <c r="L48" s="15" t="s">
        <v>161</v>
      </c>
      <c r="M48" s="15">
        <v>35</v>
      </c>
      <c r="N48" s="15">
        <v>4.1900000000000004</v>
      </c>
      <c r="O48" s="15">
        <v>3.12</v>
      </c>
      <c r="P48" s="15"/>
      <c r="Q48" s="15">
        <v>10</v>
      </c>
      <c r="R48" s="15">
        <v>0.67</v>
      </c>
      <c r="S48" s="15">
        <v>0.18</v>
      </c>
    </row>
    <row r="49" spans="1:19" x14ac:dyDescent="0.3">
      <c r="A49" s="15">
        <v>1167</v>
      </c>
      <c r="B49" s="15">
        <v>2016</v>
      </c>
      <c r="C49" s="15" t="s">
        <v>156</v>
      </c>
      <c r="D49" s="15" t="s">
        <v>157</v>
      </c>
      <c r="E49" s="18">
        <v>1</v>
      </c>
      <c r="F49" s="15" t="s">
        <v>159</v>
      </c>
      <c r="G49" s="15">
        <v>78</v>
      </c>
      <c r="H49" s="15" t="s">
        <v>160</v>
      </c>
      <c r="I49" s="15">
        <v>10</v>
      </c>
      <c r="J49" s="15" t="s">
        <v>47</v>
      </c>
      <c r="K49" s="15" t="s">
        <v>164</v>
      </c>
      <c r="L49" s="15" t="s">
        <v>152</v>
      </c>
      <c r="M49" s="15">
        <v>18</v>
      </c>
      <c r="N49" s="15">
        <v>4.28</v>
      </c>
      <c r="O49" s="15">
        <v>2.12</v>
      </c>
      <c r="P49" s="15"/>
      <c r="Q49" s="15">
        <v>10</v>
      </c>
      <c r="R49" s="15">
        <v>0.67</v>
      </c>
      <c r="S49" s="15">
        <v>0.18</v>
      </c>
    </row>
    <row r="50" spans="1:19" x14ac:dyDescent="0.3">
      <c r="A50" s="15">
        <v>1167</v>
      </c>
      <c r="B50" s="15">
        <v>2016</v>
      </c>
      <c r="C50" s="15" t="s">
        <v>156</v>
      </c>
      <c r="D50" s="15" t="s">
        <v>157</v>
      </c>
      <c r="E50" s="18">
        <v>1</v>
      </c>
      <c r="F50" s="15" t="s">
        <v>159</v>
      </c>
      <c r="G50" s="15">
        <v>78</v>
      </c>
      <c r="H50" s="15" t="s">
        <v>160</v>
      </c>
      <c r="I50" s="15">
        <v>10</v>
      </c>
      <c r="J50" s="15" t="s">
        <v>47</v>
      </c>
      <c r="K50" s="15" t="s">
        <v>164</v>
      </c>
      <c r="L50" s="15" t="s">
        <v>162</v>
      </c>
      <c r="M50" s="15">
        <v>25</v>
      </c>
      <c r="N50" s="15">
        <v>5.2</v>
      </c>
      <c r="O50" s="15">
        <v>3.99</v>
      </c>
      <c r="P50" s="15"/>
      <c r="Q50" s="15">
        <v>10</v>
      </c>
      <c r="R50" s="15">
        <v>0.67</v>
      </c>
      <c r="S50" s="15">
        <v>0.18</v>
      </c>
    </row>
    <row r="51" spans="1:19" x14ac:dyDescent="0.3">
      <c r="A51" s="15">
        <v>1167</v>
      </c>
      <c r="B51" s="15">
        <v>2016</v>
      </c>
      <c r="C51" s="15" t="s">
        <v>156</v>
      </c>
      <c r="D51" s="15" t="s">
        <v>157</v>
      </c>
      <c r="E51" s="18">
        <v>1</v>
      </c>
      <c r="F51" s="15" t="s">
        <v>159</v>
      </c>
      <c r="G51" s="15">
        <v>78</v>
      </c>
      <c r="H51" s="15" t="s">
        <v>160</v>
      </c>
      <c r="I51" s="15">
        <v>10</v>
      </c>
      <c r="J51" s="15" t="s">
        <v>163</v>
      </c>
      <c r="K51" s="15"/>
      <c r="L51" s="15">
        <v>1</v>
      </c>
      <c r="M51" s="15">
        <v>15</v>
      </c>
      <c r="N51" s="15">
        <v>1.56</v>
      </c>
      <c r="O51" s="15">
        <v>0.99</v>
      </c>
      <c r="P51" s="15"/>
      <c r="Q51" s="15">
        <v>10</v>
      </c>
      <c r="R51" s="15">
        <v>0.67</v>
      </c>
      <c r="S51" s="15">
        <v>0.18</v>
      </c>
    </row>
    <row r="52" spans="1:19" x14ac:dyDescent="0.3">
      <c r="A52" s="15">
        <v>1167</v>
      </c>
      <c r="B52" s="15">
        <v>2016</v>
      </c>
      <c r="C52" s="15" t="s">
        <v>156</v>
      </c>
      <c r="D52" s="15" t="s">
        <v>157</v>
      </c>
      <c r="E52" s="18">
        <v>1</v>
      </c>
      <c r="F52" s="15" t="s">
        <v>159</v>
      </c>
      <c r="G52" s="15">
        <v>78</v>
      </c>
      <c r="H52" s="15" t="s">
        <v>160</v>
      </c>
      <c r="I52" s="15">
        <v>10</v>
      </c>
      <c r="J52" s="15" t="s">
        <v>163</v>
      </c>
      <c r="K52" s="15"/>
      <c r="L52" s="15">
        <v>2</v>
      </c>
      <c r="M52" s="15">
        <v>31</v>
      </c>
      <c r="N52" s="15">
        <v>3.47</v>
      </c>
      <c r="O52" s="15">
        <v>1.63</v>
      </c>
      <c r="P52" s="15"/>
      <c r="Q52" s="15">
        <v>10</v>
      </c>
      <c r="R52" s="15">
        <v>0.67</v>
      </c>
      <c r="S52" s="15">
        <v>0.18</v>
      </c>
    </row>
    <row r="53" spans="1:19" x14ac:dyDescent="0.3">
      <c r="A53" s="15">
        <v>1167</v>
      </c>
      <c r="B53" s="15">
        <v>2016</v>
      </c>
      <c r="C53" s="15" t="s">
        <v>156</v>
      </c>
      <c r="D53" s="15" t="s">
        <v>157</v>
      </c>
      <c r="E53" s="18">
        <v>1</v>
      </c>
      <c r="F53" s="15" t="s">
        <v>159</v>
      </c>
      <c r="G53" s="15">
        <v>78</v>
      </c>
      <c r="H53" s="15" t="s">
        <v>160</v>
      </c>
      <c r="I53" s="15">
        <v>10</v>
      </c>
      <c r="J53" s="15" t="s">
        <v>163</v>
      </c>
      <c r="K53" s="15"/>
      <c r="L53" s="15">
        <v>3</v>
      </c>
      <c r="M53" s="15">
        <v>24</v>
      </c>
      <c r="N53" s="15">
        <v>5.88</v>
      </c>
      <c r="O53" s="15">
        <v>2.52</v>
      </c>
      <c r="P53" s="15"/>
      <c r="Q53" s="15">
        <v>10</v>
      </c>
      <c r="R53" s="15">
        <v>0.67</v>
      </c>
      <c r="S53" s="15">
        <v>0.18</v>
      </c>
    </row>
    <row r="54" spans="1:19" x14ac:dyDescent="0.3">
      <c r="A54" s="15">
        <v>1167</v>
      </c>
      <c r="B54" s="15">
        <v>2016</v>
      </c>
      <c r="C54" s="15" t="s">
        <v>156</v>
      </c>
      <c r="D54" s="15" t="s">
        <v>157</v>
      </c>
      <c r="E54" s="18">
        <v>1</v>
      </c>
      <c r="F54" s="15" t="s">
        <v>159</v>
      </c>
      <c r="G54" s="15">
        <v>78</v>
      </c>
      <c r="H54" s="15" t="s">
        <v>160</v>
      </c>
      <c r="I54" s="15">
        <v>10</v>
      </c>
      <c r="J54" s="15" t="s">
        <v>163</v>
      </c>
      <c r="L54" s="15">
        <v>4</v>
      </c>
      <c r="M54" s="15">
        <v>8</v>
      </c>
      <c r="N54" s="15">
        <v>10.23</v>
      </c>
      <c r="O54" s="15">
        <v>3.69</v>
      </c>
      <c r="Q54" s="15">
        <v>10</v>
      </c>
      <c r="R54" s="15">
        <v>0.67</v>
      </c>
      <c r="S54" s="15">
        <v>0.18</v>
      </c>
    </row>
    <row r="55" spans="1:19" x14ac:dyDescent="0.3">
      <c r="A55" s="15">
        <v>1164</v>
      </c>
      <c r="B55" s="15">
        <v>2016</v>
      </c>
      <c r="C55" s="15" t="s">
        <v>177</v>
      </c>
      <c r="D55" s="15" t="s">
        <v>178</v>
      </c>
      <c r="E55" s="18">
        <v>0</v>
      </c>
      <c r="F55" s="15" t="s">
        <v>159</v>
      </c>
      <c r="G55" s="15">
        <v>34</v>
      </c>
      <c r="J55" s="15" t="s">
        <v>164</v>
      </c>
      <c r="L55" s="1" t="s">
        <v>181</v>
      </c>
      <c r="M55" s="15">
        <v>8</v>
      </c>
      <c r="N55" s="15">
        <v>1.49</v>
      </c>
      <c r="O55" s="15">
        <v>0.51</v>
      </c>
    </row>
    <row r="56" spans="1:19" x14ac:dyDescent="0.3">
      <c r="A56" s="15">
        <v>1164</v>
      </c>
      <c r="B56" s="15">
        <v>2016</v>
      </c>
      <c r="C56" s="15" t="s">
        <v>177</v>
      </c>
      <c r="D56" s="15" t="s">
        <v>178</v>
      </c>
      <c r="E56" s="18">
        <v>0</v>
      </c>
      <c r="F56" s="15" t="s">
        <v>159</v>
      </c>
      <c r="G56" s="15">
        <v>34</v>
      </c>
      <c r="J56" s="15" t="s">
        <v>164</v>
      </c>
      <c r="L56" s="15" t="s">
        <v>182</v>
      </c>
      <c r="M56" s="15">
        <v>6</v>
      </c>
      <c r="N56" s="15">
        <v>2.82</v>
      </c>
      <c r="O56" s="15">
        <v>1.21</v>
      </c>
    </row>
    <row r="57" spans="1:19" x14ac:dyDescent="0.3">
      <c r="A57" s="15">
        <v>1164</v>
      </c>
      <c r="B57" s="15">
        <v>2016</v>
      </c>
      <c r="C57" s="15" t="s">
        <v>177</v>
      </c>
      <c r="D57" s="15" t="s">
        <v>178</v>
      </c>
      <c r="E57" s="18">
        <v>0</v>
      </c>
      <c r="F57" s="15" t="s">
        <v>159</v>
      </c>
      <c r="G57" s="15">
        <v>34</v>
      </c>
      <c r="J57" s="15" t="s">
        <v>164</v>
      </c>
      <c r="L57" s="15" t="s">
        <v>183</v>
      </c>
      <c r="M57" s="15">
        <v>13</v>
      </c>
      <c r="N57" s="15">
        <v>0.89</v>
      </c>
      <c r="O57" s="15">
        <v>0.6</v>
      </c>
    </row>
    <row r="58" spans="1:19" x14ac:dyDescent="0.3">
      <c r="A58" s="15">
        <v>1164</v>
      </c>
      <c r="B58" s="15">
        <v>2016</v>
      </c>
      <c r="C58" s="15" t="s">
        <v>177</v>
      </c>
      <c r="D58" s="15" t="s">
        <v>178</v>
      </c>
      <c r="E58" s="18">
        <v>0</v>
      </c>
      <c r="F58" s="15" t="s">
        <v>159</v>
      </c>
      <c r="G58" s="15">
        <v>34</v>
      </c>
      <c r="J58" s="15" t="s">
        <v>164</v>
      </c>
      <c r="L58" s="15" t="s">
        <v>184</v>
      </c>
      <c r="M58" s="15">
        <v>7</v>
      </c>
      <c r="N58" s="15">
        <v>1.0900000000000001</v>
      </c>
      <c r="O58" s="15">
        <v>0.83</v>
      </c>
    </row>
    <row r="59" spans="1:19" x14ac:dyDescent="0.3">
      <c r="A59" s="15">
        <v>1138</v>
      </c>
      <c r="B59" s="15">
        <v>2017</v>
      </c>
      <c r="C59" s="15" t="s">
        <v>189</v>
      </c>
      <c r="D59" s="15" t="s">
        <v>190</v>
      </c>
      <c r="E59" s="18">
        <v>0</v>
      </c>
      <c r="F59" s="15" t="s">
        <v>159</v>
      </c>
      <c r="G59" s="15">
        <v>15</v>
      </c>
      <c r="J59" s="15" t="s">
        <v>164</v>
      </c>
      <c r="L59" s="15" t="s">
        <v>161</v>
      </c>
      <c r="M59" s="15">
        <v>15</v>
      </c>
      <c r="N59" s="15">
        <v>7.8</v>
      </c>
      <c r="O59" s="15">
        <v>4.7</v>
      </c>
    </row>
    <row r="60" spans="1:19" x14ac:dyDescent="0.3">
      <c r="A60" s="15">
        <v>1138</v>
      </c>
      <c r="B60" s="15">
        <v>2017</v>
      </c>
      <c r="C60" s="15" t="s">
        <v>189</v>
      </c>
      <c r="D60" s="15" t="s">
        <v>190</v>
      </c>
      <c r="E60" s="18">
        <v>0</v>
      </c>
      <c r="F60" s="15" t="s">
        <v>159</v>
      </c>
      <c r="G60" s="15">
        <v>13</v>
      </c>
      <c r="J60" s="15" t="s">
        <v>164</v>
      </c>
      <c r="L60" s="15" t="s">
        <v>152</v>
      </c>
      <c r="M60" s="15">
        <v>13</v>
      </c>
      <c r="N60" s="15">
        <v>5.3</v>
      </c>
      <c r="O60" s="15">
        <v>3.5</v>
      </c>
    </row>
    <row r="61" spans="1:19" x14ac:dyDescent="0.3">
      <c r="A61" s="15">
        <v>1138</v>
      </c>
      <c r="B61" s="15">
        <v>2017</v>
      </c>
      <c r="C61" s="15" t="s">
        <v>189</v>
      </c>
      <c r="D61" s="15" t="s">
        <v>190</v>
      </c>
      <c r="E61" s="18">
        <v>0</v>
      </c>
      <c r="F61" s="15" t="s">
        <v>159</v>
      </c>
      <c r="G61" s="15">
        <v>11</v>
      </c>
      <c r="J61" s="15" t="s">
        <v>164</v>
      </c>
      <c r="L61" s="15" t="s">
        <v>192</v>
      </c>
      <c r="M61" s="15">
        <v>11</v>
      </c>
      <c r="N61" s="15">
        <v>8.6999999999999993</v>
      </c>
      <c r="O61" s="15">
        <v>3.2</v>
      </c>
    </row>
    <row r="62" spans="1:19" x14ac:dyDescent="0.3">
      <c r="A62" s="15">
        <v>1138</v>
      </c>
      <c r="B62" s="15">
        <v>2017</v>
      </c>
      <c r="C62" s="15" t="s">
        <v>189</v>
      </c>
      <c r="D62" s="15" t="s">
        <v>190</v>
      </c>
      <c r="E62" s="18">
        <v>0</v>
      </c>
      <c r="F62" s="15" t="s">
        <v>159</v>
      </c>
      <c r="G62" s="15">
        <v>15</v>
      </c>
      <c r="J62" s="15" t="s">
        <v>164</v>
      </c>
      <c r="L62" s="15" t="s">
        <v>193</v>
      </c>
      <c r="M62" s="15">
        <v>15</v>
      </c>
      <c r="N62" s="15">
        <v>8.6999999999999993</v>
      </c>
      <c r="O62" s="15">
        <v>3.6</v>
      </c>
    </row>
    <row r="63" spans="1:19" x14ac:dyDescent="0.3">
      <c r="A63" s="15">
        <v>1107</v>
      </c>
      <c r="B63" s="15">
        <v>2018</v>
      </c>
      <c r="C63" s="15" t="s">
        <v>210</v>
      </c>
      <c r="D63" s="15" t="s">
        <v>102</v>
      </c>
      <c r="E63" s="18">
        <v>1</v>
      </c>
      <c r="F63" s="15" t="s">
        <v>46</v>
      </c>
      <c r="G63" s="15">
        <v>67</v>
      </c>
      <c r="H63" s="15" t="s">
        <v>160</v>
      </c>
      <c r="I63" s="1">
        <v>109</v>
      </c>
      <c r="J63" s="15" t="s">
        <v>47</v>
      </c>
      <c r="K63" s="15" t="s">
        <v>164</v>
      </c>
      <c r="L63" s="15" t="s">
        <v>212</v>
      </c>
      <c r="M63" s="15">
        <v>67</v>
      </c>
      <c r="N63" s="15">
        <v>6.23</v>
      </c>
      <c r="O63" s="15">
        <v>3.75</v>
      </c>
      <c r="Q63" s="1">
        <v>109</v>
      </c>
      <c r="R63" s="1">
        <v>1.75</v>
      </c>
      <c r="S63" s="1">
        <v>1.51</v>
      </c>
    </row>
    <row r="64" spans="1:19" x14ac:dyDescent="0.3">
      <c r="A64" s="15">
        <v>1107</v>
      </c>
      <c r="B64" s="15">
        <v>2018</v>
      </c>
      <c r="C64" s="15" t="s">
        <v>210</v>
      </c>
      <c r="D64" s="15" t="s">
        <v>102</v>
      </c>
      <c r="E64" s="18">
        <v>1</v>
      </c>
      <c r="F64" s="15" t="s">
        <v>46</v>
      </c>
      <c r="G64" s="15">
        <v>67</v>
      </c>
      <c r="H64" s="15" t="s">
        <v>160</v>
      </c>
      <c r="I64" s="1">
        <v>109</v>
      </c>
      <c r="J64" s="15" t="s">
        <v>47</v>
      </c>
      <c r="K64" s="15" t="s">
        <v>164</v>
      </c>
      <c r="L64" s="15" t="s">
        <v>69</v>
      </c>
      <c r="M64" s="15">
        <v>18</v>
      </c>
      <c r="N64" s="15">
        <v>2.99</v>
      </c>
      <c r="O64" s="15">
        <v>1.35</v>
      </c>
      <c r="Q64" s="1">
        <v>109</v>
      </c>
      <c r="R64" s="1">
        <v>1.75</v>
      </c>
      <c r="S64" s="1">
        <v>1.51</v>
      </c>
    </row>
    <row r="65" spans="1:20" x14ac:dyDescent="0.3">
      <c r="A65" s="15">
        <v>1107</v>
      </c>
      <c r="B65" s="15">
        <v>2018</v>
      </c>
      <c r="C65" s="15" t="s">
        <v>210</v>
      </c>
      <c r="D65" s="15" t="s">
        <v>102</v>
      </c>
      <c r="E65" s="18">
        <v>1</v>
      </c>
      <c r="F65" s="15" t="s">
        <v>46</v>
      </c>
      <c r="G65" s="15">
        <v>67</v>
      </c>
      <c r="H65" s="15" t="s">
        <v>160</v>
      </c>
      <c r="I65" s="1">
        <v>109</v>
      </c>
      <c r="J65" s="15" t="s">
        <v>47</v>
      </c>
      <c r="K65" s="15" t="s">
        <v>164</v>
      </c>
      <c r="L65" s="15" t="s">
        <v>205</v>
      </c>
      <c r="M65" s="15">
        <v>20</v>
      </c>
      <c r="N65" s="15">
        <v>7.58</v>
      </c>
      <c r="O65" s="15">
        <v>3.38</v>
      </c>
      <c r="Q65" s="1">
        <v>109</v>
      </c>
      <c r="R65" s="1">
        <v>1.75</v>
      </c>
      <c r="S65" s="1">
        <v>1.51</v>
      </c>
    </row>
    <row r="66" spans="1:20" x14ac:dyDescent="0.3">
      <c r="A66" s="15">
        <v>1107</v>
      </c>
      <c r="B66" s="15">
        <v>2018</v>
      </c>
      <c r="C66" s="15" t="s">
        <v>210</v>
      </c>
      <c r="D66" s="15" t="s">
        <v>102</v>
      </c>
      <c r="E66" s="18">
        <v>1</v>
      </c>
      <c r="F66" s="15" t="s">
        <v>46</v>
      </c>
      <c r="G66" s="15">
        <v>67</v>
      </c>
      <c r="H66" s="15" t="s">
        <v>160</v>
      </c>
      <c r="I66" s="1">
        <v>109</v>
      </c>
      <c r="J66" s="15" t="s">
        <v>47</v>
      </c>
      <c r="K66" s="15" t="s">
        <v>164</v>
      </c>
      <c r="L66" s="15" t="s">
        <v>213</v>
      </c>
      <c r="M66" s="15">
        <v>9</v>
      </c>
      <c r="N66" s="15">
        <v>8.82</v>
      </c>
      <c r="O66" s="15">
        <v>4.0999999999999996</v>
      </c>
      <c r="Q66" s="1">
        <v>109</v>
      </c>
      <c r="R66" s="1">
        <v>1.75</v>
      </c>
      <c r="S66" s="1">
        <v>1.51</v>
      </c>
    </row>
    <row r="67" spans="1:20" x14ac:dyDescent="0.3">
      <c r="A67" s="15">
        <v>1107</v>
      </c>
      <c r="B67" s="15">
        <v>2018</v>
      </c>
      <c r="C67" s="15" t="s">
        <v>210</v>
      </c>
      <c r="D67" s="15" t="s">
        <v>102</v>
      </c>
      <c r="E67" s="18">
        <v>1</v>
      </c>
      <c r="F67" s="15" t="s">
        <v>46</v>
      </c>
      <c r="G67" s="15">
        <v>67</v>
      </c>
      <c r="H67" s="15" t="s">
        <v>160</v>
      </c>
      <c r="I67" s="1">
        <v>109</v>
      </c>
      <c r="J67" s="15" t="s">
        <v>47</v>
      </c>
      <c r="K67" s="15" t="s">
        <v>164</v>
      </c>
      <c r="L67" s="15" t="s">
        <v>214</v>
      </c>
      <c r="M67" s="15">
        <v>20</v>
      </c>
      <c r="N67" s="15">
        <v>6.61</v>
      </c>
      <c r="O67" s="15">
        <v>3.7</v>
      </c>
      <c r="Q67" s="1">
        <v>109</v>
      </c>
      <c r="R67" s="1">
        <v>1.75</v>
      </c>
      <c r="S67" s="1">
        <v>1.51</v>
      </c>
    </row>
    <row r="68" spans="1:20" x14ac:dyDescent="0.3">
      <c r="A68" s="15">
        <v>1078</v>
      </c>
      <c r="B68" s="15">
        <v>2019</v>
      </c>
      <c r="C68" s="15" t="s">
        <v>216</v>
      </c>
      <c r="D68" s="15" t="s">
        <v>217</v>
      </c>
      <c r="E68" s="18">
        <v>0</v>
      </c>
      <c r="F68" s="15" t="s">
        <v>46</v>
      </c>
      <c r="G68" s="15">
        <v>192</v>
      </c>
      <c r="L68" s="1" t="s">
        <v>291</v>
      </c>
      <c r="M68" s="15">
        <v>192</v>
      </c>
      <c r="N68" s="15">
        <v>5.1100000000000003</v>
      </c>
      <c r="O68" s="15">
        <v>3.19</v>
      </c>
    </row>
    <row r="69" spans="1:20" x14ac:dyDescent="0.3">
      <c r="A69" s="15">
        <v>1067</v>
      </c>
      <c r="B69" s="15">
        <v>2019</v>
      </c>
      <c r="C69" s="15" t="s">
        <v>156</v>
      </c>
      <c r="D69" s="15" t="s">
        <v>37</v>
      </c>
      <c r="E69" s="18">
        <v>1</v>
      </c>
      <c r="F69" s="15" t="s">
        <v>46</v>
      </c>
      <c r="G69" s="15">
        <v>19</v>
      </c>
      <c r="H69" s="15" t="s">
        <v>160</v>
      </c>
      <c r="I69" s="1">
        <v>9</v>
      </c>
      <c r="J69" s="15" t="s">
        <v>47</v>
      </c>
      <c r="K69" s="15" t="s">
        <v>164</v>
      </c>
      <c r="L69" s="15" t="s">
        <v>226</v>
      </c>
      <c r="M69" s="15">
        <v>6</v>
      </c>
      <c r="N69" s="15" t="s">
        <v>240</v>
      </c>
      <c r="O69" s="15" t="s">
        <v>241</v>
      </c>
      <c r="Q69" s="1">
        <v>9</v>
      </c>
      <c r="R69" s="1" t="s">
        <v>242</v>
      </c>
      <c r="S69" s="1" t="s">
        <v>243</v>
      </c>
      <c r="T69" s="1" t="s">
        <v>239</v>
      </c>
    </row>
    <row r="70" spans="1:20" x14ac:dyDescent="0.3">
      <c r="A70" s="15">
        <v>1067</v>
      </c>
      <c r="B70" s="15">
        <v>2019</v>
      </c>
      <c r="C70" s="15" t="s">
        <v>156</v>
      </c>
      <c r="D70" s="15" t="s">
        <v>37</v>
      </c>
      <c r="E70" s="18">
        <v>1</v>
      </c>
      <c r="F70" s="15" t="s">
        <v>46</v>
      </c>
      <c r="G70" s="15">
        <v>19</v>
      </c>
      <c r="H70" s="15" t="s">
        <v>160</v>
      </c>
      <c r="I70" s="1">
        <v>9</v>
      </c>
      <c r="J70" s="15" t="s">
        <v>47</v>
      </c>
      <c r="K70" s="15" t="s">
        <v>164</v>
      </c>
      <c r="L70" s="15" t="s">
        <v>227</v>
      </c>
      <c r="M70" s="15">
        <v>8</v>
      </c>
      <c r="N70" s="15" t="s">
        <v>292</v>
      </c>
      <c r="O70" s="15" t="s">
        <v>293</v>
      </c>
      <c r="Q70" s="1">
        <v>9</v>
      </c>
      <c r="R70" s="1" t="s">
        <v>242</v>
      </c>
      <c r="S70" s="1" t="s">
        <v>243</v>
      </c>
    </row>
    <row r="71" spans="1:20" x14ac:dyDescent="0.3">
      <c r="A71" s="15">
        <v>1067</v>
      </c>
      <c r="B71" s="15">
        <v>2019</v>
      </c>
      <c r="C71" s="15" t="s">
        <v>156</v>
      </c>
      <c r="D71" s="15" t="s">
        <v>37</v>
      </c>
      <c r="E71" s="18">
        <v>1</v>
      </c>
      <c r="F71" s="15" t="s">
        <v>46</v>
      </c>
      <c r="G71" s="15">
        <v>19</v>
      </c>
      <c r="H71" s="15" t="s">
        <v>160</v>
      </c>
      <c r="I71" s="1">
        <v>9</v>
      </c>
      <c r="J71" s="15" t="s">
        <v>47</v>
      </c>
      <c r="K71" s="15" t="s">
        <v>164</v>
      </c>
      <c r="L71" s="15" t="s">
        <v>228</v>
      </c>
      <c r="M71" s="15">
        <v>5</v>
      </c>
      <c r="N71" s="15">
        <v>4.0599999999999996</v>
      </c>
      <c r="O71" s="15" t="s">
        <v>294</v>
      </c>
      <c r="Q71" s="1">
        <v>9</v>
      </c>
      <c r="R71" s="1" t="s">
        <v>242</v>
      </c>
      <c r="S71" s="1" t="s">
        <v>243</v>
      </c>
    </row>
    <row r="72" spans="1:20" x14ac:dyDescent="0.3">
      <c r="A72" s="15">
        <v>1064</v>
      </c>
      <c r="B72" s="15">
        <v>2019</v>
      </c>
      <c r="C72" s="15" t="s">
        <v>229</v>
      </c>
      <c r="D72" s="15" t="s">
        <v>230</v>
      </c>
      <c r="E72" s="18">
        <v>0</v>
      </c>
      <c r="F72" s="15" t="s">
        <v>232</v>
      </c>
      <c r="G72" s="15">
        <v>82</v>
      </c>
      <c r="L72" s="15" t="s">
        <v>289</v>
      </c>
      <c r="M72" s="15">
        <v>82</v>
      </c>
      <c r="N72" s="15">
        <v>7.05</v>
      </c>
      <c r="O72" s="15">
        <v>4.6500000000000004</v>
      </c>
    </row>
    <row r="73" spans="1:20" s="13" customFormat="1" x14ac:dyDescent="0.3">
      <c r="A73" s="15">
        <v>1064</v>
      </c>
      <c r="B73" s="15">
        <v>2019</v>
      </c>
      <c r="C73" s="15" t="s">
        <v>229</v>
      </c>
      <c r="D73" s="15" t="s">
        <v>37</v>
      </c>
      <c r="E73" s="18">
        <v>0</v>
      </c>
      <c r="F73" s="15" t="s">
        <v>233</v>
      </c>
      <c r="G73" s="1">
        <v>24</v>
      </c>
      <c r="H73" s="15"/>
      <c r="I73" s="1"/>
      <c r="L73" s="15" t="s">
        <v>290</v>
      </c>
      <c r="M73" s="1">
        <v>24</v>
      </c>
      <c r="N73" s="1">
        <v>2.92</v>
      </c>
      <c r="O73" s="1">
        <v>1.88</v>
      </c>
      <c r="Q73" s="1"/>
      <c r="R73" s="1"/>
      <c r="S73" s="1"/>
    </row>
    <row r="74" spans="1:20" x14ac:dyDescent="0.3">
      <c r="A74" s="15">
        <v>1041</v>
      </c>
      <c r="B74" s="15">
        <v>2020</v>
      </c>
      <c r="C74" s="15" t="s">
        <v>236</v>
      </c>
      <c r="D74" s="15" t="s">
        <v>237</v>
      </c>
      <c r="E74" s="18">
        <v>0</v>
      </c>
      <c r="F74" s="15" t="s">
        <v>46</v>
      </c>
      <c r="G74" s="15">
        <v>21</v>
      </c>
      <c r="L74" s="15" t="s">
        <v>291</v>
      </c>
      <c r="M74" s="15">
        <v>21</v>
      </c>
      <c r="N74" s="15">
        <v>6.12</v>
      </c>
      <c r="O74" s="15">
        <v>3.07</v>
      </c>
    </row>
    <row r="75" spans="1:20" x14ac:dyDescent="0.3">
      <c r="A75" s="15">
        <v>1041</v>
      </c>
      <c r="B75" s="15">
        <v>2020</v>
      </c>
      <c r="C75" s="15" t="s">
        <v>236</v>
      </c>
      <c r="D75" s="15" t="s">
        <v>237</v>
      </c>
      <c r="E75" s="18">
        <v>0</v>
      </c>
      <c r="F75" s="15" t="s">
        <v>46</v>
      </c>
      <c r="G75" s="15">
        <v>21</v>
      </c>
      <c r="J75" s="15" t="s">
        <v>113</v>
      </c>
      <c r="L75" s="15" t="s">
        <v>244</v>
      </c>
      <c r="M75" s="15">
        <v>18</v>
      </c>
      <c r="N75" s="15">
        <v>5.58</v>
      </c>
      <c r="O75" s="15">
        <v>2.92</v>
      </c>
    </row>
    <row r="76" spans="1:20" x14ac:dyDescent="0.3">
      <c r="A76" s="15">
        <v>1041</v>
      </c>
      <c r="B76" s="15">
        <v>2020</v>
      </c>
      <c r="C76" s="15" t="s">
        <v>236</v>
      </c>
      <c r="D76" s="15" t="s">
        <v>237</v>
      </c>
      <c r="E76" s="18">
        <v>0</v>
      </c>
      <c r="F76" s="15" t="s">
        <v>46</v>
      </c>
      <c r="G76" s="15">
        <v>21</v>
      </c>
      <c r="J76" s="15" t="s">
        <v>113</v>
      </c>
      <c r="L76" s="15" t="s">
        <v>245</v>
      </c>
      <c r="M76" s="15">
        <v>18</v>
      </c>
      <c r="N76" s="15">
        <v>5.58</v>
      </c>
      <c r="O76" s="15">
        <v>2.92</v>
      </c>
    </row>
    <row r="77" spans="1:20" x14ac:dyDescent="0.3">
      <c r="A77" s="15">
        <v>1041</v>
      </c>
      <c r="B77" s="15">
        <v>2020</v>
      </c>
      <c r="C77" s="15" t="s">
        <v>236</v>
      </c>
      <c r="D77" s="15" t="s">
        <v>237</v>
      </c>
      <c r="E77" s="18">
        <v>0</v>
      </c>
      <c r="F77" s="15" t="s">
        <v>46</v>
      </c>
      <c r="G77" s="15">
        <v>21</v>
      </c>
      <c r="J77" s="15" t="s">
        <v>113</v>
      </c>
      <c r="L77" s="15" t="s">
        <v>69</v>
      </c>
      <c r="M77" s="15">
        <v>10</v>
      </c>
      <c r="N77" s="15">
        <v>7.27</v>
      </c>
      <c r="O77" s="15">
        <v>3.28</v>
      </c>
    </row>
    <row r="78" spans="1:20" x14ac:dyDescent="0.3">
      <c r="A78" s="15">
        <v>1041</v>
      </c>
      <c r="B78" s="15">
        <v>2020</v>
      </c>
      <c r="C78" s="15" t="s">
        <v>236</v>
      </c>
      <c r="D78" s="15" t="s">
        <v>237</v>
      </c>
      <c r="E78" s="18">
        <v>0</v>
      </c>
      <c r="F78" s="15" t="s">
        <v>46</v>
      </c>
      <c r="G78" s="15">
        <v>21</v>
      </c>
      <c r="J78" s="15" t="s">
        <v>113</v>
      </c>
      <c r="L78" s="15" t="s">
        <v>246</v>
      </c>
      <c r="M78" s="15">
        <v>1</v>
      </c>
      <c r="N78" s="15">
        <v>3</v>
      </c>
    </row>
    <row r="79" spans="1:20" x14ac:dyDescent="0.3">
      <c r="A79" s="15">
        <v>967</v>
      </c>
      <c r="B79" s="15">
        <v>2022</v>
      </c>
      <c r="C79" s="15" t="s">
        <v>258</v>
      </c>
      <c r="D79" s="15" t="s">
        <v>259</v>
      </c>
      <c r="E79" s="18">
        <v>0</v>
      </c>
      <c r="F79" s="15" t="s">
        <v>46</v>
      </c>
      <c r="G79" s="15">
        <v>70</v>
      </c>
      <c r="J79" s="15" t="s">
        <v>164</v>
      </c>
      <c r="L79" s="15" t="s">
        <v>261</v>
      </c>
      <c r="M79" s="15">
        <v>35</v>
      </c>
      <c r="N79" s="15">
        <v>3.28</v>
      </c>
      <c r="O79" s="15">
        <v>4.0999999999999996</v>
      </c>
    </row>
    <row r="80" spans="1:20" x14ac:dyDescent="0.3">
      <c r="A80" s="15">
        <v>967</v>
      </c>
      <c r="B80" s="15">
        <v>2022</v>
      </c>
      <c r="C80" s="15" t="s">
        <v>258</v>
      </c>
      <c r="D80" s="15" t="s">
        <v>259</v>
      </c>
      <c r="E80" s="18">
        <v>0</v>
      </c>
      <c r="F80" s="15" t="s">
        <v>46</v>
      </c>
      <c r="G80" s="15">
        <v>70</v>
      </c>
      <c r="J80" s="15" t="s">
        <v>164</v>
      </c>
      <c r="L80" s="15" t="s">
        <v>262</v>
      </c>
      <c r="M80" s="15">
        <v>35</v>
      </c>
      <c r="N80" s="15">
        <v>3.2</v>
      </c>
      <c r="O80" s="15">
        <v>2.2000000000000002</v>
      </c>
    </row>
  </sheetData>
  <sheetProtection algorithmName="SHA-512" hashValue="oc1bcBWW3RyORkHGmJanCZhufDljiW1WfMpMzmWLjA3d1uRXF1pThNQ2MYANxc2RvZux2vht+ZGI4K4WcRXlTA==" saltValue="xUELczS9acsUg56cOxuxWQ==" spinCount="100000" sheet="1" objects="1" scenarios="1" selectLockedCells="1" selectUnlockedCells="1"/>
  <autoFilter ref="A3:W80"/>
  <mergeCells count="14">
    <mergeCell ref="L2:O2"/>
    <mergeCell ref="L1:S1"/>
    <mergeCell ref="J2:J3"/>
    <mergeCell ref="K2:K3"/>
    <mergeCell ref="R2:S2"/>
    <mergeCell ref="E1:E3"/>
    <mergeCell ref="J1:K1"/>
    <mergeCell ref="F2:G2"/>
    <mergeCell ref="H2:I2"/>
    <mergeCell ref="A1:A3"/>
    <mergeCell ref="B1:B3"/>
    <mergeCell ref="C1:C3"/>
    <mergeCell ref="D1:D3"/>
    <mergeCell ref="F1:I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3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6.5" x14ac:dyDescent="0.3"/>
  <cols>
    <col min="3" max="3" width="13" customWidth="1"/>
    <col min="4" max="4" width="0" hidden="1" customWidth="1"/>
    <col min="12" max="12" width="9" customWidth="1"/>
    <col min="15" max="16" width="9" style="13" customWidth="1"/>
    <col min="17" max="17" width="9" customWidth="1"/>
  </cols>
  <sheetData>
    <row r="1" spans="1:30" x14ac:dyDescent="0.3">
      <c r="A1" s="58" t="s">
        <v>0</v>
      </c>
      <c r="B1" s="58" t="s">
        <v>1</v>
      </c>
      <c r="C1" s="58" t="s">
        <v>2</v>
      </c>
      <c r="D1" s="58" t="s">
        <v>3</v>
      </c>
      <c r="E1" s="55" t="s">
        <v>4</v>
      </c>
      <c r="F1" s="55"/>
      <c r="G1" s="55"/>
      <c r="H1" s="55"/>
      <c r="I1" s="55" t="s">
        <v>14</v>
      </c>
      <c r="J1" s="55"/>
      <c r="K1" s="55"/>
      <c r="L1" s="55"/>
      <c r="M1" s="20" t="s">
        <v>19</v>
      </c>
      <c r="N1" s="20"/>
      <c r="O1" s="20"/>
      <c r="P1" s="20"/>
      <c r="Q1" s="20"/>
      <c r="R1" s="20"/>
      <c r="S1" s="20"/>
    </row>
    <row r="2" spans="1:30" x14ac:dyDescent="0.3">
      <c r="A2" s="59"/>
      <c r="B2" s="59"/>
      <c r="C2" s="59"/>
      <c r="D2" s="59"/>
      <c r="E2" s="59" t="s">
        <v>10</v>
      </c>
      <c r="F2" s="59"/>
      <c r="G2" s="60" t="s">
        <v>13</v>
      </c>
      <c r="H2" s="60"/>
      <c r="I2" s="21" t="s">
        <v>15</v>
      </c>
      <c r="J2" s="21" t="s">
        <v>16</v>
      </c>
      <c r="K2" s="21" t="s">
        <v>17</v>
      </c>
      <c r="L2" s="21" t="s">
        <v>18</v>
      </c>
      <c r="M2" s="56" t="s">
        <v>24</v>
      </c>
      <c r="N2" s="56" t="s">
        <v>25</v>
      </c>
      <c r="O2" s="22" t="s">
        <v>26</v>
      </c>
      <c r="P2" s="22" t="s">
        <v>27</v>
      </c>
      <c r="Q2" s="23" t="s">
        <v>30</v>
      </c>
      <c r="R2" s="24" t="s">
        <v>31</v>
      </c>
      <c r="S2" s="25" t="s">
        <v>32</v>
      </c>
      <c r="T2" s="8" t="s">
        <v>20</v>
      </c>
      <c r="U2" s="9" t="s">
        <v>21</v>
      </c>
      <c r="V2" s="9" t="s">
        <v>22</v>
      </c>
      <c r="W2" s="9" t="s">
        <v>23</v>
      </c>
      <c r="X2" s="11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2" t="s">
        <v>30</v>
      </c>
    </row>
    <row r="3" spans="1:30" x14ac:dyDescent="0.3">
      <c r="A3" s="55"/>
      <c r="B3" s="55"/>
      <c r="C3" s="55"/>
      <c r="D3" s="55"/>
      <c r="E3" s="26" t="s">
        <v>11</v>
      </c>
      <c r="F3" s="21" t="s">
        <v>12</v>
      </c>
      <c r="G3" s="26" t="s">
        <v>11</v>
      </c>
      <c r="H3" s="21" t="s">
        <v>12</v>
      </c>
      <c r="I3" s="21"/>
      <c r="J3" s="21"/>
      <c r="K3" s="21"/>
      <c r="L3" s="21"/>
      <c r="M3" s="57"/>
      <c r="N3" s="57"/>
      <c r="O3" s="20"/>
      <c r="P3" s="20"/>
      <c r="Q3" s="20"/>
      <c r="R3" s="20"/>
      <c r="S3" s="20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x14ac:dyDescent="0.3">
      <c r="A4" s="15">
        <v>1308</v>
      </c>
      <c r="B4" s="15">
        <v>2014</v>
      </c>
      <c r="C4" s="15" t="s">
        <v>97</v>
      </c>
      <c r="D4" s="15" t="s">
        <v>37</v>
      </c>
      <c r="E4" s="15" t="s">
        <v>46</v>
      </c>
      <c r="F4" s="15">
        <v>20</v>
      </c>
      <c r="G4" s="15" t="s">
        <v>45</v>
      </c>
      <c r="H4" s="15">
        <v>47</v>
      </c>
      <c r="I4" s="15"/>
      <c r="J4" s="15"/>
      <c r="K4" s="15">
        <v>2.1</v>
      </c>
      <c r="L4" s="15"/>
      <c r="M4" s="15">
        <v>80</v>
      </c>
      <c r="N4" s="15">
        <v>80</v>
      </c>
      <c r="O4" s="15">
        <v>80</v>
      </c>
      <c r="P4" s="15">
        <v>80</v>
      </c>
      <c r="Q4" s="15"/>
      <c r="R4" s="15">
        <v>0.83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x14ac:dyDescent="0.3">
      <c r="A5" s="15">
        <v>1176</v>
      </c>
      <c r="B5" s="15">
        <v>2016</v>
      </c>
      <c r="C5" s="15" t="s">
        <v>150</v>
      </c>
      <c r="D5" s="15" t="s">
        <v>129</v>
      </c>
      <c r="E5" s="15" t="s">
        <v>46</v>
      </c>
      <c r="F5" s="16">
        <f>3+83+33+10</f>
        <v>129</v>
      </c>
      <c r="G5" s="15"/>
      <c r="H5" s="15"/>
      <c r="I5" s="15" t="s">
        <v>152</v>
      </c>
      <c r="J5" s="15" t="s">
        <v>286</v>
      </c>
      <c r="K5" s="15">
        <v>1.45</v>
      </c>
      <c r="L5" s="15"/>
      <c r="M5" s="15">
        <v>96.5</v>
      </c>
      <c r="N5" s="15">
        <v>76.739999999999995</v>
      </c>
      <c r="O5" s="15"/>
      <c r="P5" s="15"/>
      <c r="Q5" s="15"/>
      <c r="R5" s="15"/>
      <c r="S5" s="15"/>
      <c r="T5">
        <v>83</v>
      </c>
      <c r="U5">
        <v>10</v>
      </c>
      <c r="V5">
        <v>3</v>
      </c>
      <c r="W5">
        <v>33</v>
      </c>
      <c r="X5" s="13">
        <f>T5/(T5+V5)</f>
        <v>0.96511627906976749</v>
      </c>
      <c r="Y5" s="13">
        <f>W5/(W5+U5)</f>
        <v>0.76744186046511631</v>
      </c>
    </row>
    <row r="6" spans="1:30" x14ac:dyDescent="0.3">
      <c r="A6" s="15">
        <v>1176</v>
      </c>
      <c r="B6" s="15">
        <v>2016</v>
      </c>
      <c r="C6" s="15" t="s">
        <v>150</v>
      </c>
      <c r="D6" s="15" t="s">
        <v>65</v>
      </c>
      <c r="E6" s="15" t="s">
        <v>46</v>
      </c>
      <c r="F6" s="15">
        <f>33+10+39+574</f>
        <v>656</v>
      </c>
      <c r="G6" s="15"/>
      <c r="H6" s="15"/>
      <c r="I6" s="15" t="s">
        <v>153</v>
      </c>
      <c r="J6" s="15" t="s">
        <v>287</v>
      </c>
      <c r="K6" s="15">
        <v>1.45</v>
      </c>
      <c r="L6" s="15"/>
      <c r="M6" s="15">
        <v>93.6</v>
      </c>
      <c r="N6" s="15">
        <v>76.7</v>
      </c>
      <c r="O6" s="15"/>
      <c r="P6" s="15"/>
      <c r="Q6" s="15"/>
      <c r="R6" s="15"/>
      <c r="S6" s="15"/>
      <c r="T6">
        <v>574</v>
      </c>
      <c r="U6">
        <v>10</v>
      </c>
      <c r="V6">
        <v>39</v>
      </c>
      <c r="W6">
        <v>33</v>
      </c>
      <c r="X6" s="13">
        <f>T6/(T6+V6)</f>
        <v>0.9363784665579119</v>
      </c>
      <c r="Y6" s="13">
        <f>W6/(W6+U6)</f>
        <v>0.76744186046511631</v>
      </c>
    </row>
    <row r="7" spans="1:30" x14ac:dyDescent="0.3">
      <c r="A7" s="15">
        <v>1176</v>
      </c>
      <c r="B7" s="15">
        <v>2016</v>
      </c>
      <c r="C7" s="15" t="s">
        <v>150</v>
      </c>
      <c r="D7" s="15" t="s">
        <v>65</v>
      </c>
      <c r="E7" s="15" t="s">
        <v>46</v>
      </c>
      <c r="F7" s="15">
        <f>0+51+33+10</f>
        <v>94</v>
      </c>
      <c r="G7" s="15"/>
      <c r="H7" s="15"/>
      <c r="I7" s="15" t="s">
        <v>154</v>
      </c>
      <c r="J7" s="15" t="s">
        <v>286</v>
      </c>
      <c r="K7" s="15">
        <v>1.45</v>
      </c>
      <c r="L7" s="15"/>
      <c r="M7" s="15">
        <v>100</v>
      </c>
      <c r="N7" s="15">
        <v>76.7</v>
      </c>
      <c r="O7" s="15"/>
      <c r="P7" s="15"/>
      <c r="Q7" s="15"/>
      <c r="R7" s="15"/>
      <c r="S7" s="15"/>
      <c r="T7">
        <v>51</v>
      </c>
      <c r="U7">
        <v>10</v>
      </c>
      <c r="V7">
        <v>0</v>
      </c>
      <c r="W7">
        <v>33</v>
      </c>
      <c r="X7" s="13">
        <f>T7/(T7+V7)</f>
        <v>1</v>
      </c>
      <c r="Y7" s="13">
        <f>W7/(W7+U7)</f>
        <v>0.76744186046511631</v>
      </c>
    </row>
    <row r="8" spans="1:30" x14ac:dyDescent="0.3">
      <c r="A8" s="15">
        <v>1176</v>
      </c>
      <c r="B8" s="15">
        <v>2016</v>
      </c>
      <c r="C8" s="15" t="s">
        <v>150</v>
      </c>
      <c r="D8" s="15" t="s">
        <v>65</v>
      </c>
      <c r="E8" s="15" t="s">
        <v>46</v>
      </c>
      <c r="F8" s="15">
        <f>45+72+35+842</f>
        <v>994</v>
      </c>
      <c r="G8" s="15"/>
      <c r="H8" s="15"/>
      <c r="I8" s="15" t="s">
        <v>155</v>
      </c>
      <c r="J8" s="15" t="s">
        <v>288</v>
      </c>
      <c r="K8" s="15">
        <v>1.45</v>
      </c>
      <c r="L8" s="15"/>
      <c r="M8" s="15">
        <v>96</v>
      </c>
      <c r="N8" s="15">
        <v>38.46</v>
      </c>
      <c r="O8" s="15"/>
      <c r="P8" s="15"/>
      <c r="Q8" s="15"/>
      <c r="R8" s="15"/>
      <c r="S8" s="15"/>
      <c r="T8">
        <v>842</v>
      </c>
      <c r="U8">
        <v>72</v>
      </c>
      <c r="V8">
        <v>35</v>
      </c>
      <c r="W8">
        <v>45</v>
      </c>
      <c r="X8">
        <f>T8/(T8+V8)</f>
        <v>0.96009122006841507</v>
      </c>
      <c r="Y8">
        <f>W8/(W8+U8)</f>
        <v>0.38461538461538464</v>
      </c>
    </row>
    <row r="9" spans="1:30" x14ac:dyDescent="0.3">
      <c r="A9" s="15">
        <v>1167</v>
      </c>
      <c r="B9" s="15">
        <v>2016</v>
      </c>
      <c r="C9" s="15" t="s">
        <v>156</v>
      </c>
      <c r="D9" s="15" t="s">
        <v>157</v>
      </c>
      <c r="E9" s="15" t="s">
        <v>159</v>
      </c>
      <c r="F9" s="15">
        <v>78</v>
      </c>
      <c r="G9" s="15" t="s">
        <v>160</v>
      </c>
      <c r="H9" s="15">
        <v>10</v>
      </c>
      <c r="I9" s="15" t="s">
        <v>172</v>
      </c>
      <c r="J9" s="15"/>
      <c r="K9" s="15">
        <v>1.18</v>
      </c>
      <c r="L9" s="15"/>
      <c r="M9" s="15">
        <v>89</v>
      </c>
      <c r="N9" s="15">
        <v>100</v>
      </c>
      <c r="O9" s="15"/>
      <c r="P9" s="15"/>
      <c r="Q9" s="15"/>
      <c r="R9" s="15" t="s">
        <v>170</v>
      </c>
      <c r="T9" s="1" t="s">
        <v>175</v>
      </c>
    </row>
    <row r="10" spans="1:30" x14ac:dyDescent="0.3">
      <c r="A10" s="15">
        <v>1167</v>
      </c>
      <c r="B10" s="15">
        <v>2016</v>
      </c>
      <c r="C10" s="15" t="s">
        <v>156</v>
      </c>
      <c r="D10" s="15" t="s">
        <v>157</v>
      </c>
      <c r="E10" s="15" t="s">
        <v>159</v>
      </c>
      <c r="F10" s="15">
        <v>35</v>
      </c>
      <c r="G10" s="15" t="s">
        <v>160</v>
      </c>
      <c r="H10" s="15">
        <v>10</v>
      </c>
      <c r="I10" s="15" t="s">
        <v>161</v>
      </c>
      <c r="J10" s="15"/>
      <c r="K10" s="15">
        <v>1.19</v>
      </c>
      <c r="L10" s="15"/>
      <c r="M10" s="15">
        <v>89</v>
      </c>
      <c r="N10" s="15">
        <v>100</v>
      </c>
      <c r="O10" s="15"/>
      <c r="P10" s="15"/>
      <c r="Q10" s="15"/>
      <c r="R10" s="15" t="s">
        <v>171</v>
      </c>
    </row>
    <row r="11" spans="1:30" x14ac:dyDescent="0.3">
      <c r="A11" s="15">
        <v>1167</v>
      </c>
      <c r="B11" s="15">
        <v>2016</v>
      </c>
      <c r="C11" s="15" t="s">
        <v>156</v>
      </c>
      <c r="D11" s="15" t="s">
        <v>157</v>
      </c>
      <c r="E11" s="15" t="s">
        <v>159</v>
      </c>
      <c r="F11" s="15">
        <v>18</v>
      </c>
      <c r="G11" s="15" t="s">
        <v>160</v>
      </c>
      <c r="H11" s="15">
        <v>10</v>
      </c>
      <c r="I11" s="15" t="s">
        <v>152</v>
      </c>
      <c r="J11" s="15"/>
      <c r="K11" s="15">
        <v>1.18</v>
      </c>
      <c r="L11" s="15"/>
      <c r="M11" s="15">
        <v>79</v>
      </c>
      <c r="N11" s="15">
        <v>100</v>
      </c>
      <c r="O11" s="15"/>
      <c r="P11" s="15"/>
      <c r="Q11" s="15"/>
      <c r="R11" s="15" t="s">
        <v>173</v>
      </c>
    </row>
    <row r="12" spans="1:30" x14ac:dyDescent="0.3">
      <c r="A12" s="15">
        <v>1167</v>
      </c>
      <c r="B12" s="15">
        <v>2016</v>
      </c>
      <c r="C12" s="15" t="s">
        <v>156</v>
      </c>
      <c r="D12" s="15" t="s">
        <v>157</v>
      </c>
      <c r="E12" s="15" t="s">
        <v>159</v>
      </c>
      <c r="F12" s="15">
        <v>25</v>
      </c>
      <c r="G12" s="15" t="s">
        <v>160</v>
      </c>
      <c r="H12" s="15">
        <v>10</v>
      </c>
      <c r="I12" s="15" t="s">
        <v>154</v>
      </c>
      <c r="J12" s="15"/>
      <c r="K12" s="15">
        <v>1.18</v>
      </c>
      <c r="L12" s="15"/>
      <c r="M12" s="15">
        <v>96</v>
      </c>
      <c r="N12" s="15">
        <v>100</v>
      </c>
      <c r="O12" s="15"/>
      <c r="P12" s="15"/>
      <c r="Q12" s="15"/>
      <c r="R12" s="15" t="s">
        <v>174</v>
      </c>
    </row>
    <row r="13" spans="1:30" x14ac:dyDescent="0.3">
      <c r="A13" s="15">
        <v>1128</v>
      </c>
      <c r="B13" s="15">
        <v>2017</v>
      </c>
      <c r="C13" s="15" t="s">
        <v>198</v>
      </c>
      <c r="D13" s="15" t="s">
        <v>199</v>
      </c>
      <c r="E13" s="15" t="s">
        <v>159</v>
      </c>
      <c r="F13" s="15">
        <v>51</v>
      </c>
      <c r="G13" s="15" t="s">
        <v>160</v>
      </c>
      <c r="H13" s="15">
        <v>59</v>
      </c>
      <c r="I13" s="15"/>
      <c r="J13" s="15"/>
      <c r="K13" s="15">
        <v>1.3</v>
      </c>
      <c r="L13" s="15"/>
      <c r="M13" s="15">
        <v>100</v>
      </c>
      <c r="N13" s="15">
        <v>85.6</v>
      </c>
      <c r="O13" s="15"/>
      <c r="P13" s="15"/>
      <c r="Q13" s="15"/>
      <c r="R13" s="15" t="s">
        <v>201</v>
      </c>
      <c r="S13" s="15"/>
    </row>
    <row r="14" spans="1:30" x14ac:dyDescent="0.3">
      <c r="A14" s="15">
        <v>1128</v>
      </c>
      <c r="B14" s="15">
        <v>2017</v>
      </c>
      <c r="C14" s="15" t="s">
        <v>198</v>
      </c>
      <c r="D14" s="15" t="s">
        <v>199</v>
      </c>
      <c r="E14" s="15" t="s">
        <v>159</v>
      </c>
      <c r="F14" s="15">
        <v>51</v>
      </c>
      <c r="G14" s="15" t="s">
        <v>160</v>
      </c>
      <c r="H14" s="15">
        <v>59</v>
      </c>
      <c r="O14" s="15"/>
      <c r="P14" s="15"/>
      <c r="Q14" s="15"/>
      <c r="S14" s="15"/>
    </row>
    <row r="15" spans="1:30" x14ac:dyDescent="0.3">
      <c r="A15" s="15">
        <v>1128</v>
      </c>
      <c r="B15" s="15">
        <v>2017</v>
      </c>
      <c r="C15" s="15" t="s">
        <v>198</v>
      </c>
      <c r="D15" s="15" t="s">
        <v>199</v>
      </c>
      <c r="E15" s="15" t="s">
        <v>159</v>
      </c>
      <c r="F15" s="15">
        <v>51</v>
      </c>
      <c r="G15" s="15" t="s">
        <v>160</v>
      </c>
      <c r="H15" s="15">
        <v>59</v>
      </c>
      <c r="I15" s="15"/>
      <c r="J15" s="15"/>
      <c r="K15" s="15">
        <v>2.8</v>
      </c>
      <c r="L15" s="15"/>
      <c r="M15" s="15">
        <v>55</v>
      </c>
      <c r="N15" s="15">
        <v>95</v>
      </c>
      <c r="O15" s="15"/>
      <c r="P15" s="15"/>
      <c r="Q15" s="15"/>
      <c r="R15" s="15"/>
      <c r="S15" s="15"/>
    </row>
    <row r="16" spans="1:30" x14ac:dyDescent="0.3">
      <c r="A16" s="15">
        <v>1128</v>
      </c>
      <c r="B16" s="15">
        <v>2017</v>
      </c>
      <c r="C16" s="15" t="s">
        <v>198</v>
      </c>
      <c r="D16" s="15" t="s">
        <v>199</v>
      </c>
      <c r="E16" s="15" t="s">
        <v>159</v>
      </c>
      <c r="F16" s="15">
        <v>51</v>
      </c>
      <c r="G16" s="15" t="s">
        <v>160</v>
      </c>
      <c r="H16" s="15">
        <v>59</v>
      </c>
      <c r="I16" s="15"/>
      <c r="J16" s="15"/>
      <c r="K16" s="15">
        <v>2.2000000000000002</v>
      </c>
      <c r="M16" s="15">
        <v>75</v>
      </c>
      <c r="N16" s="15">
        <v>90</v>
      </c>
      <c r="O16" s="15"/>
      <c r="P16" s="15"/>
      <c r="Q16" s="15"/>
      <c r="R16" s="15"/>
      <c r="S16" s="15"/>
    </row>
    <row r="17" spans="1:25" x14ac:dyDescent="0.3">
      <c r="A17" s="15">
        <v>1128</v>
      </c>
      <c r="B17" s="15">
        <v>2017</v>
      </c>
      <c r="C17" s="15" t="s">
        <v>198</v>
      </c>
      <c r="D17" s="15" t="s">
        <v>199</v>
      </c>
      <c r="E17" s="15" t="s">
        <v>159</v>
      </c>
      <c r="F17" s="15">
        <v>51</v>
      </c>
      <c r="G17" s="15" t="s">
        <v>160</v>
      </c>
      <c r="H17" s="15">
        <v>59</v>
      </c>
      <c r="I17" s="15"/>
      <c r="J17" s="15"/>
      <c r="K17" s="15">
        <v>1.1000000000000001</v>
      </c>
      <c r="M17" s="15">
        <v>100</v>
      </c>
      <c r="N17" s="15">
        <v>80</v>
      </c>
      <c r="O17" s="15"/>
      <c r="P17" s="15"/>
      <c r="Q17" s="15"/>
      <c r="R17" s="15"/>
      <c r="S17" s="15"/>
    </row>
    <row r="18" spans="1:25" x14ac:dyDescent="0.3">
      <c r="A18" s="15">
        <v>1107</v>
      </c>
      <c r="B18" s="15">
        <v>2018</v>
      </c>
      <c r="C18" s="15" t="s">
        <v>210</v>
      </c>
      <c r="D18" s="15" t="s">
        <v>102</v>
      </c>
      <c r="E18" s="15" t="s">
        <v>46</v>
      </c>
      <c r="F18" s="15">
        <v>67</v>
      </c>
      <c r="G18" s="15" t="s">
        <v>160</v>
      </c>
      <c r="H18" s="1">
        <v>109</v>
      </c>
      <c r="I18" s="15"/>
      <c r="J18" s="15"/>
      <c r="K18" s="15">
        <v>2.35</v>
      </c>
      <c r="L18" s="15"/>
      <c r="M18" s="15">
        <v>83.9</v>
      </c>
      <c r="N18" s="15">
        <v>84.6</v>
      </c>
      <c r="O18" s="15"/>
      <c r="P18" s="15"/>
      <c r="Q18" s="15"/>
      <c r="R18" s="15" t="s">
        <v>215</v>
      </c>
      <c r="S18" s="15"/>
    </row>
    <row r="19" spans="1:25" x14ac:dyDescent="0.3">
      <c r="A19" s="15">
        <v>1064</v>
      </c>
      <c r="B19" s="15">
        <v>2019</v>
      </c>
      <c r="C19" s="15" t="s">
        <v>229</v>
      </c>
      <c r="D19" s="15" t="s">
        <v>230</v>
      </c>
      <c r="E19" s="15" t="s">
        <v>232</v>
      </c>
      <c r="F19" s="15">
        <v>82</v>
      </c>
      <c r="G19" s="15" t="s">
        <v>233</v>
      </c>
      <c r="H19" s="1">
        <v>24</v>
      </c>
      <c r="I19" s="15" t="s">
        <v>296</v>
      </c>
      <c r="J19" s="15"/>
      <c r="K19" s="15">
        <v>3.2</v>
      </c>
      <c r="L19" s="15"/>
      <c r="M19" s="15">
        <v>80</v>
      </c>
      <c r="N19" s="15">
        <v>84</v>
      </c>
      <c r="O19" s="15"/>
      <c r="P19" s="15"/>
      <c r="Q19" s="15"/>
      <c r="R19" s="15">
        <v>0.84799999999999998</v>
      </c>
      <c r="S19" s="15"/>
      <c r="T19">
        <v>64</v>
      </c>
      <c r="U19">
        <v>6</v>
      </c>
      <c r="V19" s="15">
        <v>18</v>
      </c>
      <c r="W19" s="15">
        <v>18</v>
      </c>
      <c r="X19" s="13">
        <f>T19/(T19+V19)</f>
        <v>0.78048780487804881</v>
      </c>
      <c r="Y19" s="13">
        <f>W19/(W19+U19)</f>
        <v>0.75</v>
      </c>
    </row>
    <row r="20" spans="1:25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25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25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25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</sheetData>
  <sheetProtection algorithmName="SHA-512" hashValue="FQMcFuKycvs8itQ4vQr9LA4vYxjyk/5Err8G4Ib6aoqsikZtlrShpphFDWWwgSgALogJviWWuTXdoo6MRlfwQA==" saltValue="mXK+M7hKcoZQIbt8jIkw2Q==" spinCount="100000" sheet="1" objects="1" scenarios="1" selectLockedCells="1" selectUnlockedCells="1"/>
  <mergeCells count="10">
    <mergeCell ref="I1:L1"/>
    <mergeCell ref="M2:M3"/>
    <mergeCell ref="N2:N3"/>
    <mergeCell ref="A1:A3"/>
    <mergeCell ref="B1:B3"/>
    <mergeCell ref="C1:C3"/>
    <mergeCell ref="D1:D3"/>
    <mergeCell ref="E1:H1"/>
    <mergeCell ref="E2:F2"/>
    <mergeCell ref="G2:H2"/>
  </mergeCells>
  <phoneticPr fontId="1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6.5" x14ac:dyDescent="0.3"/>
  <cols>
    <col min="3" max="3" width="13.25" customWidth="1"/>
    <col min="4" max="4" width="9" customWidth="1"/>
    <col min="5" max="5" width="13.875" customWidth="1"/>
    <col min="7" max="8" width="9" customWidth="1"/>
    <col min="9" max="9" width="15.25" customWidth="1"/>
    <col min="10" max="10" width="18.375" bestFit="1" customWidth="1"/>
    <col min="11" max="11" width="11.5" bestFit="1" customWidth="1"/>
  </cols>
  <sheetData>
    <row r="1" spans="1:13" s="13" customFormat="1" x14ac:dyDescent="0.3">
      <c r="A1" s="43" t="s">
        <v>0</v>
      </c>
      <c r="B1" s="61" t="s">
        <v>1</v>
      </c>
      <c r="C1" s="61" t="s">
        <v>2</v>
      </c>
      <c r="D1" s="61" t="s">
        <v>3</v>
      </c>
      <c r="E1" s="63" t="s">
        <v>4</v>
      </c>
      <c r="F1" s="63"/>
      <c r="G1" s="63"/>
      <c r="H1" s="63"/>
      <c r="I1" s="63" t="s">
        <v>14</v>
      </c>
      <c r="J1" s="63"/>
      <c r="K1" s="63"/>
      <c r="L1" s="63" t="s">
        <v>9</v>
      </c>
      <c r="M1" s="63"/>
    </row>
    <row r="2" spans="1:13" s="13" customFormat="1" x14ac:dyDescent="0.3">
      <c r="A2" s="44"/>
      <c r="B2" s="62"/>
      <c r="C2" s="62"/>
      <c r="D2" s="62"/>
      <c r="E2" s="62" t="s">
        <v>10</v>
      </c>
      <c r="F2" s="62"/>
      <c r="G2" s="62" t="s">
        <v>13</v>
      </c>
      <c r="H2" s="62"/>
      <c r="I2" s="61" t="s">
        <v>15</v>
      </c>
      <c r="J2" s="61" t="s">
        <v>81</v>
      </c>
      <c r="K2" s="61" t="s">
        <v>16</v>
      </c>
      <c r="L2" s="64" t="s">
        <v>275</v>
      </c>
      <c r="M2" s="61" t="s">
        <v>35</v>
      </c>
    </row>
    <row r="3" spans="1:13" s="13" customFormat="1" x14ac:dyDescent="0.3">
      <c r="A3" s="45"/>
      <c r="B3" s="63"/>
      <c r="C3" s="63"/>
      <c r="D3" s="63"/>
      <c r="E3" s="17" t="s">
        <v>11</v>
      </c>
      <c r="F3" s="17" t="s">
        <v>12</v>
      </c>
      <c r="G3" s="17" t="s">
        <v>11</v>
      </c>
      <c r="H3" s="17" t="s">
        <v>12</v>
      </c>
      <c r="I3" s="63"/>
      <c r="J3" s="63"/>
      <c r="K3" s="63"/>
      <c r="L3" s="65"/>
      <c r="M3" s="63"/>
    </row>
    <row r="4" spans="1:13" s="13" customFormat="1" x14ac:dyDescent="0.3">
      <c r="A4" s="41">
        <v>1475</v>
      </c>
      <c r="B4" s="15">
        <v>2012</v>
      </c>
      <c r="C4" s="15" t="s">
        <v>55</v>
      </c>
      <c r="D4" s="15" t="s">
        <v>37</v>
      </c>
      <c r="E4" s="15" t="s">
        <v>46</v>
      </c>
      <c r="F4" s="15">
        <v>123</v>
      </c>
      <c r="G4" s="15" t="s">
        <v>160</v>
      </c>
      <c r="H4" s="39">
        <v>117</v>
      </c>
      <c r="I4" s="19" t="s">
        <v>71</v>
      </c>
      <c r="J4" s="40" t="s">
        <v>277</v>
      </c>
      <c r="K4" s="40" t="s">
        <v>276</v>
      </c>
      <c r="L4" s="42">
        <v>0.878</v>
      </c>
      <c r="M4" s="38"/>
    </row>
    <row r="5" spans="1:13" s="13" customFormat="1" x14ac:dyDescent="0.3">
      <c r="A5" s="41">
        <v>1475</v>
      </c>
      <c r="B5" s="15">
        <v>2012</v>
      </c>
      <c r="C5" s="15" t="s">
        <v>55</v>
      </c>
      <c r="D5" s="15" t="s">
        <v>37</v>
      </c>
      <c r="E5" s="15" t="s">
        <v>46</v>
      </c>
      <c r="F5" s="15">
        <v>41</v>
      </c>
      <c r="G5" s="15" t="s">
        <v>160</v>
      </c>
      <c r="H5" s="39">
        <v>117</v>
      </c>
      <c r="I5" s="19" t="s">
        <v>71</v>
      </c>
      <c r="J5" s="40" t="s">
        <v>278</v>
      </c>
      <c r="K5" s="40" t="s">
        <v>276</v>
      </c>
      <c r="L5" s="42">
        <v>0.84299999999999997</v>
      </c>
      <c r="M5" s="38"/>
    </row>
    <row r="6" spans="1:13" s="13" customFormat="1" x14ac:dyDescent="0.3">
      <c r="A6" s="41">
        <v>1475</v>
      </c>
      <c r="B6" s="15">
        <v>2012</v>
      </c>
      <c r="C6" s="15" t="s">
        <v>55</v>
      </c>
      <c r="D6" s="15" t="s">
        <v>37</v>
      </c>
      <c r="E6" s="15" t="s">
        <v>46</v>
      </c>
      <c r="F6" s="15">
        <v>24</v>
      </c>
      <c r="G6" s="15" t="s">
        <v>160</v>
      </c>
      <c r="H6" s="39">
        <v>117</v>
      </c>
      <c r="I6" s="19" t="s">
        <v>71</v>
      </c>
      <c r="J6" s="40" t="s">
        <v>279</v>
      </c>
      <c r="K6" s="40" t="s">
        <v>276</v>
      </c>
      <c r="L6" s="42">
        <v>0.84399999999999997</v>
      </c>
      <c r="M6" s="38"/>
    </row>
    <row r="7" spans="1:13" s="13" customFormat="1" x14ac:dyDescent="0.3">
      <c r="A7" s="15">
        <v>1381</v>
      </c>
      <c r="B7" s="15">
        <v>2013</v>
      </c>
      <c r="C7" s="15" t="s">
        <v>64</v>
      </c>
      <c r="D7" s="15" t="s">
        <v>65</v>
      </c>
      <c r="E7" s="15" t="s">
        <v>67</v>
      </c>
      <c r="F7" s="15">
        <v>132</v>
      </c>
      <c r="G7" s="15"/>
      <c r="H7" s="15"/>
      <c r="I7" s="19" t="s">
        <v>71</v>
      </c>
      <c r="J7" s="15" t="s">
        <v>79</v>
      </c>
      <c r="K7" s="15" t="s">
        <v>83</v>
      </c>
      <c r="L7" s="15">
        <v>0.4</v>
      </c>
      <c r="M7" s="27" t="s">
        <v>77</v>
      </c>
    </row>
    <row r="8" spans="1:13" s="13" customFormat="1" x14ac:dyDescent="0.3">
      <c r="A8" s="15">
        <v>1381</v>
      </c>
      <c r="B8" s="15">
        <v>2013</v>
      </c>
      <c r="C8" s="15" t="s">
        <v>64</v>
      </c>
      <c r="D8" s="15" t="s">
        <v>65</v>
      </c>
      <c r="E8" s="15" t="s">
        <v>67</v>
      </c>
      <c r="F8" s="15">
        <v>121</v>
      </c>
      <c r="G8" s="15"/>
      <c r="H8" s="15"/>
      <c r="I8" s="19" t="s">
        <v>71</v>
      </c>
      <c r="J8" s="15" t="s">
        <v>78</v>
      </c>
      <c r="K8" s="15" t="s">
        <v>83</v>
      </c>
      <c r="L8" s="15">
        <v>0.5</v>
      </c>
      <c r="M8" s="27">
        <v>1E-4</v>
      </c>
    </row>
    <row r="9" spans="1:13" s="13" customFormat="1" ht="16.5" customHeight="1" x14ac:dyDescent="0.3">
      <c r="A9" s="15">
        <v>1381</v>
      </c>
      <c r="B9" s="15">
        <v>2013</v>
      </c>
      <c r="C9" s="15" t="s">
        <v>64</v>
      </c>
      <c r="D9" s="15" t="s">
        <v>65</v>
      </c>
      <c r="E9" s="15" t="s">
        <v>67</v>
      </c>
      <c r="F9" s="16">
        <v>53</v>
      </c>
      <c r="G9" s="15"/>
      <c r="H9" s="15"/>
      <c r="I9" s="16" t="s">
        <v>73</v>
      </c>
      <c r="J9" s="15" t="s">
        <v>79</v>
      </c>
      <c r="K9" s="15" t="s">
        <v>87</v>
      </c>
      <c r="L9" s="15">
        <v>0.5</v>
      </c>
      <c r="M9" s="27">
        <v>0.01</v>
      </c>
    </row>
    <row r="10" spans="1:13" s="13" customFormat="1" x14ac:dyDescent="0.3">
      <c r="A10" s="15">
        <v>1381</v>
      </c>
      <c r="B10" s="15">
        <v>2013</v>
      </c>
      <c r="C10" s="15" t="s">
        <v>64</v>
      </c>
      <c r="D10" s="15" t="s">
        <v>65</v>
      </c>
      <c r="E10" s="15" t="s">
        <v>67</v>
      </c>
      <c r="F10" s="16">
        <v>53</v>
      </c>
      <c r="G10" s="15"/>
      <c r="H10" s="15"/>
      <c r="I10" s="16" t="s">
        <v>73</v>
      </c>
      <c r="J10" s="15" t="s">
        <v>78</v>
      </c>
      <c r="K10" s="15" t="s">
        <v>87</v>
      </c>
      <c r="L10" s="15">
        <v>0.5</v>
      </c>
      <c r="M10" s="27">
        <v>0.04</v>
      </c>
    </row>
    <row r="11" spans="1:13" s="13" customFormat="1" x14ac:dyDescent="0.3">
      <c r="A11" s="15">
        <v>1381</v>
      </c>
      <c r="B11" s="15">
        <v>2013</v>
      </c>
      <c r="C11" s="15" t="s">
        <v>64</v>
      </c>
      <c r="D11" s="15" t="s">
        <v>65</v>
      </c>
      <c r="E11" s="15" t="s">
        <v>67</v>
      </c>
      <c r="F11" s="16">
        <v>53</v>
      </c>
      <c r="G11" s="15"/>
      <c r="H11" s="15"/>
      <c r="I11" s="16" t="s">
        <v>73</v>
      </c>
      <c r="J11" s="15" t="s">
        <v>71</v>
      </c>
      <c r="K11" s="15" t="s">
        <v>83</v>
      </c>
      <c r="L11" s="15">
        <v>0.6</v>
      </c>
      <c r="M11" s="27" t="s">
        <v>80</v>
      </c>
    </row>
    <row r="12" spans="1:13" s="13" customFormat="1" x14ac:dyDescent="0.3">
      <c r="A12" s="15">
        <v>1381</v>
      </c>
      <c r="B12" s="15">
        <v>2013</v>
      </c>
      <c r="C12" s="15" t="s">
        <v>64</v>
      </c>
      <c r="D12" s="15" t="s">
        <v>65</v>
      </c>
      <c r="E12" s="15" t="s">
        <v>67</v>
      </c>
      <c r="F12" s="16">
        <v>53</v>
      </c>
      <c r="G12" s="15"/>
      <c r="H12" s="15"/>
      <c r="I12" s="16" t="s">
        <v>73</v>
      </c>
      <c r="J12" s="15" t="s">
        <v>84</v>
      </c>
      <c r="K12" s="15" t="s">
        <v>86</v>
      </c>
      <c r="L12" s="15" t="s">
        <v>85</v>
      </c>
      <c r="M12" s="27"/>
    </row>
    <row r="13" spans="1:13" s="13" customFormat="1" x14ac:dyDescent="0.3">
      <c r="A13" s="15">
        <v>1381</v>
      </c>
      <c r="B13" s="15">
        <v>2013</v>
      </c>
      <c r="C13" s="15" t="s">
        <v>64</v>
      </c>
      <c r="D13" s="15" t="s">
        <v>65</v>
      </c>
      <c r="E13" s="15" t="s">
        <v>67</v>
      </c>
      <c r="F13" s="16">
        <v>106</v>
      </c>
      <c r="G13" s="15"/>
      <c r="H13" s="15"/>
      <c r="I13" s="16" t="s">
        <v>74</v>
      </c>
      <c r="J13" s="15" t="s">
        <v>79</v>
      </c>
      <c r="K13" s="15" t="s">
        <v>88</v>
      </c>
      <c r="L13" s="15">
        <v>0.5</v>
      </c>
      <c r="M13" s="27">
        <v>0.01</v>
      </c>
    </row>
    <row r="14" spans="1:13" s="13" customFormat="1" x14ac:dyDescent="0.3">
      <c r="A14" s="15">
        <v>1381</v>
      </c>
      <c r="B14" s="15">
        <v>2013</v>
      </c>
      <c r="C14" s="15" t="s">
        <v>64</v>
      </c>
      <c r="D14" s="15" t="s">
        <v>65</v>
      </c>
      <c r="E14" s="15" t="s">
        <v>67</v>
      </c>
      <c r="F14" s="16">
        <v>106</v>
      </c>
      <c r="G14" s="15"/>
      <c r="H14" s="15"/>
      <c r="I14" s="16" t="s">
        <v>74</v>
      </c>
      <c r="J14" s="15" t="s">
        <v>78</v>
      </c>
      <c r="K14" s="15" t="s">
        <v>88</v>
      </c>
      <c r="L14" s="15">
        <v>0.3</v>
      </c>
      <c r="M14" s="27">
        <v>0.05</v>
      </c>
    </row>
    <row r="15" spans="1:13" s="13" customFormat="1" x14ac:dyDescent="0.3">
      <c r="A15" s="15">
        <v>1381</v>
      </c>
      <c r="B15" s="15">
        <v>2013</v>
      </c>
      <c r="C15" s="15" t="s">
        <v>64</v>
      </c>
      <c r="D15" s="15" t="s">
        <v>65</v>
      </c>
      <c r="E15" s="15" t="s">
        <v>67</v>
      </c>
      <c r="F15" s="16">
        <v>106</v>
      </c>
      <c r="G15" s="15"/>
      <c r="H15" s="15"/>
      <c r="I15" s="16" t="s">
        <v>74</v>
      </c>
      <c r="J15" s="15" t="s">
        <v>71</v>
      </c>
      <c r="K15" s="15" t="s">
        <v>83</v>
      </c>
      <c r="L15" s="15">
        <v>0.7</v>
      </c>
      <c r="M15" s="27" t="s">
        <v>80</v>
      </c>
    </row>
    <row r="16" spans="1:13" s="13" customFormat="1" x14ac:dyDescent="0.3">
      <c r="A16" s="15">
        <v>1381</v>
      </c>
      <c r="B16" s="15">
        <v>2013</v>
      </c>
      <c r="C16" s="15" t="s">
        <v>64</v>
      </c>
      <c r="D16" s="15" t="s">
        <v>65</v>
      </c>
      <c r="E16" s="15" t="s">
        <v>67</v>
      </c>
      <c r="F16" s="16">
        <v>106</v>
      </c>
      <c r="G16" s="15"/>
      <c r="H16" s="15"/>
      <c r="I16" s="16" t="s">
        <v>74</v>
      </c>
      <c r="J16" s="15" t="s">
        <v>84</v>
      </c>
      <c r="K16" s="15" t="s">
        <v>86</v>
      </c>
      <c r="L16" s="15" t="s">
        <v>85</v>
      </c>
      <c r="M16" s="27"/>
    </row>
    <row r="17" spans="1:13" s="13" customFormat="1" x14ac:dyDescent="0.3">
      <c r="A17" s="15">
        <v>1381</v>
      </c>
      <c r="B17" s="15">
        <v>2013</v>
      </c>
      <c r="C17" s="15" t="s">
        <v>64</v>
      </c>
      <c r="D17" s="15" t="s">
        <v>65</v>
      </c>
      <c r="E17" s="15" t="s">
        <v>67</v>
      </c>
      <c r="F17" s="16">
        <v>40</v>
      </c>
      <c r="G17" s="15"/>
      <c r="H17" s="15"/>
      <c r="I17" s="16" t="s">
        <v>75</v>
      </c>
      <c r="J17" s="15" t="s">
        <v>79</v>
      </c>
      <c r="K17" s="15" t="s">
        <v>89</v>
      </c>
      <c r="L17" s="15">
        <v>0.4</v>
      </c>
      <c r="M17" s="27">
        <v>0.04</v>
      </c>
    </row>
    <row r="18" spans="1:13" s="13" customFormat="1" x14ac:dyDescent="0.3">
      <c r="A18" s="15">
        <v>1381</v>
      </c>
      <c r="B18" s="15">
        <v>2013</v>
      </c>
      <c r="C18" s="15" t="s">
        <v>64</v>
      </c>
      <c r="D18" s="15" t="s">
        <v>65</v>
      </c>
      <c r="E18" s="15" t="s">
        <v>67</v>
      </c>
      <c r="F18" s="16">
        <v>40</v>
      </c>
      <c r="G18" s="15"/>
      <c r="H18" s="15"/>
      <c r="I18" s="16" t="s">
        <v>75</v>
      </c>
      <c r="J18" s="15" t="s">
        <v>78</v>
      </c>
      <c r="K18" s="15" t="s">
        <v>89</v>
      </c>
      <c r="L18" s="15">
        <v>0.5</v>
      </c>
      <c r="M18" s="27">
        <v>0.08</v>
      </c>
    </row>
    <row r="19" spans="1:13" x14ac:dyDescent="0.3">
      <c r="A19" s="15">
        <v>1381</v>
      </c>
      <c r="B19" s="15">
        <v>2013</v>
      </c>
      <c r="C19" s="15" t="s">
        <v>64</v>
      </c>
      <c r="D19" s="15" t="s">
        <v>65</v>
      </c>
      <c r="E19" s="15" t="s">
        <v>67</v>
      </c>
      <c r="F19" s="16">
        <v>40</v>
      </c>
      <c r="G19" s="15"/>
      <c r="H19" s="15"/>
      <c r="I19" s="16" t="s">
        <v>75</v>
      </c>
      <c r="J19" s="15" t="s">
        <v>71</v>
      </c>
      <c r="K19" s="15" t="s">
        <v>83</v>
      </c>
      <c r="L19" s="15">
        <v>0.5</v>
      </c>
      <c r="M19" s="27">
        <v>1E-3</v>
      </c>
    </row>
    <row r="20" spans="1:13" x14ac:dyDescent="0.3">
      <c r="A20" s="15">
        <v>1381</v>
      </c>
      <c r="B20" s="15">
        <v>2013</v>
      </c>
      <c r="C20" s="15" t="s">
        <v>64</v>
      </c>
      <c r="D20" s="15" t="s">
        <v>65</v>
      </c>
      <c r="E20" s="15" t="s">
        <v>67</v>
      </c>
      <c r="F20" s="16">
        <v>40</v>
      </c>
      <c r="G20" s="15"/>
      <c r="H20" s="15"/>
      <c r="I20" s="16" t="s">
        <v>75</v>
      </c>
      <c r="J20" s="15" t="s">
        <v>84</v>
      </c>
      <c r="K20" s="15" t="s">
        <v>86</v>
      </c>
      <c r="L20" s="15" t="s">
        <v>85</v>
      </c>
      <c r="M20" s="27"/>
    </row>
    <row r="21" spans="1:13" x14ac:dyDescent="0.3">
      <c r="A21" s="15">
        <v>1279</v>
      </c>
      <c r="B21" s="15">
        <v>2014</v>
      </c>
      <c r="C21" s="15" t="s">
        <v>101</v>
      </c>
      <c r="D21" s="15" t="s">
        <v>102</v>
      </c>
      <c r="E21" s="15" t="s">
        <v>104</v>
      </c>
      <c r="F21" s="16">
        <v>70</v>
      </c>
      <c r="G21" s="15"/>
      <c r="H21" s="15"/>
      <c r="I21" s="15" t="s">
        <v>164</v>
      </c>
      <c r="J21" s="15" t="s">
        <v>105</v>
      </c>
      <c r="K21" s="15" t="s">
        <v>107</v>
      </c>
      <c r="L21" s="15">
        <v>0.77200000000000002</v>
      </c>
      <c r="M21" s="27" t="s">
        <v>108</v>
      </c>
    </row>
    <row r="22" spans="1:13" x14ac:dyDescent="0.3">
      <c r="A22" s="15">
        <v>1279</v>
      </c>
      <c r="B22" s="15">
        <v>2014</v>
      </c>
      <c r="C22" s="15" t="s">
        <v>101</v>
      </c>
      <c r="D22" s="15" t="s">
        <v>102</v>
      </c>
      <c r="E22" s="15" t="s">
        <v>104</v>
      </c>
      <c r="F22" s="16">
        <v>70</v>
      </c>
      <c r="G22" s="15"/>
      <c r="H22" s="15"/>
      <c r="I22" s="15" t="s">
        <v>164</v>
      </c>
      <c r="J22" s="15" t="s">
        <v>106</v>
      </c>
      <c r="K22" s="15" t="s">
        <v>88</v>
      </c>
      <c r="L22" s="15">
        <v>0.752</v>
      </c>
      <c r="M22" s="27" t="s">
        <v>108</v>
      </c>
    </row>
    <row r="23" spans="1:13" x14ac:dyDescent="0.3">
      <c r="A23" s="15">
        <v>1279</v>
      </c>
      <c r="B23" s="15">
        <v>2014</v>
      </c>
      <c r="C23" s="15" t="s">
        <v>101</v>
      </c>
      <c r="D23" s="15" t="s">
        <v>102</v>
      </c>
      <c r="E23" s="15" t="s">
        <v>104</v>
      </c>
      <c r="F23" s="16">
        <v>70</v>
      </c>
      <c r="I23" s="19" t="s">
        <v>71</v>
      </c>
      <c r="J23" s="1" t="s">
        <v>109</v>
      </c>
      <c r="K23" s="15" t="s">
        <v>110</v>
      </c>
      <c r="L23" s="15">
        <v>0.626</v>
      </c>
      <c r="M23" s="27" t="s">
        <v>108</v>
      </c>
    </row>
    <row r="24" spans="1:13" s="13" customFormat="1" x14ac:dyDescent="0.3">
      <c r="A24" s="32">
        <v>1279</v>
      </c>
      <c r="B24" s="32">
        <v>2014</v>
      </c>
      <c r="C24" s="32" t="s">
        <v>101</v>
      </c>
      <c r="D24" s="32" t="s">
        <v>102</v>
      </c>
      <c r="E24" s="32" t="s">
        <v>46</v>
      </c>
      <c r="F24" s="33">
        <v>70</v>
      </c>
      <c r="G24" s="34"/>
      <c r="H24" s="34"/>
      <c r="I24" s="32" t="s">
        <v>203</v>
      </c>
      <c r="J24" s="32"/>
      <c r="K24" s="32" t="s">
        <v>204</v>
      </c>
      <c r="L24" s="32">
        <v>0.76400000000000001</v>
      </c>
      <c r="M24" s="35" t="s">
        <v>108</v>
      </c>
    </row>
    <row r="25" spans="1:13" x14ac:dyDescent="0.3">
      <c r="A25" s="15">
        <v>1275</v>
      </c>
      <c r="B25" s="15">
        <v>2014</v>
      </c>
      <c r="C25" s="15" t="s">
        <v>111</v>
      </c>
      <c r="D25" s="15" t="s">
        <v>102</v>
      </c>
      <c r="E25" s="15" t="s">
        <v>104</v>
      </c>
      <c r="F25" s="16">
        <v>50</v>
      </c>
      <c r="I25" s="15" t="s">
        <v>164</v>
      </c>
      <c r="J25" s="1" t="s">
        <v>115</v>
      </c>
      <c r="K25" s="15" t="s">
        <v>116</v>
      </c>
      <c r="L25" s="15">
        <v>0.22900000000000001</v>
      </c>
      <c r="M25" s="29">
        <v>4.9000000000000002E-2</v>
      </c>
    </row>
    <row r="26" spans="1:13" x14ac:dyDescent="0.3">
      <c r="A26" s="15">
        <v>1275</v>
      </c>
      <c r="B26" s="15">
        <v>2014</v>
      </c>
      <c r="C26" s="15" t="s">
        <v>111</v>
      </c>
      <c r="D26" s="15" t="s">
        <v>102</v>
      </c>
      <c r="E26" s="15" t="s">
        <v>46</v>
      </c>
      <c r="F26" s="16">
        <v>40</v>
      </c>
      <c r="I26" s="15" t="s">
        <v>164</v>
      </c>
      <c r="J26" s="15" t="s">
        <v>75</v>
      </c>
      <c r="K26" s="15" t="s">
        <v>89</v>
      </c>
      <c r="L26" s="15">
        <v>-3.3000000000000002E-2</v>
      </c>
      <c r="M26" s="29">
        <v>0.78100000000000003</v>
      </c>
    </row>
    <row r="27" spans="1:13" x14ac:dyDescent="0.3">
      <c r="A27" s="15">
        <v>1275</v>
      </c>
      <c r="B27" s="15">
        <v>2014</v>
      </c>
      <c r="C27" s="15" t="s">
        <v>111</v>
      </c>
      <c r="D27" s="15" t="s">
        <v>102</v>
      </c>
      <c r="E27" s="15" t="s">
        <v>46</v>
      </c>
      <c r="F27" s="16">
        <v>34</v>
      </c>
      <c r="I27" s="15" t="s">
        <v>164</v>
      </c>
      <c r="J27" s="15" t="s">
        <v>114</v>
      </c>
      <c r="K27" s="15" t="s">
        <v>117</v>
      </c>
      <c r="L27" s="15">
        <v>0.24099999999999999</v>
      </c>
      <c r="M27" s="29">
        <v>3.9E-2</v>
      </c>
    </row>
    <row r="28" spans="1:13" x14ac:dyDescent="0.3">
      <c r="A28" s="15">
        <v>1209</v>
      </c>
      <c r="B28" s="15">
        <v>2015</v>
      </c>
      <c r="C28" s="15" t="s">
        <v>118</v>
      </c>
      <c r="D28" s="15" t="s">
        <v>119</v>
      </c>
      <c r="E28" s="15" t="s">
        <v>46</v>
      </c>
      <c r="F28" s="16">
        <v>60</v>
      </c>
      <c r="I28" s="19" t="s">
        <v>71</v>
      </c>
      <c r="J28" s="15" t="s">
        <v>121</v>
      </c>
      <c r="K28" s="15" t="s">
        <v>122</v>
      </c>
      <c r="L28" s="15">
        <v>0.77900000000000003</v>
      </c>
      <c r="M28" s="29" t="s">
        <v>123</v>
      </c>
    </row>
    <row r="29" spans="1:13" x14ac:dyDescent="0.3">
      <c r="A29" s="15">
        <v>1209</v>
      </c>
      <c r="B29" s="15">
        <v>2015</v>
      </c>
      <c r="C29" s="15" t="s">
        <v>118</v>
      </c>
      <c r="D29" s="15" t="s">
        <v>119</v>
      </c>
      <c r="E29" s="15" t="s">
        <v>46</v>
      </c>
      <c r="F29" s="16">
        <v>60</v>
      </c>
      <c r="I29" s="15" t="s">
        <v>126</v>
      </c>
      <c r="K29" s="15" t="s">
        <v>125</v>
      </c>
      <c r="L29" s="15">
        <v>0.54300000000000004</v>
      </c>
      <c r="M29" s="28" t="s">
        <v>123</v>
      </c>
    </row>
    <row r="30" spans="1:13" x14ac:dyDescent="0.3">
      <c r="A30" s="15">
        <v>1209</v>
      </c>
      <c r="B30" s="15">
        <v>2015</v>
      </c>
      <c r="C30" s="15" t="s">
        <v>118</v>
      </c>
      <c r="D30" s="15" t="s">
        <v>119</v>
      </c>
      <c r="E30" s="15" t="s">
        <v>46</v>
      </c>
      <c r="F30" s="16">
        <v>60</v>
      </c>
      <c r="I30" s="15" t="s">
        <v>145</v>
      </c>
      <c r="K30" s="15" t="s">
        <v>146</v>
      </c>
      <c r="L30" s="15">
        <v>-0.71199999999999997</v>
      </c>
      <c r="M30" s="28" t="s">
        <v>123</v>
      </c>
    </row>
    <row r="31" spans="1:13" x14ac:dyDescent="0.3">
      <c r="A31" s="15">
        <v>1179</v>
      </c>
      <c r="B31" s="15">
        <v>2016</v>
      </c>
      <c r="C31" s="15" t="s">
        <v>128</v>
      </c>
      <c r="D31" s="15" t="s">
        <v>129</v>
      </c>
      <c r="E31" s="15" t="s">
        <v>133</v>
      </c>
      <c r="F31" s="16">
        <v>1768</v>
      </c>
      <c r="I31" s="15" t="s">
        <v>71</v>
      </c>
      <c r="K31" s="15" t="s">
        <v>83</v>
      </c>
      <c r="L31" s="15">
        <v>-0.46700000000000003</v>
      </c>
      <c r="M31" s="28" t="s">
        <v>123</v>
      </c>
    </row>
    <row r="32" spans="1:13" x14ac:dyDescent="0.3">
      <c r="A32" s="15">
        <v>1179</v>
      </c>
      <c r="B32" s="15">
        <v>2016</v>
      </c>
      <c r="C32" s="15" t="s">
        <v>128</v>
      </c>
      <c r="D32" s="15" t="s">
        <v>129</v>
      </c>
      <c r="E32" s="15" t="s">
        <v>133</v>
      </c>
      <c r="F32" s="16">
        <v>1768</v>
      </c>
      <c r="I32" s="15" t="s">
        <v>145</v>
      </c>
      <c r="K32" s="15" t="s">
        <v>146</v>
      </c>
      <c r="L32" s="15">
        <v>-0.1</v>
      </c>
      <c r="M32" s="28">
        <v>1E-3</v>
      </c>
    </row>
    <row r="33" spans="1:13" x14ac:dyDescent="0.3">
      <c r="A33" s="15">
        <v>1179</v>
      </c>
      <c r="B33" s="15">
        <v>2016</v>
      </c>
      <c r="C33" s="15" t="s">
        <v>128</v>
      </c>
      <c r="D33" s="15" t="s">
        <v>129</v>
      </c>
      <c r="E33" s="15" t="s">
        <v>133</v>
      </c>
      <c r="F33" s="16">
        <v>1768</v>
      </c>
      <c r="I33" s="15" t="s">
        <v>164</v>
      </c>
      <c r="J33" s="15" t="s">
        <v>75</v>
      </c>
      <c r="K33" s="15" t="s">
        <v>89</v>
      </c>
      <c r="L33" s="15">
        <v>0.182</v>
      </c>
      <c r="M33" s="28" t="s">
        <v>123</v>
      </c>
    </row>
    <row r="34" spans="1:13" x14ac:dyDescent="0.3">
      <c r="A34" s="15">
        <v>1179</v>
      </c>
      <c r="B34" s="15">
        <v>2016</v>
      </c>
      <c r="C34" s="15" t="s">
        <v>128</v>
      </c>
      <c r="D34" s="15" t="s">
        <v>129</v>
      </c>
      <c r="E34" s="15" t="s">
        <v>133</v>
      </c>
      <c r="F34" s="16">
        <v>1768</v>
      </c>
      <c r="I34" s="15" t="s">
        <v>164</v>
      </c>
      <c r="J34" s="15" t="s">
        <v>73</v>
      </c>
      <c r="K34" s="15" t="s">
        <v>87</v>
      </c>
      <c r="L34" s="15">
        <v>0.21299999999999999</v>
      </c>
      <c r="M34" s="28">
        <v>1E-3</v>
      </c>
    </row>
    <row r="35" spans="1:13" x14ac:dyDescent="0.3">
      <c r="A35" s="15">
        <v>1179</v>
      </c>
      <c r="B35" s="15">
        <v>2016</v>
      </c>
      <c r="C35" s="15" t="s">
        <v>128</v>
      </c>
      <c r="D35" s="15" t="s">
        <v>129</v>
      </c>
      <c r="E35" s="15" t="s">
        <v>133</v>
      </c>
      <c r="F35" s="16">
        <v>1768</v>
      </c>
      <c r="I35" s="15" t="s">
        <v>164</v>
      </c>
      <c r="J35" s="15" t="s">
        <v>115</v>
      </c>
      <c r="K35" s="15" t="s">
        <v>88</v>
      </c>
      <c r="L35" s="15">
        <v>0.23799999999999999</v>
      </c>
      <c r="M35" s="28">
        <v>1E-3</v>
      </c>
    </row>
    <row r="36" spans="1:13" x14ac:dyDescent="0.3">
      <c r="A36" s="15">
        <v>1179</v>
      </c>
      <c r="B36" s="15">
        <v>2016</v>
      </c>
      <c r="C36" s="15" t="s">
        <v>128</v>
      </c>
      <c r="D36" s="15" t="s">
        <v>129</v>
      </c>
      <c r="E36" s="15" t="s">
        <v>133</v>
      </c>
      <c r="F36" s="16">
        <v>1768</v>
      </c>
      <c r="I36" s="15" t="s">
        <v>147</v>
      </c>
      <c r="K36" s="15" t="s">
        <v>148</v>
      </c>
      <c r="L36" s="15">
        <v>0.373</v>
      </c>
      <c r="M36" s="28">
        <v>1E-3</v>
      </c>
    </row>
    <row r="37" spans="1:13" x14ac:dyDescent="0.3">
      <c r="A37" s="15">
        <v>1167</v>
      </c>
      <c r="B37" s="15">
        <v>2016</v>
      </c>
      <c r="C37" s="15" t="s">
        <v>156</v>
      </c>
      <c r="D37" s="15" t="s">
        <v>157</v>
      </c>
      <c r="E37" s="15" t="s">
        <v>159</v>
      </c>
      <c r="F37" s="15">
        <v>35</v>
      </c>
      <c r="G37" s="15"/>
      <c r="H37" s="15"/>
      <c r="I37" s="15" t="s">
        <v>164</v>
      </c>
      <c r="J37" s="15" t="s">
        <v>68</v>
      </c>
      <c r="K37" s="15" t="s">
        <v>116</v>
      </c>
      <c r="L37" s="15">
        <v>0.69399999999999995</v>
      </c>
    </row>
    <row r="38" spans="1:13" x14ac:dyDescent="0.3">
      <c r="A38" s="15">
        <v>1167</v>
      </c>
      <c r="B38" s="15">
        <v>2016</v>
      </c>
      <c r="C38" s="15" t="s">
        <v>156</v>
      </c>
      <c r="D38" s="15" t="s">
        <v>157</v>
      </c>
      <c r="E38" s="15" t="s">
        <v>159</v>
      </c>
      <c r="F38" s="15">
        <v>18</v>
      </c>
      <c r="I38" s="15" t="s">
        <v>164</v>
      </c>
      <c r="J38" s="15" t="s">
        <v>69</v>
      </c>
      <c r="K38" s="15" t="s">
        <v>89</v>
      </c>
      <c r="L38" s="15">
        <v>0.69299999999999995</v>
      </c>
    </row>
    <row r="39" spans="1:13" x14ac:dyDescent="0.3">
      <c r="A39" s="15">
        <v>1167</v>
      </c>
      <c r="B39" s="15">
        <v>2016</v>
      </c>
      <c r="C39" s="15" t="s">
        <v>156</v>
      </c>
      <c r="D39" s="15" t="s">
        <v>157</v>
      </c>
      <c r="E39" s="15" t="s">
        <v>159</v>
      </c>
      <c r="F39" s="15">
        <v>25</v>
      </c>
      <c r="I39" s="15" t="s">
        <v>164</v>
      </c>
      <c r="J39" s="15" t="s">
        <v>162</v>
      </c>
      <c r="K39" s="15" t="s">
        <v>295</v>
      </c>
      <c r="L39" s="15">
        <v>0.67300000000000004</v>
      </c>
    </row>
    <row r="40" spans="1:13" x14ac:dyDescent="0.3">
      <c r="A40" s="15">
        <v>1167</v>
      </c>
      <c r="B40" s="15">
        <v>2016</v>
      </c>
      <c r="C40" s="15" t="s">
        <v>156</v>
      </c>
      <c r="D40" s="15" t="s">
        <v>157</v>
      </c>
      <c r="E40" s="15" t="s">
        <v>159</v>
      </c>
      <c r="F40" s="15">
        <v>35</v>
      </c>
      <c r="I40" s="15" t="s">
        <v>164</v>
      </c>
      <c r="J40" s="15" t="s">
        <v>161</v>
      </c>
      <c r="K40" s="15" t="s">
        <v>165</v>
      </c>
      <c r="L40" s="15">
        <v>-0.40400000000000003</v>
      </c>
    </row>
    <row r="41" spans="1:13" x14ac:dyDescent="0.3">
      <c r="A41" s="15">
        <v>1167</v>
      </c>
      <c r="B41" s="15">
        <v>2016</v>
      </c>
      <c r="C41" s="15" t="s">
        <v>156</v>
      </c>
      <c r="D41" s="15" t="s">
        <v>157</v>
      </c>
      <c r="E41" s="15" t="s">
        <v>159</v>
      </c>
      <c r="F41" s="15">
        <v>35</v>
      </c>
      <c r="I41" s="15" t="s">
        <v>164</v>
      </c>
      <c r="J41" s="15" t="s">
        <v>161</v>
      </c>
      <c r="K41" s="1" t="s">
        <v>166</v>
      </c>
      <c r="L41" s="15">
        <v>-0.56000000000000005</v>
      </c>
    </row>
    <row r="42" spans="1:13" x14ac:dyDescent="0.3">
      <c r="A42" s="15">
        <v>1167</v>
      </c>
      <c r="B42" s="15">
        <v>2016</v>
      </c>
      <c r="C42" s="15" t="s">
        <v>156</v>
      </c>
      <c r="D42" s="15" t="s">
        <v>157</v>
      </c>
      <c r="E42" s="15" t="s">
        <v>159</v>
      </c>
      <c r="F42" s="15">
        <v>35</v>
      </c>
      <c r="I42" s="15" t="s">
        <v>164</v>
      </c>
      <c r="J42" s="15" t="s">
        <v>161</v>
      </c>
      <c r="K42" s="15" t="s">
        <v>167</v>
      </c>
      <c r="L42" s="15">
        <v>-0.45300000000000001</v>
      </c>
    </row>
    <row r="43" spans="1:13" x14ac:dyDescent="0.3">
      <c r="A43" s="15">
        <v>1167</v>
      </c>
      <c r="B43" s="15">
        <v>2016</v>
      </c>
      <c r="C43" s="15" t="s">
        <v>156</v>
      </c>
      <c r="D43" s="15" t="s">
        <v>157</v>
      </c>
      <c r="E43" s="15" t="s">
        <v>159</v>
      </c>
      <c r="F43" s="15">
        <v>35</v>
      </c>
      <c r="I43" s="15" t="s">
        <v>164</v>
      </c>
      <c r="J43" s="15" t="s">
        <v>161</v>
      </c>
      <c r="K43" s="15" t="s">
        <v>168</v>
      </c>
      <c r="L43" s="15">
        <v>-0.39300000000000002</v>
      </c>
    </row>
    <row r="44" spans="1:13" x14ac:dyDescent="0.3">
      <c r="A44" s="15">
        <v>1167</v>
      </c>
      <c r="B44" s="15">
        <v>2016</v>
      </c>
      <c r="C44" s="15" t="s">
        <v>156</v>
      </c>
      <c r="D44" s="15" t="s">
        <v>157</v>
      </c>
      <c r="E44" s="15" t="s">
        <v>159</v>
      </c>
      <c r="F44" s="15">
        <v>35</v>
      </c>
      <c r="I44" s="15" t="s">
        <v>164</v>
      </c>
      <c r="J44" s="15" t="s">
        <v>161</v>
      </c>
      <c r="K44" s="15" t="s">
        <v>169</v>
      </c>
      <c r="L44" s="15">
        <v>-0.40400000000000003</v>
      </c>
    </row>
    <row r="45" spans="1:13" x14ac:dyDescent="0.3">
      <c r="A45" s="15">
        <v>1167</v>
      </c>
      <c r="B45" s="15">
        <v>2016</v>
      </c>
      <c r="C45" s="15" t="s">
        <v>156</v>
      </c>
      <c r="D45" s="15" t="s">
        <v>157</v>
      </c>
      <c r="E45" s="15" t="s">
        <v>159</v>
      </c>
      <c r="F45" s="15">
        <v>18</v>
      </c>
      <c r="I45" s="15" t="s">
        <v>164</v>
      </c>
      <c r="J45" s="15" t="s">
        <v>152</v>
      </c>
      <c r="K45" s="15" t="s">
        <v>165</v>
      </c>
      <c r="L45" s="15">
        <v>-0.375</v>
      </c>
    </row>
    <row r="46" spans="1:13" x14ac:dyDescent="0.3">
      <c r="A46" s="15">
        <v>1167</v>
      </c>
      <c r="B46" s="15">
        <v>2016</v>
      </c>
      <c r="C46" s="15" t="s">
        <v>156</v>
      </c>
      <c r="D46" s="15" t="s">
        <v>157</v>
      </c>
      <c r="E46" s="15" t="s">
        <v>159</v>
      </c>
      <c r="F46" s="15">
        <v>18</v>
      </c>
      <c r="G46" s="13"/>
      <c r="H46" s="13"/>
      <c r="I46" s="15" t="s">
        <v>164</v>
      </c>
      <c r="J46" s="15" t="s">
        <v>152</v>
      </c>
      <c r="K46" s="1" t="s">
        <v>166</v>
      </c>
      <c r="L46" s="15">
        <v>-0.219</v>
      </c>
    </row>
    <row r="47" spans="1:13" x14ac:dyDescent="0.3">
      <c r="A47" s="15">
        <v>1167</v>
      </c>
      <c r="B47" s="15">
        <v>2016</v>
      </c>
      <c r="C47" s="15" t="s">
        <v>156</v>
      </c>
      <c r="D47" s="15" t="s">
        <v>157</v>
      </c>
      <c r="E47" s="15" t="s">
        <v>159</v>
      </c>
      <c r="F47" s="15">
        <v>18</v>
      </c>
      <c r="G47" s="13"/>
      <c r="H47" s="13"/>
      <c r="I47" s="15" t="s">
        <v>164</v>
      </c>
      <c r="J47" s="15" t="s">
        <v>152</v>
      </c>
      <c r="K47" s="15" t="s">
        <v>167</v>
      </c>
      <c r="L47" s="15">
        <v>-0.45500000000000002</v>
      </c>
    </row>
    <row r="48" spans="1:13" x14ac:dyDescent="0.3">
      <c r="A48" s="15">
        <v>1167</v>
      </c>
      <c r="B48" s="15">
        <v>2016</v>
      </c>
      <c r="C48" s="15" t="s">
        <v>156</v>
      </c>
      <c r="D48" s="15" t="s">
        <v>157</v>
      </c>
      <c r="E48" s="15" t="s">
        <v>159</v>
      </c>
      <c r="F48" s="15">
        <v>18</v>
      </c>
      <c r="G48" s="13"/>
      <c r="H48" s="13"/>
      <c r="I48" s="15" t="s">
        <v>164</v>
      </c>
      <c r="J48" s="15" t="s">
        <v>152</v>
      </c>
      <c r="K48" s="15" t="s">
        <v>168</v>
      </c>
      <c r="L48" s="15">
        <v>-0.153</v>
      </c>
    </row>
    <row r="49" spans="1:13" x14ac:dyDescent="0.3">
      <c r="A49" s="15">
        <v>1167</v>
      </c>
      <c r="B49" s="15">
        <v>2016</v>
      </c>
      <c r="C49" s="15" t="s">
        <v>156</v>
      </c>
      <c r="D49" s="15" t="s">
        <v>157</v>
      </c>
      <c r="E49" s="15" t="s">
        <v>159</v>
      </c>
      <c r="F49" s="15">
        <v>18</v>
      </c>
      <c r="G49" s="13"/>
      <c r="H49" s="13"/>
      <c r="I49" s="15" t="s">
        <v>164</v>
      </c>
      <c r="J49" s="15" t="s">
        <v>152</v>
      </c>
      <c r="K49" s="15" t="s">
        <v>169</v>
      </c>
      <c r="L49" s="15">
        <v>-0.375</v>
      </c>
    </row>
    <row r="50" spans="1:13" x14ac:dyDescent="0.3">
      <c r="A50" s="15">
        <v>1167</v>
      </c>
      <c r="B50" s="15">
        <v>2016</v>
      </c>
      <c r="C50" s="15" t="s">
        <v>156</v>
      </c>
      <c r="D50" s="15" t="s">
        <v>157</v>
      </c>
      <c r="E50" s="15" t="s">
        <v>159</v>
      </c>
      <c r="F50" s="15">
        <v>25</v>
      </c>
      <c r="I50" s="15" t="s">
        <v>164</v>
      </c>
      <c r="J50" s="15" t="s">
        <v>162</v>
      </c>
      <c r="K50" s="15" t="s">
        <v>165</v>
      </c>
      <c r="L50" s="15">
        <v>-0.47699999999999998</v>
      </c>
    </row>
    <row r="51" spans="1:13" x14ac:dyDescent="0.3">
      <c r="A51" s="15">
        <v>1167</v>
      </c>
      <c r="B51" s="15">
        <v>2016</v>
      </c>
      <c r="C51" s="15" t="s">
        <v>156</v>
      </c>
      <c r="D51" s="15" t="s">
        <v>157</v>
      </c>
      <c r="E51" s="15" t="s">
        <v>159</v>
      </c>
      <c r="F51" s="15">
        <v>25</v>
      </c>
      <c r="G51" s="13"/>
      <c r="H51" s="13"/>
      <c r="I51" s="15" t="s">
        <v>164</v>
      </c>
      <c r="J51" s="15" t="s">
        <v>162</v>
      </c>
      <c r="K51" s="1" t="s">
        <v>166</v>
      </c>
      <c r="L51" s="15">
        <v>-0.65200000000000002</v>
      </c>
    </row>
    <row r="52" spans="1:13" x14ac:dyDescent="0.3">
      <c r="A52" s="15">
        <v>1167</v>
      </c>
      <c r="B52" s="15">
        <v>2016</v>
      </c>
      <c r="C52" s="15" t="s">
        <v>156</v>
      </c>
      <c r="D52" s="15" t="s">
        <v>157</v>
      </c>
      <c r="E52" s="15" t="s">
        <v>159</v>
      </c>
      <c r="F52" s="15">
        <v>25</v>
      </c>
      <c r="G52" s="13"/>
      <c r="H52" s="13"/>
      <c r="I52" s="15" t="s">
        <v>164</v>
      </c>
      <c r="J52" s="15" t="s">
        <v>162</v>
      </c>
      <c r="K52" s="15" t="s">
        <v>167</v>
      </c>
      <c r="L52" s="15">
        <v>-0.68200000000000005</v>
      </c>
    </row>
    <row r="53" spans="1:13" x14ac:dyDescent="0.3">
      <c r="A53" s="15">
        <v>1167</v>
      </c>
      <c r="B53" s="15">
        <v>2016</v>
      </c>
      <c r="C53" s="15" t="s">
        <v>156</v>
      </c>
      <c r="D53" s="15" t="s">
        <v>157</v>
      </c>
      <c r="E53" s="15" t="s">
        <v>159</v>
      </c>
      <c r="F53" s="15">
        <v>25</v>
      </c>
      <c r="G53" s="13"/>
      <c r="H53" s="13"/>
      <c r="I53" s="15" t="s">
        <v>164</v>
      </c>
      <c r="J53" s="15" t="s">
        <v>162</v>
      </c>
      <c r="K53" s="15" t="s">
        <v>168</v>
      </c>
      <c r="L53" s="15">
        <v>-0.63500000000000001</v>
      </c>
    </row>
    <row r="54" spans="1:13" x14ac:dyDescent="0.3">
      <c r="A54" s="15">
        <v>1167</v>
      </c>
      <c r="B54" s="15">
        <v>2016</v>
      </c>
      <c r="C54" s="15" t="s">
        <v>156</v>
      </c>
      <c r="D54" s="15" t="s">
        <v>157</v>
      </c>
      <c r="E54" s="15" t="s">
        <v>159</v>
      </c>
      <c r="F54" s="15">
        <v>25</v>
      </c>
      <c r="G54" s="13"/>
      <c r="H54" s="13"/>
      <c r="I54" s="15" t="s">
        <v>164</v>
      </c>
      <c r="J54" s="15" t="s">
        <v>162</v>
      </c>
      <c r="K54" s="15" t="s">
        <v>169</v>
      </c>
      <c r="L54" s="15">
        <v>-0.47699999999999998</v>
      </c>
    </row>
    <row r="55" spans="1:13" x14ac:dyDescent="0.3">
      <c r="A55" s="15">
        <v>1164</v>
      </c>
      <c r="B55" s="15">
        <v>2016</v>
      </c>
      <c r="C55" s="15" t="s">
        <v>177</v>
      </c>
      <c r="D55" s="15" t="s">
        <v>178</v>
      </c>
      <c r="E55" s="15" t="s">
        <v>159</v>
      </c>
      <c r="F55" s="15">
        <v>34</v>
      </c>
      <c r="I55" s="15" t="s">
        <v>219</v>
      </c>
      <c r="K55" s="15" t="s">
        <v>185</v>
      </c>
      <c r="L55" s="15">
        <v>0.629</v>
      </c>
      <c r="M55" s="1" t="s">
        <v>188</v>
      </c>
    </row>
    <row r="56" spans="1:13" x14ac:dyDescent="0.3">
      <c r="A56" s="15">
        <v>1164</v>
      </c>
      <c r="B56" s="15">
        <v>2016</v>
      </c>
      <c r="C56" s="15" t="s">
        <v>177</v>
      </c>
      <c r="D56" s="15" t="s">
        <v>178</v>
      </c>
      <c r="E56" s="15" t="s">
        <v>159</v>
      </c>
      <c r="F56" s="15">
        <v>34</v>
      </c>
      <c r="I56" s="19" t="s">
        <v>221</v>
      </c>
      <c r="J56" s="15"/>
      <c r="K56" s="15" t="s">
        <v>186</v>
      </c>
      <c r="L56" s="15">
        <v>-0.63600000000000001</v>
      </c>
      <c r="M56" s="15" t="s">
        <v>188</v>
      </c>
    </row>
    <row r="57" spans="1:13" x14ac:dyDescent="0.3">
      <c r="A57" s="15">
        <v>1164</v>
      </c>
      <c r="B57" s="15">
        <v>2016</v>
      </c>
      <c r="C57" s="15" t="s">
        <v>177</v>
      </c>
      <c r="D57" s="15" t="s">
        <v>178</v>
      </c>
      <c r="E57" s="15" t="s">
        <v>159</v>
      </c>
      <c r="F57" s="15">
        <v>34</v>
      </c>
      <c r="I57" s="15" t="s">
        <v>147</v>
      </c>
      <c r="K57" s="15" t="s">
        <v>148</v>
      </c>
      <c r="L57" s="15">
        <v>0.378</v>
      </c>
      <c r="M57" s="15">
        <v>2.7E-2</v>
      </c>
    </row>
    <row r="58" spans="1:13" x14ac:dyDescent="0.3">
      <c r="A58" s="15">
        <v>1164</v>
      </c>
      <c r="B58" s="15">
        <v>2016</v>
      </c>
      <c r="C58" s="15" t="s">
        <v>177</v>
      </c>
      <c r="D58" s="15" t="s">
        <v>178</v>
      </c>
      <c r="E58" s="15" t="s">
        <v>159</v>
      </c>
      <c r="F58" s="15">
        <v>34</v>
      </c>
      <c r="I58" s="15" t="s">
        <v>220</v>
      </c>
      <c r="K58" s="15" t="s">
        <v>187</v>
      </c>
      <c r="L58" s="15">
        <v>0.25800000000000001</v>
      </c>
      <c r="M58" s="15">
        <v>0.14099999999999999</v>
      </c>
    </row>
    <row r="59" spans="1:13" x14ac:dyDescent="0.3">
      <c r="A59" s="15">
        <v>1164</v>
      </c>
      <c r="B59" s="15">
        <v>2016</v>
      </c>
      <c r="C59" s="15" t="s">
        <v>177</v>
      </c>
      <c r="D59" s="15" t="s">
        <v>178</v>
      </c>
      <c r="E59" s="15" t="s">
        <v>159</v>
      </c>
      <c r="F59" s="15">
        <v>34</v>
      </c>
      <c r="I59" s="15" t="s">
        <v>219</v>
      </c>
      <c r="J59" s="1" t="s">
        <v>161</v>
      </c>
      <c r="K59" s="15" t="s">
        <v>185</v>
      </c>
      <c r="L59" s="15">
        <v>0.88500000000000001</v>
      </c>
      <c r="M59" s="15" t="s">
        <v>188</v>
      </c>
    </row>
    <row r="60" spans="1:13" x14ac:dyDescent="0.3">
      <c r="A60" s="15">
        <v>1164</v>
      </c>
      <c r="B60" s="15">
        <v>2016</v>
      </c>
      <c r="C60" s="15" t="s">
        <v>177</v>
      </c>
      <c r="D60" s="15" t="s">
        <v>178</v>
      </c>
      <c r="E60" s="15" t="s">
        <v>159</v>
      </c>
      <c r="F60" s="15">
        <v>34</v>
      </c>
      <c r="I60" s="19" t="s">
        <v>221</v>
      </c>
      <c r="J60" s="15" t="s">
        <v>161</v>
      </c>
      <c r="K60" s="15" t="s">
        <v>186</v>
      </c>
      <c r="L60" s="15">
        <v>-0.33700000000000002</v>
      </c>
      <c r="M60" s="15">
        <v>0.23899999999999999</v>
      </c>
    </row>
    <row r="61" spans="1:13" x14ac:dyDescent="0.3">
      <c r="A61" s="15">
        <v>1164</v>
      </c>
      <c r="B61" s="15">
        <v>2016</v>
      </c>
      <c r="C61" s="15" t="s">
        <v>177</v>
      </c>
      <c r="D61" s="15" t="s">
        <v>178</v>
      </c>
      <c r="E61" s="15" t="s">
        <v>159</v>
      </c>
      <c r="F61" s="15">
        <v>34</v>
      </c>
      <c r="I61" s="15" t="s">
        <v>147</v>
      </c>
      <c r="J61" s="15" t="s">
        <v>161</v>
      </c>
      <c r="K61" s="15" t="s">
        <v>148</v>
      </c>
      <c r="L61" s="15">
        <v>0.63200000000000001</v>
      </c>
      <c r="M61" s="15">
        <v>1.4999999999999999E-2</v>
      </c>
    </row>
    <row r="62" spans="1:13" x14ac:dyDescent="0.3">
      <c r="A62" s="15">
        <v>1164</v>
      </c>
      <c r="B62" s="15">
        <v>2016</v>
      </c>
      <c r="C62" s="15" t="s">
        <v>177</v>
      </c>
      <c r="D62" s="15" t="s">
        <v>178</v>
      </c>
      <c r="E62" s="15" t="s">
        <v>159</v>
      </c>
      <c r="F62" s="15">
        <v>34</v>
      </c>
      <c r="I62" s="15" t="s">
        <v>220</v>
      </c>
      <c r="J62" s="15" t="s">
        <v>161</v>
      </c>
      <c r="K62" s="15" t="s">
        <v>187</v>
      </c>
      <c r="L62" s="15">
        <v>0.46600000000000003</v>
      </c>
      <c r="M62" s="15">
        <v>9.2999999999999999E-2</v>
      </c>
    </row>
    <row r="63" spans="1:13" x14ac:dyDescent="0.3">
      <c r="A63" s="15">
        <v>1164</v>
      </c>
      <c r="B63" s="15">
        <v>2016</v>
      </c>
      <c r="C63" s="15" t="s">
        <v>177</v>
      </c>
      <c r="D63" s="15" t="s">
        <v>178</v>
      </c>
      <c r="E63" s="15" t="s">
        <v>159</v>
      </c>
      <c r="F63" s="15">
        <v>34</v>
      </c>
      <c r="I63" s="15" t="s">
        <v>219</v>
      </c>
      <c r="J63" s="15" t="s">
        <v>162</v>
      </c>
      <c r="K63" s="15" t="s">
        <v>185</v>
      </c>
      <c r="L63" s="15">
        <v>0.38200000000000001</v>
      </c>
      <c r="M63" s="15">
        <v>9.7000000000000003E-2</v>
      </c>
    </row>
    <row r="64" spans="1:13" x14ac:dyDescent="0.3">
      <c r="A64" s="15">
        <v>1164</v>
      </c>
      <c r="B64" s="15">
        <v>2016</v>
      </c>
      <c r="C64" s="15" t="s">
        <v>177</v>
      </c>
      <c r="D64" s="15" t="s">
        <v>178</v>
      </c>
      <c r="E64" s="15" t="s">
        <v>159</v>
      </c>
      <c r="F64" s="15">
        <v>34</v>
      </c>
      <c r="I64" s="19" t="s">
        <v>221</v>
      </c>
      <c r="J64" s="15" t="s">
        <v>162</v>
      </c>
      <c r="K64" s="15" t="s">
        <v>186</v>
      </c>
      <c r="L64" s="15">
        <v>-0.88600000000000001</v>
      </c>
      <c r="M64" s="15" t="s">
        <v>188</v>
      </c>
    </row>
    <row r="65" spans="1:14" x14ac:dyDescent="0.3">
      <c r="A65" s="15">
        <v>1164</v>
      </c>
      <c r="B65" s="15">
        <v>2016</v>
      </c>
      <c r="C65" s="15" t="s">
        <v>177</v>
      </c>
      <c r="D65" s="15" t="s">
        <v>178</v>
      </c>
      <c r="E65" s="15" t="s">
        <v>159</v>
      </c>
      <c r="F65" s="15">
        <v>34</v>
      </c>
      <c r="I65" s="15" t="s">
        <v>147</v>
      </c>
      <c r="J65" s="15" t="s">
        <v>162</v>
      </c>
      <c r="K65" s="15" t="s">
        <v>148</v>
      </c>
      <c r="L65" s="15">
        <v>0.152</v>
      </c>
      <c r="M65" s="15">
        <v>0.52300000000000002</v>
      </c>
    </row>
    <row r="66" spans="1:14" x14ac:dyDescent="0.3">
      <c r="A66" s="15">
        <v>1164</v>
      </c>
      <c r="B66" s="15">
        <v>2016</v>
      </c>
      <c r="C66" s="15" t="s">
        <v>177</v>
      </c>
      <c r="D66" s="15" t="s">
        <v>178</v>
      </c>
      <c r="E66" s="15" t="s">
        <v>159</v>
      </c>
      <c r="F66" s="15">
        <v>34</v>
      </c>
      <c r="I66" s="15" t="s">
        <v>220</v>
      </c>
      <c r="J66" s="15" t="s">
        <v>162</v>
      </c>
      <c r="K66" s="15" t="s">
        <v>187</v>
      </c>
      <c r="L66" s="15">
        <v>0.42199999999999999</v>
      </c>
      <c r="M66" s="15">
        <v>6.4000000000000001E-2</v>
      </c>
    </row>
    <row r="67" spans="1:14" x14ac:dyDescent="0.3">
      <c r="A67" s="15">
        <v>1138</v>
      </c>
      <c r="B67" s="15">
        <v>2017</v>
      </c>
      <c r="C67" s="15" t="s">
        <v>189</v>
      </c>
      <c r="D67" s="15" t="s">
        <v>190</v>
      </c>
      <c r="E67" s="15" t="s">
        <v>159</v>
      </c>
      <c r="F67" s="15">
        <v>54</v>
      </c>
      <c r="I67" s="15" t="s">
        <v>71</v>
      </c>
      <c r="J67" s="15" t="s">
        <v>109</v>
      </c>
      <c r="K67" s="15" t="s">
        <v>165</v>
      </c>
      <c r="L67" s="15">
        <v>-0.45</v>
      </c>
      <c r="M67" s="15">
        <v>1E-3</v>
      </c>
    </row>
    <row r="68" spans="1:14" x14ac:dyDescent="0.3">
      <c r="A68" s="15">
        <v>1138</v>
      </c>
      <c r="B68" s="15">
        <v>2017</v>
      </c>
      <c r="C68" s="15" t="s">
        <v>189</v>
      </c>
      <c r="D68" s="15" t="s">
        <v>190</v>
      </c>
      <c r="E68" s="15" t="s">
        <v>159</v>
      </c>
      <c r="F68" s="15">
        <v>54</v>
      </c>
      <c r="I68" s="15" t="s">
        <v>194</v>
      </c>
      <c r="J68" s="15" t="s">
        <v>195</v>
      </c>
      <c r="K68" s="15" t="s">
        <v>197</v>
      </c>
      <c r="L68" s="15">
        <v>-0.06</v>
      </c>
      <c r="M68" s="15">
        <v>0.69</v>
      </c>
    </row>
    <row r="69" spans="1:14" x14ac:dyDescent="0.3">
      <c r="A69" s="15">
        <v>1138</v>
      </c>
      <c r="B69" s="15">
        <v>2017</v>
      </c>
      <c r="C69" s="15" t="s">
        <v>189</v>
      </c>
      <c r="D69" s="15" t="s">
        <v>190</v>
      </c>
      <c r="E69" s="15" t="s">
        <v>159</v>
      </c>
      <c r="F69" s="15">
        <v>54</v>
      </c>
      <c r="I69" s="15" t="s">
        <v>194</v>
      </c>
      <c r="J69" s="15" t="s">
        <v>196</v>
      </c>
      <c r="K69" s="15" t="s">
        <v>197</v>
      </c>
      <c r="L69" s="15">
        <v>-0.18</v>
      </c>
      <c r="M69" s="15">
        <v>0.27</v>
      </c>
    </row>
    <row r="70" spans="1:14" x14ac:dyDescent="0.3">
      <c r="A70" s="15">
        <v>1123</v>
      </c>
      <c r="B70" s="15">
        <v>2017</v>
      </c>
      <c r="C70" s="15" t="s">
        <v>202</v>
      </c>
      <c r="D70" s="15" t="s">
        <v>119</v>
      </c>
      <c r="E70" s="15" t="s">
        <v>46</v>
      </c>
      <c r="F70" s="15">
        <v>108</v>
      </c>
      <c r="I70" s="15" t="s">
        <v>203</v>
      </c>
      <c r="J70" s="15" t="s">
        <v>206</v>
      </c>
      <c r="K70" s="15" t="s">
        <v>208</v>
      </c>
      <c r="L70" s="15">
        <v>0.5</v>
      </c>
      <c r="M70" s="15" t="s">
        <v>209</v>
      </c>
    </row>
    <row r="71" spans="1:14" x14ac:dyDescent="0.3">
      <c r="A71" s="15">
        <v>1123</v>
      </c>
      <c r="B71" s="15">
        <v>2017</v>
      </c>
      <c r="C71" s="15" t="s">
        <v>202</v>
      </c>
      <c r="D71" s="15" t="s">
        <v>119</v>
      </c>
      <c r="E71" s="15" t="s">
        <v>46</v>
      </c>
      <c r="F71" s="15">
        <v>108</v>
      </c>
      <c r="I71" s="15" t="s">
        <v>203</v>
      </c>
      <c r="J71" s="15" t="s">
        <v>207</v>
      </c>
      <c r="K71" s="15" t="s">
        <v>208</v>
      </c>
      <c r="L71" s="15">
        <v>0.46</v>
      </c>
      <c r="M71" s="15" t="s">
        <v>209</v>
      </c>
    </row>
    <row r="72" spans="1:14" x14ac:dyDescent="0.3">
      <c r="A72" s="15">
        <v>1078</v>
      </c>
      <c r="B72" s="15">
        <v>2019</v>
      </c>
      <c r="C72" s="15" t="s">
        <v>216</v>
      </c>
      <c r="D72" s="15" t="s">
        <v>217</v>
      </c>
      <c r="E72" s="15" t="s">
        <v>46</v>
      </c>
      <c r="F72" s="15">
        <v>192</v>
      </c>
      <c r="I72" s="15" t="s">
        <v>249</v>
      </c>
      <c r="J72" s="15" t="s">
        <v>222</v>
      </c>
      <c r="K72" s="15" t="s">
        <v>223</v>
      </c>
      <c r="L72" s="15">
        <v>0.32800000000000001</v>
      </c>
      <c r="M72" s="15" t="s">
        <v>209</v>
      </c>
    </row>
    <row r="73" spans="1:14" x14ac:dyDescent="0.3">
      <c r="A73" s="15">
        <v>1078</v>
      </c>
      <c r="B73" s="15">
        <v>2019</v>
      </c>
      <c r="C73" s="15" t="s">
        <v>216</v>
      </c>
      <c r="D73" s="15" t="s">
        <v>217</v>
      </c>
      <c r="E73" s="15" t="s">
        <v>46</v>
      </c>
      <c r="F73" s="15">
        <v>192</v>
      </c>
      <c r="I73" s="15" t="s">
        <v>219</v>
      </c>
      <c r="K73" s="15" t="s">
        <v>185</v>
      </c>
      <c r="L73" s="15">
        <v>0.309</v>
      </c>
      <c r="M73" s="15" t="s">
        <v>209</v>
      </c>
    </row>
    <row r="74" spans="1:14" x14ac:dyDescent="0.3">
      <c r="A74" s="15">
        <v>1067</v>
      </c>
      <c r="B74" s="15">
        <v>2019</v>
      </c>
      <c r="C74" s="15" t="s">
        <v>156</v>
      </c>
      <c r="D74" s="15" t="s">
        <v>37</v>
      </c>
      <c r="E74" s="15" t="s">
        <v>46</v>
      </c>
      <c r="F74" s="15">
        <v>19</v>
      </c>
      <c r="G74" s="15" t="s">
        <v>160</v>
      </c>
      <c r="H74" s="1">
        <v>9</v>
      </c>
      <c r="I74" s="15" t="s">
        <v>71</v>
      </c>
      <c r="J74" s="15" t="s">
        <v>109</v>
      </c>
      <c r="K74" s="15" t="s">
        <v>165</v>
      </c>
      <c r="L74" s="15">
        <v>0.31</v>
      </c>
    </row>
    <row r="75" spans="1:14" x14ac:dyDescent="0.3">
      <c r="A75" s="15">
        <v>1064</v>
      </c>
      <c r="B75" s="15">
        <v>2019</v>
      </c>
      <c r="C75" s="15" t="s">
        <v>229</v>
      </c>
      <c r="D75" s="15" t="s">
        <v>230</v>
      </c>
      <c r="E75" s="15" t="s">
        <v>46</v>
      </c>
      <c r="F75" s="15">
        <v>106</v>
      </c>
      <c r="G75" s="15"/>
      <c r="H75" s="1"/>
      <c r="I75" s="15" t="s">
        <v>249</v>
      </c>
      <c r="J75" s="15" t="s">
        <v>109</v>
      </c>
      <c r="K75" s="15" t="s">
        <v>165</v>
      </c>
      <c r="L75" s="15">
        <v>-0.45500000000000002</v>
      </c>
      <c r="M75" s="15" t="s">
        <v>234</v>
      </c>
      <c r="N75" s="15" t="s">
        <v>235</v>
      </c>
    </row>
    <row r="76" spans="1:14" x14ac:dyDescent="0.3">
      <c r="A76" s="15">
        <v>1041</v>
      </c>
      <c r="B76" s="15">
        <v>2020</v>
      </c>
      <c r="C76" s="15" t="s">
        <v>236</v>
      </c>
      <c r="D76" s="15" t="s">
        <v>237</v>
      </c>
      <c r="E76" s="15" t="s">
        <v>46</v>
      </c>
      <c r="F76" s="15">
        <v>21</v>
      </c>
      <c r="I76" s="15" t="s">
        <v>249</v>
      </c>
      <c r="J76" s="15" t="s">
        <v>247</v>
      </c>
      <c r="K76" s="15" t="s">
        <v>248</v>
      </c>
      <c r="L76" s="15">
        <v>0.52600000000000002</v>
      </c>
      <c r="M76" s="1">
        <v>1.4E-2</v>
      </c>
    </row>
    <row r="77" spans="1:14" x14ac:dyDescent="0.3">
      <c r="A77" s="15">
        <v>1041</v>
      </c>
      <c r="B77" s="15">
        <v>2020</v>
      </c>
      <c r="C77" s="15" t="s">
        <v>236</v>
      </c>
      <c r="D77" s="15" t="s">
        <v>237</v>
      </c>
      <c r="E77" s="15" t="s">
        <v>46</v>
      </c>
      <c r="F77" s="15">
        <v>21</v>
      </c>
      <c r="I77" s="15" t="s">
        <v>147</v>
      </c>
      <c r="J77" s="15" t="s">
        <v>250</v>
      </c>
      <c r="K77" s="15" t="s">
        <v>148</v>
      </c>
      <c r="L77" s="15">
        <v>0.58599999999999997</v>
      </c>
      <c r="M77" s="1">
        <v>5.0000000000000001E-3</v>
      </c>
    </row>
    <row r="78" spans="1:14" x14ac:dyDescent="0.3">
      <c r="A78" s="15">
        <v>1041</v>
      </c>
      <c r="B78" s="15">
        <v>2020</v>
      </c>
      <c r="C78" s="15" t="s">
        <v>236</v>
      </c>
      <c r="D78" s="15" t="s">
        <v>237</v>
      </c>
      <c r="E78" s="15" t="s">
        <v>46</v>
      </c>
      <c r="F78" s="15">
        <v>10</v>
      </c>
      <c r="I78" s="15" t="s">
        <v>147</v>
      </c>
      <c r="J78" s="15" t="s">
        <v>251</v>
      </c>
      <c r="K78" s="15" t="s">
        <v>253</v>
      </c>
      <c r="L78" s="15">
        <v>0.71699999999999997</v>
      </c>
      <c r="M78" s="1">
        <v>2.5999999999999999E-2</v>
      </c>
    </row>
    <row r="79" spans="1:14" x14ac:dyDescent="0.3">
      <c r="A79" s="15">
        <v>1041</v>
      </c>
      <c r="B79" s="15">
        <v>2020</v>
      </c>
      <c r="C79" s="15" t="s">
        <v>236</v>
      </c>
      <c r="D79" s="15" t="s">
        <v>237</v>
      </c>
      <c r="E79" s="15" t="s">
        <v>46</v>
      </c>
      <c r="F79" s="15">
        <v>18</v>
      </c>
      <c r="I79" s="15" t="s">
        <v>147</v>
      </c>
      <c r="J79" s="15" t="s">
        <v>252</v>
      </c>
      <c r="K79" s="15" t="s">
        <v>254</v>
      </c>
      <c r="L79" s="15">
        <v>0.70699999999999996</v>
      </c>
      <c r="M79" s="1" t="s">
        <v>257</v>
      </c>
    </row>
    <row r="80" spans="1:14" x14ac:dyDescent="0.3">
      <c r="A80" s="15">
        <v>1041</v>
      </c>
      <c r="B80" s="15">
        <v>2020</v>
      </c>
      <c r="C80" s="15" t="s">
        <v>236</v>
      </c>
      <c r="D80" s="15" t="s">
        <v>237</v>
      </c>
      <c r="E80" s="15" t="s">
        <v>46</v>
      </c>
      <c r="F80" s="15">
        <v>18</v>
      </c>
      <c r="I80" s="15" t="s">
        <v>147</v>
      </c>
      <c r="J80" s="15" t="s">
        <v>244</v>
      </c>
      <c r="K80" s="15" t="s">
        <v>255</v>
      </c>
      <c r="L80" s="15">
        <v>0.70899999999999996</v>
      </c>
      <c r="M80" s="15">
        <v>1E-3</v>
      </c>
    </row>
    <row r="81" spans="1:13" x14ac:dyDescent="0.3">
      <c r="A81" s="15">
        <v>1041</v>
      </c>
      <c r="B81" s="15">
        <v>2020</v>
      </c>
      <c r="C81" s="15" t="s">
        <v>236</v>
      </c>
      <c r="D81" s="15" t="s">
        <v>237</v>
      </c>
      <c r="E81" s="15" t="s">
        <v>46</v>
      </c>
      <c r="F81" s="15">
        <v>18</v>
      </c>
      <c r="I81" s="15" t="s">
        <v>147</v>
      </c>
      <c r="J81" s="15" t="s">
        <v>245</v>
      </c>
      <c r="K81" s="15" t="s">
        <v>256</v>
      </c>
      <c r="L81" s="15">
        <v>0.64300000000000002</v>
      </c>
      <c r="M81" s="15">
        <v>4.0000000000000001E-3</v>
      </c>
    </row>
    <row r="82" spans="1:13" x14ac:dyDescent="0.3">
      <c r="A82" s="15">
        <v>967</v>
      </c>
      <c r="B82" s="15">
        <v>2022</v>
      </c>
      <c r="C82" s="15" t="s">
        <v>258</v>
      </c>
      <c r="D82" s="15" t="s">
        <v>259</v>
      </c>
      <c r="E82" s="15" t="s">
        <v>46</v>
      </c>
      <c r="F82" s="15">
        <v>70</v>
      </c>
      <c r="I82" s="15" t="s">
        <v>249</v>
      </c>
      <c r="J82" s="15" t="s">
        <v>263</v>
      </c>
      <c r="K82" s="15" t="s">
        <v>122</v>
      </c>
      <c r="L82" s="15">
        <v>0.4</v>
      </c>
      <c r="M82" s="15">
        <v>5.9999999999999995E-4</v>
      </c>
    </row>
    <row r="83" spans="1:13" x14ac:dyDescent="0.3">
      <c r="A83" s="15">
        <v>967</v>
      </c>
      <c r="B83" s="15">
        <v>2022</v>
      </c>
      <c r="C83" s="15" t="s">
        <v>258</v>
      </c>
      <c r="D83" s="15" t="s">
        <v>259</v>
      </c>
      <c r="E83" s="15" t="s">
        <v>46</v>
      </c>
      <c r="F83" s="15">
        <v>35</v>
      </c>
      <c r="I83" s="15" t="s">
        <v>249</v>
      </c>
      <c r="J83" s="15" t="s">
        <v>261</v>
      </c>
      <c r="K83" s="15" t="s">
        <v>122</v>
      </c>
      <c r="L83" s="15">
        <v>0.31</v>
      </c>
      <c r="M83" s="15">
        <v>6.59E-2</v>
      </c>
    </row>
    <row r="84" spans="1:13" x14ac:dyDescent="0.3">
      <c r="A84" s="15">
        <v>967</v>
      </c>
      <c r="B84" s="15">
        <v>2022</v>
      </c>
      <c r="C84" s="15" t="s">
        <v>258</v>
      </c>
      <c r="D84" s="15" t="s">
        <v>259</v>
      </c>
      <c r="E84" s="15" t="s">
        <v>46</v>
      </c>
      <c r="F84" s="15">
        <v>35</v>
      </c>
      <c r="I84" s="15" t="s">
        <v>249</v>
      </c>
      <c r="J84" s="15" t="s">
        <v>264</v>
      </c>
      <c r="K84" s="15" t="s">
        <v>122</v>
      </c>
      <c r="L84" s="15">
        <v>0.43</v>
      </c>
      <c r="M84" s="15">
        <v>1.04E-2</v>
      </c>
    </row>
    <row r="85" spans="1:13" x14ac:dyDescent="0.3">
      <c r="A85" s="15">
        <v>967</v>
      </c>
      <c r="B85" s="15">
        <v>2022</v>
      </c>
      <c r="C85" s="15" t="s">
        <v>258</v>
      </c>
      <c r="D85" s="15" t="s">
        <v>259</v>
      </c>
      <c r="E85" s="15" t="s">
        <v>46</v>
      </c>
      <c r="F85" s="15">
        <v>70</v>
      </c>
      <c r="I85" s="15" t="s">
        <v>265</v>
      </c>
      <c r="J85" s="15" t="s">
        <v>263</v>
      </c>
      <c r="K85" s="15" t="s">
        <v>148</v>
      </c>
      <c r="L85" s="15">
        <v>0.32</v>
      </c>
      <c r="M85" s="15">
        <v>6.8999999999999999E-3</v>
      </c>
    </row>
    <row r="86" spans="1:13" x14ac:dyDescent="0.3">
      <c r="A86" s="15">
        <v>967</v>
      </c>
      <c r="B86" s="15">
        <v>2022</v>
      </c>
      <c r="C86" s="15" t="s">
        <v>258</v>
      </c>
      <c r="D86" s="15" t="s">
        <v>259</v>
      </c>
      <c r="E86" s="15" t="s">
        <v>46</v>
      </c>
      <c r="F86" s="15">
        <v>35</v>
      </c>
      <c r="I86" s="15" t="s">
        <v>265</v>
      </c>
      <c r="J86" s="15" t="s">
        <v>261</v>
      </c>
      <c r="K86" s="15" t="s">
        <v>148</v>
      </c>
      <c r="L86" s="15">
        <v>0.27</v>
      </c>
      <c r="M86" s="15">
        <v>0.1179</v>
      </c>
    </row>
    <row r="87" spans="1:13" x14ac:dyDescent="0.3">
      <c r="A87" s="15">
        <v>967</v>
      </c>
      <c r="B87" s="15">
        <v>2022</v>
      </c>
      <c r="C87" s="15" t="s">
        <v>258</v>
      </c>
      <c r="D87" s="15" t="s">
        <v>259</v>
      </c>
      <c r="E87" s="15" t="s">
        <v>46</v>
      </c>
      <c r="F87" s="15">
        <v>35</v>
      </c>
      <c r="I87" s="15" t="s">
        <v>265</v>
      </c>
      <c r="J87" s="15" t="s">
        <v>264</v>
      </c>
      <c r="K87" s="15" t="s">
        <v>148</v>
      </c>
      <c r="L87" s="15">
        <v>0.46</v>
      </c>
      <c r="M87" s="15">
        <v>5.7000000000000002E-3</v>
      </c>
    </row>
    <row r="88" spans="1:13" x14ac:dyDescent="0.3">
      <c r="A88" s="15">
        <v>967</v>
      </c>
      <c r="B88" s="15">
        <v>2022</v>
      </c>
      <c r="C88" s="15" t="s">
        <v>258</v>
      </c>
      <c r="D88" s="15" t="s">
        <v>259</v>
      </c>
      <c r="E88" s="15" t="s">
        <v>46</v>
      </c>
      <c r="F88" s="15">
        <v>70</v>
      </c>
      <c r="I88" s="15" t="s">
        <v>266</v>
      </c>
      <c r="J88" s="15" t="s">
        <v>263</v>
      </c>
      <c r="K88" s="15" t="s">
        <v>146</v>
      </c>
      <c r="L88" s="15">
        <v>-0.27</v>
      </c>
      <c r="M88" s="15">
        <v>2.3800000000000002E-2</v>
      </c>
    </row>
    <row r="89" spans="1:13" x14ac:dyDescent="0.3">
      <c r="A89" s="15">
        <v>967</v>
      </c>
      <c r="B89" s="15">
        <v>2022</v>
      </c>
      <c r="C89" s="15" t="s">
        <v>258</v>
      </c>
      <c r="D89" s="15" t="s">
        <v>259</v>
      </c>
      <c r="E89" s="15" t="s">
        <v>46</v>
      </c>
      <c r="F89" s="15">
        <v>35</v>
      </c>
      <c r="I89" s="15" t="s">
        <v>266</v>
      </c>
      <c r="J89" s="15" t="s">
        <v>261</v>
      </c>
      <c r="K89" s="15" t="s">
        <v>146</v>
      </c>
      <c r="L89" s="15">
        <v>-0.24</v>
      </c>
      <c r="M89" s="15">
        <v>0.16400000000000001</v>
      </c>
    </row>
    <row r="90" spans="1:13" x14ac:dyDescent="0.3">
      <c r="A90" s="15">
        <v>967</v>
      </c>
      <c r="B90" s="15">
        <v>2022</v>
      </c>
      <c r="C90" s="15" t="s">
        <v>258</v>
      </c>
      <c r="D90" s="15" t="s">
        <v>259</v>
      </c>
      <c r="E90" s="15" t="s">
        <v>46</v>
      </c>
      <c r="F90" s="15">
        <v>35</v>
      </c>
      <c r="I90" s="15" t="s">
        <v>266</v>
      </c>
      <c r="J90" s="15" t="s">
        <v>264</v>
      </c>
      <c r="K90" s="15" t="s">
        <v>146</v>
      </c>
      <c r="L90" s="15">
        <v>-0.35</v>
      </c>
      <c r="M90" s="15">
        <v>3.9600000000000003E-2</v>
      </c>
    </row>
    <row r="91" spans="1:13" x14ac:dyDescent="0.3">
      <c r="A91" s="15">
        <v>967</v>
      </c>
      <c r="B91" s="15">
        <v>2022</v>
      </c>
      <c r="C91" s="15" t="s">
        <v>258</v>
      </c>
      <c r="D91" s="15" t="s">
        <v>259</v>
      </c>
      <c r="E91" s="15" t="s">
        <v>46</v>
      </c>
      <c r="F91" s="15">
        <v>70</v>
      </c>
      <c r="I91" s="15" t="s">
        <v>194</v>
      </c>
      <c r="J91" s="15" t="s">
        <v>263</v>
      </c>
      <c r="K91" s="15" t="s">
        <v>197</v>
      </c>
      <c r="L91" s="15">
        <v>-0.35</v>
      </c>
      <c r="M91" s="15">
        <v>3.0000000000000001E-3</v>
      </c>
    </row>
    <row r="92" spans="1:13" x14ac:dyDescent="0.3">
      <c r="A92" s="15">
        <v>967</v>
      </c>
      <c r="B92" s="15">
        <v>2022</v>
      </c>
      <c r="C92" s="15" t="s">
        <v>258</v>
      </c>
      <c r="D92" s="15" t="s">
        <v>259</v>
      </c>
      <c r="E92" s="15" t="s">
        <v>46</v>
      </c>
      <c r="F92" s="15">
        <v>35</v>
      </c>
      <c r="I92" s="15" t="s">
        <v>194</v>
      </c>
      <c r="J92" s="15" t="s">
        <v>261</v>
      </c>
      <c r="K92" s="15" t="s">
        <v>197</v>
      </c>
      <c r="L92" s="15">
        <v>-0.37</v>
      </c>
      <c r="M92" s="15">
        <v>2.87E-2</v>
      </c>
    </row>
    <row r="93" spans="1:13" x14ac:dyDescent="0.3">
      <c r="A93" s="15">
        <v>967</v>
      </c>
      <c r="B93" s="15">
        <v>2022</v>
      </c>
      <c r="C93" s="15" t="s">
        <v>258</v>
      </c>
      <c r="D93" s="15" t="s">
        <v>259</v>
      </c>
      <c r="E93" s="15" t="s">
        <v>46</v>
      </c>
      <c r="F93" s="15">
        <v>35</v>
      </c>
      <c r="I93" s="15" t="s">
        <v>194</v>
      </c>
      <c r="J93" s="15" t="s">
        <v>264</v>
      </c>
      <c r="K93" s="15" t="s">
        <v>197</v>
      </c>
      <c r="L93" s="15">
        <v>-0.34</v>
      </c>
      <c r="M93" s="15">
        <v>4.87E-2</v>
      </c>
    </row>
    <row r="94" spans="1:13" x14ac:dyDescent="0.3">
      <c r="A94" s="15">
        <v>967</v>
      </c>
      <c r="B94" s="15">
        <v>2022</v>
      </c>
      <c r="C94" s="15" t="s">
        <v>258</v>
      </c>
      <c r="D94" s="15" t="s">
        <v>259</v>
      </c>
      <c r="E94" s="15" t="s">
        <v>46</v>
      </c>
      <c r="F94" s="15">
        <v>70</v>
      </c>
      <c r="I94" s="15" t="s">
        <v>268</v>
      </c>
      <c r="J94" s="15" t="s">
        <v>263</v>
      </c>
      <c r="K94" s="15" t="s">
        <v>269</v>
      </c>
      <c r="L94" s="15">
        <v>-0.55000000000000004</v>
      </c>
      <c r="M94" s="15">
        <v>0</v>
      </c>
    </row>
    <row r="95" spans="1:13" x14ac:dyDescent="0.3">
      <c r="A95" s="15">
        <v>967</v>
      </c>
      <c r="B95" s="15">
        <v>2022</v>
      </c>
      <c r="C95" s="15" t="s">
        <v>258</v>
      </c>
      <c r="D95" s="15" t="s">
        <v>259</v>
      </c>
      <c r="E95" s="15" t="s">
        <v>46</v>
      </c>
      <c r="F95" s="15">
        <v>35</v>
      </c>
      <c r="I95" s="15" t="s">
        <v>268</v>
      </c>
      <c r="J95" s="15" t="s">
        <v>261</v>
      </c>
      <c r="K95" s="15" t="s">
        <v>269</v>
      </c>
      <c r="L95" s="15">
        <v>-0.48</v>
      </c>
      <c r="M95" s="15">
        <v>3.5000000000000001E-3</v>
      </c>
    </row>
    <row r="96" spans="1:13" x14ac:dyDescent="0.3">
      <c r="A96" s="15">
        <v>967</v>
      </c>
      <c r="B96" s="15">
        <v>2022</v>
      </c>
      <c r="C96" s="15" t="s">
        <v>258</v>
      </c>
      <c r="D96" s="15" t="s">
        <v>259</v>
      </c>
      <c r="E96" s="15" t="s">
        <v>46</v>
      </c>
      <c r="F96" s="15">
        <v>35</v>
      </c>
      <c r="I96" s="15" t="s">
        <v>268</v>
      </c>
      <c r="J96" s="15" t="s">
        <v>264</v>
      </c>
      <c r="K96" s="15" t="s">
        <v>269</v>
      </c>
      <c r="L96" s="15">
        <v>-0.48</v>
      </c>
      <c r="M96" s="15">
        <v>3.3999999999999998E-3</v>
      </c>
    </row>
  </sheetData>
  <sheetProtection algorithmName="SHA-512" hashValue="8UApfs5uo3Ff9SNDxDAUt40ApPoUWkNWK16eV5U+CRvoMt+gDqW2SJMP8RpUfmjc0PZRRbSBsT6zsXisR28N1A==" saltValue="Ye0WAM46CeCpZRu4hZbQfw==" spinCount="100000" sheet="1" objects="1" scenarios="1" selectLockedCells="1" selectUnlockedCells="1"/>
  <autoFilter ref="A2:N96">
    <filterColumn colId="4" showButton="0"/>
    <filterColumn colId="6" showButton="0"/>
  </autoFilter>
  <mergeCells count="14">
    <mergeCell ref="L1:M1"/>
    <mergeCell ref="E2:F2"/>
    <mergeCell ref="G2:H2"/>
    <mergeCell ref="I2:I3"/>
    <mergeCell ref="J2:J3"/>
    <mergeCell ref="K2:K3"/>
    <mergeCell ref="L2:L3"/>
    <mergeCell ref="M2:M3"/>
    <mergeCell ref="I1:K1"/>
    <mergeCell ref="A1:A3"/>
    <mergeCell ref="B1:B3"/>
    <mergeCell ref="C1:C3"/>
    <mergeCell ref="D1:D3"/>
    <mergeCell ref="E1:H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선택문헌특성</vt:lpstr>
      <vt:lpstr>질병과의 관련성_OSI</vt:lpstr>
      <vt:lpstr>진단정확성</vt:lpstr>
      <vt:lpstr>상관성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2022-10-17T08:14:37Z</dcterms:created>
  <dcterms:modified xsi:type="dcterms:W3CDTF">2023-05-23T07:49:18Z</dcterms:modified>
</cp:coreProperties>
</file>