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D:\2022년도\기관지경 이용\9. 검독\2차검독요청\"/>
    </mc:Choice>
  </mc:AlternateContent>
  <bookViews>
    <workbookView xWindow="0" yWindow="0" windowWidth="13875" windowHeight="3180" activeTab="3"/>
  </bookViews>
  <sheets>
    <sheet name="선택문헌특성(7편)" sheetId="1" r:id="rId1"/>
    <sheet name="(효과성) 자료추출_시술성공예측도" sheetId="7" r:id="rId2"/>
    <sheet name="(효과성) 자료추출_폐용적 감소 간접지표" sheetId="6" r:id="rId3"/>
    <sheet name="(효과성) 자료추출_상관성 " sheetId="10" r:id="rId4"/>
  </sheets>
  <definedNames>
    <definedName name="_xlnm._FilterDatabase" localSheetId="3" hidden="1">'(효과성) 자료추출_상관성 '!$A$4:$I$8</definedName>
    <definedName name="_xlnm._FilterDatabase" localSheetId="1" hidden="1">'(효과성) 자료추출_시술성공예측도'!$A$4:$X$12</definedName>
    <definedName name="_xlnm._FilterDatabase" localSheetId="2" hidden="1">'(효과성) 자료추출_폐용적 감소 간접지표'!$A$4:$O$25</definedName>
    <definedName name="_xlnm._FilterDatabase" localSheetId="0" hidden="1">'선택문헌특성(7편)'!$A$4:$R$11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7" l="1"/>
  <c r="K13" i="7"/>
  <c r="L13" i="7"/>
  <c r="H13" i="7"/>
  <c r="J13" i="7"/>
  <c r="L12" i="7"/>
  <c r="K12" i="7"/>
  <c r="J12" i="7"/>
  <c r="I12" i="7"/>
  <c r="H12" i="7"/>
  <c r="L11" i="7"/>
  <c r="K11" i="7"/>
  <c r="J11" i="7"/>
  <c r="I11" i="7"/>
  <c r="H11" i="7"/>
  <c r="X10" i="7"/>
  <c r="W10" i="7"/>
  <c r="V10" i="7"/>
  <c r="U10" i="7"/>
  <c r="T10" i="7"/>
  <c r="L10" i="7"/>
  <c r="K10" i="7"/>
  <c r="J10" i="7"/>
  <c r="I10" i="7"/>
  <c r="H10" i="7"/>
  <c r="X9" i="7"/>
  <c r="W9" i="7"/>
  <c r="V9" i="7"/>
  <c r="U9" i="7"/>
  <c r="T9" i="7"/>
  <c r="X8" i="7"/>
  <c r="W8" i="7"/>
  <c r="V8" i="7"/>
  <c r="U8" i="7"/>
  <c r="T8" i="7"/>
  <c r="L8" i="7"/>
  <c r="K8" i="7"/>
  <c r="J8" i="7"/>
  <c r="I8" i="7"/>
  <c r="H8" i="7"/>
  <c r="X7" i="7"/>
  <c r="W7" i="7"/>
  <c r="V7" i="7"/>
  <c r="U7" i="7"/>
  <c r="T7" i="7"/>
  <c r="X6" i="7"/>
  <c r="W6" i="7"/>
  <c r="V6" i="7"/>
  <c r="U6" i="7"/>
  <c r="T6" i="7"/>
  <c r="X5" i="7"/>
  <c r="W5" i="7"/>
  <c r="V5" i="7"/>
  <c r="U5" i="7"/>
  <c r="T5" i="7"/>
  <c r="L5" i="7"/>
  <c r="K5" i="7"/>
  <c r="J5" i="7"/>
  <c r="I5" i="7"/>
  <c r="H5" i="7"/>
  <c r="I11" i="1" l="1"/>
  <c r="I9" i="1"/>
  <c r="I7" i="1"/>
  <c r="I8" i="1"/>
  <c r="I10" i="1"/>
  <c r="I5" i="1"/>
</calcChain>
</file>

<file path=xl/sharedStrings.xml><?xml version="1.0" encoding="utf-8"?>
<sst xmlns="http://schemas.openxmlformats.org/spreadsheetml/2006/main" count="393" uniqueCount="171">
  <si>
    <t>연번</t>
    <phoneticPr fontId="2" type="noConversion"/>
  </si>
  <si>
    <t>HRCT</t>
    <phoneticPr fontId="2" type="noConversion"/>
  </si>
  <si>
    <t>연구국가</t>
    <phoneticPr fontId="2" type="noConversion"/>
  </si>
  <si>
    <t>연구대상자</t>
    <phoneticPr fontId="2" type="noConversion"/>
  </si>
  <si>
    <t>비교검사</t>
    <phoneticPr fontId="2" type="noConversion"/>
  </si>
  <si>
    <t>환자 수</t>
    <phoneticPr fontId="2" type="noConversion"/>
  </si>
  <si>
    <t>평균연령</t>
    <phoneticPr fontId="2" type="noConversion"/>
  </si>
  <si>
    <t>안전성</t>
    <phoneticPr fontId="2" type="noConversion"/>
  </si>
  <si>
    <t>경제성
(비용절감 또는 재정영향)</t>
    <phoneticPr fontId="2" type="noConversion"/>
  </si>
  <si>
    <t>중재검사</t>
    <phoneticPr fontId="2" type="noConversion"/>
  </si>
  <si>
    <t>효과성(치료결과예측)</t>
    <phoneticPr fontId="2" type="noConversion"/>
  </si>
  <si>
    <t>기본정보</t>
    <phoneticPr fontId="2" type="noConversion"/>
  </si>
  <si>
    <t>코호트연구</t>
    <phoneticPr fontId="2" type="noConversion"/>
  </si>
  <si>
    <t>여</t>
    <phoneticPr fontId="2" type="noConversion"/>
  </si>
  <si>
    <t>HRCT</t>
    <phoneticPr fontId="2" type="noConversion"/>
  </si>
  <si>
    <t>Chartis</t>
    <phoneticPr fontId="2" type="noConversion"/>
  </si>
  <si>
    <t>독일</t>
    <phoneticPr fontId="2" type="noConversion"/>
  </si>
  <si>
    <t>후향적 코호트연구</t>
    <phoneticPr fontId="2" type="noConversion"/>
  </si>
  <si>
    <t>미국</t>
    <phoneticPr fontId="2" type="noConversion"/>
  </si>
  <si>
    <t>-</t>
    <phoneticPr fontId="2" type="noConversion"/>
  </si>
  <si>
    <t>QCT</t>
    <phoneticPr fontId="2" type="noConversion"/>
  </si>
  <si>
    <t>ECVA(Chartis)</t>
    <phoneticPr fontId="2" type="noConversion"/>
  </si>
  <si>
    <t>-</t>
    <phoneticPr fontId="2" type="noConversion"/>
  </si>
  <si>
    <t>여성비율</t>
    <phoneticPr fontId="2" type="noConversion"/>
  </si>
  <si>
    <t>severe emphysema
* They suffered from severe emphysema, as evidenced by HRCT scans, severe
airway obstruction (forced expiratory volume in 1 s (FEV1)/forced vital capacity (FVC) &lt;70% and FEV1
&lt;50% predicted), hyperinflation (residual volume (RV) &gt;160% predicted) and relevant dyspnoea (modified
Medical Research Council (mMRC) scale ⩾1) despite adequate standard therapy</t>
    <phoneticPr fontId="2" type="noConversion"/>
  </si>
  <si>
    <t>(전향적) 코호트연구</t>
    <phoneticPr fontId="2" type="noConversion"/>
  </si>
  <si>
    <t>정의</t>
    <phoneticPr fontId="2" type="noConversion"/>
  </si>
  <si>
    <t>N</t>
    <phoneticPr fontId="2" type="noConversion"/>
  </si>
  <si>
    <t>CV-, 시술 성공</t>
    <phoneticPr fontId="2" type="noConversion"/>
  </si>
  <si>
    <t>CV-, 시술 실패</t>
    <phoneticPr fontId="2" type="noConversion"/>
  </si>
  <si>
    <t>CV+, 시술 성공</t>
    <phoneticPr fontId="2" type="noConversion"/>
  </si>
  <si>
    <t>CV+, 시술 실패</t>
    <phoneticPr fontId="2" type="noConversion"/>
  </si>
  <si>
    <t>PPV</t>
    <phoneticPr fontId="2" type="noConversion"/>
  </si>
  <si>
    <t>NPV</t>
    <phoneticPr fontId="2" type="noConversion"/>
  </si>
  <si>
    <t>Accuracy</t>
    <phoneticPr fontId="2" type="noConversion"/>
  </si>
  <si>
    <t>(중재검사 이용 시) 시술 성공 예측도</t>
    <phoneticPr fontId="2" type="noConversion"/>
  </si>
  <si>
    <t>(비교검사 이용 시) 시술 성공 예측도</t>
    <phoneticPr fontId="2" type="noConversion"/>
  </si>
  <si>
    <t>폐용적이 350 ml 이상 감소한 경우</t>
    <phoneticPr fontId="2" type="noConversion"/>
  </si>
  <si>
    <t>기준 1 , 시술 성공</t>
    <phoneticPr fontId="2" type="noConversion"/>
  </si>
  <si>
    <t>기준 2, 시술 성공</t>
    <phoneticPr fontId="2" type="noConversion"/>
  </si>
  <si>
    <t>기준 1, 시술 실패</t>
    <phoneticPr fontId="2" type="noConversion"/>
  </si>
  <si>
    <t>기준 2, 시술 실패</t>
    <phoneticPr fontId="2" type="noConversion"/>
  </si>
  <si>
    <t>Sn</t>
    <phoneticPr fontId="2" type="noConversion"/>
  </si>
  <si>
    <t>Sp</t>
    <phoneticPr fontId="2" type="noConversion"/>
  </si>
  <si>
    <t>QCT-Bayes</t>
    <phoneticPr fontId="2" type="noConversion"/>
  </si>
  <si>
    <t>yes</t>
    <phoneticPr fontId="2" type="noConversion"/>
  </si>
  <si>
    <t>no</t>
    <phoneticPr fontId="2" type="noConversion"/>
  </si>
  <si>
    <t>Fissure Integrity &gt;= 90%</t>
    <phoneticPr fontId="2" type="noConversion"/>
  </si>
  <si>
    <t>Fissure Integrity &lt; 90%</t>
    <phoneticPr fontId="2" type="noConversion"/>
  </si>
  <si>
    <t>Fissure Integrity_incomplete fissure</t>
    <phoneticPr fontId="2" type="noConversion"/>
  </si>
  <si>
    <t>Fissure Integrity_complete fissure</t>
    <phoneticPr fontId="2" type="noConversion"/>
  </si>
  <si>
    <t>FCS &gt;95%</t>
    <phoneticPr fontId="2" type="noConversion"/>
  </si>
  <si>
    <t>FCS &lt; 95%</t>
    <phoneticPr fontId="2" type="noConversion"/>
  </si>
  <si>
    <t>FCS &gt;80%</t>
    <phoneticPr fontId="2" type="noConversion"/>
  </si>
  <si>
    <t>FCS &lt; 80%</t>
    <phoneticPr fontId="2" type="noConversion"/>
  </si>
  <si>
    <t>CV+</t>
    <phoneticPr fontId="2" type="noConversion"/>
  </si>
  <si>
    <t>CV-</t>
    <phoneticPr fontId="2" type="noConversion"/>
  </si>
  <si>
    <t>ECVA</t>
    <phoneticPr fontId="2" type="noConversion"/>
  </si>
  <si>
    <t>폐용적 감소 기준</t>
    <phoneticPr fontId="2" type="noConversion"/>
  </si>
  <si>
    <t>단위</t>
    <phoneticPr fontId="2" type="noConversion"/>
  </si>
  <si>
    <t>점수</t>
    <phoneticPr fontId="2" type="noConversion"/>
  </si>
  <si>
    <t>무기폐</t>
    <phoneticPr fontId="2" type="noConversion"/>
  </si>
  <si>
    <t>명</t>
    <phoneticPr fontId="2" type="noConversion"/>
  </si>
  <si>
    <t>무기폐 발생률: 36%(4/11명)</t>
    <phoneticPr fontId="2" type="noConversion"/>
  </si>
  <si>
    <t>%</t>
    <phoneticPr fontId="2" type="noConversion"/>
  </si>
  <si>
    <t>무기폐 발생률: 40%(8/20명)</t>
    <phoneticPr fontId="2" type="noConversion"/>
  </si>
  <si>
    <t>L</t>
    <phoneticPr fontId="2" type="noConversion"/>
  </si>
  <si>
    <t>NR</t>
    <phoneticPr fontId="2" type="noConversion"/>
  </si>
  <si>
    <t>m</t>
    <phoneticPr fontId="2" type="noConversion"/>
  </si>
  <si>
    <t>폐용적 감소
(연속형 변수)</t>
    <phoneticPr fontId="2" type="noConversion"/>
  </si>
  <si>
    <t>폐용적 감소
(이분형 변수)</t>
    <phoneticPr fontId="2" type="noConversion"/>
  </si>
  <si>
    <t>폐용적축소술 시술 기준 추적관찰 1일</t>
    <phoneticPr fontId="2" type="noConversion"/>
  </si>
  <si>
    <t>폐용적축소술 시술 기준 추적관찰 3개월 ~ 추적관찰 6개월</t>
    <phoneticPr fontId="2" type="noConversion"/>
  </si>
  <si>
    <t>TLVR</t>
    <phoneticPr fontId="2" type="noConversion"/>
  </si>
  <si>
    <t>중위수 55.7 (범위: 18-92.4)</t>
  </si>
  <si>
    <t>중위수 5.7 (범위: 1.6-16)</t>
  </si>
  <si>
    <t>mL</t>
    <phoneticPr fontId="2" type="noConversion"/>
  </si>
  <si>
    <t>CV-(All)</t>
    <phoneticPr fontId="2" type="noConversion"/>
  </si>
  <si>
    <t>CV+(All)</t>
    <phoneticPr fontId="2" type="noConversion"/>
  </si>
  <si>
    <t>폐기능과 관련된 결과지표</t>
    <phoneticPr fontId="2" type="noConversion"/>
  </si>
  <si>
    <t>결과</t>
    <phoneticPr fontId="2" type="noConversion"/>
  </si>
  <si>
    <t>중위수 752.7 (범위: 218.2-1.270)</t>
  </si>
  <si>
    <t>중위수 98.6 (범위: 26.8-232.1)</t>
  </si>
  <si>
    <t>mean±sd: 7.39±1.67</t>
  </si>
  <si>
    <t>mean±sd: 7.56±1.41</t>
  </si>
  <si>
    <t>mean±sd: 4.49±1.22</t>
  </si>
  <si>
    <t>mean±sd: 4.93±1.53</t>
  </si>
  <si>
    <t>비교검사와의 관련성</t>
    <phoneticPr fontId="2" type="noConversion"/>
  </si>
  <si>
    <t>Record No.</t>
    <phoneticPr fontId="2" type="noConversion"/>
  </si>
  <si>
    <t>연구설계</t>
    <phoneticPr fontId="2" type="noConversion"/>
  </si>
  <si>
    <t>Gesierich
(2016)</t>
    <phoneticPr fontId="2" type="noConversion"/>
  </si>
  <si>
    <t xml:space="preserve"> Koster
(2016)</t>
    <phoneticPr fontId="2" type="noConversion"/>
  </si>
  <si>
    <t>Schuhmann
(2015)</t>
    <phoneticPr fontId="2" type="noConversion"/>
  </si>
  <si>
    <t>Gompelmann
(2014)</t>
    <phoneticPr fontId="2" type="noConversion"/>
  </si>
  <si>
    <t>Herth(2013)</t>
    <phoneticPr fontId="2" type="noConversion"/>
  </si>
  <si>
    <t>Gompelmann
(2010)</t>
    <phoneticPr fontId="2" type="noConversion"/>
  </si>
  <si>
    <t xml:space="preserve"> Aljuri
(2009)</t>
    <phoneticPr fontId="2" type="noConversion"/>
  </si>
  <si>
    <t>x</t>
  </si>
  <si>
    <t>o</t>
  </si>
  <si>
    <t>신의료기술평가</t>
    <phoneticPr fontId="2" type="noConversion"/>
  </si>
  <si>
    <t>기관지내시경 
폐용적축소술 성공 예측도
(양성예측도, 음성예측도, 정확도)</t>
    <phoneticPr fontId="2" type="noConversion"/>
  </si>
  <si>
    <t xml:space="preserve">폐용적 감소
(측부환기 유무에 따른 폐용적축소술 이후의 폐용적 감소) </t>
    <phoneticPr fontId="2" type="noConversion"/>
  </si>
  <si>
    <t>상관성
(폐용적축소술 이후 무기폐 발생과 Chartis 검사 결과(측부환기 유무) 간의 상관성)</t>
    <phoneticPr fontId="2" type="noConversion"/>
  </si>
  <si>
    <t xml:space="preserve">중증 폐기종 환자
</t>
    <phoneticPr fontId="2" type="noConversion"/>
  </si>
  <si>
    <t>제1저자
(연도)</t>
    <phoneticPr fontId="2" type="noConversion"/>
  </si>
  <si>
    <t>cut off 기준 1</t>
    <phoneticPr fontId="2" type="noConversion"/>
  </si>
  <si>
    <t>cut off  기준 2</t>
    <phoneticPr fontId="2" type="noConversion"/>
  </si>
  <si>
    <t>ΔFEV1 ⩾12% or 100 mL, ΔRV ⩾
−8% or −400 mL , ΔVC &gt;12%, Δ6MWT ⩾27 m , ΔmMRC ⩾1 point, ΔSGRQ ⩾4 units</t>
    <phoneticPr fontId="2" type="noConversion"/>
  </si>
  <si>
    <t>기관지 내시경 폐용적 축소술 성공 기준</t>
    <phoneticPr fontId="2" type="noConversion"/>
  </si>
  <si>
    <t>QCT, Fissure Integrity</t>
    <phoneticPr fontId="2" type="noConversion"/>
  </si>
  <si>
    <t>정의</t>
    <phoneticPr fontId="2" type="noConversion"/>
  </si>
  <si>
    <t>ΔFEV1</t>
    <phoneticPr fontId="2" type="noConversion"/>
  </si>
  <si>
    <t>ΔVCmax</t>
    <phoneticPr fontId="2" type="noConversion"/>
  </si>
  <si>
    <t xml:space="preserve">ΔRV </t>
    <phoneticPr fontId="2" type="noConversion"/>
  </si>
  <si>
    <t>Δ6MWT</t>
    <phoneticPr fontId="2" type="noConversion"/>
  </si>
  <si>
    <t>ΔSGRQ</t>
    <phoneticPr fontId="2" type="noConversion"/>
  </si>
  <si>
    <t xml:space="preserve">ΔmMRC </t>
    <phoneticPr fontId="2" type="noConversion"/>
  </si>
  <si>
    <t>폐용적축소술 전후</t>
    <phoneticPr fontId="2" type="noConversion"/>
  </si>
  <si>
    <t>mean±sem: 0.16±0.03</t>
    <phoneticPr fontId="2" type="noConversion"/>
  </si>
  <si>
    <t>mean±sem: 21.6±3.7</t>
    <phoneticPr fontId="2" type="noConversion"/>
  </si>
  <si>
    <t>mean±sem: 0.31±0.08</t>
    <phoneticPr fontId="2" type="noConversion"/>
  </si>
  <si>
    <t>mean±sem: 17.5±4.4</t>
    <phoneticPr fontId="2" type="noConversion"/>
  </si>
  <si>
    <t>mean±sem: -0.81±0.17</t>
    <phoneticPr fontId="2" type="noConversion"/>
  </si>
  <si>
    <t>mean±sem: -12.2±2.5</t>
    <phoneticPr fontId="2" type="noConversion"/>
  </si>
  <si>
    <t>mean±sem:31.7±17.3</t>
    <phoneticPr fontId="2" type="noConversion"/>
  </si>
  <si>
    <t>mean±sem: -5.4±3.4</t>
    <phoneticPr fontId="2" type="noConversion"/>
  </si>
  <si>
    <t>mean±sem: -0.46±0.21</t>
    <phoneticPr fontId="2" type="noConversion"/>
  </si>
  <si>
    <t>mean±sem: -0.005±0.20</t>
    <phoneticPr fontId="2" type="noConversion"/>
  </si>
  <si>
    <t>mean±sem: 13.9±4.5</t>
    <phoneticPr fontId="2" type="noConversion"/>
  </si>
  <si>
    <t>mean±sem: 0.15±0.13</t>
    <phoneticPr fontId="2" type="noConversion"/>
  </si>
  <si>
    <t>mean±sem: 8.8±5.3</t>
    <phoneticPr fontId="2" type="noConversion"/>
  </si>
  <si>
    <t>mean±sem: -8.8±3.6</t>
    <phoneticPr fontId="2" type="noConversion"/>
  </si>
  <si>
    <t>mean±sem: 5.0±0.17</t>
    <phoneticPr fontId="2" type="noConversion"/>
  </si>
  <si>
    <t>mean±sem: -7.1±4.3</t>
    <phoneticPr fontId="2" type="noConversion"/>
  </si>
  <si>
    <t>mean±sem: -0.5±0.17</t>
    <phoneticPr fontId="2" type="noConversion"/>
  </si>
  <si>
    <t xml:space="preserve">RV </t>
    <phoneticPr fontId="2" type="noConversion"/>
  </si>
  <si>
    <t>TLC</t>
    <phoneticPr fontId="2" type="noConversion"/>
  </si>
  <si>
    <t>폐용적축소술 후</t>
    <phoneticPr fontId="2" type="noConversion"/>
  </si>
  <si>
    <t>improvement of &gt;=15% in FEV1</t>
    <phoneticPr fontId="2" type="noConversion"/>
  </si>
  <si>
    <t>improvement of &gt;=26 m in the 6MWT</t>
    <phoneticPr fontId="2" type="noConversion"/>
  </si>
  <si>
    <t>decrease of &gt;=4 points on the SGRQ</t>
    <phoneticPr fontId="2" type="noConversion"/>
  </si>
  <si>
    <t>mean±sem: 0.14±0.2</t>
    <phoneticPr fontId="2" type="noConversion"/>
  </si>
  <si>
    <t>mean±sem: 16±22</t>
    <phoneticPr fontId="2" type="noConversion"/>
  </si>
  <si>
    <t>mean±sem: 24±57</t>
    <phoneticPr fontId="2" type="noConversion"/>
  </si>
  <si>
    <t>mean±sem: -10±13</t>
    <phoneticPr fontId="2" type="noConversion"/>
  </si>
  <si>
    <t>mean±sem: 0.01±0.21</t>
    <phoneticPr fontId="2" type="noConversion"/>
  </si>
  <si>
    <t>mean±sem: 1±15</t>
    <phoneticPr fontId="2" type="noConversion"/>
  </si>
  <si>
    <t>mean±sem: 7±56</t>
    <phoneticPr fontId="2" type="noConversion"/>
  </si>
  <si>
    <t>mean±sem: -5±15</t>
    <phoneticPr fontId="2" type="noConversion"/>
  </si>
  <si>
    <t>*폐엽저항력이 높다는 것은 CV-를 의미함
**CT로 무기폐 확인</t>
    <phoneticPr fontId="2" type="noConversion"/>
  </si>
  <si>
    <t>1. 시술 후 무기폐가 발생한 4명을 대상으로 폐엽저항력을 측정한 결과, (161±43.8 cm H2O/ml/s) 로써 높은 수치를 가짐. 
2. 시술 후 무기폐가 발생하지 않은 7명을 대상으로 폐엽저항력을 측정한 결과, (1.2±0.98 cm H2O/ml/s) 로써 낮은 수치를 가짐.
3. 폐엽저항력과 무기폐 발생여부는 상관성이 있음 (P=0.005)</t>
    <phoneticPr fontId="2" type="noConversion"/>
  </si>
  <si>
    <t>1. 시술 후 무기폐가 발생한 8명을 대상으로 그 중 6명에서 Cumulative resistance가 '&gt;10' cm H2O/ml/s 로 높게 나옴.  
2. 시술 후 무기폐가 발생하지 않은 10명을 대상으로 그 중 8명에서 Cumulative resistance가 '&lt;10' cm H2O/ml/s 로 높게 나옴. 
3. 폐엽저항력과 무기폐 발생여부는 상관성이 있음 (P&lt;0.02)</t>
    <phoneticPr fontId="2" type="noConversion"/>
  </si>
  <si>
    <t>비고</t>
    <phoneticPr fontId="2" type="noConversion"/>
  </si>
  <si>
    <t>공기흐름 허탈 현상(collapse phenomenon)이 없는 환자의 경우, Chartis 검사는 밸브에 대한 반응을 예측하는 데 신뢰할 수 있는 검사임. 붕괴 현상이 있는 환자의 경우, 치료 결정은 HRCT를 통한 fissure integrity를 보아야 함. Chartis 검사는 자발 호흡에서 수행이 되어야 함.</t>
    <phoneticPr fontId="2" type="noConversion"/>
  </si>
  <si>
    <t>QCT는 폐용적축소술에 적합한 환자 분류를 위해 Chartis와 유사한 결과를 보였고, 일방향 밸브를 이용한 기관지경 폐용적축소술을 위해 환자를 효과적으로 구분할 수 있는 유망한 도구임</t>
    <phoneticPr fontId="2" type="noConversion"/>
  </si>
  <si>
    <t>일방향 밸브를 이용한 기관지경 폐용적축소술에 대해 성공 가능성이 있는 환자를 구분하는데 있어 Chartis 검사와 HRCT fissure integrity 검사는 유사한 정확도를 가지고 있음. 두 기법 모두 유용한 것으로 보임</t>
    <phoneticPr fontId="2" type="noConversion"/>
  </si>
  <si>
    <t>Chartis 검사는 일방향 밸브를 이용한 기관지경 폐용적축소술에 대한 반응을 예측하는 안전하고 효과적인 방법임</t>
    <phoneticPr fontId="2" type="noConversion"/>
  </si>
  <si>
    <t>저자 결론</t>
    <phoneticPr fontId="2" type="noConversion"/>
  </si>
  <si>
    <t>진단 도구(QCT+Chartis)를 결합하면 임상의가 일방향 밸브를 이용한 기관지경 폐용적축소술을 위한 환자 선택을 위한 더 나은 수단을 제공하면서 동시에 환자와 의료 시스템의 부담을 줄일 수 있음.</t>
    <phoneticPr fontId="2" type="noConversion"/>
  </si>
  <si>
    <t>폐엽저항력 측정은 안전하고 성공적으로 수행되었음. 분석 가능한 사례들 중 90%에서, 폐엽저항력 측정은 일방향 밸브를 이용한 기관지경 폐용적축소술 이후의 무기폐 발생과 상관관계가 있었음. 이 연구 결과의 임상적 영향은 후속 연구를 통해 평가될 필요성이 있음.</t>
    <phoneticPr fontId="2" type="noConversion"/>
  </si>
  <si>
    <t>ECVA 검사는 폐색이 발생할 가능성이 높은 Rcoll(resistance of collateral channels)의 임계값을 식별함으로써, 환자의 측부환기 유무를 구별하는 데 도움이 될 수 있음.</t>
    <phoneticPr fontId="2" type="noConversion"/>
  </si>
  <si>
    <t>유의성</t>
    <phoneticPr fontId="2" type="noConversion"/>
  </si>
  <si>
    <t xml:space="preserve"> 유의성</t>
    <phoneticPr fontId="2" type="noConversion"/>
  </si>
  <si>
    <t>무기폐가 발생한 환자 수</t>
    <phoneticPr fontId="2" type="noConversion"/>
  </si>
  <si>
    <t>1. 선택문헌 특성</t>
    <phoneticPr fontId="2" type="noConversion"/>
  </si>
  <si>
    <t>2. 자료추출_시술성공예측도</t>
    <phoneticPr fontId="2" type="noConversion"/>
  </si>
  <si>
    <t>2. 자료추출_상관성</t>
    <phoneticPr fontId="2" type="noConversion"/>
  </si>
  <si>
    <t>2. 자료추출_폐용적 감소 간접지표</t>
    <phoneticPr fontId="2" type="noConversion"/>
  </si>
  <si>
    <t>측정시점</t>
    <phoneticPr fontId="2" type="noConversion"/>
  </si>
  <si>
    <t xml:space="preserve">%pred </t>
    <phoneticPr fontId="2" type="noConversion"/>
  </si>
  <si>
    <t>별첨 1.  기관지경이용 폐엽측부환기검사의 자료추출 및 비뚤림위험 평가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</si>
</sst>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</font>
    <font>
      <b/>
      <sz val="26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9" fontId="8" fillId="0" borderId="1" xfId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quotePrefix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7" borderId="1" xfId="0" quotePrefix="1" applyNumberFormat="1" applyFont="1" applyFill="1" applyBorder="1" applyAlignment="1">
      <alignment horizontal="center" vertical="center"/>
    </xf>
    <xf numFmtId="0" fontId="8" fillId="7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8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1"/>
  <sheetViews>
    <sheetView zoomScale="75" zoomScaleNormal="75" workbookViewId="0">
      <selection activeCell="G5" sqref="G5"/>
    </sheetView>
  </sheetViews>
  <sheetFormatPr defaultRowHeight="16.5" x14ac:dyDescent="0.3"/>
  <cols>
    <col min="1" max="19" width="15.625" customWidth="1"/>
    <col min="20" max="20" width="34.625" style="10" customWidth="1"/>
  </cols>
  <sheetData>
    <row r="1" spans="1:20" ht="39" x14ac:dyDescent="0.3">
      <c r="B1" s="41" t="s">
        <v>170</v>
      </c>
    </row>
    <row r="2" spans="1:20" ht="46.5" customHeight="1" x14ac:dyDescent="0.3">
      <c r="B2" s="42" t="s">
        <v>164</v>
      </c>
    </row>
    <row r="3" spans="1:20" x14ac:dyDescent="0.3">
      <c r="A3" s="50" t="s">
        <v>0</v>
      </c>
      <c r="B3" s="50" t="s">
        <v>88</v>
      </c>
      <c r="C3" s="54" t="s">
        <v>104</v>
      </c>
      <c r="D3" s="52" t="s">
        <v>11</v>
      </c>
      <c r="E3" s="52"/>
      <c r="F3" s="52"/>
      <c r="G3" s="52"/>
      <c r="H3" s="52"/>
      <c r="I3" s="52"/>
      <c r="J3" s="52"/>
      <c r="K3" s="53" t="s">
        <v>9</v>
      </c>
      <c r="L3" s="53" t="s">
        <v>4</v>
      </c>
      <c r="M3" s="48" t="s">
        <v>7</v>
      </c>
      <c r="N3" s="48" t="s">
        <v>10</v>
      </c>
      <c r="O3" s="48"/>
      <c r="P3" s="48"/>
      <c r="Q3" s="49" t="s">
        <v>87</v>
      </c>
      <c r="R3" s="48" t="s">
        <v>8</v>
      </c>
      <c r="S3" s="48" t="s">
        <v>99</v>
      </c>
      <c r="T3" s="47" t="s">
        <v>157</v>
      </c>
    </row>
    <row r="4" spans="1:20" ht="79.5" customHeight="1" x14ac:dyDescent="0.3">
      <c r="A4" s="51"/>
      <c r="B4" s="50"/>
      <c r="C4" s="55"/>
      <c r="D4" s="35" t="s">
        <v>2</v>
      </c>
      <c r="E4" s="35" t="s">
        <v>89</v>
      </c>
      <c r="F4" s="35" t="s">
        <v>3</v>
      </c>
      <c r="G4" s="35" t="s">
        <v>5</v>
      </c>
      <c r="H4" s="35" t="s">
        <v>13</v>
      </c>
      <c r="I4" s="35" t="s">
        <v>23</v>
      </c>
      <c r="J4" s="35" t="s">
        <v>6</v>
      </c>
      <c r="K4" s="53"/>
      <c r="L4" s="53"/>
      <c r="M4" s="48"/>
      <c r="N4" s="36" t="s">
        <v>100</v>
      </c>
      <c r="O4" s="36" t="s">
        <v>101</v>
      </c>
      <c r="P4" s="43" t="s">
        <v>102</v>
      </c>
      <c r="Q4" s="49"/>
      <c r="R4" s="48"/>
      <c r="S4" s="48"/>
      <c r="T4" s="47"/>
    </row>
    <row r="5" spans="1:20" s="1" customFormat="1" ht="94.5" x14ac:dyDescent="0.3">
      <c r="A5" s="11">
        <v>1</v>
      </c>
      <c r="B5" s="38">
        <v>191</v>
      </c>
      <c r="C5" s="38" t="s">
        <v>90</v>
      </c>
      <c r="D5" s="38" t="s">
        <v>16</v>
      </c>
      <c r="E5" s="38" t="s">
        <v>17</v>
      </c>
      <c r="F5" s="38" t="s">
        <v>103</v>
      </c>
      <c r="G5" s="38">
        <v>92</v>
      </c>
      <c r="H5" s="38">
        <v>34</v>
      </c>
      <c r="I5" s="12">
        <f>H5/G5</f>
        <v>0.36956521739130432</v>
      </c>
      <c r="J5" s="38">
        <v>66.900000000000006</v>
      </c>
      <c r="K5" s="38" t="s">
        <v>15</v>
      </c>
      <c r="L5" s="13" t="s">
        <v>19</v>
      </c>
      <c r="M5" s="14" t="s">
        <v>97</v>
      </c>
      <c r="N5" s="14" t="s">
        <v>98</v>
      </c>
      <c r="O5" s="14" t="s">
        <v>98</v>
      </c>
      <c r="P5" s="14" t="s">
        <v>97</v>
      </c>
      <c r="Q5" s="14" t="s">
        <v>97</v>
      </c>
      <c r="R5" s="14" t="s">
        <v>97</v>
      </c>
      <c r="S5" s="14" t="s">
        <v>97</v>
      </c>
      <c r="T5" s="29" t="s">
        <v>153</v>
      </c>
    </row>
    <row r="6" spans="1:20" ht="67.5" x14ac:dyDescent="0.3">
      <c r="A6" s="11">
        <v>2</v>
      </c>
      <c r="B6" s="38">
        <v>305</v>
      </c>
      <c r="C6" s="38" t="s">
        <v>91</v>
      </c>
      <c r="D6" s="38" t="s">
        <v>18</v>
      </c>
      <c r="E6" s="38" t="s">
        <v>17</v>
      </c>
      <c r="F6" s="38" t="s">
        <v>103</v>
      </c>
      <c r="G6" s="38">
        <v>217</v>
      </c>
      <c r="H6" s="38"/>
      <c r="I6" s="12">
        <v>0.49</v>
      </c>
      <c r="J6" s="38">
        <v>62.3</v>
      </c>
      <c r="K6" s="38" t="s">
        <v>15</v>
      </c>
      <c r="L6" s="37" t="s">
        <v>20</v>
      </c>
      <c r="M6" s="14" t="s">
        <v>97</v>
      </c>
      <c r="N6" s="14" t="s">
        <v>98</v>
      </c>
      <c r="O6" s="14" t="s">
        <v>97</v>
      </c>
      <c r="P6" s="14" t="s">
        <v>97</v>
      </c>
      <c r="Q6" s="14" t="s">
        <v>97</v>
      </c>
      <c r="R6" s="14" t="s">
        <v>97</v>
      </c>
      <c r="S6" s="14" t="s">
        <v>97</v>
      </c>
      <c r="T6" s="30" t="s">
        <v>158</v>
      </c>
    </row>
    <row r="7" spans="1:20" s="1" customFormat="1" ht="67.5" x14ac:dyDescent="0.3">
      <c r="A7" s="11">
        <v>3</v>
      </c>
      <c r="B7" s="38">
        <v>423</v>
      </c>
      <c r="C7" s="38" t="s">
        <v>92</v>
      </c>
      <c r="D7" s="38" t="s">
        <v>16</v>
      </c>
      <c r="E7" s="38" t="s">
        <v>17</v>
      </c>
      <c r="F7" s="38" t="s">
        <v>103</v>
      </c>
      <c r="G7" s="38">
        <v>146</v>
      </c>
      <c r="H7" s="38"/>
      <c r="I7" s="12">
        <f>H7/G7</f>
        <v>0</v>
      </c>
      <c r="J7" s="13" t="s">
        <v>19</v>
      </c>
      <c r="K7" s="38" t="s">
        <v>15</v>
      </c>
      <c r="L7" s="38" t="s">
        <v>20</v>
      </c>
      <c r="M7" s="14" t="s">
        <v>97</v>
      </c>
      <c r="N7" s="14" t="s">
        <v>98</v>
      </c>
      <c r="O7" s="14" t="s">
        <v>97</v>
      </c>
      <c r="P7" s="14" t="s">
        <v>97</v>
      </c>
      <c r="Q7" s="14" t="s">
        <v>97</v>
      </c>
      <c r="R7" s="14" t="s">
        <v>97</v>
      </c>
      <c r="S7" s="14" t="s">
        <v>97</v>
      </c>
      <c r="T7" s="29" t="s">
        <v>154</v>
      </c>
    </row>
    <row r="8" spans="1:20" ht="67.5" x14ac:dyDescent="0.3">
      <c r="A8" s="11">
        <v>4</v>
      </c>
      <c r="B8" s="38">
        <v>203</v>
      </c>
      <c r="C8" s="38" t="s">
        <v>93</v>
      </c>
      <c r="D8" s="38" t="s">
        <v>18</v>
      </c>
      <c r="E8" s="38" t="s">
        <v>17</v>
      </c>
      <c r="F8" s="38" t="s">
        <v>24</v>
      </c>
      <c r="G8" s="38">
        <v>96</v>
      </c>
      <c r="H8" s="38">
        <v>47</v>
      </c>
      <c r="I8" s="12">
        <f>H8/G8</f>
        <v>0.48958333333333331</v>
      </c>
      <c r="J8" s="38">
        <v>63</v>
      </c>
      <c r="K8" s="38" t="s">
        <v>15</v>
      </c>
      <c r="L8" s="38" t="s">
        <v>14</v>
      </c>
      <c r="M8" s="14" t="s">
        <v>97</v>
      </c>
      <c r="N8" s="14" t="s">
        <v>98</v>
      </c>
      <c r="O8" s="14" t="s">
        <v>97</v>
      </c>
      <c r="P8" s="14" t="s">
        <v>97</v>
      </c>
      <c r="Q8" s="14" t="s">
        <v>97</v>
      </c>
      <c r="R8" s="14" t="s">
        <v>97</v>
      </c>
      <c r="S8" s="14" t="s">
        <v>97</v>
      </c>
      <c r="T8" s="29" t="s">
        <v>155</v>
      </c>
    </row>
    <row r="9" spans="1:20" ht="40.5" x14ac:dyDescent="0.3">
      <c r="A9" s="11">
        <v>5</v>
      </c>
      <c r="B9" s="38">
        <v>580</v>
      </c>
      <c r="C9" s="38" t="s">
        <v>94</v>
      </c>
      <c r="D9" s="38" t="s">
        <v>16</v>
      </c>
      <c r="E9" s="38" t="s">
        <v>25</v>
      </c>
      <c r="F9" s="38" t="s">
        <v>103</v>
      </c>
      <c r="G9" s="38">
        <v>80</v>
      </c>
      <c r="H9" s="38">
        <v>41</v>
      </c>
      <c r="I9" s="12">
        <f>H9/G9</f>
        <v>0.51249999999999996</v>
      </c>
      <c r="J9" s="38">
        <v>63</v>
      </c>
      <c r="K9" s="38" t="s">
        <v>15</v>
      </c>
      <c r="L9" s="13" t="s">
        <v>19</v>
      </c>
      <c r="M9" s="14" t="s">
        <v>98</v>
      </c>
      <c r="N9" s="14" t="s">
        <v>98</v>
      </c>
      <c r="O9" s="14" t="s">
        <v>98</v>
      </c>
      <c r="P9" s="14" t="s">
        <v>97</v>
      </c>
      <c r="Q9" s="14" t="s">
        <v>97</v>
      </c>
      <c r="R9" s="14" t="s">
        <v>97</v>
      </c>
      <c r="S9" s="14" t="s">
        <v>98</v>
      </c>
      <c r="T9" s="29" t="s">
        <v>156</v>
      </c>
    </row>
    <row r="10" spans="1:20" s="1" customFormat="1" ht="81" x14ac:dyDescent="0.3">
      <c r="A10" s="11">
        <v>6</v>
      </c>
      <c r="B10" s="38">
        <v>201</v>
      </c>
      <c r="C10" s="38" t="s">
        <v>95</v>
      </c>
      <c r="D10" s="38" t="s">
        <v>16</v>
      </c>
      <c r="E10" s="38" t="s">
        <v>12</v>
      </c>
      <c r="F10" s="38" t="s">
        <v>103</v>
      </c>
      <c r="G10" s="38">
        <v>25</v>
      </c>
      <c r="H10" s="38">
        <v>8</v>
      </c>
      <c r="I10" s="12">
        <f>H10/G10</f>
        <v>0.32</v>
      </c>
      <c r="J10" s="38">
        <v>64.599999999999994</v>
      </c>
      <c r="K10" s="38" t="s">
        <v>15</v>
      </c>
      <c r="L10" s="13" t="s">
        <v>19</v>
      </c>
      <c r="M10" s="14" t="s">
        <v>98</v>
      </c>
      <c r="N10" s="14" t="s">
        <v>98</v>
      </c>
      <c r="O10" s="14" t="s">
        <v>97</v>
      </c>
      <c r="P10" s="14" t="s">
        <v>98</v>
      </c>
      <c r="Q10" s="14" t="s">
        <v>97</v>
      </c>
      <c r="R10" s="14" t="s">
        <v>97</v>
      </c>
      <c r="S10" s="14" t="s">
        <v>98</v>
      </c>
      <c r="T10" s="30" t="s">
        <v>159</v>
      </c>
    </row>
    <row r="11" spans="1:20" ht="54" x14ac:dyDescent="0.3">
      <c r="A11" s="11">
        <v>7</v>
      </c>
      <c r="B11" s="38">
        <v>85</v>
      </c>
      <c r="C11" s="38" t="s">
        <v>96</v>
      </c>
      <c r="D11" s="38" t="s">
        <v>16</v>
      </c>
      <c r="E11" s="38" t="s">
        <v>12</v>
      </c>
      <c r="F11" s="38" t="s">
        <v>103</v>
      </c>
      <c r="G11" s="38">
        <v>11</v>
      </c>
      <c r="H11" s="38">
        <v>7</v>
      </c>
      <c r="I11" s="12">
        <f>H11/G11</f>
        <v>0.63636363636363635</v>
      </c>
      <c r="J11" s="38">
        <v>59</v>
      </c>
      <c r="K11" s="38" t="s">
        <v>21</v>
      </c>
      <c r="L11" s="13" t="s">
        <v>22</v>
      </c>
      <c r="M11" s="14" t="s">
        <v>98</v>
      </c>
      <c r="N11" s="14" t="s">
        <v>97</v>
      </c>
      <c r="O11" s="14" t="s">
        <v>97</v>
      </c>
      <c r="P11" s="14" t="s">
        <v>98</v>
      </c>
      <c r="Q11" s="14" t="s">
        <v>97</v>
      </c>
      <c r="R11" s="14" t="s">
        <v>97</v>
      </c>
      <c r="S11" s="14" t="s">
        <v>98</v>
      </c>
      <c r="T11" s="30" t="s">
        <v>160</v>
      </c>
    </row>
  </sheetData>
  <sheetProtection algorithmName="SHA-512" hashValue="hPh7b0qRCq+KPWFrBVcJrsoCMi18mxDIwr0/0KPvBNw4PJSEq+ZuL+6GQG960JyufdO+Ix5yhN4/2BaYbgPTlQ==" saltValue="vvSbL/R73uO7ih06lrvHCw==" spinCount="100000" sheet="1" objects="1" scenarios="1" selectLockedCells="1" selectUnlockedCells="1"/>
  <mergeCells count="12">
    <mergeCell ref="A3:A4"/>
    <mergeCell ref="D3:J3"/>
    <mergeCell ref="K3:K4"/>
    <mergeCell ref="L3:L4"/>
    <mergeCell ref="N3:P3"/>
    <mergeCell ref="B3:B4"/>
    <mergeCell ref="C3:C4"/>
    <mergeCell ref="T3:T4"/>
    <mergeCell ref="S3:S4"/>
    <mergeCell ref="Q3:Q4"/>
    <mergeCell ref="M3:M4"/>
    <mergeCell ref="R3:R4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zoomScale="75" zoomScaleNormal="75" workbookViewId="0">
      <selection activeCell="B1" sqref="B1"/>
    </sheetView>
  </sheetViews>
  <sheetFormatPr defaultRowHeight="16.5" x14ac:dyDescent="0.3"/>
  <cols>
    <col min="2" max="2" width="16.25" customWidth="1"/>
    <col min="3" max="3" width="35.875" customWidth="1"/>
    <col min="4" max="12" width="15.625" customWidth="1"/>
    <col min="13" max="15" width="20.625" customWidth="1"/>
    <col min="16" max="24" width="15.625" customWidth="1"/>
  </cols>
  <sheetData>
    <row r="1" spans="1:24" s="44" customFormat="1" ht="39" x14ac:dyDescent="0.3">
      <c r="B1" s="45" t="s">
        <v>170</v>
      </c>
      <c r="U1" s="46"/>
    </row>
    <row r="2" spans="1:24" ht="28.5" customHeight="1" x14ac:dyDescent="0.3">
      <c r="B2" s="42" t="s">
        <v>165</v>
      </c>
      <c r="U2" s="10"/>
    </row>
    <row r="3" spans="1:24" s="2" customFormat="1" ht="18.75" customHeight="1" x14ac:dyDescent="0.3">
      <c r="A3" s="50" t="s">
        <v>88</v>
      </c>
      <c r="B3" s="54" t="s">
        <v>104</v>
      </c>
      <c r="C3" s="63" t="s">
        <v>108</v>
      </c>
      <c r="D3" s="64" t="s">
        <v>35</v>
      </c>
      <c r="E3" s="65"/>
      <c r="F3" s="65"/>
      <c r="G3" s="65"/>
      <c r="H3" s="65"/>
      <c r="I3" s="65"/>
      <c r="J3" s="65"/>
      <c r="K3" s="65"/>
      <c r="L3" s="66"/>
      <c r="M3" s="70" t="s">
        <v>4</v>
      </c>
      <c r="N3" s="71"/>
      <c r="O3" s="72"/>
      <c r="P3" s="67" t="s">
        <v>36</v>
      </c>
      <c r="Q3" s="68"/>
      <c r="R3" s="68"/>
      <c r="S3" s="68"/>
      <c r="T3" s="68"/>
      <c r="U3" s="68"/>
      <c r="V3" s="68"/>
      <c r="W3" s="68"/>
      <c r="X3" s="69"/>
    </row>
    <row r="4" spans="1:24" s="2" customFormat="1" ht="21.75" customHeight="1" x14ac:dyDescent="0.3">
      <c r="A4" s="51"/>
      <c r="B4" s="55"/>
      <c r="C4" s="63"/>
      <c r="D4" s="18" t="s">
        <v>28</v>
      </c>
      <c r="E4" s="18" t="s">
        <v>29</v>
      </c>
      <c r="F4" s="18" t="s">
        <v>30</v>
      </c>
      <c r="G4" s="18" t="s">
        <v>31</v>
      </c>
      <c r="H4" s="18" t="s">
        <v>42</v>
      </c>
      <c r="I4" s="18" t="s">
        <v>43</v>
      </c>
      <c r="J4" s="18" t="s">
        <v>32</v>
      </c>
      <c r="K4" s="18" t="s">
        <v>33</v>
      </c>
      <c r="L4" s="18" t="s">
        <v>34</v>
      </c>
      <c r="M4" s="15" t="s">
        <v>26</v>
      </c>
      <c r="N4" s="15" t="s">
        <v>105</v>
      </c>
      <c r="O4" s="15" t="s">
        <v>106</v>
      </c>
      <c r="P4" s="17" t="s">
        <v>38</v>
      </c>
      <c r="Q4" s="17" t="s">
        <v>40</v>
      </c>
      <c r="R4" s="17" t="s">
        <v>39</v>
      </c>
      <c r="S4" s="17" t="s">
        <v>41</v>
      </c>
      <c r="T4" s="17" t="s">
        <v>42</v>
      </c>
      <c r="U4" s="17" t="s">
        <v>43</v>
      </c>
      <c r="V4" s="17" t="s">
        <v>32</v>
      </c>
      <c r="W4" s="17" t="s">
        <v>33</v>
      </c>
      <c r="X4" s="17" t="s">
        <v>34</v>
      </c>
    </row>
    <row r="5" spans="1:24" s="1" customFormat="1" x14ac:dyDescent="0.3">
      <c r="A5" s="56">
        <v>305</v>
      </c>
      <c r="B5" s="56" t="s">
        <v>91</v>
      </c>
      <c r="C5" s="19" t="s">
        <v>37</v>
      </c>
      <c r="D5" s="62">
        <v>14</v>
      </c>
      <c r="E5" s="62">
        <v>3</v>
      </c>
      <c r="F5" s="62">
        <v>2</v>
      </c>
      <c r="G5" s="62">
        <v>11</v>
      </c>
      <c r="H5" s="59">
        <f t="shared" ref="H5:H8" si="0">D5/(D5+F5)</f>
        <v>0.875</v>
      </c>
      <c r="I5" s="59">
        <f t="shared" ref="I5:I8" si="1">G5/(E5+G5)</f>
        <v>0.7857142857142857</v>
      </c>
      <c r="J5" s="59">
        <f t="shared" ref="J5:J10" si="2">D5/(D5+E5)</f>
        <v>0.82352941176470584</v>
      </c>
      <c r="K5" s="59">
        <f t="shared" ref="K5:K10" si="3">G5/(F5+G5)</f>
        <v>0.84615384615384615</v>
      </c>
      <c r="L5" s="59">
        <f t="shared" ref="L5:L10" si="4">(D5+G5)/(D5+E5+F5+G5)</f>
        <v>0.83333333333333337</v>
      </c>
      <c r="M5" s="19" t="s">
        <v>20</v>
      </c>
      <c r="N5" s="19" t="s">
        <v>51</v>
      </c>
      <c r="O5" s="19" t="s">
        <v>52</v>
      </c>
      <c r="P5" s="19">
        <v>119</v>
      </c>
      <c r="Q5" s="19">
        <v>16</v>
      </c>
      <c r="R5" s="19">
        <v>26</v>
      </c>
      <c r="S5" s="19">
        <v>56</v>
      </c>
      <c r="T5" s="20">
        <f t="shared" ref="T5:T9" si="5">P5/(P5+R5)</f>
        <v>0.82068965517241377</v>
      </c>
      <c r="U5" s="20">
        <f t="shared" ref="U5:U9" si="6">S5/(Q5+S5)</f>
        <v>0.77777777777777779</v>
      </c>
      <c r="V5" s="20">
        <f t="shared" ref="V5:V10" si="7">P5/(P5+Q5)</f>
        <v>0.88148148148148153</v>
      </c>
      <c r="W5" s="20">
        <f t="shared" ref="W5:W10" si="8">S5/(R5+S5)</f>
        <v>0.68292682926829273</v>
      </c>
      <c r="X5" s="20">
        <f t="shared" ref="X5:X10" si="9">(P5+S5)/(P5+Q5+R5+S5)</f>
        <v>0.80645161290322576</v>
      </c>
    </row>
    <row r="6" spans="1:24" s="1" customFormat="1" x14ac:dyDescent="0.3">
      <c r="A6" s="57"/>
      <c r="B6" s="57"/>
      <c r="C6" s="19" t="s">
        <v>37</v>
      </c>
      <c r="D6" s="62"/>
      <c r="E6" s="62"/>
      <c r="F6" s="62"/>
      <c r="G6" s="62"/>
      <c r="H6" s="59"/>
      <c r="I6" s="59"/>
      <c r="J6" s="59"/>
      <c r="K6" s="59"/>
      <c r="L6" s="59"/>
      <c r="M6" s="19" t="s">
        <v>20</v>
      </c>
      <c r="N6" s="19" t="s">
        <v>53</v>
      </c>
      <c r="O6" s="19" t="s">
        <v>54</v>
      </c>
      <c r="P6" s="19">
        <v>142</v>
      </c>
      <c r="Q6" s="19">
        <v>33</v>
      </c>
      <c r="R6" s="19">
        <v>3</v>
      </c>
      <c r="S6" s="19">
        <v>9</v>
      </c>
      <c r="T6" s="20">
        <f t="shared" si="5"/>
        <v>0.97931034482758617</v>
      </c>
      <c r="U6" s="20">
        <f t="shared" si="6"/>
        <v>0.21428571428571427</v>
      </c>
      <c r="V6" s="20">
        <f t="shared" si="7"/>
        <v>0.81142857142857139</v>
      </c>
      <c r="W6" s="20">
        <f t="shared" si="8"/>
        <v>0.75</v>
      </c>
      <c r="X6" s="20">
        <f t="shared" si="9"/>
        <v>0.80748663101604279</v>
      </c>
    </row>
    <row r="7" spans="1:24" s="1" customFormat="1" x14ac:dyDescent="0.3">
      <c r="A7" s="58"/>
      <c r="B7" s="58"/>
      <c r="C7" s="19" t="s">
        <v>37</v>
      </c>
      <c r="D7" s="62"/>
      <c r="E7" s="62"/>
      <c r="F7" s="62"/>
      <c r="G7" s="62"/>
      <c r="H7" s="59"/>
      <c r="I7" s="59"/>
      <c r="J7" s="59"/>
      <c r="K7" s="59"/>
      <c r="L7" s="59"/>
      <c r="M7" s="19" t="s">
        <v>20</v>
      </c>
      <c r="N7" s="19" t="s">
        <v>51</v>
      </c>
      <c r="O7" s="19" t="s">
        <v>54</v>
      </c>
      <c r="P7" s="19">
        <v>119</v>
      </c>
      <c r="Q7" s="19">
        <v>16</v>
      </c>
      <c r="R7" s="19">
        <v>3</v>
      </c>
      <c r="S7" s="19">
        <v>39</v>
      </c>
      <c r="T7" s="20">
        <f t="shared" si="5"/>
        <v>0.97540983606557374</v>
      </c>
      <c r="U7" s="20">
        <f t="shared" si="6"/>
        <v>0.70909090909090911</v>
      </c>
      <c r="V7" s="20">
        <f t="shared" si="7"/>
        <v>0.88148148148148153</v>
      </c>
      <c r="W7" s="20">
        <f t="shared" si="8"/>
        <v>0.9285714285714286</v>
      </c>
      <c r="X7" s="20">
        <f t="shared" si="9"/>
        <v>0.89265536723163841</v>
      </c>
    </row>
    <row r="8" spans="1:24" s="1" customFormat="1" x14ac:dyDescent="0.3">
      <c r="A8" s="56">
        <v>423</v>
      </c>
      <c r="B8" s="56" t="s">
        <v>92</v>
      </c>
      <c r="C8" s="19" t="s">
        <v>37</v>
      </c>
      <c r="D8" s="60">
        <v>14</v>
      </c>
      <c r="E8" s="60">
        <v>4</v>
      </c>
      <c r="F8" s="60">
        <v>4</v>
      </c>
      <c r="G8" s="60">
        <v>11</v>
      </c>
      <c r="H8" s="61">
        <f t="shared" si="0"/>
        <v>0.77777777777777779</v>
      </c>
      <c r="I8" s="61">
        <f t="shared" si="1"/>
        <v>0.73333333333333328</v>
      </c>
      <c r="J8" s="61">
        <f t="shared" ref="J8" si="10">D8/(D8+E8)</f>
        <v>0.77777777777777779</v>
      </c>
      <c r="K8" s="61">
        <f t="shared" ref="K8" si="11">G8/(F8+G8)</f>
        <v>0.73333333333333328</v>
      </c>
      <c r="L8" s="61">
        <f t="shared" ref="L8" si="12">(D8+G8)/(D8+E8+F8+G8)</f>
        <v>0.75757575757575757</v>
      </c>
      <c r="M8" s="21" t="s">
        <v>109</v>
      </c>
      <c r="N8" s="21" t="s">
        <v>47</v>
      </c>
      <c r="O8" s="21" t="s">
        <v>48</v>
      </c>
      <c r="P8" s="21">
        <v>16</v>
      </c>
      <c r="Q8" s="21">
        <v>5</v>
      </c>
      <c r="R8" s="21">
        <v>5</v>
      </c>
      <c r="S8" s="21">
        <v>10</v>
      </c>
      <c r="T8" s="20">
        <f t="shared" si="5"/>
        <v>0.76190476190476186</v>
      </c>
      <c r="U8" s="20">
        <f t="shared" si="6"/>
        <v>0.66666666666666663</v>
      </c>
      <c r="V8" s="20">
        <f t="shared" si="7"/>
        <v>0.76190476190476186</v>
      </c>
      <c r="W8" s="20">
        <f t="shared" si="8"/>
        <v>0.66666666666666663</v>
      </c>
      <c r="X8" s="20">
        <f t="shared" si="9"/>
        <v>0.72222222222222221</v>
      </c>
    </row>
    <row r="9" spans="1:24" s="1" customFormat="1" x14ac:dyDescent="0.3">
      <c r="A9" s="58"/>
      <c r="B9" s="58"/>
      <c r="C9" s="19" t="s">
        <v>37</v>
      </c>
      <c r="D9" s="60"/>
      <c r="E9" s="60"/>
      <c r="F9" s="60"/>
      <c r="G9" s="60"/>
      <c r="H9" s="61"/>
      <c r="I9" s="61"/>
      <c r="J9" s="61"/>
      <c r="K9" s="61"/>
      <c r="L9" s="61"/>
      <c r="M9" s="21" t="s">
        <v>44</v>
      </c>
      <c r="N9" s="21" t="s">
        <v>45</v>
      </c>
      <c r="O9" s="21" t="s">
        <v>46</v>
      </c>
      <c r="P9" s="21">
        <v>15</v>
      </c>
      <c r="Q9" s="21">
        <v>5</v>
      </c>
      <c r="R9" s="21">
        <v>5</v>
      </c>
      <c r="S9" s="21">
        <v>10</v>
      </c>
      <c r="T9" s="20">
        <f t="shared" si="5"/>
        <v>0.75</v>
      </c>
      <c r="U9" s="20">
        <f t="shared" si="6"/>
        <v>0.66666666666666663</v>
      </c>
      <c r="V9" s="20">
        <f t="shared" si="7"/>
        <v>0.75</v>
      </c>
      <c r="W9" s="20">
        <f t="shared" si="8"/>
        <v>0.66666666666666663</v>
      </c>
      <c r="X9" s="20">
        <f t="shared" si="9"/>
        <v>0.7142857142857143</v>
      </c>
    </row>
    <row r="10" spans="1:24" s="1" customFormat="1" ht="40.5" x14ac:dyDescent="0.3">
      <c r="A10" s="19">
        <v>203</v>
      </c>
      <c r="B10" s="19" t="s">
        <v>93</v>
      </c>
      <c r="C10" s="19" t="s">
        <v>37</v>
      </c>
      <c r="D10" s="19">
        <v>31</v>
      </c>
      <c r="E10" s="19">
        <v>13</v>
      </c>
      <c r="F10" s="19">
        <v>5</v>
      </c>
      <c r="G10" s="19">
        <v>20</v>
      </c>
      <c r="H10" s="22">
        <f t="shared" ref="H10" si="13">D10/(D10+F10)</f>
        <v>0.86111111111111116</v>
      </c>
      <c r="I10" s="22">
        <f t="shared" ref="I10" si="14">G10/(E10+G10)</f>
        <v>0.60606060606060608</v>
      </c>
      <c r="J10" s="22">
        <f t="shared" si="2"/>
        <v>0.70454545454545459</v>
      </c>
      <c r="K10" s="22">
        <f t="shared" si="3"/>
        <v>0.8</v>
      </c>
      <c r="L10" s="22">
        <f t="shared" si="4"/>
        <v>0.73913043478260865</v>
      </c>
      <c r="M10" s="19" t="s">
        <v>1</v>
      </c>
      <c r="N10" s="31" t="s">
        <v>50</v>
      </c>
      <c r="O10" s="31" t="s">
        <v>49</v>
      </c>
      <c r="P10" s="19">
        <v>27</v>
      </c>
      <c r="Q10" s="19">
        <v>7</v>
      </c>
      <c r="R10" s="19">
        <v>9</v>
      </c>
      <c r="S10" s="19">
        <v>26</v>
      </c>
      <c r="T10" s="22">
        <f>P10/(P10+R10)</f>
        <v>0.75</v>
      </c>
      <c r="U10" s="22">
        <f>S10/(Q10+S10)</f>
        <v>0.78787878787878785</v>
      </c>
      <c r="V10" s="22">
        <f t="shared" si="7"/>
        <v>0.79411764705882348</v>
      </c>
      <c r="W10" s="22">
        <f t="shared" si="8"/>
        <v>0.74285714285714288</v>
      </c>
      <c r="X10" s="22">
        <f t="shared" si="9"/>
        <v>0.76811594202898548</v>
      </c>
    </row>
    <row r="11" spans="1:24" s="1" customFormat="1" x14ac:dyDescent="0.3">
      <c r="A11" s="19">
        <v>580</v>
      </c>
      <c r="B11" s="19" t="s">
        <v>94</v>
      </c>
      <c r="C11" s="19" t="s">
        <v>37</v>
      </c>
      <c r="D11" s="19">
        <v>36</v>
      </c>
      <c r="E11" s="19">
        <v>15</v>
      </c>
      <c r="F11" s="19">
        <v>5</v>
      </c>
      <c r="G11" s="19">
        <v>24</v>
      </c>
      <c r="H11" s="22">
        <f t="shared" ref="H11:H13" si="15">D11/(D11+F11)</f>
        <v>0.87804878048780488</v>
      </c>
      <c r="I11" s="22">
        <f t="shared" ref="I11:I13" si="16">G11/(E11+G11)</f>
        <v>0.61538461538461542</v>
      </c>
      <c r="J11" s="22">
        <f>D11/(D11+E11)</f>
        <v>0.70588235294117652</v>
      </c>
      <c r="K11" s="22">
        <f>G11/(F11+G11)</f>
        <v>0.82758620689655171</v>
      </c>
      <c r="L11" s="22">
        <f>(D11+G11)/(D11+E11+F11+G11)</f>
        <v>0.75</v>
      </c>
      <c r="M11" s="13" t="s">
        <v>19</v>
      </c>
      <c r="N11" s="13" t="s">
        <v>19</v>
      </c>
      <c r="O11" s="13" t="s">
        <v>19</v>
      </c>
      <c r="P11" s="13" t="s">
        <v>19</v>
      </c>
      <c r="Q11" s="13" t="s">
        <v>19</v>
      </c>
      <c r="R11" s="13" t="s">
        <v>19</v>
      </c>
      <c r="S11" s="13" t="s">
        <v>19</v>
      </c>
      <c r="T11" s="13" t="s">
        <v>19</v>
      </c>
      <c r="U11" s="13" t="s">
        <v>19</v>
      </c>
      <c r="V11" s="13" t="s">
        <v>19</v>
      </c>
      <c r="W11" s="13" t="s">
        <v>19</v>
      </c>
      <c r="X11" s="13" t="s">
        <v>19</v>
      </c>
    </row>
    <row r="12" spans="1:24" s="1" customFormat="1" x14ac:dyDescent="0.3">
      <c r="A12" s="19">
        <v>201</v>
      </c>
      <c r="B12" s="19" t="s">
        <v>95</v>
      </c>
      <c r="C12" s="19" t="s">
        <v>37</v>
      </c>
      <c r="D12" s="19">
        <v>7</v>
      </c>
      <c r="E12" s="19">
        <v>2</v>
      </c>
      <c r="F12" s="19">
        <v>1</v>
      </c>
      <c r="G12" s="19">
        <v>10</v>
      </c>
      <c r="H12" s="22">
        <f t="shared" si="15"/>
        <v>0.875</v>
      </c>
      <c r="I12" s="22">
        <f t="shared" si="16"/>
        <v>0.83333333333333337</v>
      </c>
      <c r="J12" s="22">
        <f t="shared" ref="J12:J13" si="17">D12/(D12+E12)</f>
        <v>0.77777777777777779</v>
      </c>
      <c r="K12" s="22">
        <f t="shared" ref="K12:K13" si="18">G12/(F12+G12)</f>
        <v>0.90909090909090906</v>
      </c>
      <c r="L12" s="22">
        <f t="shared" ref="L12:L13" si="19">(D12+G12)/(D12+E12+F12+G12)</f>
        <v>0.85</v>
      </c>
      <c r="M12" s="13" t="s">
        <v>19</v>
      </c>
      <c r="N12" s="13" t="s">
        <v>19</v>
      </c>
      <c r="O12" s="13" t="s">
        <v>19</v>
      </c>
      <c r="P12" s="13" t="s">
        <v>19</v>
      </c>
      <c r="Q12" s="13" t="s">
        <v>19</v>
      </c>
      <c r="R12" s="13" t="s">
        <v>19</v>
      </c>
      <c r="S12" s="13" t="s">
        <v>19</v>
      </c>
      <c r="T12" s="13" t="s">
        <v>19</v>
      </c>
      <c r="U12" s="13" t="s">
        <v>19</v>
      </c>
      <c r="V12" s="13" t="s">
        <v>19</v>
      </c>
      <c r="W12" s="13" t="s">
        <v>19</v>
      </c>
      <c r="X12" s="13" t="s">
        <v>19</v>
      </c>
    </row>
    <row r="13" spans="1:24" s="1" customFormat="1" ht="44.25" customHeight="1" x14ac:dyDescent="0.3">
      <c r="A13" s="19">
        <v>191</v>
      </c>
      <c r="B13" s="19" t="s">
        <v>90</v>
      </c>
      <c r="C13" s="31" t="s">
        <v>107</v>
      </c>
      <c r="D13" s="19">
        <v>34</v>
      </c>
      <c r="E13" s="19">
        <v>9</v>
      </c>
      <c r="F13" s="19">
        <v>0</v>
      </c>
      <c r="G13" s="19">
        <v>2</v>
      </c>
      <c r="H13" s="22">
        <f t="shared" si="15"/>
        <v>1</v>
      </c>
      <c r="I13" s="22">
        <f t="shared" si="16"/>
        <v>0.18181818181818182</v>
      </c>
      <c r="J13" s="22">
        <f t="shared" si="17"/>
        <v>0.79069767441860461</v>
      </c>
      <c r="K13" s="22">
        <f t="shared" si="18"/>
        <v>1</v>
      </c>
      <c r="L13" s="22">
        <f t="shared" si="19"/>
        <v>0.8</v>
      </c>
      <c r="M13" s="13" t="s">
        <v>19</v>
      </c>
      <c r="N13" s="13" t="s">
        <v>19</v>
      </c>
      <c r="O13" s="13" t="s">
        <v>19</v>
      </c>
      <c r="P13" s="13" t="s">
        <v>19</v>
      </c>
      <c r="Q13" s="13" t="s">
        <v>19</v>
      </c>
      <c r="R13" s="13" t="s">
        <v>19</v>
      </c>
      <c r="S13" s="13" t="s">
        <v>19</v>
      </c>
      <c r="T13" s="13" t="s">
        <v>19</v>
      </c>
      <c r="U13" s="13" t="s">
        <v>19</v>
      </c>
      <c r="V13" s="13" t="s">
        <v>19</v>
      </c>
      <c r="W13" s="13" t="s">
        <v>19</v>
      </c>
      <c r="X13" s="13" t="s">
        <v>19</v>
      </c>
    </row>
  </sheetData>
  <sheetProtection algorithmName="SHA-512" hashValue="o3XAO0hVkbASP1msZ3ZOhdsaPUR4kcVeXaHXjCpR/1UvDpPWD2zeaY2qr4wC6b5o2rBaOxFzCE6bleiejVAxdg==" saltValue="Ls6zIjpD/lXQnUcx7ZVRDw==" spinCount="100000" sheet="1" objects="1" scenarios="1" selectLockedCells="1" selectUnlockedCells="1"/>
  <mergeCells count="28">
    <mergeCell ref="A3:A4"/>
    <mergeCell ref="B3:B4"/>
    <mergeCell ref="C3:C4"/>
    <mergeCell ref="D3:L3"/>
    <mergeCell ref="P3:X3"/>
    <mergeCell ref="M3:O3"/>
    <mergeCell ref="J5:J7"/>
    <mergeCell ref="K5:K7"/>
    <mergeCell ref="L5:L7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D5:D7"/>
    <mergeCell ref="E5:E7"/>
    <mergeCell ref="F5:F7"/>
    <mergeCell ref="G5:G7"/>
    <mergeCell ref="A5:A7"/>
    <mergeCell ref="B5:B7"/>
    <mergeCell ref="A8:A9"/>
    <mergeCell ref="B8:B9"/>
    <mergeCell ref="I5:I7"/>
    <mergeCell ref="H5:H7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75" zoomScaleNormal="75" workbookViewId="0">
      <selection activeCell="B1" sqref="B1"/>
    </sheetView>
  </sheetViews>
  <sheetFormatPr defaultRowHeight="16.5" x14ac:dyDescent="0.3"/>
  <cols>
    <col min="2" max="2" width="16.25" customWidth="1"/>
    <col min="5" max="5" width="30.625" customWidth="1"/>
    <col min="6" max="6" width="16.375" customWidth="1"/>
    <col min="7" max="7" width="48.125" customWidth="1"/>
    <col min="8" max="10" width="20.625" customWidth="1"/>
    <col min="11" max="15" width="10.625" customWidth="1"/>
  </cols>
  <sheetData>
    <row r="1" spans="1:15" ht="39" x14ac:dyDescent="0.3">
      <c r="B1" s="45" t="s">
        <v>170</v>
      </c>
    </row>
    <row r="2" spans="1:15" ht="26.25" x14ac:dyDescent="0.3">
      <c r="B2" s="42" t="s">
        <v>167</v>
      </c>
    </row>
    <row r="3" spans="1:15" ht="33.75" customHeight="1" x14ac:dyDescent="0.3">
      <c r="A3" s="50" t="s">
        <v>88</v>
      </c>
      <c r="B3" s="54" t="s">
        <v>104</v>
      </c>
      <c r="C3" s="73" t="s">
        <v>9</v>
      </c>
      <c r="D3" s="74"/>
      <c r="E3" s="75" t="s">
        <v>58</v>
      </c>
      <c r="F3" s="75"/>
      <c r="G3" s="79" t="s">
        <v>168</v>
      </c>
      <c r="H3" s="76" t="s">
        <v>69</v>
      </c>
      <c r="I3" s="77"/>
      <c r="J3" s="78"/>
      <c r="K3" s="67" t="s">
        <v>70</v>
      </c>
      <c r="L3" s="68"/>
      <c r="M3" s="68"/>
      <c r="N3" s="68"/>
      <c r="O3" s="69"/>
    </row>
    <row r="4" spans="1:15" s="1" customFormat="1" x14ac:dyDescent="0.3">
      <c r="A4" s="51"/>
      <c r="B4" s="55"/>
      <c r="C4" s="4" t="s">
        <v>26</v>
      </c>
      <c r="D4" s="4" t="s">
        <v>27</v>
      </c>
      <c r="E4" s="23" t="s">
        <v>110</v>
      </c>
      <c r="F4" s="23" t="s">
        <v>59</v>
      </c>
      <c r="G4" s="80"/>
      <c r="H4" s="8" t="s">
        <v>56</v>
      </c>
      <c r="I4" s="8" t="s">
        <v>55</v>
      </c>
      <c r="J4" s="8" t="s">
        <v>162</v>
      </c>
      <c r="K4" s="5" t="s">
        <v>77</v>
      </c>
      <c r="L4" s="5" t="s">
        <v>56</v>
      </c>
      <c r="M4" s="5" t="s">
        <v>78</v>
      </c>
      <c r="N4" s="5" t="s">
        <v>55</v>
      </c>
      <c r="O4" s="5" t="s">
        <v>161</v>
      </c>
    </row>
    <row r="5" spans="1:15" s="1" customFormat="1" x14ac:dyDescent="0.3">
      <c r="A5" s="56">
        <v>191</v>
      </c>
      <c r="B5" s="56" t="s">
        <v>90</v>
      </c>
      <c r="C5" s="56" t="s">
        <v>15</v>
      </c>
      <c r="D5" s="56">
        <v>45</v>
      </c>
      <c r="E5" s="32" t="s">
        <v>111</v>
      </c>
      <c r="F5" s="19" t="s">
        <v>66</v>
      </c>
      <c r="G5" s="19" t="s">
        <v>72</v>
      </c>
      <c r="H5" s="33" t="s">
        <v>118</v>
      </c>
      <c r="I5" s="33" t="s">
        <v>127</v>
      </c>
      <c r="J5" s="13" t="s">
        <v>67</v>
      </c>
      <c r="K5" s="13"/>
      <c r="L5" s="13"/>
      <c r="M5" s="13"/>
      <c r="N5" s="13"/>
      <c r="O5" s="13"/>
    </row>
    <row r="6" spans="1:15" s="1" customFormat="1" ht="17.25" customHeight="1" x14ac:dyDescent="0.3">
      <c r="A6" s="57"/>
      <c r="B6" s="57"/>
      <c r="C6" s="57"/>
      <c r="D6" s="57"/>
      <c r="E6" s="32" t="s">
        <v>111</v>
      </c>
      <c r="F6" s="19" t="s">
        <v>169</v>
      </c>
      <c r="G6" s="19" t="s">
        <v>72</v>
      </c>
      <c r="H6" s="33" t="s">
        <v>119</v>
      </c>
      <c r="I6" s="33" t="s">
        <v>128</v>
      </c>
      <c r="J6" s="13" t="s">
        <v>67</v>
      </c>
      <c r="K6" s="13"/>
      <c r="L6" s="13"/>
      <c r="M6" s="13"/>
      <c r="N6" s="13"/>
      <c r="O6" s="13"/>
    </row>
    <row r="7" spans="1:15" s="1" customFormat="1" x14ac:dyDescent="0.3">
      <c r="A7" s="57"/>
      <c r="B7" s="57"/>
      <c r="C7" s="57"/>
      <c r="D7" s="57"/>
      <c r="E7" s="32" t="s">
        <v>112</v>
      </c>
      <c r="F7" s="19" t="s">
        <v>66</v>
      </c>
      <c r="G7" s="19" t="s">
        <v>72</v>
      </c>
      <c r="H7" s="33" t="s">
        <v>120</v>
      </c>
      <c r="I7" s="33" t="s">
        <v>129</v>
      </c>
      <c r="J7" s="13" t="s">
        <v>67</v>
      </c>
      <c r="K7" s="13"/>
      <c r="L7" s="13"/>
      <c r="M7" s="13"/>
      <c r="N7" s="13"/>
      <c r="O7" s="13"/>
    </row>
    <row r="8" spans="1:15" s="1" customFormat="1" x14ac:dyDescent="0.3">
      <c r="A8" s="57"/>
      <c r="B8" s="57"/>
      <c r="C8" s="57"/>
      <c r="D8" s="57"/>
      <c r="E8" s="32" t="s">
        <v>112</v>
      </c>
      <c r="F8" s="40" t="s">
        <v>169</v>
      </c>
      <c r="G8" s="19" t="s">
        <v>72</v>
      </c>
      <c r="H8" s="33" t="s">
        <v>121</v>
      </c>
      <c r="I8" s="33" t="s">
        <v>130</v>
      </c>
      <c r="J8" s="13" t="s">
        <v>67</v>
      </c>
      <c r="K8" s="13"/>
      <c r="L8" s="13"/>
      <c r="M8" s="13"/>
      <c r="N8" s="13"/>
      <c r="O8" s="13"/>
    </row>
    <row r="9" spans="1:15" s="1" customFormat="1" x14ac:dyDescent="0.3">
      <c r="A9" s="57"/>
      <c r="B9" s="57"/>
      <c r="C9" s="57"/>
      <c r="D9" s="57"/>
      <c r="E9" s="32" t="s">
        <v>113</v>
      </c>
      <c r="F9" s="19" t="s">
        <v>66</v>
      </c>
      <c r="G9" s="19" t="s">
        <v>72</v>
      </c>
      <c r="H9" s="33" t="s">
        <v>122</v>
      </c>
      <c r="I9" s="33" t="s">
        <v>126</v>
      </c>
      <c r="J9" s="13" t="s">
        <v>67</v>
      </c>
      <c r="K9" s="13"/>
      <c r="L9" s="13"/>
      <c r="M9" s="13"/>
      <c r="N9" s="13"/>
      <c r="O9" s="13"/>
    </row>
    <row r="10" spans="1:15" s="1" customFormat="1" x14ac:dyDescent="0.3">
      <c r="A10" s="57"/>
      <c r="B10" s="57"/>
      <c r="C10" s="57"/>
      <c r="D10" s="57"/>
      <c r="E10" s="32" t="s">
        <v>113</v>
      </c>
      <c r="F10" s="40" t="s">
        <v>169</v>
      </c>
      <c r="G10" s="19" t="s">
        <v>72</v>
      </c>
      <c r="H10" s="33" t="s">
        <v>123</v>
      </c>
      <c r="I10" s="33" t="s">
        <v>131</v>
      </c>
      <c r="J10" s="13" t="s">
        <v>67</v>
      </c>
      <c r="K10" s="13"/>
      <c r="L10" s="13"/>
      <c r="M10" s="13"/>
      <c r="N10" s="13"/>
      <c r="O10" s="13"/>
    </row>
    <row r="11" spans="1:15" s="1" customFormat="1" x14ac:dyDescent="0.3">
      <c r="A11" s="57"/>
      <c r="B11" s="57"/>
      <c r="C11" s="57"/>
      <c r="D11" s="57"/>
      <c r="E11" s="32" t="s">
        <v>114</v>
      </c>
      <c r="F11" s="19" t="s">
        <v>68</v>
      </c>
      <c r="G11" s="19" t="s">
        <v>72</v>
      </c>
      <c r="H11" s="33" t="s">
        <v>124</v>
      </c>
      <c r="I11" s="33" t="s">
        <v>132</v>
      </c>
      <c r="J11" s="13" t="s">
        <v>67</v>
      </c>
      <c r="K11" s="13"/>
      <c r="L11" s="19"/>
      <c r="M11" s="19"/>
      <c r="N11" s="19"/>
      <c r="O11" s="19"/>
    </row>
    <row r="12" spans="1:15" s="1" customFormat="1" x14ac:dyDescent="0.3">
      <c r="A12" s="57"/>
      <c r="B12" s="57"/>
      <c r="C12" s="57"/>
      <c r="D12" s="57"/>
      <c r="E12" s="32" t="s">
        <v>115</v>
      </c>
      <c r="F12" s="19" t="s">
        <v>60</v>
      </c>
      <c r="G12" s="19" t="s">
        <v>72</v>
      </c>
      <c r="H12" s="33" t="s">
        <v>125</v>
      </c>
      <c r="I12" s="33" t="s">
        <v>133</v>
      </c>
      <c r="J12" s="13" t="s">
        <v>67</v>
      </c>
      <c r="K12" s="13"/>
      <c r="L12" s="19"/>
      <c r="M12" s="19"/>
      <c r="N12" s="19"/>
      <c r="O12" s="19"/>
    </row>
    <row r="13" spans="1:15" s="1" customFormat="1" x14ac:dyDescent="0.3">
      <c r="A13" s="57"/>
      <c r="B13" s="57"/>
      <c r="C13" s="57"/>
      <c r="D13" s="57"/>
      <c r="E13" s="32" t="s">
        <v>116</v>
      </c>
      <c r="F13" s="19" t="s">
        <v>60</v>
      </c>
      <c r="G13" s="19" t="s">
        <v>72</v>
      </c>
      <c r="H13" s="33" t="s">
        <v>126</v>
      </c>
      <c r="I13" s="33" t="s">
        <v>134</v>
      </c>
      <c r="J13" s="13" t="s">
        <v>67</v>
      </c>
      <c r="K13" s="13"/>
      <c r="L13" s="19"/>
      <c r="M13" s="19"/>
      <c r="N13" s="19"/>
      <c r="O13" s="19"/>
    </row>
    <row r="14" spans="1:15" s="1" customFormat="1" x14ac:dyDescent="0.3">
      <c r="A14" s="58"/>
      <c r="B14" s="58"/>
      <c r="C14" s="58"/>
      <c r="D14" s="58"/>
      <c r="E14" s="21" t="s">
        <v>163</v>
      </c>
      <c r="F14" s="19" t="s">
        <v>62</v>
      </c>
      <c r="G14" s="19" t="s">
        <v>72</v>
      </c>
      <c r="H14" s="33"/>
      <c r="I14" s="34"/>
      <c r="J14" s="19"/>
      <c r="K14" s="19">
        <v>50</v>
      </c>
      <c r="L14" s="19">
        <v>31</v>
      </c>
      <c r="M14" s="19">
        <v>15</v>
      </c>
      <c r="N14" s="19">
        <v>0</v>
      </c>
      <c r="O14" s="13" t="s">
        <v>67</v>
      </c>
    </row>
    <row r="15" spans="1:15" s="1" customFormat="1" x14ac:dyDescent="0.3">
      <c r="A15" s="56">
        <v>580</v>
      </c>
      <c r="B15" s="56" t="s">
        <v>94</v>
      </c>
      <c r="C15" s="56" t="s">
        <v>15</v>
      </c>
      <c r="D15" s="56">
        <v>80</v>
      </c>
      <c r="E15" s="56" t="s">
        <v>73</v>
      </c>
      <c r="F15" s="19" t="s">
        <v>64</v>
      </c>
      <c r="G15" s="19" t="s">
        <v>137</v>
      </c>
      <c r="H15" s="34" t="s">
        <v>74</v>
      </c>
      <c r="I15" s="34" t="s">
        <v>75</v>
      </c>
      <c r="J15" s="13" t="s">
        <v>67</v>
      </c>
      <c r="K15" s="13"/>
      <c r="L15" s="19"/>
      <c r="M15" s="19"/>
      <c r="N15" s="19"/>
      <c r="O15" s="19"/>
    </row>
    <row r="16" spans="1:15" s="1" customFormat="1" x14ac:dyDescent="0.3">
      <c r="A16" s="57"/>
      <c r="B16" s="57"/>
      <c r="C16" s="57"/>
      <c r="D16" s="57"/>
      <c r="E16" s="58"/>
      <c r="F16" s="19" t="s">
        <v>76</v>
      </c>
      <c r="G16" s="19" t="s">
        <v>137</v>
      </c>
      <c r="H16" s="34" t="s">
        <v>81</v>
      </c>
      <c r="I16" s="34" t="s">
        <v>82</v>
      </c>
      <c r="J16" s="13" t="s">
        <v>67</v>
      </c>
      <c r="K16" s="13"/>
      <c r="L16" s="19"/>
      <c r="M16" s="19"/>
      <c r="N16" s="19"/>
      <c r="O16" s="19"/>
    </row>
    <row r="17" spans="1:15" s="1" customFormat="1" x14ac:dyDescent="0.3">
      <c r="A17" s="57"/>
      <c r="B17" s="57"/>
      <c r="C17" s="57"/>
      <c r="D17" s="57"/>
      <c r="E17" s="32" t="s">
        <v>111</v>
      </c>
      <c r="F17" s="19" t="s">
        <v>66</v>
      </c>
      <c r="G17" s="40" t="s">
        <v>137</v>
      </c>
      <c r="H17" s="33" t="s">
        <v>141</v>
      </c>
      <c r="I17" s="33" t="s">
        <v>145</v>
      </c>
      <c r="J17" s="13" t="s">
        <v>67</v>
      </c>
      <c r="K17" s="13"/>
      <c r="L17" s="19"/>
      <c r="M17" s="19"/>
      <c r="N17" s="19"/>
      <c r="O17" s="19"/>
    </row>
    <row r="18" spans="1:15" s="1" customFormat="1" x14ac:dyDescent="0.3">
      <c r="A18" s="57"/>
      <c r="B18" s="57"/>
      <c r="C18" s="57"/>
      <c r="D18" s="57"/>
      <c r="E18" s="32" t="s">
        <v>111</v>
      </c>
      <c r="F18" s="19" t="s">
        <v>64</v>
      </c>
      <c r="G18" s="40" t="s">
        <v>137</v>
      </c>
      <c r="H18" s="33" t="s">
        <v>142</v>
      </c>
      <c r="I18" s="33" t="s">
        <v>146</v>
      </c>
      <c r="J18" s="13" t="s">
        <v>67</v>
      </c>
      <c r="K18" s="13"/>
      <c r="L18" s="19"/>
      <c r="M18" s="19"/>
      <c r="N18" s="19"/>
      <c r="O18" s="19"/>
    </row>
    <row r="19" spans="1:15" s="1" customFormat="1" x14ac:dyDescent="0.3">
      <c r="A19" s="57"/>
      <c r="B19" s="57"/>
      <c r="C19" s="57"/>
      <c r="D19" s="57"/>
      <c r="E19" s="32" t="s">
        <v>114</v>
      </c>
      <c r="F19" s="19" t="s">
        <v>68</v>
      </c>
      <c r="G19" s="40" t="s">
        <v>137</v>
      </c>
      <c r="H19" s="33" t="s">
        <v>143</v>
      </c>
      <c r="I19" s="33" t="s">
        <v>147</v>
      </c>
      <c r="J19" s="13" t="s">
        <v>67</v>
      </c>
      <c r="K19" s="13"/>
      <c r="L19" s="19"/>
      <c r="M19" s="19"/>
      <c r="N19" s="19"/>
      <c r="O19" s="19"/>
    </row>
    <row r="20" spans="1:15" s="1" customFormat="1" x14ac:dyDescent="0.3">
      <c r="A20" s="57"/>
      <c r="B20" s="57"/>
      <c r="C20" s="57"/>
      <c r="D20" s="57"/>
      <c r="E20" s="32" t="s">
        <v>115</v>
      </c>
      <c r="F20" s="19" t="s">
        <v>60</v>
      </c>
      <c r="G20" s="40" t="s">
        <v>137</v>
      </c>
      <c r="H20" s="33" t="s">
        <v>144</v>
      </c>
      <c r="I20" s="33" t="s">
        <v>148</v>
      </c>
      <c r="J20" s="13" t="s">
        <v>67</v>
      </c>
      <c r="K20" s="13"/>
      <c r="L20" s="19"/>
      <c r="M20" s="19"/>
      <c r="N20" s="19"/>
      <c r="O20" s="19"/>
    </row>
    <row r="21" spans="1:15" s="1" customFormat="1" x14ac:dyDescent="0.3">
      <c r="A21" s="57"/>
      <c r="B21" s="57"/>
      <c r="C21" s="57"/>
      <c r="D21" s="57"/>
      <c r="E21" s="32" t="s">
        <v>136</v>
      </c>
      <c r="F21" s="19" t="s">
        <v>66</v>
      </c>
      <c r="G21" s="19" t="s">
        <v>137</v>
      </c>
      <c r="H21" s="33" t="s">
        <v>83</v>
      </c>
      <c r="I21" s="33" t="s">
        <v>84</v>
      </c>
      <c r="J21" s="13" t="s">
        <v>67</v>
      </c>
      <c r="K21" s="13"/>
      <c r="L21" s="19"/>
      <c r="M21" s="19"/>
      <c r="N21" s="19"/>
      <c r="O21" s="19"/>
    </row>
    <row r="22" spans="1:15" s="1" customFormat="1" x14ac:dyDescent="0.3">
      <c r="A22" s="57"/>
      <c r="B22" s="57"/>
      <c r="C22" s="57"/>
      <c r="D22" s="57"/>
      <c r="E22" s="32" t="s">
        <v>135</v>
      </c>
      <c r="F22" s="19" t="s">
        <v>66</v>
      </c>
      <c r="G22" s="19" t="s">
        <v>137</v>
      </c>
      <c r="H22" s="33" t="s">
        <v>85</v>
      </c>
      <c r="I22" s="33" t="s">
        <v>86</v>
      </c>
      <c r="J22" s="13" t="s">
        <v>67</v>
      </c>
      <c r="K22" s="13"/>
      <c r="L22" s="19"/>
      <c r="M22" s="19"/>
      <c r="N22" s="19"/>
      <c r="O22" s="19"/>
    </row>
    <row r="23" spans="1:15" s="1" customFormat="1" x14ac:dyDescent="0.3">
      <c r="A23" s="57"/>
      <c r="B23" s="57"/>
      <c r="C23" s="57"/>
      <c r="D23" s="57"/>
      <c r="E23" s="19" t="s">
        <v>138</v>
      </c>
      <c r="F23" s="19" t="s">
        <v>62</v>
      </c>
      <c r="G23" s="19" t="s">
        <v>117</v>
      </c>
      <c r="H23" s="13"/>
      <c r="I23" s="19"/>
      <c r="J23" s="19"/>
      <c r="K23" s="19">
        <v>51</v>
      </c>
      <c r="L23" s="19">
        <v>22</v>
      </c>
      <c r="M23" s="19">
        <v>29</v>
      </c>
      <c r="N23" s="19">
        <v>6</v>
      </c>
      <c r="O23" s="13" t="s">
        <v>67</v>
      </c>
    </row>
    <row r="24" spans="1:15" s="1" customFormat="1" x14ac:dyDescent="0.3">
      <c r="A24" s="57"/>
      <c r="B24" s="57"/>
      <c r="C24" s="57"/>
      <c r="D24" s="57"/>
      <c r="E24" s="19" t="s">
        <v>139</v>
      </c>
      <c r="F24" s="19" t="s">
        <v>62</v>
      </c>
      <c r="G24" s="19" t="s">
        <v>117</v>
      </c>
      <c r="H24" s="13"/>
      <c r="I24" s="19"/>
      <c r="J24" s="19"/>
      <c r="K24" s="19">
        <v>51</v>
      </c>
      <c r="L24" s="19">
        <v>22</v>
      </c>
      <c r="M24" s="19">
        <v>29</v>
      </c>
      <c r="N24" s="19">
        <v>12</v>
      </c>
      <c r="O24" s="13" t="s">
        <v>67</v>
      </c>
    </row>
    <row r="25" spans="1:15" s="1" customFormat="1" x14ac:dyDescent="0.3">
      <c r="A25" s="58"/>
      <c r="B25" s="58"/>
      <c r="C25" s="58"/>
      <c r="D25" s="58"/>
      <c r="E25" s="19" t="s">
        <v>140</v>
      </c>
      <c r="F25" s="19" t="s">
        <v>62</v>
      </c>
      <c r="G25" s="19" t="s">
        <v>117</v>
      </c>
      <c r="H25" s="19"/>
      <c r="I25" s="19"/>
      <c r="J25" s="19"/>
      <c r="K25" s="19">
        <v>51</v>
      </c>
      <c r="L25" s="19">
        <v>25</v>
      </c>
      <c r="M25" s="19">
        <v>29</v>
      </c>
      <c r="N25" s="19">
        <v>11</v>
      </c>
      <c r="O25" s="13" t="s">
        <v>67</v>
      </c>
    </row>
    <row r="26" spans="1:15" x14ac:dyDescent="0.3">
      <c r="H26" s="2"/>
      <c r="J26" s="1"/>
      <c r="K26" s="1"/>
      <c r="L26" s="1"/>
      <c r="M26" s="1"/>
      <c r="N26" s="1"/>
      <c r="O26" s="1"/>
    </row>
  </sheetData>
  <sheetProtection algorithmName="SHA-512" hashValue="Qi85CQ/AhD6A6oWKOOC5ql2PIVU3/DkFUtTxTiWfdEDhj7CgKc4RExmqm3ldPIxLu+iaaTORaOSupmAFEiOjIQ==" saltValue="6VOVWbDpRt/ztZG+CLaDhw==" spinCount="100000" sheet="1" objects="1" scenarios="1" selectLockedCells="1" selectUnlockedCells="1"/>
  <mergeCells count="16">
    <mergeCell ref="K3:O3"/>
    <mergeCell ref="C5:C14"/>
    <mergeCell ref="D5:D14"/>
    <mergeCell ref="D15:D25"/>
    <mergeCell ref="C15:C25"/>
    <mergeCell ref="H3:J3"/>
    <mergeCell ref="G3:G4"/>
    <mergeCell ref="A3:A4"/>
    <mergeCell ref="B3:B4"/>
    <mergeCell ref="C3:D3"/>
    <mergeCell ref="E15:E16"/>
    <mergeCell ref="A5:A14"/>
    <mergeCell ref="B5:B14"/>
    <mergeCell ref="A15:A25"/>
    <mergeCell ref="B15:B25"/>
    <mergeCell ref="E3:F3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75" zoomScaleNormal="75" workbookViewId="0">
      <selection activeCell="H21" sqref="H21"/>
    </sheetView>
  </sheetViews>
  <sheetFormatPr defaultRowHeight="16.5" x14ac:dyDescent="0.3"/>
  <cols>
    <col min="2" max="2" width="16.25" customWidth="1"/>
    <col min="5" max="5" width="24" customWidth="1"/>
    <col min="6" max="6" width="13.75" customWidth="1"/>
    <col min="7" max="7" width="9" customWidth="1"/>
    <col min="8" max="8" width="75.5" customWidth="1"/>
    <col min="9" max="9" width="12.5" customWidth="1"/>
  </cols>
  <sheetData>
    <row r="1" spans="1:9" ht="39" x14ac:dyDescent="0.3">
      <c r="B1" s="45" t="s">
        <v>170</v>
      </c>
    </row>
    <row r="2" spans="1:9" ht="26.25" x14ac:dyDescent="0.3">
      <c r="B2" s="42" t="s">
        <v>166</v>
      </c>
    </row>
    <row r="3" spans="1:9" ht="29.25" customHeight="1" x14ac:dyDescent="0.3">
      <c r="A3" s="50" t="s">
        <v>88</v>
      </c>
      <c r="B3" s="82" t="s">
        <v>104</v>
      </c>
      <c r="C3" s="73" t="s">
        <v>9</v>
      </c>
      <c r="D3" s="74"/>
      <c r="E3" s="93" t="s">
        <v>168</v>
      </c>
      <c r="F3" s="95" t="s">
        <v>79</v>
      </c>
      <c r="G3" s="87" t="s">
        <v>59</v>
      </c>
      <c r="H3" s="87" t="s">
        <v>80</v>
      </c>
      <c r="I3" s="87" t="s">
        <v>152</v>
      </c>
    </row>
    <row r="4" spans="1:9" s="1" customFormat="1" x14ac:dyDescent="0.3">
      <c r="A4" s="51"/>
      <c r="B4" s="83"/>
      <c r="C4" s="16" t="s">
        <v>26</v>
      </c>
      <c r="D4" s="16" t="s">
        <v>27</v>
      </c>
      <c r="E4" s="94"/>
      <c r="F4" s="96"/>
      <c r="G4" s="88"/>
      <c r="H4" s="88"/>
      <c r="I4" s="88"/>
    </row>
    <row r="5" spans="1:9" s="1" customFormat="1" x14ac:dyDescent="0.3">
      <c r="A5" s="84">
        <v>201</v>
      </c>
      <c r="B5" s="84" t="s">
        <v>95</v>
      </c>
      <c r="C5" s="84" t="s">
        <v>15</v>
      </c>
      <c r="D5" s="84">
        <v>20</v>
      </c>
      <c r="E5" s="89" t="s">
        <v>71</v>
      </c>
      <c r="F5" s="84" t="s">
        <v>61</v>
      </c>
      <c r="G5" s="25" t="s">
        <v>64</v>
      </c>
      <c r="H5" s="6" t="s">
        <v>65</v>
      </c>
      <c r="I5" s="26"/>
    </row>
    <row r="6" spans="1:9" s="1" customFormat="1" ht="99" customHeight="1" x14ac:dyDescent="0.3">
      <c r="A6" s="85"/>
      <c r="B6" s="85"/>
      <c r="C6" s="85"/>
      <c r="D6" s="85"/>
      <c r="E6" s="90"/>
      <c r="F6" s="85"/>
      <c r="G6" s="28" t="s">
        <v>19</v>
      </c>
      <c r="H6" s="27" t="s">
        <v>151</v>
      </c>
      <c r="I6" s="24" t="s">
        <v>149</v>
      </c>
    </row>
    <row r="7" spans="1:9" s="1" customFormat="1" x14ac:dyDescent="0.3">
      <c r="A7" s="84">
        <v>85</v>
      </c>
      <c r="B7" s="84" t="s">
        <v>96</v>
      </c>
      <c r="C7" s="81" t="s">
        <v>57</v>
      </c>
      <c r="D7" s="81">
        <v>11</v>
      </c>
      <c r="E7" s="91" t="s">
        <v>19</v>
      </c>
      <c r="F7" s="84" t="s">
        <v>61</v>
      </c>
      <c r="G7" s="25" t="s">
        <v>64</v>
      </c>
      <c r="H7" s="6" t="s">
        <v>63</v>
      </c>
      <c r="I7" s="26"/>
    </row>
    <row r="8" spans="1:9" s="1" customFormat="1" ht="99" customHeight="1" x14ac:dyDescent="0.3">
      <c r="A8" s="86"/>
      <c r="B8" s="86"/>
      <c r="C8" s="81"/>
      <c r="D8" s="81"/>
      <c r="E8" s="92"/>
      <c r="F8" s="86"/>
      <c r="G8" s="25" t="s">
        <v>19</v>
      </c>
      <c r="H8" s="7" t="s">
        <v>150</v>
      </c>
      <c r="I8" s="39" t="s">
        <v>149</v>
      </c>
    </row>
    <row r="9" spans="1:9" x14ac:dyDescent="0.3">
      <c r="A9" s="3"/>
      <c r="B9" s="1"/>
      <c r="C9" s="9"/>
    </row>
    <row r="13" spans="1:9" ht="15" customHeight="1" x14ac:dyDescent="0.3"/>
  </sheetData>
  <sheetProtection algorithmName="SHA-512" hashValue="RhvuIJQAlEBi3V9HdxC0U3xHI+T+HOaDodsgYNE3+KNaoeeSR8MBVUhJq+RZPGxMZX6Ula3+6++Of38FK4tYqw==" saltValue="dpiWkdv4Ya8/tu1u8FrUvA==" spinCount="100000" sheet="1" objects="1" scenarios="1" selectLockedCells="1" selectUnlockedCells="1"/>
  <mergeCells count="20">
    <mergeCell ref="G3:G4"/>
    <mergeCell ref="I3:I4"/>
    <mergeCell ref="H3:H4"/>
    <mergeCell ref="E5:E6"/>
    <mergeCell ref="E7:E8"/>
    <mergeCell ref="F5:F6"/>
    <mergeCell ref="F7:F8"/>
    <mergeCell ref="E3:E4"/>
    <mergeCell ref="F3:F4"/>
    <mergeCell ref="C7:C8"/>
    <mergeCell ref="D7:D8"/>
    <mergeCell ref="A3:A4"/>
    <mergeCell ref="B3:B4"/>
    <mergeCell ref="C3:D3"/>
    <mergeCell ref="A5:A6"/>
    <mergeCell ref="B5:B6"/>
    <mergeCell ref="A7:A8"/>
    <mergeCell ref="B7:B8"/>
    <mergeCell ref="C5:C6"/>
    <mergeCell ref="D5:D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선택문헌특성(7편)</vt:lpstr>
      <vt:lpstr>(효과성) 자료추출_시술성공예측도</vt:lpstr>
      <vt:lpstr>(효과성) 자료추출_폐용적 감소 간접지표</vt:lpstr>
      <vt:lpstr>(효과성) 자료추출_상관성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2022-10-04T06:38:31Z</dcterms:created>
  <dcterms:modified xsi:type="dcterms:W3CDTF">2023-05-24T10:14:54Z</dcterms:modified>
</cp:coreProperties>
</file>