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defaultThemeVersion="164011"/>
  <mc:AlternateContent xmlns:mc="http://schemas.openxmlformats.org/markup-compatibility/2006">
    <mc:Choice Requires="x15">
      <x15ac:absPath xmlns:x15ac="http://schemas.microsoft.com/office/spreadsheetml/2010/11/ac" url="D:\35 교감신경피부반응검사(NR22-001-12)\10 최종보고서\도서관 제출용\"/>
    </mc:Choice>
  </mc:AlternateContent>
  <bookViews>
    <workbookView xWindow="0" yWindow="0" windowWidth="28800" windowHeight="12255" tabRatio="677" firstSheet="1" activeTab="1"/>
  </bookViews>
  <sheets>
    <sheet name="1. 문헌특성(125)_원본" sheetId="8" state="hidden" r:id="rId1"/>
    <sheet name="1. 문헌특성" sheetId="1" r:id="rId2"/>
    <sheet name="2. 진단정확도" sheetId="2" r:id="rId3"/>
    <sheet name="3. 정상_비정상 비율" sheetId="3" state="hidden" r:id="rId4"/>
    <sheet name="3. 정상_비정상_수치정리" sheetId="9" state="hidden" r:id="rId5"/>
    <sheet name="3. 질환과의 관련성_2군" sheetId="11" r:id="rId6"/>
    <sheet name="3. 질환과의 관련성_3군이상" sheetId="12" r:id="rId7"/>
    <sheet name="4. 안전성" sheetId="5" r:id="rId8"/>
  </sheets>
  <definedNames>
    <definedName name="_xlnm._FilterDatabase" localSheetId="1" hidden="1">'1. 문헌특성'!$A$2:$AG$50</definedName>
    <definedName name="_xlnm._FilterDatabase" localSheetId="0" hidden="1">'1. 문헌특성(125)_원본'!$A$1:$AL$125</definedName>
    <definedName name="_xlnm._FilterDatabase" localSheetId="2" hidden="1">'2. 진단정확도'!$A$2:$AG$56</definedName>
    <definedName name="_xlnm._FilterDatabase" localSheetId="3" hidden="1">'3. 정상_비정상 비율'!$A$2:$AM$327</definedName>
    <definedName name="_xlnm._FilterDatabase" localSheetId="4" hidden="1">'3. 정상_비정상_수치정리'!$A$2:$AM$317</definedName>
    <definedName name="_xlnm._FilterDatabase" localSheetId="5" hidden="1">'3. 질환과의 관련성_2군'!$A$2:$Z$96</definedName>
    <definedName name="_xlnm._FilterDatabase" localSheetId="6" hidden="1">'3. 질환과의 관련성_3군이상'!$A$2:$AB$92</definedName>
    <definedName name="_xlnm._FilterDatabase" localSheetId="7" hidden="1">'4. 안전성'!$A$2:$I$4</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1" l="1"/>
  <c r="E4" i="2"/>
  <c r="E5" i="2"/>
  <c r="E6" i="2"/>
  <c r="E7" i="2"/>
  <c r="E8" i="2"/>
  <c r="E9" i="2"/>
  <c r="E10" i="2"/>
  <c r="E11" i="2"/>
  <c r="E12" i="2"/>
  <c r="E13" i="2"/>
  <c r="E14" i="2"/>
  <c r="E15" i="2"/>
  <c r="E16" i="2"/>
  <c r="E17" i="2"/>
  <c r="E18" i="2"/>
  <c r="E19" i="2"/>
  <c r="E20" i="2"/>
  <c r="E21" i="2"/>
  <c r="E22" i="2"/>
  <c r="E23" i="2"/>
  <c r="E24" i="2"/>
  <c r="E25" i="2"/>
  <c r="E26" i="2"/>
  <c r="E3" i="2"/>
  <c r="B50" i="11" l="1"/>
  <c r="C50" i="11"/>
  <c r="E50" i="11"/>
  <c r="B51" i="11"/>
  <c r="C51" i="11"/>
  <c r="E51" i="11"/>
  <c r="B75" i="12"/>
  <c r="C75" i="12"/>
  <c r="E75" i="12"/>
  <c r="F75" i="12"/>
  <c r="B76" i="12"/>
  <c r="C76" i="12"/>
  <c r="E76" i="12"/>
  <c r="F76" i="12"/>
  <c r="B77" i="12"/>
  <c r="C77" i="12"/>
  <c r="E77" i="12"/>
  <c r="F77" i="12"/>
  <c r="B78" i="12"/>
  <c r="C78" i="12"/>
  <c r="E78" i="12"/>
  <c r="F78" i="12"/>
  <c r="B79" i="12"/>
  <c r="C79" i="12"/>
  <c r="E79" i="12"/>
  <c r="F79" i="12"/>
  <c r="B80" i="12"/>
  <c r="C80" i="12"/>
  <c r="E80" i="12"/>
  <c r="F80" i="12"/>
  <c r="B81" i="12"/>
  <c r="C81" i="12"/>
  <c r="E81" i="12"/>
  <c r="F81" i="12"/>
  <c r="B82" i="12"/>
  <c r="C82" i="12"/>
  <c r="E82" i="12"/>
  <c r="F82" i="12"/>
  <c r="B83" i="12"/>
  <c r="C83" i="12"/>
  <c r="E83" i="12"/>
  <c r="F83" i="12"/>
  <c r="B84" i="12"/>
  <c r="C84" i="12"/>
  <c r="E84" i="12"/>
  <c r="F84" i="12"/>
  <c r="F49" i="11"/>
  <c r="E49" i="11"/>
  <c r="C49" i="11"/>
  <c r="B49" i="11"/>
  <c r="B51" i="12"/>
  <c r="C51" i="12"/>
  <c r="E51" i="12"/>
  <c r="F51" i="12"/>
  <c r="B52" i="12"/>
  <c r="C52" i="12"/>
  <c r="E52" i="12"/>
  <c r="F52" i="12"/>
  <c r="B53" i="12"/>
  <c r="C53" i="12"/>
  <c r="E53" i="12"/>
  <c r="F53" i="12"/>
  <c r="B54" i="12"/>
  <c r="C54" i="12"/>
  <c r="E54" i="12"/>
  <c r="F54" i="12"/>
  <c r="B55" i="12"/>
  <c r="C55" i="12"/>
  <c r="E55" i="12"/>
  <c r="F55" i="12"/>
  <c r="B56" i="12"/>
  <c r="C56" i="12"/>
  <c r="E56" i="12"/>
  <c r="F56" i="12"/>
  <c r="B57" i="12"/>
  <c r="C57" i="12"/>
  <c r="E57" i="12"/>
  <c r="F57" i="12"/>
  <c r="B58" i="12"/>
  <c r="C58" i="12"/>
  <c r="E58" i="12"/>
  <c r="F58" i="12"/>
  <c r="B59" i="12"/>
  <c r="C59" i="12"/>
  <c r="E59" i="12"/>
  <c r="F59" i="12"/>
  <c r="B60" i="12"/>
  <c r="C60" i="12"/>
  <c r="E60" i="12"/>
  <c r="F60" i="12"/>
  <c r="B61" i="12"/>
  <c r="C61" i="12"/>
  <c r="E61" i="12"/>
  <c r="F61" i="12"/>
  <c r="B62" i="12"/>
  <c r="C62" i="12"/>
  <c r="E62" i="12"/>
  <c r="F62" i="12"/>
  <c r="B63" i="12"/>
  <c r="C63" i="12"/>
  <c r="E63" i="12"/>
  <c r="F63" i="12"/>
  <c r="B64" i="12"/>
  <c r="C64" i="12"/>
  <c r="E64" i="12"/>
  <c r="F64" i="12"/>
  <c r="B65" i="12"/>
  <c r="C65" i="12"/>
  <c r="E65" i="12"/>
  <c r="F65" i="12"/>
  <c r="B66" i="12"/>
  <c r="C66" i="12"/>
  <c r="E66" i="12"/>
  <c r="F66" i="12"/>
  <c r="B67" i="12"/>
  <c r="C67" i="12"/>
  <c r="E67" i="12"/>
  <c r="F67" i="12"/>
  <c r="B68" i="12"/>
  <c r="C68" i="12"/>
  <c r="E68" i="12"/>
  <c r="F68" i="12"/>
  <c r="B69" i="12"/>
  <c r="C69" i="12"/>
  <c r="E69" i="12"/>
  <c r="F69" i="12"/>
  <c r="B70" i="12"/>
  <c r="C70" i="12"/>
  <c r="E70" i="12"/>
  <c r="F70" i="12"/>
  <c r="B71" i="12"/>
  <c r="C71" i="12"/>
  <c r="E71" i="12"/>
  <c r="F71" i="12"/>
  <c r="B72" i="12"/>
  <c r="C72" i="12"/>
  <c r="E72" i="12"/>
  <c r="F72" i="12"/>
  <c r="B73" i="12"/>
  <c r="C73" i="12"/>
  <c r="E73" i="12"/>
  <c r="F73" i="12"/>
  <c r="B74" i="12"/>
  <c r="C74" i="12"/>
  <c r="E74" i="12"/>
  <c r="F74" i="12"/>
  <c r="D51" i="11" l="1"/>
  <c r="D50" i="11"/>
  <c r="D75" i="12"/>
  <c r="D61" i="12"/>
  <c r="D57" i="12"/>
  <c r="D49" i="11"/>
  <c r="D73" i="12"/>
  <c r="D81" i="12"/>
  <c r="D70" i="12"/>
  <c r="D62" i="12"/>
  <c r="D84" i="12"/>
  <c r="D74" i="12"/>
  <c r="D56" i="12"/>
  <c r="D55" i="12"/>
  <c r="D53" i="12"/>
  <c r="D52" i="12"/>
  <c r="D51" i="12"/>
  <c r="D76" i="12"/>
  <c r="D69" i="12"/>
  <c r="D68" i="12"/>
  <c r="D67" i="12"/>
  <c r="D65" i="12"/>
  <c r="D58" i="12"/>
  <c r="D80" i="12"/>
  <c r="D64" i="12"/>
  <c r="D63" i="12"/>
  <c r="D60" i="12"/>
  <c r="D59" i="12"/>
  <c r="D54" i="12"/>
  <c r="D83" i="12"/>
  <c r="D82" i="12"/>
  <c r="D79" i="12"/>
  <c r="D78" i="12"/>
  <c r="D77" i="12"/>
  <c r="D72" i="12"/>
  <c r="D71" i="12"/>
  <c r="D66" i="12"/>
  <c r="B3" i="2"/>
  <c r="B48" i="11"/>
  <c r="C48" i="11"/>
  <c r="E48" i="11"/>
  <c r="F48" i="11"/>
  <c r="F50" i="12"/>
  <c r="E50" i="12"/>
  <c r="C50" i="12"/>
  <c r="B50" i="12"/>
  <c r="F49" i="12"/>
  <c r="E49" i="12"/>
  <c r="C49" i="12"/>
  <c r="B49" i="12"/>
  <c r="F48" i="12"/>
  <c r="E48" i="12"/>
  <c r="C48" i="12"/>
  <c r="B48" i="12"/>
  <c r="F47" i="12"/>
  <c r="E47" i="12"/>
  <c r="C47" i="12"/>
  <c r="B47" i="12"/>
  <c r="F46" i="12"/>
  <c r="E46" i="12"/>
  <c r="C46" i="12"/>
  <c r="B46" i="12"/>
  <c r="F45" i="12"/>
  <c r="E45" i="12"/>
  <c r="C45" i="12"/>
  <c r="B45" i="12"/>
  <c r="F44" i="12"/>
  <c r="E44" i="12"/>
  <c r="C44" i="12"/>
  <c r="B44" i="12"/>
  <c r="F43" i="12"/>
  <c r="E43" i="12"/>
  <c r="C43" i="12"/>
  <c r="B43" i="12"/>
  <c r="F42" i="12"/>
  <c r="E42" i="12"/>
  <c r="C42" i="12"/>
  <c r="B42" i="12"/>
  <c r="F41" i="12"/>
  <c r="E41" i="12"/>
  <c r="C41" i="12"/>
  <c r="B41" i="12"/>
  <c r="F40" i="12"/>
  <c r="E40" i="12"/>
  <c r="C40" i="12"/>
  <c r="B40" i="12"/>
  <c r="B40" i="11"/>
  <c r="C40" i="11"/>
  <c r="E40" i="11"/>
  <c r="F40" i="11"/>
  <c r="B41" i="11"/>
  <c r="C41" i="11"/>
  <c r="E41" i="11"/>
  <c r="F41" i="11"/>
  <c r="B42" i="11"/>
  <c r="C42" i="11"/>
  <c r="E42" i="11"/>
  <c r="F42" i="11"/>
  <c r="B43" i="11"/>
  <c r="C43" i="11"/>
  <c r="E43" i="11"/>
  <c r="F43" i="11"/>
  <c r="B44" i="11"/>
  <c r="C44" i="11"/>
  <c r="E44" i="11"/>
  <c r="F44" i="11"/>
  <c r="B45" i="11"/>
  <c r="C45" i="11"/>
  <c r="E45" i="11"/>
  <c r="F45" i="11"/>
  <c r="B46" i="11"/>
  <c r="C46" i="11"/>
  <c r="E46" i="11"/>
  <c r="F46" i="11"/>
  <c r="F15" i="12"/>
  <c r="E15" i="12"/>
  <c r="C15" i="12"/>
  <c r="B15" i="12"/>
  <c r="F14" i="12"/>
  <c r="E14" i="12"/>
  <c r="C14" i="12"/>
  <c r="B14" i="12"/>
  <c r="F13" i="12"/>
  <c r="E13" i="12"/>
  <c r="C13" i="12"/>
  <c r="B13" i="12"/>
  <c r="B32" i="11"/>
  <c r="C32" i="11"/>
  <c r="E32" i="11"/>
  <c r="F32" i="11"/>
  <c r="F12" i="12"/>
  <c r="E12" i="12"/>
  <c r="C12" i="12"/>
  <c r="B12" i="12"/>
  <c r="F11" i="12"/>
  <c r="E11" i="12"/>
  <c r="C11" i="12"/>
  <c r="B11" i="12"/>
  <c r="F10" i="12"/>
  <c r="E10" i="12"/>
  <c r="C10" i="12"/>
  <c r="B10" i="12"/>
  <c r="F9" i="12"/>
  <c r="E9" i="12"/>
  <c r="C9" i="12"/>
  <c r="B9" i="12"/>
  <c r="D40" i="12" l="1"/>
  <c r="D42" i="12"/>
  <c r="D43" i="12"/>
  <c r="D44" i="12"/>
  <c r="D45" i="12"/>
  <c r="D46" i="12"/>
  <c r="D47" i="12"/>
  <c r="D48" i="12"/>
  <c r="D49" i="12"/>
  <c r="D50" i="12"/>
  <c r="D41" i="12"/>
  <c r="D46" i="11"/>
  <c r="D43" i="11"/>
  <c r="D40" i="11"/>
  <c r="D48" i="11"/>
  <c r="D12" i="12"/>
  <c r="D42" i="11"/>
  <c r="D11" i="12"/>
  <c r="D13" i="12"/>
  <c r="D14" i="12"/>
  <c r="D9" i="12"/>
  <c r="D10" i="12"/>
  <c r="D15" i="12"/>
  <c r="D41" i="11"/>
  <c r="D45" i="11"/>
  <c r="D44" i="11"/>
  <c r="D32" i="11"/>
  <c r="F21" i="2"/>
  <c r="F47" i="11" l="1"/>
  <c r="E47" i="11"/>
  <c r="C47" i="11"/>
  <c r="B47" i="11"/>
  <c r="F39" i="11"/>
  <c r="E39" i="11"/>
  <c r="C39" i="11"/>
  <c r="B39" i="11"/>
  <c r="E38" i="11"/>
  <c r="C38" i="11"/>
  <c r="B38" i="11"/>
  <c r="F37" i="11"/>
  <c r="E37" i="11"/>
  <c r="C37" i="11"/>
  <c r="B37" i="11"/>
  <c r="F36" i="11"/>
  <c r="E36" i="11"/>
  <c r="C36" i="11"/>
  <c r="B36" i="11"/>
  <c r="F35" i="11"/>
  <c r="E35" i="11"/>
  <c r="C35" i="11"/>
  <c r="B35" i="11"/>
  <c r="F34" i="11"/>
  <c r="E34" i="11"/>
  <c r="C34" i="11"/>
  <c r="B34" i="11"/>
  <c r="F29" i="11"/>
  <c r="E29" i="11"/>
  <c r="C29" i="11"/>
  <c r="B29" i="11"/>
  <c r="F28" i="11"/>
  <c r="E28" i="11"/>
  <c r="C28" i="11"/>
  <c r="B28" i="11"/>
  <c r="F27" i="11"/>
  <c r="E27" i="11"/>
  <c r="C27" i="11"/>
  <c r="B27" i="11"/>
  <c r="F26" i="11"/>
  <c r="E26" i="11"/>
  <c r="C26" i="11"/>
  <c r="B26" i="11"/>
  <c r="F25" i="11"/>
  <c r="E25" i="11"/>
  <c r="C25" i="11"/>
  <c r="B25" i="11"/>
  <c r="E20" i="11"/>
  <c r="E21" i="11"/>
  <c r="E22" i="11"/>
  <c r="E23" i="11"/>
  <c r="E24" i="11"/>
  <c r="E248" i="9"/>
  <c r="D36" i="11" l="1"/>
  <c r="D25" i="11"/>
  <c r="D27" i="11"/>
  <c r="D29" i="11"/>
  <c r="D34" i="11"/>
  <c r="D35" i="11"/>
  <c r="D26" i="11"/>
  <c r="D39" i="11"/>
  <c r="D37" i="11"/>
  <c r="D38" i="11"/>
  <c r="D28" i="11"/>
  <c r="D47" i="11"/>
  <c r="B23" i="11"/>
  <c r="C23" i="11"/>
  <c r="B24" i="11"/>
  <c r="C24" i="11"/>
  <c r="K24" i="11"/>
  <c r="E33" i="11"/>
  <c r="C33" i="11"/>
  <c r="B33" i="11"/>
  <c r="E396" i="9"/>
  <c r="H317" i="9"/>
  <c r="J317" i="9"/>
  <c r="K317" i="9"/>
  <c r="G317" i="9"/>
  <c r="F317" i="9"/>
  <c r="E317" i="9"/>
  <c r="C317" i="9"/>
  <c r="D317" i="9" s="1"/>
  <c r="E15" i="3"/>
  <c r="D24" i="11" l="1"/>
  <c r="D23" i="11"/>
  <c r="D33" i="11"/>
  <c r="F3" i="12"/>
  <c r="F39" i="12"/>
  <c r="E39" i="12"/>
  <c r="C39" i="12"/>
  <c r="B39" i="12"/>
  <c r="F38" i="12"/>
  <c r="E38" i="12"/>
  <c r="C38" i="12"/>
  <c r="B38" i="12"/>
  <c r="F37" i="12"/>
  <c r="E37" i="12"/>
  <c r="C37" i="12"/>
  <c r="B37" i="12"/>
  <c r="F36" i="12"/>
  <c r="E36" i="12"/>
  <c r="C36" i="12"/>
  <c r="B36" i="12"/>
  <c r="F35" i="12"/>
  <c r="E35" i="12"/>
  <c r="C35" i="12"/>
  <c r="B35" i="12"/>
  <c r="F34" i="12"/>
  <c r="E34" i="12"/>
  <c r="C34" i="12"/>
  <c r="B34" i="12"/>
  <c r="F33" i="12"/>
  <c r="E33" i="12"/>
  <c r="C33" i="12"/>
  <c r="B33" i="12"/>
  <c r="F32" i="12"/>
  <c r="E32" i="12"/>
  <c r="C32" i="12"/>
  <c r="B32" i="12"/>
  <c r="F31" i="12"/>
  <c r="E31" i="12"/>
  <c r="C31" i="12"/>
  <c r="B31" i="12"/>
  <c r="F30" i="12"/>
  <c r="E30" i="12"/>
  <c r="C30" i="12"/>
  <c r="B30" i="12"/>
  <c r="F29" i="12"/>
  <c r="E29" i="12"/>
  <c r="C29" i="12"/>
  <c r="B29" i="12"/>
  <c r="F28" i="12"/>
  <c r="E28" i="12"/>
  <c r="C28" i="12"/>
  <c r="B28" i="12"/>
  <c r="F27" i="12"/>
  <c r="E27" i="12"/>
  <c r="C27" i="12"/>
  <c r="B27" i="12"/>
  <c r="F26" i="12"/>
  <c r="E26" i="12"/>
  <c r="C26" i="12"/>
  <c r="B26" i="12"/>
  <c r="F25" i="12"/>
  <c r="E25" i="12"/>
  <c r="C25" i="12"/>
  <c r="B25" i="12"/>
  <c r="F24" i="12"/>
  <c r="E24" i="12"/>
  <c r="C24" i="12"/>
  <c r="B24" i="12"/>
  <c r="F23" i="12"/>
  <c r="E23" i="12"/>
  <c r="C23" i="12"/>
  <c r="B23" i="12"/>
  <c r="F22" i="12"/>
  <c r="E22" i="12"/>
  <c r="C22" i="12"/>
  <c r="B22" i="12"/>
  <c r="F21" i="12"/>
  <c r="E21" i="12"/>
  <c r="C21" i="12"/>
  <c r="B21" i="12"/>
  <c r="F20" i="12"/>
  <c r="E20" i="12"/>
  <c r="C20" i="12"/>
  <c r="B20" i="12"/>
  <c r="F19" i="12"/>
  <c r="E19" i="12"/>
  <c r="C19" i="12"/>
  <c r="B19" i="12"/>
  <c r="F18" i="12"/>
  <c r="E18" i="12"/>
  <c r="C18" i="12"/>
  <c r="B18" i="12"/>
  <c r="F17" i="12"/>
  <c r="E17" i="12"/>
  <c r="C17" i="12"/>
  <c r="B17" i="12"/>
  <c r="F16" i="12"/>
  <c r="E16" i="12"/>
  <c r="C16" i="12"/>
  <c r="B16" i="12"/>
  <c r="F8" i="12"/>
  <c r="E8" i="12"/>
  <c r="C8" i="12"/>
  <c r="B8" i="12"/>
  <c r="F7" i="12"/>
  <c r="E7" i="12"/>
  <c r="C7" i="12"/>
  <c r="B7" i="12"/>
  <c r="F6" i="12"/>
  <c r="E6" i="12"/>
  <c r="C6" i="12"/>
  <c r="B6" i="12"/>
  <c r="F5" i="12"/>
  <c r="E5" i="12"/>
  <c r="C5" i="12"/>
  <c r="B5" i="12"/>
  <c r="F4" i="12"/>
  <c r="E4" i="12"/>
  <c r="C4" i="12"/>
  <c r="B4" i="12"/>
  <c r="E3" i="12"/>
  <c r="C3" i="12"/>
  <c r="B3" i="12"/>
  <c r="D3" i="12" l="1"/>
  <c r="D25" i="12"/>
  <c r="D28" i="12"/>
  <c r="D36" i="12"/>
  <c r="D17" i="12"/>
  <c r="D19" i="12"/>
  <c r="D21" i="12"/>
  <c r="D6" i="12"/>
  <c r="D7" i="12"/>
  <c r="D8" i="12"/>
  <c r="D24" i="12"/>
  <c r="D29" i="12"/>
  <c r="D30" i="12"/>
  <c r="D31" i="12"/>
  <c r="D33" i="12"/>
  <c r="D37" i="12"/>
  <c r="D38" i="12"/>
  <c r="D39" i="12"/>
  <c r="D16" i="12"/>
  <c r="D32" i="12"/>
  <c r="D35" i="12"/>
  <c r="D20" i="12"/>
  <c r="D22" i="12"/>
  <c r="D23" i="12"/>
  <c r="D5" i="12"/>
  <c r="D27" i="12"/>
  <c r="D18" i="12"/>
  <c r="D34" i="12"/>
  <c r="D4" i="12"/>
  <c r="D26" i="12"/>
  <c r="E133" i="11"/>
  <c r="F31" i="11"/>
  <c r="E31" i="11"/>
  <c r="C31" i="11"/>
  <c r="B31" i="11"/>
  <c r="F30" i="11"/>
  <c r="E30" i="11"/>
  <c r="C30" i="11"/>
  <c r="B30" i="11"/>
  <c r="F19" i="11"/>
  <c r="E19" i="11"/>
  <c r="C19" i="11"/>
  <c r="B19" i="11"/>
  <c r="F18" i="11"/>
  <c r="E18" i="11"/>
  <c r="C18" i="11"/>
  <c r="B18" i="11"/>
  <c r="F17" i="11"/>
  <c r="E17" i="11"/>
  <c r="C17" i="11"/>
  <c r="B17" i="11"/>
  <c r="F16" i="11"/>
  <c r="E16" i="11"/>
  <c r="C16" i="11"/>
  <c r="B16" i="11"/>
  <c r="F14" i="11"/>
  <c r="E14" i="11"/>
  <c r="C14" i="11"/>
  <c r="B14" i="11"/>
  <c r="F11" i="11"/>
  <c r="E11" i="11"/>
  <c r="C11" i="11"/>
  <c r="B11" i="11"/>
  <c r="E8" i="11"/>
  <c r="C8" i="11"/>
  <c r="B8" i="11"/>
  <c r="E7" i="11"/>
  <c r="C7" i="11"/>
  <c r="B7" i="11"/>
  <c r="F10" i="11"/>
  <c r="E10" i="11"/>
  <c r="C10" i="11"/>
  <c r="B10" i="11"/>
  <c r="F9" i="11"/>
  <c r="E9" i="11"/>
  <c r="C9" i="11"/>
  <c r="B9" i="11"/>
  <c r="F15" i="11"/>
  <c r="E15" i="11"/>
  <c r="C15" i="11"/>
  <c r="B15" i="11"/>
  <c r="E13" i="11"/>
  <c r="C13" i="11"/>
  <c r="B13" i="11"/>
  <c r="E12" i="11"/>
  <c r="C12" i="11"/>
  <c r="B12" i="11"/>
  <c r="F20" i="11"/>
  <c r="C20" i="11"/>
  <c r="B20" i="11"/>
  <c r="F6" i="11"/>
  <c r="E6" i="11"/>
  <c r="C6" i="11"/>
  <c r="B6" i="11"/>
  <c r="F5" i="11"/>
  <c r="E5" i="11"/>
  <c r="C5" i="11"/>
  <c r="B5" i="11"/>
  <c r="F133" i="11"/>
  <c r="C133" i="11"/>
  <c r="B133" i="11"/>
  <c r="F4" i="11"/>
  <c r="E4" i="11"/>
  <c r="C4" i="11"/>
  <c r="B4" i="11"/>
  <c r="D133" i="11" l="1"/>
  <c r="D20" i="11"/>
  <c r="D30" i="11"/>
  <c r="D11" i="11"/>
  <c r="D17" i="11"/>
  <c r="D19" i="11"/>
  <c r="D10" i="11"/>
  <c r="D4" i="11"/>
  <c r="D6" i="11"/>
  <c r="D12" i="11"/>
  <c r="D13" i="11"/>
  <c r="D7" i="11"/>
  <c r="D9" i="11"/>
  <c r="D14" i="11"/>
  <c r="D16" i="11"/>
  <c r="D5" i="11"/>
  <c r="D15" i="11"/>
  <c r="D8" i="11"/>
  <c r="D18" i="11"/>
  <c r="D31" i="11"/>
  <c r="Q14" i="9"/>
  <c r="F17" i="2"/>
  <c r="H3" i="3" l="1"/>
  <c r="H4" i="3"/>
  <c r="H5" i="3"/>
  <c r="H6" i="3"/>
  <c r="H7" i="3"/>
  <c r="H8" i="3"/>
  <c r="H3" i="9"/>
  <c r="H4" i="9"/>
  <c r="H5" i="9"/>
  <c r="H6" i="9"/>
  <c r="H7" i="9"/>
  <c r="H8" i="9"/>
  <c r="H9" i="9"/>
  <c r="H10" i="9"/>
  <c r="H11" i="9"/>
  <c r="H12" i="9"/>
  <c r="H13" i="9"/>
  <c r="H14" i="9"/>
  <c r="K316" i="9"/>
  <c r="K39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39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403" i="9"/>
  <c r="K402" i="9"/>
  <c r="K401" i="9"/>
  <c r="K400"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399" i="9"/>
  <c r="K398" i="9"/>
  <c r="K29" i="9"/>
  <c r="K28" i="9"/>
  <c r="K27" i="9"/>
  <c r="K26" i="9"/>
  <c r="K25" i="9"/>
  <c r="K24" i="9"/>
  <c r="K23" i="9"/>
  <c r="K22" i="9"/>
  <c r="K21" i="9"/>
  <c r="K20" i="9"/>
  <c r="K19" i="9"/>
  <c r="K18" i="9"/>
  <c r="K17" i="9"/>
  <c r="K16" i="9"/>
  <c r="K15" i="9"/>
  <c r="K14" i="9"/>
  <c r="K13" i="9"/>
  <c r="K12" i="9"/>
  <c r="K11" i="9"/>
  <c r="K10" i="9"/>
  <c r="K9" i="9"/>
  <c r="K8" i="9"/>
  <c r="K7" i="9"/>
  <c r="K6" i="9"/>
  <c r="K5" i="9"/>
  <c r="K4" i="9"/>
  <c r="K3" i="9"/>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3" i="3"/>
  <c r="E4" i="3"/>
  <c r="E5" i="3"/>
  <c r="E6" i="3"/>
  <c r="E7" i="3"/>
  <c r="E8" i="3"/>
  <c r="E9" i="3"/>
  <c r="E10" i="3"/>
  <c r="E11" i="3"/>
  <c r="E12" i="3"/>
  <c r="E13" i="3"/>
  <c r="E14"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 i="3"/>
  <c r="E3" i="9"/>
  <c r="E4" i="9"/>
  <c r="E5" i="9"/>
  <c r="E6" i="9"/>
  <c r="E7" i="9"/>
  <c r="E8" i="9"/>
  <c r="E9" i="9"/>
  <c r="E10" i="9"/>
  <c r="E11" i="9"/>
  <c r="E12" i="9"/>
  <c r="E13" i="9"/>
  <c r="E14" i="9"/>
  <c r="E15" i="9"/>
  <c r="E16" i="9"/>
  <c r="E17" i="9"/>
  <c r="E18" i="9"/>
  <c r="E19" i="9"/>
  <c r="E20" i="9"/>
  <c r="E21" i="9"/>
  <c r="E22" i="9"/>
  <c r="E23" i="9"/>
  <c r="E24" i="9"/>
  <c r="E25" i="9"/>
  <c r="E26" i="9"/>
  <c r="E27" i="9"/>
  <c r="E28" i="9"/>
  <c r="E29" i="9"/>
  <c r="E398" i="9"/>
  <c r="E39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400" i="9"/>
  <c r="E401" i="9"/>
  <c r="E402" i="9"/>
  <c r="E403"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397"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F3" i="9"/>
  <c r="J4" i="9"/>
  <c r="J5" i="9"/>
  <c r="J6" i="9"/>
  <c r="J7" i="9"/>
  <c r="J8" i="9"/>
  <c r="J9" i="9"/>
  <c r="J10" i="9"/>
  <c r="J11" i="9"/>
  <c r="J12" i="9"/>
  <c r="J13" i="9"/>
  <c r="J14" i="9"/>
  <c r="J15" i="9"/>
  <c r="J16" i="9"/>
  <c r="J17" i="9"/>
  <c r="J18" i="9"/>
  <c r="J19" i="9"/>
  <c r="J20" i="9"/>
  <c r="J21" i="9"/>
  <c r="J22" i="9"/>
  <c r="J23" i="9"/>
  <c r="J24" i="9"/>
  <c r="J25" i="9"/>
  <c r="J26" i="9"/>
  <c r="J27" i="9"/>
  <c r="J28" i="9"/>
  <c r="J29" i="9"/>
  <c r="J398" i="9"/>
  <c r="J39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400" i="9"/>
  <c r="J401" i="9"/>
  <c r="J402" i="9"/>
  <c r="J403"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397"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3" i="9"/>
  <c r="J316" i="9"/>
  <c r="H316" i="9"/>
  <c r="G316" i="9"/>
  <c r="F316" i="9"/>
  <c r="C316" i="9"/>
  <c r="B316" i="9"/>
  <c r="J396" i="9"/>
  <c r="H396" i="9"/>
  <c r="G396" i="9"/>
  <c r="F396" i="9"/>
  <c r="C396" i="9"/>
  <c r="B396" i="9"/>
  <c r="J315" i="9"/>
  <c r="H315" i="9"/>
  <c r="G315" i="9"/>
  <c r="F315" i="9"/>
  <c r="C315" i="9"/>
  <c r="B315" i="9"/>
  <c r="J314" i="9"/>
  <c r="H314" i="9"/>
  <c r="G314" i="9"/>
  <c r="F314" i="9"/>
  <c r="C314" i="9"/>
  <c r="B314" i="9"/>
  <c r="J313" i="9"/>
  <c r="H313" i="9"/>
  <c r="G313" i="9"/>
  <c r="F313" i="9"/>
  <c r="C313" i="9"/>
  <c r="B313" i="9"/>
  <c r="J312" i="9"/>
  <c r="H312" i="9"/>
  <c r="G312" i="9"/>
  <c r="F312" i="9"/>
  <c r="C312" i="9"/>
  <c r="B312" i="9"/>
  <c r="J311" i="9"/>
  <c r="H311" i="9"/>
  <c r="G311" i="9"/>
  <c r="F311" i="9"/>
  <c r="C311" i="9"/>
  <c r="B311" i="9"/>
  <c r="J310" i="9"/>
  <c r="H310" i="9"/>
  <c r="G310" i="9"/>
  <c r="F310" i="9"/>
  <c r="C310" i="9"/>
  <c r="B310" i="9"/>
  <c r="J309" i="9"/>
  <c r="H309" i="9"/>
  <c r="G309" i="9"/>
  <c r="F309" i="9"/>
  <c r="C309" i="9"/>
  <c r="B309" i="9"/>
  <c r="J308" i="9"/>
  <c r="H308" i="9"/>
  <c r="G308" i="9"/>
  <c r="F308" i="9"/>
  <c r="C308" i="9"/>
  <c r="B308" i="9"/>
  <c r="J307" i="9"/>
  <c r="H307" i="9"/>
  <c r="G307" i="9"/>
  <c r="F307" i="9"/>
  <c r="C307" i="9"/>
  <c r="B307" i="9"/>
  <c r="J306" i="9"/>
  <c r="H306" i="9"/>
  <c r="G306" i="9"/>
  <c r="F306" i="9"/>
  <c r="C306" i="9"/>
  <c r="B306" i="9"/>
  <c r="J305" i="9"/>
  <c r="H305" i="9"/>
  <c r="G305" i="9"/>
  <c r="F305" i="9"/>
  <c r="C305" i="9"/>
  <c r="B305" i="9"/>
  <c r="J304" i="9"/>
  <c r="H304" i="9"/>
  <c r="G304" i="9"/>
  <c r="F304" i="9"/>
  <c r="C304" i="9"/>
  <c r="B304" i="9"/>
  <c r="J303" i="9"/>
  <c r="H303" i="9"/>
  <c r="G303" i="9"/>
  <c r="F303" i="9"/>
  <c r="C303" i="9"/>
  <c r="B303" i="9"/>
  <c r="J302" i="9"/>
  <c r="H302" i="9"/>
  <c r="G302" i="9"/>
  <c r="F302" i="9"/>
  <c r="C302" i="9"/>
  <c r="B302" i="9"/>
  <c r="J301" i="9"/>
  <c r="H301" i="9"/>
  <c r="G301" i="9"/>
  <c r="F301" i="9"/>
  <c r="C301" i="9"/>
  <c r="B301" i="9"/>
  <c r="J300" i="9"/>
  <c r="H300" i="9"/>
  <c r="G300" i="9"/>
  <c r="F300" i="9"/>
  <c r="C300" i="9"/>
  <c r="B300" i="9"/>
  <c r="J299" i="9"/>
  <c r="H299" i="9"/>
  <c r="G299" i="9"/>
  <c r="F299" i="9"/>
  <c r="C299" i="9"/>
  <c r="B299" i="9"/>
  <c r="J298" i="9"/>
  <c r="H298" i="9"/>
  <c r="G298" i="9"/>
  <c r="F298" i="9"/>
  <c r="C298" i="9"/>
  <c r="B298" i="9"/>
  <c r="J297" i="9"/>
  <c r="H297" i="9"/>
  <c r="G297" i="9"/>
  <c r="F297" i="9"/>
  <c r="C297" i="9"/>
  <c r="B297" i="9"/>
  <c r="J296" i="9"/>
  <c r="H296" i="9"/>
  <c r="G296" i="9"/>
  <c r="F296" i="9"/>
  <c r="C296" i="9"/>
  <c r="B296" i="9"/>
  <c r="J295" i="9"/>
  <c r="H295" i="9"/>
  <c r="G295" i="9"/>
  <c r="F295" i="9"/>
  <c r="C295" i="9"/>
  <c r="B295" i="9"/>
  <c r="J294" i="9"/>
  <c r="H294" i="9"/>
  <c r="G294" i="9"/>
  <c r="F294" i="9"/>
  <c r="C294" i="9"/>
  <c r="B294" i="9"/>
  <c r="J293" i="9"/>
  <c r="H293" i="9"/>
  <c r="G293" i="9"/>
  <c r="F293" i="9"/>
  <c r="C293" i="9"/>
  <c r="B293" i="9"/>
  <c r="J292" i="9"/>
  <c r="H292" i="9"/>
  <c r="G292" i="9"/>
  <c r="F292" i="9"/>
  <c r="C292" i="9"/>
  <c r="B292" i="9"/>
  <c r="J291" i="9"/>
  <c r="H291" i="9"/>
  <c r="G291" i="9"/>
  <c r="F291" i="9"/>
  <c r="C291" i="9"/>
  <c r="B291" i="9"/>
  <c r="J290" i="9"/>
  <c r="H290" i="9"/>
  <c r="G290" i="9"/>
  <c r="F290" i="9"/>
  <c r="C290" i="9"/>
  <c r="B290" i="9"/>
  <c r="J289" i="9"/>
  <c r="H289" i="9"/>
  <c r="G289" i="9"/>
  <c r="F289" i="9"/>
  <c r="C289" i="9"/>
  <c r="B289" i="9"/>
  <c r="J288" i="9"/>
  <c r="H288" i="9"/>
  <c r="G288" i="9"/>
  <c r="F288" i="9"/>
  <c r="C288" i="9"/>
  <c r="B288" i="9"/>
  <c r="J287" i="9"/>
  <c r="H287" i="9"/>
  <c r="G287" i="9"/>
  <c r="F287" i="9"/>
  <c r="C287" i="9"/>
  <c r="B287" i="9"/>
  <c r="J286" i="9"/>
  <c r="H286" i="9"/>
  <c r="G286" i="9"/>
  <c r="F286" i="9"/>
  <c r="C286" i="9"/>
  <c r="B286" i="9"/>
  <c r="J285" i="9"/>
  <c r="H285" i="9"/>
  <c r="G285" i="9"/>
  <c r="F285" i="9"/>
  <c r="C285" i="9"/>
  <c r="B285" i="9"/>
  <c r="J284" i="9"/>
  <c r="H284" i="9"/>
  <c r="G284" i="9"/>
  <c r="F284" i="9"/>
  <c r="C284" i="9"/>
  <c r="B284" i="9"/>
  <c r="J283" i="9"/>
  <c r="H283" i="9"/>
  <c r="G283" i="9"/>
  <c r="F283" i="9"/>
  <c r="C283" i="9"/>
  <c r="B283" i="9"/>
  <c r="J282" i="9"/>
  <c r="H282" i="9"/>
  <c r="G282" i="9"/>
  <c r="F282" i="9"/>
  <c r="C282" i="9"/>
  <c r="B282" i="9"/>
  <c r="J281" i="9"/>
  <c r="H281" i="9"/>
  <c r="G281" i="9"/>
  <c r="F281" i="9"/>
  <c r="C281" i="9"/>
  <c r="B281" i="9"/>
  <c r="J280" i="9"/>
  <c r="H280" i="9"/>
  <c r="G280" i="9"/>
  <c r="F280" i="9"/>
  <c r="C280" i="9"/>
  <c r="B280" i="9"/>
  <c r="J279" i="9"/>
  <c r="H279" i="9"/>
  <c r="G279" i="9"/>
  <c r="F279" i="9"/>
  <c r="C279" i="9"/>
  <c r="B279" i="9"/>
  <c r="J278" i="9"/>
  <c r="H278" i="9"/>
  <c r="G278" i="9"/>
  <c r="F278" i="9"/>
  <c r="C278" i="9"/>
  <c r="B278" i="9"/>
  <c r="J277" i="9"/>
  <c r="H277" i="9"/>
  <c r="G277" i="9"/>
  <c r="F277" i="9"/>
  <c r="C277" i="9"/>
  <c r="B277" i="9"/>
  <c r="J276" i="9"/>
  <c r="H276" i="9"/>
  <c r="G276" i="9"/>
  <c r="F276" i="9"/>
  <c r="C276" i="9"/>
  <c r="B276" i="9"/>
  <c r="J275" i="9"/>
  <c r="H275" i="9"/>
  <c r="G275" i="9"/>
  <c r="F275" i="9"/>
  <c r="C275" i="9"/>
  <c r="B275" i="9"/>
  <c r="J274" i="9"/>
  <c r="H274" i="9"/>
  <c r="G274" i="9"/>
  <c r="F274" i="9"/>
  <c r="C274" i="9"/>
  <c r="B274" i="9"/>
  <c r="J273" i="9"/>
  <c r="H273" i="9"/>
  <c r="G273" i="9"/>
  <c r="F273" i="9"/>
  <c r="C273" i="9"/>
  <c r="B273" i="9"/>
  <c r="J272" i="9"/>
  <c r="H272" i="9"/>
  <c r="G272" i="9"/>
  <c r="F272" i="9"/>
  <c r="C272" i="9"/>
  <c r="B272" i="9"/>
  <c r="J271" i="9"/>
  <c r="H271" i="9"/>
  <c r="G271" i="9"/>
  <c r="F271" i="9"/>
  <c r="C271" i="9"/>
  <c r="B271" i="9"/>
  <c r="J270" i="9"/>
  <c r="H270" i="9"/>
  <c r="G270" i="9"/>
  <c r="F270" i="9"/>
  <c r="C270" i="9"/>
  <c r="B270" i="9"/>
  <c r="J269" i="9"/>
  <c r="H269" i="9"/>
  <c r="G269" i="9"/>
  <c r="F269" i="9"/>
  <c r="C269" i="9"/>
  <c r="B269" i="9"/>
  <c r="J268" i="9"/>
  <c r="H268" i="9"/>
  <c r="G268" i="9"/>
  <c r="F268" i="9"/>
  <c r="C268" i="9"/>
  <c r="B268" i="9"/>
  <c r="J267" i="9"/>
  <c r="H267" i="9"/>
  <c r="G267" i="9"/>
  <c r="F267" i="9"/>
  <c r="C267" i="9"/>
  <c r="B267" i="9"/>
  <c r="J266" i="9"/>
  <c r="H266" i="9"/>
  <c r="G266" i="9"/>
  <c r="F266" i="9"/>
  <c r="C266" i="9"/>
  <c r="B266" i="9"/>
  <c r="J265" i="9"/>
  <c r="H265" i="9"/>
  <c r="G265" i="9"/>
  <c r="F265" i="9"/>
  <c r="C265" i="9"/>
  <c r="B265" i="9"/>
  <c r="J264" i="9"/>
  <c r="H264" i="9"/>
  <c r="G264" i="9"/>
  <c r="F264" i="9"/>
  <c r="C264" i="9"/>
  <c r="B264" i="9"/>
  <c r="H263" i="9"/>
  <c r="G263" i="9"/>
  <c r="F263" i="9"/>
  <c r="C263" i="9"/>
  <c r="B263" i="9"/>
  <c r="J262" i="9"/>
  <c r="H262" i="9"/>
  <c r="G262" i="9"/>
  <c r="F262" i="9"/>
  <c r="C262" i="9"/>
  <c r="B262" i="9"/>
  <c r="J261" i="9"/>
  <c r="H261" i="9"/>
  <c r="G261" i="9"/>
  <c r="F261" i="9"/>
  <c r="C261" i="9"/>
  <c r="B261" i="9"/>
  <c r="J260" i="9"/>
  <c r="H260" i="9"/>
  <c r="G260" i="9"/>
  <c r="F260" i="9"/>
  <c r="C260" i="9"/>
  <c r="B260" i="9"/>
  <c r="J259" i="9"/>
  <c r="H259" i="9"/>
  <c r="G259" i="9"/>
  <c r="F259" i="9"/>
  <c r="C259" i="9"/>
  <c r="B259" i="9"/>
  <c r="J258" i="9"/>
  <c r="H258" i="9"/>
  <c r="G258" i="9"/>
  <c r="F258" i="9"/>
  <c r="C258" i="9"/>
  <c r="B258" i="9"/>
  <c r="H257" i="9"/>
  <c r="G257" i="9"/>
  <c r="F257" i="9"/>
  <c r="C257" i="9"/>
  <c r="B257" i="9"/>
  <c r="H256" i="9"/>
  <c r="G256" i="9"/>
  <c r="F256" i="9"/>
  <c r="C256" i="9"/>
  <c r="B256" i="9"/>
  <c r="H255" i="9"/>
  <c r="G255" i="9"/>
  <c r="F255" i="9"/>
  <c r="C255" i="9"/>
  <c r="B255" i="9"/>
  <c r="H254" i="9"/>
  <c r="G254" i="9"/>
  <c r="F254" i="9"/>
  <c r="C254" i="9"/>
  <c r="B254" i="9"/>
  <c r="H253" i="9"/>
  <c r="G253" i="9"/>
  <c r="F253" i="9"/>
  <c r="C253" i="9"/>
  <c r="B253" i="9"/>
  <c r="H252" i="9"/>
  <c r="G252" i="9"/>
  <c r="F252" i="9"/>
  <c r="C252" i="9"/>
  <c r="B252" i="9"/>
  <c r="H251" i="9"/>
  <c r="G251" i="9"/>
  <c r="F251" i="9"/>
  <c r="C251" i="9"/>
  <c r="B251" i="9"/>
  <c r="H250" i="9"/>
  <c r="G250" i="9"/>
  <c r="F250" i="9"/>
  <c r="C250" i="9"/>
  <c r="B250" i="9"/>
  <c r="H249" i="9"/>
  <c r="G249" i="9"/>
  <c r="F249" i="9"/>
  <c r="C249" i="9"/>
  <c r="B249" i="9"/>
  <c r="H248" i="9"/>
  <c r="G248" i="9"/>
  <c r="F248" i="9"/>
  <c r="C248" i="9"/>
  <c r="B248" i="9"/>
  <c r="H247" i="9"/>
  <c r="G247" i="9"/>
  <c r="F247" i="9"/>
  <c r="C247" i="9"/>
  <c r="B247" i="9"/>
  <c r="H246" i="9"/>
  <c r="G246" i="9"/>
  <c r="F246" i="9"/>
  <c r="C246" i="9"/>
  <c r="B246" i="9"/>
  <c r="H245" i="9"/>
  <c r="G245" i="9"/>
  <c r="F245" i="9"/>
  <c r="C245" i="9"/>
  <c r="B245" i="9"/>
  <c r="H244" i="9"/>
  <c r="G244" i="9"/>
  <c r="F244" i="9"/>
  <c r="C244" i="9"/>
  <c r="B244" i="9"/>
  <c r="H243" i="9"/>
  <c r="G243" i="9"/>
  <c r="F243" i="9"/>
  <c r="C243" i="9"/>
  <c r="B243" i="9"/>
  <c r="H242" i="9"/>
  <c r="G242" i="9"/>
  <c r="F242" i="9"/>
  <c r="C242" i="9"/>
  <c r="B242" i="9"/>
  <c r="H241" i="9"/>
  <c r="G241" i="9"/>
  <c r="F241" i="9"/>
  <c r="C241" i="9"/>
  <c r="B241" i="9"/>
  <c r="H240" i="9"/>
  <c r="G240" i="9"/>
  <c r="F240" i="9"/>
  <c r="C240" i="9"/>
  <c r="B240" i="9"/>
  <c r="H239" i="9"/>
  <c r="G239" i="9"/>
  <c r="F239" i="9"/>
  <c r="C239" i="9"/>
  <c r="B239" i="9"/>
  <c r="H238" i="9"/>
  <c r="G238" i="9"/>
  <c r="F238" i="9"/>
  <c r="C238" i="9"/>
  <c r="B238" i="9"/>
  <c r="H237" i="9"/>
  <c r="G237" i="9"/>
  <c r="F237" i="9"/>
  <c r="C237" i="9"/>
  <c r="B237" i="9"/>
  <c r="H236" i="9"/>
  <c r="G236" i="9"/>
  <c r="F236" i="9"/>
  <c r="C236" i="9"/>
  <c r="B236" i="9"/>
  <c r="H235" i="9"/>
  <c r="G235" i="9"/>
  <c r="F235" i="9"/>
  <c r="C235" i="9"/>
  <c r="B235" i="9"/>
  <c r="H234" i="9"/>
  <c r="G234" i="9"/>
  <c r="F234" i="9"/>
  <c r="C234" i="9"/>
  <c r="B234" i="9"/>
  <c r="H233" i="9"/>
  <c r="G233" i="9"/>
  <c r="F233" i="9"/>
  <c r="C233" i="9"/>
  <c r="B233" i="9"/>
  <c r="H232" i="9"/>
  <c r="G232" i="9"/>
  <c r="F232" i="9"/>
  <c r="C232" i="9"/>
  <c r="B232" i="9"/>
  <c r="H231" i="9"/>
  <c r="G231" i="9"/>
  <c r="F231" i="9"/>
  <c r="C231" i="9"/>
  <c r="B231" i="9"/>
  <c r="H230" i="9"/>
  <c r="G230" i="9"/>
  <c r="F230" i="9"/>
  <c r="C230" i="9"/>
  <c r="B230" i="9"/>
  <c r="H229" i="9"/>
  <c r="G229" i="9"/>
  <c r="F229" i="9"/>
  <c r="C229" i="9"/>
  <c r="B229" i="9"/>
  <c r="H228" i="9"/>
  <c r="G228" i="9"/>
  <c r="F228" i="9"/>
  <c r="C228" i="9"/>
  <c r="B228" i="9"/>
  <c r="H227" i="9"/>
  <c r="G227" i="9"/>
  <c r="F227" i="9"/>
  <c r="C227" i="9"/>
  <c r="B227" i="9"/>
  <c r="H226" i="9"/>
  <c r="G226" i="9"/>
  <c r="F226" i="9"/>
  <c r="C226" i="9"/>
  <c r="B226" i="9"/>
  <c r="H225" i="9"/>
  <c r="G225" i="9"/>
  <c r="F225" i="9"/>
  <c r="C225" i="9"/>
  <c r="B225" i="9"/>
  <c r="H224" i="9"/>
  <c r="G224" i="9"/>
  <c r="F224" i="9"/>
  <c r="C224" i="9"/>
  <c r="B224" i="9"/>
  <c r="H223" i="9"/>
  <c r="G223" i="9"/>
  <c r="F223" i="9"/>
  <c r="C223" i="9"/>
  <c r="B223" i="9"/>
  <c r="H222" i="9"/>
  <c r="G222" i="9"/>
  <c r="F222" i="9"/>
  <c r="C222" i="9"/>
  <c r="B222" i="9"/>
  <c r="H221" i="9"/>
  <c r="G221" i="9"/>
  <c r="F221" i="9"/>
  <c r="C221" i="9"/>
  <c r="B221" i="9"/>
  <c r="H220" i="9"/>
  <c r="G220" i="9"/>
  <c r="F220" i="9"/>
  <c r="C220" i="9"/>
  <c r="B220" i="9"/>
  <c r="H219" i="9"/>
  <c r="G219" i="9"/>
  <c r="F219" i="9"/>
  <c r="C219" i="9"/>
  <c r="B219" i="9"/>
  <c r="H218" i="9"/>
  <c r="G218" i="9"/>
  <c r="F218" i="9"/>
  <c r="C218" i="9"/>
  <c r="B218" i="9"/>
  <c r="H217" i="9"/>
  <c r="G217" i="9"/>
  <c r="F217" i="9"/>
  <c r="C217" i="9"/>
  <c r="B217" i="9"/>
  <c r="H216" i="9"/>
  <c r="G216" i="9"/>
  <c r="F216" i="9"/>
  <c r="C216" i="9"/>
  <c r="B216" i="9"/>
  <c r="H215" i="9"/>
  <c r="G215" i="9"/>
  <c r="F215" i="9"/>
  <c r="C215" i="9"/>
  <c r="B215" i="9"/>
  <c r="H214" i="9"/>
  <c r="G214" i="9"/>
  <c r="F214" i="9"/>
  <c r="C214" i="9"/>
  <c r="B214" i="9"/>
  <c r="H213" i="9"/>
  <c r="G213" i="9"/>
  <c r="F213" i="9"/>
  <c r="C213" i="9"/>
  <c r="B213" i="9"/>
  <c r="H212" i="9"/>
  <c r="G212" i="9"/>
  <c r="F212" i="9"/>
  <c r="C212" i="9"/>
  <c r="B212" i="9"/>
  <c r="H211" i="9"/>
  <c r="G211" i="9"/>
  <c r="F211" i="9"/>
  <c r="C211" i="9"/>
  <c r="B211" i="9"/>
  <c r="H210" i="9"/>
  <c r="G210" i="9"/>
  <c r="F210" i="9"/>
  <c r="C210" i="9"/>
  <c r="B210" i="9"/>
  <c r="H209" i="9"/>
  <c r="G209" i="9"/>
  <c r="F209" i="9"/>
  <c r="C209" i="9"/>
  <c r="B209" i="9"/>
  <c r="H208" i="9"/>
  <c r="G208" i="9"/>
  <c r="F208" i="9"/>
  <c r="C208" i="9"/>
  <c r="B208" i="9"/>
  <c r="H207" i="9"/>
  <c r="G207" i="9"/>
  <c r="F207" i="9"/>
  <c r="C207" i="9"/>
  <c r="B207" i="9"/>
  <c r="H397" i="9"/>
  <c r="G397" i="9"/>
  <c r="F397" i="9"/>
  <c r="C397" i="9"/>
  <c r="B397" i="9"/>
  <c r="H206" i="9"/>
  <c r="G206" i="9"/>
  <c r="F206" i="9"/>
  <c r="C206" i="9"/>
  <c r="B206" i="9"/>
  <c r="H205" i="9"/>
  <c r="G205" i="9"/>
  <c r="F205" i="9"/>
  <c r="C205" i="9"/>
  <c r="B205" i="9"/>
  <c r="H204" i="9"/>
  <c r="G204" i="9"/>
  <c r="F204" i="9"/>
  <c r="C204" i="9"/>
  <c r="B204" i="9"/>
  <c r="H203" i="9"/>
  <c r="G203" i="9"/>
  <c r="F203" i="9"/>
  <c r="C203" i="9"/>
  <c r="B203" i="9"/>
  <c r="H202" i="9"/>
  <c r="G202" i="9"/>
  <c r="F202" i="9"/>
  <c r="C202" i="9"/>
  <c r="B202" i="9"/>
  <c r="H201" i="9"/>
  <c r="G201" i="9"/>
  <c r="F201" i="9"/>
  <c r="C201" i="9"/>
  <c r="B201" i="9"/>
  <c r="H200" i="9"/>
  <c r="G200" i="9"/>
  <c r="F200" i="9"/>
  <c r="C200" i="9"/>
  <c r="B200" i="9"/>
  <c r="H199" i="9"/>
  <c r="G199" i="9"/>
  <c r="F199" i="9"/>
  <c r="C199" i="9"/>
  <c r="B199" i="9"/>
  <c r="H198" i="9"/>
  <c r="G198" i="9"/>
  <c r="F198" i="9"/>
  <c r="C198" i="9"/>
  <c r="B198" i="9"/>
  <c r="H197" i="9"/>
  <c r="G197" i="9"/>
  <c r="F197" i="9"/>
  <c r="C197" i="9"/>
  <c r="B197" i="9"/>
  <c r="H196" i="9"/>
  <c r="G196" i="9"/>
  <c r="F196" i="9"/>
  <c r="C196" i="9"/>
  <c r="B196" i="9"/>
  <c r="H195" i="9"/>
  <c r="G195" i="9"/>
  <c r="F195" i="9"/>
  <c r="C195" i="9"/>
  <c r="B195" i="9"/>
  <c r="H194" i="9"/>
  <c r="G194" i="9"/>
  <c r="F194" i="9"/>
  <c r="C194" i="9"/>
  <c r="B194" i="9"/>
  <c r="H193" i="9"/>
  <c r="G193" i="9"/>
  <c r="F193" i="9"/>
  <c r="C193" i="9"/>
  <c r="B193" i="9"/>
  <c r="H192" i="9"/>
  <c r="G192" i="9"/>
  <c r="F192" i="9"/>
  <c r="C192" i="9"/>
  <c r="B192" i="9"/>
  <c r="H191" i="9"/>
  <c r="G191" i="9"/>
  <c r="F191" i="9"/>
  <c r="C191" i="9"/>
  <c r="B191" i="9"/>
  <c r="H190" i="9"/>
  <c r="G190" i="9"/>
  <c r="F190" i="9"/>
  <c r="C190" i="9"/>
  <c r="B190" i="9"/>
  <c r="H189" i="9"/>
  <c r="G189" i="9"/>
  <c r="F189" i="9"/>
  <c r="C189" i="9"/>
  <c r="B189" i="9"/>
  <c r="H188" i="9"/>
  <c r="G188" i="9"/>
  <c r="F188" i="9"/>
  <c r="C188" i="9"/>
  <c r="B188" i="9"/>
  <c r="H187" i="9"/>
  <c r="G187" i="9"/>
  <c r="F187" i="9"/>
  <c r="C187" i="9"/>
  <c r="B187" i="9"/>
  <c r="H186" i="9"/>
  <c r="G186" i="9"/>
  <c r="F186" i="9"/>
  <c r="C186" i="9"/>
  <c r="B186" i="9"/>
  <c r="H185" i="9"/>
  <c r="G185" i="9"/>
  <c r="F185" i="9"/>
  <c r="C185" i="9"/>
  <c r="B185" i="9"/>
  <c r="H184" i="9"/>
  <c r="G184" i="9"/>
  <c r="F184" i="9"/>
  <c r="C184" i="9"/>
  <c r="B184" i="9"/>
  <c r="H183" i="9"/>
  <c r="G183" i="9"/>
  <c r="F183" i="9"/>
  <c r="C183" i="9"/>
  <c r="B183" i="9"/>
  <c r="H182" i="9"/>
  <c r="G182" i="9"/>
  <c r="F182" i="9"/>
  <c r="C182" i="9"/>
  <c r="B182" i="9"/>
  <c r="H181" i="9"/>
  <c r="G181" i="9"/>
  <c r="F181" i="9"/>
  <c r="C181" i="9"/>
  <c r="B181" i="9"/>
  <c r="H180" i="9"/>
  <c r="G180" i="9"/>
  <c r="F180" i="9"/>
  <c r="C180" i="9"/>
  <c r="B180" i="9"/>
  <c r="H179" i="9"/>
  <c r="G179" i="9"/>
  <c r="F179" i="9"/>
  <c r="C179" i="9"/>
  <c r="B179" i="9"/>
  <c r="H178" i="9"/>
  <c r="G178" i="9"/>
  <c r="F178" i="9"/>
  <c r="C178" i="9"/>
  <c r="B178" i="9"/>
  <c r="H177" i="9"/>
  <c r="G177" i="9"/>
  <c r="F177" i="9"/>
  <c r="C177" i="9"/>
  <c r="B177" i="9"/>
  <c r="H176" i="9"/>
  <c r="G176" i="9"/>
  <c r="F176" i="9"/>
  <c r="C176" i="9"/>
  <c r="B176" i="9"/>
  <c r="H403" i="9"/>
  <c r="G403" i="9"/>
  <c r="F403" i="9"/>
  <c r="C403" i="9"/>
  <c r="B403" i="9"/>
  <c r="H402" i="9"/>
  <c r="G402" i="9"/>
  <c r="F402" i="9"/>
  <c r="C402" i="9"/>
  <c r="B402" i="9"/>
  <c r="H401" i="9"/>
  <c r="G401" i="9"/>
  <c r="F401" i="9"/>
  <c r="C401" i="9"/>
  <c r="B401" i="9"/>
  <c r="H400" i="9"/>
  <c r="G400" i="9"/>
  <c r="F400" i="9"/>
  <c r="C400" i="9"/>
  <c r="B400" i="9"/>
  <c r="H175" i="9"/>
  <c r="G175" i="9"/>
  <c r="F175" i="9"/>
  <c r="C175" i="9"/>
  <c r="B175" i="9"/>
  <c r="H174" i="9"/>
  <c r="G174" i="9"/>
  <c r="F174" i="9"/>
  <c r="C174" i="9"/>
  <c r="B174" i="9"/>
  <c r="H173" i="9"/>
  <c r="G173" i="9"/>
  <c r="F173" i="9"/>
  <c r="C173" i="9"/>
  <c r="B173" i="9"/>
  <c r="H172" i="9"/>
  <c r="G172" i="9"/>
  <c r="F172" i="9"/>
  <c r="C172" i="9"/>
  <c r="B172" i="9"/>
  <c r="H171" i="9"/>
  <c r="G171" i="9"/>
  <c r="F171" i="9"/>
  <c r="C171" i="9"/>
  <c r="B171" i="9"/>
  <c r="H170" i="9"/>
  <c r="G170" i="9"/>
  <c r="F170" i="9"/>
  <c r="C170" i="9"/>
  <c r="B170" i="9"/>
  <c r="H169" i="9"/>
  <c r="G169" i="9"/>
  <c r="F169" i="9"/>
  <c r="C169" i="9"/>
  <c r="B169" i="9"/>
  <c r="H168" i="9"/>
  <c r="G168" i="9"/>
  <c r="F168" i="9"/>
  <c r="C168" i="9"/>
  <c r="B168" i="9"/>
  <c r="H167" i="9"/>
  <c r="G167" i="9"/>
  <c r="F167" i="9"/>
  <c r="C167" i="9"/>
  <c r="B167" i="9"/>
  <c r="H166" i="9"/>
  <c r="G166" i="9"/>
  <c r="F166" i="9"/>
  <c r="C166" i="9"/>
  <c r="B166" i="9"/>
  <c r="H165" i="9"/>
  <c r="G165" i="9"/>
  <c r="F165" i="9"/>
  <c r="C165" i="9"/>
  <c r="B165" i="9"/>
  <c r="H164" i="9"/>
  <c r="G164" i="9"/>
  <c r="F164" i="9"/>
  <c r="C164" i="9"/>
  <c r="B164" i="9"/>
  <c r="H163" i="9"/>
  <c r="G163" i="9"/>
  <c r="F163" i="9"/>
  <c r="C163" i="9"/>
  <c r="B163" i="9"/>
  <c r="H162" i="9"/>
  <c r="G162" i="9"/>
  <c r="F162" i="9"/>
  <c r="C162" i="9"/>
  <c r="B162" i="9"/>
  <c r="H161" i="9"/>
  <c r="G161" i="9"/>
  <c r="F161" i="9"/>
  <c r="C161" i="9"/>
  <c r="B161" i="9"/>
  <c r="H160" i="9"/>
  <c r="G160" i="9"/>
  <c r="F160" i="9"/>
  <c r="C160" i="9"/>
  <c r="B160" i="9"/>
  <c r="H159" i="9"/>
  <c r="G159" i="9"/>
  <c r="F159" i="9"/>
  <c r="C159" i="9"/>
  <c r="B159" i="9"/>
  <c r="H158" i="9"/>
  <c r="G158" i="9"/>
  <c r="F158" i="9"/>
  <c r="C158" i="9"/>
  <c r="B158" i="9"/>
  <c r="H157" i="9"/>
  <c r="G157" i="9"/>
  <c r="F157" i="9"/>
  <c r="C157" i="9"/>
  <c r="B157" i="9"/>
  <c r="H156" i="9"/>
  <c r="G156" i="9"/>
  <c r="F156" i="9"/>
  <c r="C156" i="9"/>
  <c r="B156" i="9"/>
  <c r="H155" i="9"/>
  <c r="G155" i="9"/>
  <c r="F155" i="9"/>
  <c r="C155" i="9"/>
  <c r="B155" i="9"/>
  <c r="H154" i="9"/>
  <c r="G154" i="9"/>
  <c r="F154" i="9"/>
  <c r="C154" i="9"/>
  <c r="B154" i="9"/>
  <c r="H153" i="9"/>
  <c r="G153" i="9"/>
  <c r="F153" i="9"/>
  <c r="C153" i="9"/>
  <c r="B153" i="9"/>
  <c r="H152" i="9"/>
  <c r="G152" i="9"/>
  <c r="F152" i="9"/>
  <c r="C152" i="9"/>
  <c r="B152" i="9"/>
  <c r="H151" i="9"/>
  <c r="G151" i="9"/>
  <c r="F151" i="9"/>
  <c r="C151" i="9"/>
  <c r="B151" i="9"/>
  <c r="H150" i="9"/>
  <c r="G150" i="9"/>
  <c r="F150" i="9"/>
  <c r="C150" i="9"/>
  <c r="B150" i="9"/>
  <c r="H149" i="9"/>
  <c r="G149" i="9"/>
  <c r="F149" i="9"/>
  <c r="C149" i="9"/>
  <c r="B149" i="9"/>
  <c r="H148" i="9"/>
  <c r="G148" i="9"/>
  <c r="F148" i="9"/>
  <c r="C148" i="9"/>
  <c r="B148" i="9"/>
  <c r="S147" i="9"/>
  <c r="H147" i="9"/>
  <c r="G147" i="9"/>
  <c r="F147" i="9"/>
  <c r="C147" i="9"/>
  <c r="B147" i="9"/>
  <c r="S146" i="9"/>
  <c r="H146" i="9"/>
  <c r="G146" i="9"/>
  <c r="F146" i="9"/>
  <c r="C146" i="9"/>
  <c r="B146" i="9"/>
  <c r="H145" i="9"/>
  <c r="G145" i="9"/>
  <c r="F145" i="9"/>
  <c r="C145" i="9"/>
  <c r="B145" i="9"/>
  <c r="H144" i="9"/>
  <c r="G144" i="9"/>
  <c r="F144" i="9"/>
  <c r="C144" i="9"/>
  <c r="B144" i="9"/>
  <c r="H143" i="9"/>
  <c r="G143" i="9"/>
  <c r="F143" i="9"/>
  <c r="C143" i="9"/>
  <c r="B143" i="9"/>
  <c r="H142" i="9"/>
  <c r="G142" i="9"/>
  <c r="F142" i="9"/>
  <c r="C142" i="9"/>
  <c r="B142" i="9"/>
  <c r="H141" i="9"/>
  <c r="G141" i="9"/>
  <c r="F141" i="9"/>
  <c r="C141" i="9"/>
  <c r="B141" i="9"/>
  <c r="H140" i="9"/>
  <c r="G140" i="9"/>
  <c r="F140" i="9"/>
  <c r="C140" i="9"/>
  <c r="B140" i="9"/>
  <c r="H139" i="9"/>
  <c r="G139" i="9"/>
  <c r="F139" i="9"/>
  <c r="C139" i="9"/>
  <c r="B139" i="9"/>
  <c r="H138" i="9"/>
  <c r="G138" i="9"/>
  <c r="F138" i="9"/>
  <c r="C138" i="9"/>
  <c r="B138" i="9"/>
  <c r="H137" i="9"/>
  <c r="G137" i="9"/>
  <c r="F137" i="9"/>
  <c r="C137" i="9"/>
  <c r="B137" i="9"/>
  <c r="H136" i="9"/>
  <c r="G136" i="9"/>
  <c r="F136" i="9"/>
  <c r="C136" i="9"/>
  <c r="B136" i="9"/>
  <c r="H135" i="9"/>
  <c r="G135" i="9"/>
  <c r="F135" i="9"/>
  <c r="C135" i="9"/>
  <c r="B135" i="9"/>
  <c r="H134" i="9"/>
  <c r="G134" i="9"/>
  <c r="F134" i="9"/>
  <c r="C134" i="9"/>
  <c r="B134" i="9"/>
  <c r="H133" i="9"/>
  <c r="G133" i="9"/>
  <c r="F133" i="9"/>
  <c r="C133" i="9"/>
  <c r="B133" i="9"/>
  <c r="H132" i="9"/>
  <c r="G132" i="9"/>
  <c r="F132" i="9"/>
  <c r="C132" i="9"/>
  <c r="B132" i="9"/>
  <c r="H131" i="9"/>
  <c r="G131" i="9"/>
  <c r="F131" i="9"/>
  <c r="C131" i="9"/>
  <c r="B131" i="9"/>
  <c r="H130" i="9"/>
  <c r="G130" i="9"/>
  <c r="F130" i="9"/>
  <c r="C130" i="9"/>
  <c r="B130" i="9"/>
  <c r="H129" i="9"/>
  <c r="G129" i="9"/>
  <c r="F129" i="9"/>
  <c r="C129" i="9"/>
  <c r="B129" i="9"/>
  <c r="H128" i="9"/>
  <c r="G128" i="9"/>
  <c r="F128" i="9"/>
  <c r="C128" i="9"/>
  <c r="B128" i="9"/>
  <c r="H127" i="9"/>
  <c r="G127" i="9"/>
  <c r="F127" i="9"/>
  <c r="C127" i="9"/>
  <c r="B127" i="9"/>
  <c r="H126" i="9"/>
  <c r="G126" i="9"/>
  <c r="F126" i="9"/>
  <c r="C126" i="9"/>
  <c r="B126" i="9"/>
  <c r="H125" i="9"/>
  <c r="G125" i="9"/>
  <c r="F125" i="9"/>
  <c r="C125" i="9"/>
  <c r="B125" i="9"/>
  <c r="H124" i="9"/>
  <c r="G124" i="9"/>
  <c r="F124" i="9"/>
  <c r="C124" i="9"/>
  <c r="B124" i="9"/>
  <c r="H123" i="9"/>
  <c r="G123" i="9"/>
  <c r="F123" i="9"/>
  <c r="C123" i="9"/>
  <c r="B123" i="9"/>
  <c r="H122" i="9"/>
  <c r="G122" i="9"/>
  <c r="F122" i="9"/>
  <c r="C122" i="9"/>
  <c r="B122" i="9"/>
  <c r="H121" i="9"/>
  <c r="G121" i="9"/>
  <c r="F121" i="9"/>
  <c r="C121" i="9"/>
  <c r="B121" i="9"/>
  <c r="H120" i="9"/>
  <c r="G120" i="9"/>
  <c r="F120" i="9"/>
  <c r="C120" i="9"/>
  <c r="B120" i="9"/>
  <c r="H119" i="9"/>
  <c r="G119" i="9"/>
  <c r="F119" i="9"/>
  <c r="C119" i="9"/>
  <c r="B119" i="9"/>
  <c r="H118" i="9"/>
  <c r="G118" i="9"/>
  <c r="F118" i="9"/>
  <c r="C118" i="9"/>
  <c r="B118" i="9"/>
  <c r="H117" i="9"/>
  <c r="G117" i="9"/>
  <c r="F117" i="9"/>
  <c r="C117" i="9"/>
  <c r="B117" i="9"/>
  <c r="H116" i="9"/>
  <c r="G116" i="9"/>
  <c r="F116" i="9"/>
  <c r="C116" i="9"/>
  <c r="B116" i="9"/>
  <c r="H115" i="9"/>
  <c r="G115" i="9"/>
  <c r="F115" i="9"/>
  <c r="C115" i="9"/>
  <c r="B115" i="9"/>
  <c r="H114" i="9"/>
  <c r="G114" i="9"/>
  <c r="F114" i="9"/>
  <c r="C114" i="9"/>
  <c r="B114" i="9"/>
  <c r="H113" i="9"/>
  <c r="G113" i="9"/>
  <c r="F113" i="9"/>
  <c r="C113" i="9"/>
  <c r="B113" i="9"/>
  <c r="H112" i="9"/>
  <c r="G112" i="9"/>
  <c r="F112" i="9"/>
  <c r="C112" i="9"/>
  <c r="B112" i="9"/>
  <c r="H111" i="9"/>
  <c r="G111" i="9"/>
  <c r="F111" i="9"/>
  <c r="C111" i="9"/>
  <c r="B111" i="9"/>
  <c r="H110" i="9"/>
  <c r="G110" i="9"/>
  <c r="F110" i="9"/>
  <c r="C110" i="9"/>
  <c r="B110" i="9"/>
  <c r="H109" i="9"/>
  <c r="G109" i="9"/>
  <c r="F109" i="9"/>
  <c r="C109" i="9"/>
  <c r="B109" i="9"/>
  <c r="H108" i="9"/>
  <c r="G108" i="9"/>
  <c r="F108" i="9"/>
  <c r="C108" i="9"/>
  <c r="B108" i="9"/>
  <c r="H107" i="9"/>
  <c r="G107" i="9"/>
  <c r="F107" i="9"/>
  <c r="C107" i="9"/>
  <c r="B107" i="9"/>
  <c r="H106" i="9"/>
  <c r="G106" i="9"/>
  <c r="F106" i="9"/>
  <c r="C106" i="9"/>
  <c r="B106" i="9"/>
  <c r="H105" i="9"/>
  <c r="G105" i="9"/>
  <c r="F105" i="9"/>
  <c r="C105" i="9"/>
  <c r="B105" i="9"/>
  <c r="H104" i="9"/>
  <c r="G104" i="9"/>
  <c r="F104" i="9"/>
  <c r="C104" i="9"/>
  <c r="B104" i="9"/>
  <c r="H103" i="9"/>
  <c r="G103" i="9"/>
  <c r="F103" i="9"/>
  <c r="C103" i="9"/>
  <c r="B103" i="9"/>
  <c r="H102" i="9"/>
  <c r="G102" i="9"/>
  <c r="F102" i="9"/>
  <c r="C102" i="9"/>
  <c r="B102" i="9"/>
  <c r="H101" i="9"/>
  <c r="G101" i="9"/>
  <c r="F101" i="9"/>
  <c r="C101" i="9"/>
  <c r="B101" i="9"/>
  <c r="H100" i="9"/>
  <c r="G100" i="9"/>
  <c r="F100" i="9"/>
  <c r="C100" i="9"/>
  <c r="B100" i="9"/>
  <c r="H99" i="9"/>
  <c r="G99" i="9"/>
  <c r="F99" i="9"/>
  <c r="C99" i="9"/>
  <c r="B99" i="9"/>
  <c r="H98" i="9"/>
  <c r="G98" i="9"/>
  <c r="F98" i="9"/>
  <c r="C98" i="9"/>
  <c r="B98" i="9"/>
  <c r="H97" i="9"/>
  <c r="G97" i="9"/>
  <c r="F97" i="9"/>
  <c r="C97" i="9"/>
  <c r="B97" i="9"/>
  <c r="H96" i="9"/>
  <c r="G96" i="9"/>
  <c r="F96" i="9"/>
  <c r="C96" i="9"/>
  <c r="B96" i="9"/>
  <c r="H95" i="9"/>
  <c r="G95" i="9"/>
  <c r="F95" i="9"/>
  <c r="C95" i="9"/>
  <c r="B95" i="9"/>
  <c r="H94" i="9"/>
  <c r="G94" i="9"/>
  <c r="F94" i="9"/>
  <c r="C94" i="9"/>
  <c r="B94" i="9"/>
  <c r="H93" i="9"/>
  <c r="G93" i="9"/>
  <c r="F93" i="9"/>
  <c r="C93" i="9"/>
  <c r="B93" i="9"/>
  <c r="H92" i="9"/>
  <c r="G92" i="9"/>
  <c r="F92" i="9"/>
  <c r="C92" i="9"/>
  <c r="B92" i="9"/>
  <c r="H91" i="9"/>
  <c r="G91" i="9"/>
  <c r="F91" i="9"/>
  <c r="C91" i="9"/>
  <c r="B91" i="9"/>
  <c r="H90" i="9"/>
  <c r="G90" i="9"/>
  <c r="F90" i="9"/>
  <c r="C90" i="9"/>
  <c r="B90" i="9"/>
  <c r="H89" i="9"/>
  <c r="G89" i="9"/>
  <c r="F89" i="9"/>
  <c r="C89" i="9"/>
  <c r="B89" i="9"/>
  <c r="H88" i="9"/>
  <c r="G88" i="9"/>
  <c r="F88" i="9"/>
  <c r="C88" i="9"/>
  <c r="B88" i="9"/>
  <c r="H87" i="9"/>
  <c r="G87" i="9"/>
  <c r="F87" i="9"/>
  <c r="C87" i="9"/>
  <c r="B87" i="9"/>
  <c r="H86" i="9"/>
  <c r="G86" i="9"/>
  <c r="F86" i="9"/>
  <c r="C86" i="9"/>
  <c r="B86" i="9"/>
  <c r="H85" i="9"/>
  <c r="G85" i="9"/>
  <c r="F85" i="9"/>
  <c r="C85" i="9"/>
  <c r="B85" i="9"/>
  <c r="H84" i="9"/>
  <c r="G84" i="9"/>
  <c r="F84" i="9"/>
  <c r="C84" i="9"/>
  <c r="B84" i="9"/>
  <c r="H83" i="9"/>
  <c r="G83" i="9"/>
  <c r="F83" i="9"/>
  <c r="C83" i="9"/>
  <c r="B83" i="9"/>
  <c r="H82" i="9"/>
  <c r="G82" i="9"/>
  <c r="F82" i="9"/>
  <c r="C82" i="9"/>
  <c r="B82" i="9"/>
  <c r="H81" i="9"/>
  <c r="G81" i="9"/>
  <c r="F81" i="9"/>
  <c r="C81" i="9"/>
  <c r="B81" i="9"/>
  <c r="H80" i="9"/>
  <c r="G80" i="9"/>
  <c r="F80" i="9"/>
  <c r="C80" i="9"/>
  <c r="B80" i="9"/>
  <c r="H79" i="9"/>
  <c r="G79" i="9"/>
  <c r="F79" i="9"/>
  <c r="C79" i="9"/>
  <c r="B79" i="9"/>
  <c r="H78" i="9"/>
  <c r="G78" i="9"/>
  <c r="F78" i="9"/>
  <c r="C78" i="9"/>
  <c r="B78" i="9"/>
  <c r="H77" i="9"/>
  <c r="G77" i="9"/>
  <c r="F77" i="9"/>
  <c r="C77" i="9"/>
  <c r="B77" i="9"/>
  <c r="H76" i="9"/>
  <c r="G76" i="9"/>
  <c r="F76" i="9"/>
  <c r="C76" i="9"/>
  <c r="B76" i="9"/>
  <c r="H75" i="9"/>
  <c r="G75" i="9"/>
  <c r="F75" i="9"/>
  <c r="C75" i="9"/>
  <c r="B75" i="9"/>
  <c r="H74" i="9"/>
  <c r="G74" i="9"/>
  <c r="F74" i="9"/>
  <c r="C74" i="9"/>
  <c r="B74" i="9"/>
  <c r="H73" i="9"/>
  <c r="G73" i="9"/>
  <c r="F73" i="9"/>
  <c r="C73" i="9"/>
  <c r="B73" i="9"/>
  <c r="H72" i="9"/>
  <c r="G72" i="9"/>
  <c r="F72" i="9"/>
  <c r="C72" i="9"/>
  <c r="B72" i="9"/>
  <c r="H71" i="9"/>
  <c r="G71" i="9"/>
  <c r="F71" i="9"/>
  <c r="C71" i="9"/>
  <c r="B71" i="9"/>
  <c r="H70" i="9"/>
  <c r="G70" i="9"/>
  <c r="F70" i="9"/>
  <c r="C70" i="9"/>
  <c r="B70" i="9"/>
  <c r="H69" i="9"/>
  <c r="G69" i="9"/>
  <c r="F69" i="9"/>
  <c r="C69" i="9"/>
  <c r="B69" i="9"/>
  <c r="H68" i="9"/>
  <c r="G68" i="9"/>
  <c r="F68" i="9"/>
  <c r="C68" i="9"/>
  <c r="B68" i="9"/>
  <c r="H67" i="9"/>
  <c r="G67" i="9"/>
  <c r="F67" i="9"/>
  <c r="C67" i="9"/>
  <c r="B67" i="9"/>
  <c r="H66" i="9"/>
  <c r="G66" i="9"/>
  <c r="F66" i="9"/>
  <c r="C66" i="9"/>
  <c r="B66" i="9"/>
  <c r="H65" i="9"/>
  <c r="G65" i="9"/>
  <c r="F65" i="9"/>
  <c r="C65" i="9"/>
  <c r="B65" i="9"/>
  <c r="H64" i="9"/>
  <c r="G64" i="9"/>
  <c r="F64" i="9"/>
  <c r="C64" i="9"/>
  <c r="B64" i="9"/>
  <c r="H63" i="9"/>
  <c r="G63" i="9"/>
  <c r="F63" i="9"/>
  <c r="C63" i="9"/>
  <c r="B63" i="9"/>
  <c r="H62" i="9"/>
  <c r="G62" i="9"/>
  <c r="F62" i="9"/>
  <c r="C62" i="9"/>
  <c r="B62" i="9"/>
  <c r="H61" i="9"/>
  <c r="G61" i="9"/>
  <c r="F61" i="9"/>
  <c r="C61" i="9"/>
  <c r="B61" i="9"/>
  <c r="H60" i="9"/>
  <c r="G60" i="9"/>
  <c r="F60" i="9"/>
  <c r="C60" i="9"/>
  <c r="B60" i="9"/>
  <c r="H59" i="9"/>
  <c r="G59" i="9"/>
  <c r="F59" i="9"/>
  <c r="C59" i="9"/>
  <c r="B59" i="9"/>
  <c r="H58" i="9"/>
  <c r="G58" i="9"/>
  <c r="F58" i="9"/>
  <c r="C58" i="9"/>
  <c r="B58" i="9"/>
  <c r="H57" i="9"/>
  <c r="G57" i="9"/>
  <c r="F57" i="9"/>
  <c r="C57" i="9"/>
  <c r="B57" i="9"/>
  <c r="H56" i="9"/>
  <c r="G56" i="9"/>
  <c r="F56" i="9"/>
  <c r="C56" i="9"/>
  <c r="B56" i="9"/>
  <c r="H55" i="9"/>
  <c r="G55" i="9"/>
  <c r="F55" i="9"/>
  <c r="C55" i="9"/>
  <c r="B55" i="9"/>
  <c r="H54" i="9"/>
  <c r="G54" i="9"/>
  <c r="F54" i="9"/>
  <c r="C54" i="9"/>
  <c r="B54" i="9"/>
  <c r="H53" i="9"/>
  <c r="G53" i="9"/>
  <c r="F53" i="9"/>
  <c r="C53" i="9"/>
  <c r="B53" i="9"/>
  <c r="H52" i="9"/>
  <c r="G52" i="9"/>
  <c r="F52" i="9"/>
  <c r="C52" i="9"/>
  <c r="B52" i="9"/>
  <c r="H51" i="9"/>
  <c r="G51" i="9"/>
  <c r="F51" i="9"/>
  <c r="C51" i="9"/>
  <c r="B51" i="9"/>
  <c r="H50" i="9"/>
  <c r="G50" i="9"/>
  <c r="F50" i="9"/>
  <c r="C50" i="9"/>
  <c r="B50" i="9"/>
  <c r="H49" i="9"/>
  <c r="G49" i="9"/>
  <c r="F49" i="9"/>
  <c r="C49" i="9"/>
  <c r="B49" i="9"/>
  <c r="H48" i="9"/>
  <c r="G48" i="9"/>
  <c r="F48" i="9"/>
  <c r="C48" i="9"/>
  <c r="B48" i="9"/>
  <c r="H47" i="9"/>
  <c r="G47" i="9"/>
  <c r="F47" i="9"/>
  <c r="C47" i="9"/>
  <c r="B47" i="9"/>
  <c r="H46" i="9"/>
  <c r="G46" i="9"/>
  <c r="F46" i="9"/>
  <c r="C46" i="9"/>
  <c r="B46" i="9"/>
  <c r="H45" i="9"/>
  <c r="G45" i="9"/>
  <c r="F45" i="9"/>
  <c r="C45" i="9"/>
  <c r="B45" i="9"/>
  <c r="H44" i="9"/>
  <c r="G44" i="9"/>
  <c r="F44" i="9"/>
  <c r="C44" i="9"/>
  <c r="B44" i="9"/>
  <c r="H43" i="9"/>
  <c r="G43" i="9"/>
  <c r="F43" i="9"/>
  <c r="C43" i="9"/>
  <c r="B43" i="9"/>
  <c r="H42" i="9"/>
  <c r="G42" i="9"/>
  <c r="F42" i="9"/>
  <c r="C42" i="9"/>
  <c r="B42" i="9"/>
  <c r="H41" i="9"/>
  <c r="G41" i="9"/>
  <c r="F41" i="9"/>
  <c r="C41" i="9"/>
  <c r="B41" i="9"/>
  <c r="H40" i="9"/>
  <c r="G40" i="9"/>
  <c r="F40" i="9"/>
  <c r="C40" i="9"/>
  <c r="B40" i="9"/>
  <c r="H39" i="9"/>
  <c r="G39" i="9"/>
  <c r="F39" i="9"/>
  <c r="C39" i="9"/>
  <c r="B39" i="9"/>
  <c r="H38" i="9"/>
  <c r="G38" i="9"/>
  <c r="F38" i="9"/>
  <c r="C38" i="9"/>
  <c r="B38" i="9"/>
  <c r="H37" i="9"/>
  <c r="G37" i="9"/>
  <c r="F37" i="9"/>
  <c r="C37" i="9"/>
  <c r="B37" i="9"/>
  <c r="H36" i="9"/>
  <c r="G36" i="9"/>
  <c r="F36" i="9"/>
  <c r="C36" i="9"/>
  <c r="B36" i="9"/>
  <c r="H35" i="9"/>
  <c r="G35" i="9"/>
  <c r="F35" i="9"/>
  <c r="C35" i="9"/>
  <c r="B35" i="9"/>
  <c r="H34" i="9"/>
  <c r="G34" i="9"/>
  <c r="F34" i="9"/>
  <c r="C34" i="9"/>
  <c r="B34" i="9"/>
  <c r="H33" i="9"/>
  <c r="G33" i="9"/>
  <c r="F33" i="9"/>
  <c r="C33" i="9"/>
  <c r="B33" i="9"/>
  <c r="H32" i="9"/>
  <c r="G32" i="9"/>
  <c r="F32" i="9"/>
  <c r="C32" i="9"/>
  <c r="B32" i="9"/>
  <c r="H31" i="9"/>
  <c r="G31" i="9"/>
  <c r="F31" i="9"/>
  <c r="C31" i="9"/>
  <c r="B31" i="9"/>
  <c r="H30" i="9"/>
  <c r="G30" i="9"/>
  <c r="F30" i="9"/>
  <c r="C30" i="9"/>
  <c r="B30" i="9"/>
  <c r="H399" i="9"/>
  <c r="G399" i="9"/>
  <c r="F399" i="9"/>
  <c r="C399" i="9"/>
  <c r="B399" i="9"/>
  <c r="H398" i="9"/>
  <c r="G398" i="9"/>
  <c r="F398" i="9"/>
  <c r="C398" i="9"/>
  <c r="B398" i="9"/>
  <c r="H29" i="9"/>
  <c r="G29" i="9"/>
  <c r="F29" i="9"/>
  <c r="C29" i="9"/>
  <c r="B29" i="9"/>
  <c r="H28" i="9"/>
  <c r="G28" i="9"/>
  <c r="F28" i="9"/>
  <c r="C28" i="9"/>
  <c r="B28" i="9"/>
  <c r="H27" i="9"/>
  <c r="G27" i="9"/>
  <c r="F27" i="9"/>
  <c r="C27" i="9"/>
  <c r="B27" i="9"/>
  <c r="H26" i="9"/>
  <c r="G26" i="9"/>
  <c r="F26" i="9"/>
  <c r="C26" i="9"/>
  <c r="B26" i="9"/>
  <c r="H25" i="9"/>
  <c r="G25" i="9"/>
  <c r="F25" i="9"/>
  <c r="C25" i="9"/>
  <c r="B25" i="9"/>
  <c r="H24" i="9"/>
  <c r="G24" i="9"/>
  <c r="F24" i="9"/>
  <c r="C24" i="9"/>
  <c r="B24" i="9"/>
  <c r="H23" i="9"/>
  <c r="G23" i="9"/>
  <c r="F23" i="9"/>
  <c r="C23" i="9"/>
  <c r="B23" i="9"/>
  <c r="H22" i="9"/>
  <c r="G22" i="9"/>
  <c r="F22" i="9"/>
  <c r="C22" i="9"/>
  <c r="B22" i="9"/>
  <c r="H21" i="9"/>
  <c r="G21" i="9"/>
  <c r="F21" i="9"/>
  <c r="C21" i="9"/>
  <c r="B21" i="9"/>
  <c r="H20" i="9"/>
  <c r="G20" i="9"/>
  <c r="F20" i="9"/>
  <c r="C20" i="9"/>
  <c r="B20" i="9"/>
  <c r="H19" i="9"/>
  <c r="G19" i="9"/>
  <c r="F19" i="9"/>
  <c r="C19" i="9"/>
  <c r="B19" i="9"/>
  <c r="H18" i="9"/>
  <c r="G18" i="9"/>
  <c r="F18" i="9"/>
  <c r="C18" i="9"/>
  <c r="B18" i="9"/>
  <c r="H17" i="9"/>
  <c r="G17" i="9"/>
  <c r="F17" i="9"/>
  <c r="C17" i="9"/>
  <c r="B17" i="9"/>
  <c r="H16" i="9"/>
  <c r="G16" i="9"/>
  <c r="F16" i="9"/>
  <c r="C16" i="9"/>
  <c r="B16" i="9"/>
  <c r="H15" i="9"/>
  <c r="G15" i="9"/>
  <c r="F15" i="9"/>
  <c r="C15" i="9"/>
  <c r="B15" i="9"/>
  <c r="G14" i="9"/>
  <c r="F14" i="9"/>
  <c r="C14" i="9"/>
  <c r="B14" i="9"/>
  <c r="G13" i="9"/>
  <c r="F13" i="9"/>
  <c r="C13" i="9"/>
  <c r="B13" i="9"/>
  <c r="G12" i="9"/>
  <c r="F12" i="9"/>
  <c r="C12" i="9"/>
  <c r="B12" i="9"/>
  <c r="G11" i="9"/>
  <c r="F11" i="9"/>
  <c r="C11" i="9"/>
  <c r="B11" i="9"/>
  <c r="G10" i="9"/>
  <c r="F10" i="9"/>
  <c r="C10" i="9"/>
  <c r="B10" i="9"/>
  <c r="G9" i="9"/>
  <c r="F9" i="9"/>
  <c r="C9" i="9"/>
  <c r="B9" i="9"/>
  <c r="G8" i="9"/>
  <c r="F8" i="9"/>
  <c r="C8" i="9"/>
  <c r="B8" i="9"/>
  <c r="G7" i="9"/>
  <c r="F7" i="9"/>
  <c r="C7" i="9"/>
  <c r="B7" i="9"/>
  <c r="G6" i="9"/>
  <c r="F6" i="9"/>
  <c r="C6" i="9"/>
  <c r="B6" i="9"/>
  <c r="G5" i="9"/>
  <c r="F5" i="9"/>
  <c r="C5" i="9"/>
  <c r="B5" i="9"/>
  <c r="G4" i="9"/>
  <c r="F4" i="9"/>
  <c r="C4" i="9"/>
  <c r="B4" i="9"/>
  <c r="G3" i="9"/>
  <c r="C3" i="9"/>
  <c r="B3" i="9"/>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H246" i="3"/>
  <c r="G246" i="3"/>
  <c r="G247" i="3"/>
  <c r="G245" i="3"/>
  <c r="D289" i="9" l="1"/>
  <c r="D293" i="9"/>
  <c r="D145" i="9"/>
  <c r="D32" i="9"/>
  <c r="D51" i="9"/>
  <c r="D83" i="9"/>
  <c r="D151" i="9"/>
  <c r="D159" i="9"/>
  <c r="D163" i="9"/>
  <c r="D167" i="9"/>
  <c r="D171" i="9"/>
  <c r="D175" i="9"/>
  <c r="D403" i="9"/>
  <c r="D179" i="9"/>
  <c r="D183" i="9"/>
  <c r="D187" i="9"/>
  <c r="D191" i="9"/>
  <c r="D195" i="9"/>
  <c r="D199" i="9"/>
  <c r="D203" i="9"/>
  <c r="D397" i="9"/>
  <c r="D210" i="9"/>
  <c r="D214" i="9"/>
  <c r="D218" i="9"/>
  <c r="D222" i="9"/>
  <c r="D226" i="9"/>
  <c r="D230" i="9"/>
  <c r="D232" i="9"/>
  <c r="D235" i="9"/>
  <c r="D239" i="9"/>
  <c r="D243" i="9"/>
  <c r="D251" i="9"/>
  <c r="D54" i="9"/>
  <c r="D57" i="9"/>
  <c r="D65" i="9"/>
  <c r="D81" i="9"/>
  <c r="D290" i="9"/>
  <c r="D398" i="9"/>
  <c r="D44" i="9"/>
  <c r="D48" i="9"/>
  <c r="D52" i="9"/>
  <c r="D99" i="9"/>
  <c r="D107" i="9"/>
  <c r="D125" i="9"/>
  <c r="D111" i="9"/>
  <c r="D123" i="9"/>
  <c r="D50" i="9"/>
  <c r="D155" i="9"/>
  <c r="D284" i="9"/>
  <c r="D288" i="9"/>
  <c r="D6" i="9"/>
  <c r="D8" i="9"/>
  <c r="D9" i="9"/>
  <c r="D11" i="9"/>
  <c r="D15" i="9"/>
  <c r="D67" i="9"/>
  <c r="D75" i="9"/>
  <c r="D79" i="9"/>
  <c r="D82" i="9"/>
  <c r="D85" i="9"/>
  <c r="D89" i="9"/>
  <c r="D97" i="9"/>
  <c r="D113" i="9"/>
  <c r="D117" i="9"/>
  <c r="D121" i="9"/>
  <c r="D124" i="9"/>
  <c r="D127" i="9"/>
  <c r="D131" i="9"/>
  <c r="D139" i="9"/>
  <c r="D280" i="9"/>
  <c r="D305" i="9"/>
  <c r="D309" i="9"/>
  <c r="D312" i="9"/>
  <c r="D314" i="9"/>
  <c r="D396" i="9"/>
  <c r="D33" i="9"/>
  <c r="D37" i="9"/>
  <c r="D141" i="9"/>
  <c r="D273" i="9"/>
  <c r="D277" i="9"/>
  <c r="D281" i="9"/>
  <c r="D283" i="9"/>
  <c r="D285" i="9"/>
  <c r="D31" i="9"/>
  <c r="D35" i="9"/>
  <c r="D39" i="9"/>
  <c r="D42" i="9"/>
  <c r="D59" i="9"/>
  <c r="D63" i="9"/>
  <c r="D66" i="9"/>
  <c r="D69" i="9"/>
  <c r="D73" i="9"/>
  <c r="D91" i="9"/>
  <c r="D95" i="9"/>
  <c r="D98" i="9"/>
  <c r="D101" i="9"/>
  <c r="D105" i="9"/>
  <c r="D115" i="9"/>
  <c r="D133" i="9"/>
  <c r="D137" i="9"/>
  <c r="D140" i="9"/>
  <c r="D148" i="9"/>
  <c r="D152" i="9"/>
  <c r="D156" i="9"/>
  <c r="D160" i="9"/>
  <c r="D164" i="9"/>
  <c r="D168" i="9"/>
  <c r="D172" i="9"/>
  <c r="D400" i="9"/>
  <c r="D176" i="9"/>
  <c r="D180" i="9"/>
  <c r="D184" i="9"/>
  <c r="D188" i="9"/>
  <c r="D192" i="9"/>
  <c r="D196" i="9"/>
  <c r="D200" i="9"/>
  <c r="D204" i="9"/>
  <c r="D207" i="9"/>
  <c r="D211" i="9"/>
  <c r="D215" i="9"/>
  <c r="D219" i="9"/>
  <c r="D223" i="9"/>
  <c r="D227" i="9"/>
  <c r="D236" i="9"/>
  <c r="D240" i="9"/>
  <c r="D244" i="9"/>
  <c r="D248" i="9"/>
  <c r="D252" i="9"/>
  <c r="D256" i="9"/>
  <c r="D13" i="9"/>
  <c r="D20" i="9"/>
  <c r="D24" i="9"/>
  <c r="D28" i="9"/>
  <c r="D22" i="9"/>
  <c r="D26" i="9"/>
  <c r="D40" i="9"/>
  <c r="D43" i="9"/>
  <c r="D46" i="9"/>
  <c r="D56" i="9"/>
  <c r="D58" i="9"/>
  <c r="D61" i="9"/>
  <c r="D71" i="9"/>
  <c r="D74" i="9"/>
  <c r="D77" i="9"/>
  <c r="D87" i="9"/>
  <c r="D90" i="9"/>
  <c r="D93" i="9"/>
  <c r="D103" i="9"/>
  <c r="D106" i="9"/>
  <c r="D109" i="9"/>
  <c r="D119" i="9"/>
  <c r="D129" i="9"/>
  <c r="D132" i="9"/>
  <c r="D135" i="9"/>
  <c r="D149" i="9"/>
  <c r="D153" i="9"/>
  <c r="D157" i="9"/>
  <c r="D161" i="9"/>
  <c r="D165" i="9"/>
  <c r="D169" i="9"/>
  <c r="D173" i="9"/>
  <c r="D401" i="9"/>
  <c r="D177" i="9"/>
  <c r="D181" i="9"/>
  <c r="D185" i="9"/>
  <c r="D189" i="9"/>
  <c r="D193" i="9"/>
  <c r="D197" i="9"/>
  <c r="D201" i="9"/>
  <c r="D205" i="9"/>
  <c r="D208" i="9"/>
  <c r="D212" i="9"/>
  <c r="D216" i="9"/>
  <c r="D220" i="9"/>
  <c r="D224" i="9"/>
  <c r="D228" i="9"/>
  <c r="D233" i="9"/>
  <c r="D237" i="9"/>
  <c r="D241" i="9"/>
  <c r="D245" i="9"/>
  <c r="D264" i="9"/>
  <c r="D268" i="9"/>
  <c r="D272" i="9"/>
  <c r="D274" i="9"/>
  <c r="D296" i="9"/>
  <c r="D300" i="9"/>
  <c r="D304" i="9"/>
  <c r="D306" i="9"/>
  <c r="D19" i="9"/>
  <c r="D265" i="9"/>
  <c r="D267" i="9"/>
  <c r="D269" i="9"/>
  <c r="D297" i="9"/>
  <c r="D299" i="9"/>
  <c r="D301" i="9"/>
  <c r="D3" i="9"/>
  <c r="D4" i="9"/>
  <c r="D12" i="9"/>
  <c r="D17" i="9"/>
  <c r="D23" i="9"/>
  <c r="D36" i="9"/>
  <c r="D41" i="9"/>
  <c r="D49" i="9"/>
  <c r="D64" i="9"/>
  <c r="D72" i="9"/>
  <c r="D80" i="9"/>
  <c r="D88" i="9"/>
  <c r="D96" i="9"/>
  <c r="D104" i="9"/>
  <c r="D112" i="9"/>
  <c r="D122" i="9"/>
  <c r="D130" i="9"/>
  <c r="D138" i="9"/>
  <c r="D143" i="9"/>
  <c r="D271" i="9"/>
  <c r="D276" i="9"/>
  <c r="D278" i="9"/>
  <c r="D287" i="9"/>
  <c r="D292" i="9"/>
  <c r="D294" i="9"/>
  <c r="D303" i="9"/>
  <c r="D308" i="9"/>
  <c r="D27" i="9"/>
  <c r="D47" i="9"/>
  <c r="D55" i="9"/>
  <c r="D62" i="9"/>
  <c r="D70" i="9"/>
  <c r="D78" i="9"/>
  <c r="D86" i="9"/>
  <c r="D94" i="9"/>
  <c r="D102" i="9"/>
  <c r="D110" i="9"/>
  <c r="D116" i="9"/>
  <c r="D120" i="9"/>
  <c r="D128" i="9"/>
  <c r="D136" i="9"/>
  <c r="D150" i="9"/>
  <c r="D154" i="9"/>
  <c r="D158" i="9"/>
  <c r="D162" i="9"/>
  <c r="D166" i="9"/>
  <c r="D170" i="9"/>
  <c r="D174" i="9"/>
  <c r="D402" i="9"/>
  <c r="D178" i="9"/>
  <c r="D182" i="9"/>
  <c r="D186" i="9"/>
  <c r="D190" i="9"/>
  <c r="D194" i="9"/>
  <c r="D198" i="9"/>
  <c r="D202" i="9"/>
  <c r="D206" i="9"/>
  <c r="D209" i="9"/>
  <c r="D213" i="9"/>
  <c r="D217" i="9"/>
  <c r="D221" i="9"/>
  <c r="D225" i="9"/>
  <c r="D229" i="9"/>
  <c r="D231" i="9"/>
  <c r="D234" i="9"/>
  <c r="D238" i="9"/>
  <c r="D242" i="9"/>
  <c r="D246" i="9"/>
  <c r="D250" i="9"/>
  <c r="D254" i="9"/>
  <c r="D266" i="9"/>
  <c r="D275" i="9"/>
  <c r="D282" i="9"/>
  <c r="D291" i="9"/>
  <c r="D298" i="9"/>
  <c r="D307" i="9"/>
  <c r="D313" i="9"/>
  <c r="D315" i="9"/>
  <c r="D16" i="9"/>
  <c r="D399" i="9"/>
  <c r="D45" i="9"/>
  <c r="D53" i="9"/>
  <c r="D60" i="9"/>
  <c r="D68" i="9"/>
  <c r="D76" i="9"/>
  <c r="D84" i="9"/>
  <c r="D92" i="9"/>
  <c r="D100" i="9"/>
  <c r="D108" i="9"/>
  <c r="D114" i="9"/>
  <c r="D118" i="9"/>
  <c r="D126" i="9"/>
  <c r="D134" i="9"/>
  <c r="D255" i="9"/>
  <c r="D270" i="9"/>
  <c r="D279" i="9"/>
  <c r="D286" i="9"/>
  <c r="D295" i="9"/>
  <c r="D302" i="9"/>
  <c r="D310" i="9"/>
  <c r="D7" i="9"/>
  <c r="D10" i="9"/>
  <c r="D18" i="9"/>
  <c r="D25" i="9"/>
  <c r="D30" i="9"/>
  <c r="D38" i="9"/>
  <c r="D247" i="9"/>
  <c r="D5" i="9"/>
  <c r="D14" i="9"/>
  <c r="D21" i="9"/>
  <c r="D29" i="9"/>
  <c r="D34" i="9"/>
  <c r="D249" i="9"/>
  <c r="D253" i="9"/>
  <c r="D311" i="9"/>
  <c r="D142" i="9"/>
  <c r="D146" i="9"/>
  <c r="D258" i="9"/>
  <c r="D260" i="9"/>
  <c r="D262" i="9"/>
  <c r="D316" i="9"/>
  <c r="D144" i="9"/>
  <c r="D147" i="9"/>
  <c r="D257" i="9"/>
  <c r="D259" i="9"/>
  <c r="D261" i="9"/>
  <c r="D263" i="9"/>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 i="3"/>
  <c r="F4" i="2"/>
  <c r="F5" i="2"/>
  <c r="F6" i="2"/>
  <c r="F7" i="2"/>
  <c r="F8" i="2"/>
  <c r="F9" i="2"/>
  <c r="F10" i="2"/>
  <c r="F11" i="2"/>
  <c r="F12" i="2"/>
  <c r="F13" i="2"/>
  <c r="F14" i="2"/>
  <c r="F15" i="2"/>
  <c r="F16" i="2"/>
  <c r="F18" i="2"/>
  <c r="F19" i="2"/>
  <c r="F20" i="2"/>
  <c r="F22" i="2"/>
  <c r="F23" i="2"/>
  <c r="F24" i="2"/>
  <c r="F25" i="2"/>
  <c r="F26" i="2"/>
  <c r="F3" i="2"/>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3" i="1"/>
  <c r="AL21" i="8"/>
  <c r="J318" i="3" l="1"/>
  <c r="C318" i="3"/>
  <c r="B318" i="3"/>
  <c r="J317" i="3"/>
  <c r="C317" i="3"/>
  <c r="B317" i="3"/>
  <c r="J316" i="3"/>
  <c r="C316" i="3"/>
  <c r="B316" i="3"/>
  <c r="J315" i="3"/>
  <c r="C315" i="3"/>
  <c r="B315" i="3"/>
  <c r="J314" i="3"/>
  <c r="C314" i="3"/>
  <c r="B314" i="3"/>
  <c r="J313" i="3"/>
  <c r="C313" i="3"/>
  <c r="B313" i="3"/>
  <c r="J312" i="3"/>
  <c r="C312" i="3"/>
  <c r="B312" i="3"/>
  <c r="J311" i="3"/>
  <c r="C311" i="3"/>
  <c r="B311" i="3"/>
  <c r="J310" i="3"/>
  <c r="C310" i="3"/>
  <c r="B310" i="3"/>
  <c r="J309" i="3"/>
  <c r="C309" i="3"/>
  <c r="B309" i="3"/>
  <c r="J308" i="3"/>
  <c r="C308" i="3"/>
  <c r="B308" i="3"/>
  <c r="J307" i="3"/>
  <c r="C307" i="3"/>
  <c r="B307" i="3"/>
  <c r="J306" i="3"/>
  <c r="C306" i="3"/>
  <c r="B306" i="3"/>
  <c r="J305" i="3"/>
  <c r="C305" i="3"/>
  <c r="B305" i="3"/>
  <c r="J304" i="3"/>
  <c r="C304" i="3"/>
  <c r="B304" i="3"/>
  <c r="J303" i="3"/>
  <c r="C303" i="3"/>
  <c r="B303" i="3"/>
  <c r="J302" i="3"/>
  <c r="C302" i="3"/>
  <c r="B302" i="3"/>
  <c r="J301" i="3"/>
  <c r="C301" i="3"/>
  <c r="B301" i="3"/>
  <c r="J300" i="3"/>
  <c r="C300" i="3"/>
  <c r="B300" i="3"/>
  <c r="J299" i="3"/>
  <c r="C299" i="3"/>
  <c r="B299" i="3"/>
  <c r="J298" i="3"/>
  <c r="C298" i="3"/>
  <c r="B298" i="3"/>
  <c r="J297" i="3"/>
  <c r="C297" i="3"/>
  <c r="B297" i="3"/>
  <c r="J296" i="3"/>
  <c r="C296" i="3"/>
  <c r="B296" i="3"/>
  <c r="J294" i="3"/>
  <c r="C294" i="3"/>
  <c r="B294" i="3"/>
  <c r="J293" i="3"/>
  <c r="C293" i="3"/>
  <c r="B293" i="3"/>
  <c r="J290" i="3"/>
  <c r="C290" i="3"/>
  <c r="B290" i="3"/>
  <c r="J289" i="3"/>
  <c r="C289" i="3"/>
  <c r="B289" i="3"/>
  <c r="J288" i="3"/>
  <c r="C288" i="3"/>
  <c r="B288" i="3"/>
  <c r="J287" i="3"/>
  <c r="C287" i="3"/>
  <c r="B287" i="3"/>
  <c r="J286" i="3"/>
  <c r="C286" i="3"/>
  <c r="B286" i="3"/>
  <c r="J285" i="3"/>
  <c r="C285" i="3"/>
  <c r="B285" i="3"/>
  <c r="J284" i="3"/>
  <c r="C284" i="3"/>
  <c r="B284" i="3"/>
  <c r="J282" i="3"/>
  <c r="C282" i="3"/>
  <c r="B282" i="3"/>
  <c r="J279" i="3"/>
  <c r="C279" i="3"/>
  <c r="B279" i="3"/>
  <c r="J278" i="3"/>
  <c r="C278" i="3"/>
  <c r="B278" i="3"/>
  <c r="J277" i="3"/>
  <c r="C277" i="3"/>
  <c r="B277" i="3"/>
  <c r="C274" i="3"/>
  <c r="B274" i="3"/>
  <c r="C273" i="3"/>
  <c r="B273" i="3"/>
  <c r="C272" i="3"/>
  <c r="B272" i="3"/>
  <c r="C271" i="3"/>
  <c r="B271" i="3"/>
  <c r="C270" i="3"/>
  <c r="B270" i="3"/>
  <c r="C269" i="3"/>
  <c r="B269" i="3"/>
  <c r="C268" i="3"/>
  <c r="B268" i="3"/>
  <c r="C267" i="3"/>
  <c r="B267" i="3"/>
  <c r="J274" i="3"/>
  <c r="J272" i="3"/>
  <c r="J271" i="3"/>
  <c r="J270" i="3"/>
  <c r="J269" i="3"/>
  <c r="J268" i="3"/>
  <c r="B260" i="3"/>
  <c r="C260" i="3"/>
  <c r="B261" i="3"/>
  <c r="C261" i="3"/>
  <c r="B262" i="3"/>
  <c r="C262" i="3"/>
  <c r="B263" i="3"/>
  <c r="C263" i="3"/>
  <c r="B264" i="3"/>
  <c r="C264" i="3"/>
  <c r="B265" i="3"/>
  <c r="C265" i="3"/>
  <c r="B266" i="3"/>
  <c r="C266" i="3"/>
  <c r="C259" i="3"/>
  <c r="B259" i="3"/>
  <c r="B258" i="3"/>
  <c r="C258" i="3"/>
  <c r="C257" i="3"/>
  <c r="B257" i="3"/>
  <c r="C255" i="3"/>
  <c r="B255" i="3"/>
  <c r="C254" i="3"/>
  <c r="B254" i="3"/>
  <c r="C252" i="3"/>
  <c r="B252" i="3"/>
  <c r="C249" i="3"/>
  <c r="B249" i="3"/>
  <c r="C247" i="3"/>
  <c r="B247" i="3"/>
  <c r="C246" i="3"/>
  <c r="B246" i="3"/>
  <c r="B26" i="2"/>
  <c r="C26" i="2"/>
  <c r="C243" i="3"/>
  <c r="B243" i="3"/>
  <c r="C242" i="3"/>
  <c r="B242" i="3"/>
  <c r="D313" i="3" l="1"/>
  <c r="D317" i="3"/>
  <c r="D247" i="3"/>
  <c r="D284" i="3"/>
  <c r="D288" i="3"/>
  <c r="D294" i="3"/>
  <c r="D299" i="3"/>
  <c r="D303" i="3"/>
  <c r="D307" i="3"/>
  <c r="D311" i="3"/>
  <c r="D315" i="3"/>
  <c r="D286" i="3"/>
  <c r="D290" i="3"/>
  <c r="D297" i="3"/>
  <c r="D301" i="3"/>
  <c r="D305" i="3"/>
  <c r="D309" i="3"/>
  <c r="D282" i="3"/>
  <c r="D285" i="3"/>
  <c r="D287" i="3"/>
  <c r="D289" i="3"/>
  <c r="D293" i="3"/>
  <c r="D296" i="3"/>
  <c r="D298" i="3"/>
  <c r="D300" i="3"/>
  <c r="D302" i="3"/>
  <c r="D304" i="3"/>
  <c r="D306" i="3"/>
  <c r="D308" i="3"/>
  <c r="D310" i="3"/>
  <c r="D268" i="3"/>
  <c r="D272" i="3"/>
  <c r="D258" i="3"/>
  <c r="D260" i="3"/>
  <c r="D264" i="3"/>
  <c r="D266" i="3"/>
  <c r="D262" i="3"/>
  <c r="D265" i="3"/>
  <c r="D263" i="3"/>
  <c r="D261" i="3"/>
  <c r="D270" i="3"/>
  <c r="D274" i="3"/>
  <c r="D242" i="3"/>
  <c r="D252" i="3"/>
  <c r="D255" i="3"/>
  <c r="D267" i="3"/>
  <c r="D271" i="3"/>
  <c r="D277" i="3"/>
  <c r="D279" i="3"/>
  <c r="D243" i="3"/>
  <c r="D26" i="2"/>
  <c r="D246" i="3"/>
  <c r="D249" i="3"/>
  <c r="D254" i="3"/>
  <c r="D257" i="3"/>
  <c r="D259" i="3"/>
  <c r="D269" i="3"/>
  <c r="D273" i="3"/>
  <c r="D278" i="3"/>
  <c r="D312" i="3"/>
  <c r="D314" i="3"/>
  <c r="D316" i="3"/>
  <c r="D318" i="3"/>
  <c r="C239" i="3"/>
  <c r="B239" i="3"/>
  <c r="C238" i="3"/>
  <c r="B238" i="3"/>
  <c r="C235" i="3"/>
  <c r="B235" i="3"/>
  <c r="C233" i="3"/>
  <c r="B233" i="3"/>
  <c r="C231" i="3"/>
  <c r="B231" i="3"/>
  <c r="C230" i="3"/>
  <c r="B230" i="3"/>
  <c r="C223" i="3"/>
  <c r="B223" i="3"/>
  <c r="D223" i="3" l="1"/>
  <c r="D238" i="3"/>
  <c r="D230" i="3"/>
  <c r="D233" i="3"/>
  <c r="D235" i="3"/>
  <c r="D239" i="3"/>
  <c r="D231" i="3"/>
  <c r="C214" i="3"/>
  <c r="B214" i="3"/>
  <c r="C213" i="3"/>
  <c r="B213" i="3"/>
  <c r="C212" i="3"/>
  <c r="B212" i="3"/>
  <c r="C211" i="3"/>
  <c r="B211" i="3"/>
  <c r="C210" i="3"/>
  <c r="B210" i="3"/>
  <c r="C207" i="3"/>
  <c r="B207" i="3"/>
  <c r="D210" i="3" l="1"/>
  <c r="D212" i="3"/>
  <c r="D214" i="3"/>
  <c r="D207" i="3"/>
  <c r="D211" i="3"/>
  <c r="D213" i="3"/>
  <c r="C203" i="3"/>
  <c r="B203" i="3"/>
  <c r="C202" i="3"/>
  <c r="B202" i="3"/>
  <c r="C200" i="3"/>
  <c r="B200" i="3"/>
  <c r="C196" i="3"/>
  <c r="B196" i="3"/>
  <c r="C195" i="3"/>
  <c r="B195" i="3"/>
  <c r="C194" i="3"/>
  <c r="B194" i="3"/>
  <c r="C193" i="3"/>
  <c r="B193" i="3"/>
  <c r="C190" i="3"/>
  <c r="B190" i="3"/>
  <c r="C188" i="3"/>
  <c r="B188" i="3"/>
  <c r="C186" i="3"/>
  <c r="B186" i="3"/>
  <c r="C185" i="3"/>
  <c r="B185" i="3"/>
  <c r="D186" i="3" l="1"/>
  <c r="D190" i="3"/>
  <c r="D194" i="3"/>
  <c r="D196" i="3"/>
  <c r="D202" i="3"/>
  <c r="D185" i="3"/>
  <c r="D188" i="3"/>
  <c r="D193" i="3"/>
  <c r="D195" i="3"/>
  <c r="D200" i="3"/>
  <c r="D203" i="3"/>
  <c r="C183" i="3"/>
  <c r="B183" i="3"/>
  <c r="C182" i="3"/>
  <c r="B182" i="3"/>
  <c r="C181" i="3"/>
  <c r="B181" i="3"/>
  <c r="D182" i="3" l="1"/>
  <c r="D181" i="3"/>
  <c r="D183" i="3"/>
  <c r="C179" i="3"/>
  <c r="B179" i="3"/>
  <c r="C178" i="3"/>
  <c r="B178" i="3"/>
  <c r="C177" i="3"/>
  <c r="B177" i="3"/>
  <c r="C176" i="3"/>
  <c r="B176" i="3"/>
  <c r="C175" i="3"/>
  <c r="B175" i="3"/>
  <c r="C174" i="3"/>
  <c r="B174" i="3"/>
  <c r="C173" i="3"/>
  <c r="B173" i="3"/>
  <c r="C172" i="3"/>
  <c r="B172" i="3"/>
  <c r="C171" i="3"/>
  <c r="B171" i="3"/>
  <c r="C170" i="3"/>
  <c r="B170" i="3"/>
  <c r="C169" i="3"/>
  <c r="B169" i="3"/>
  <c r="C168" i="3"/>
  <c r="B168" i="3"/>
  <c r="C167" i="3"/>
  <c r="B167" i="3"/>
  <c r="C166" i="3"/>
  <c r="B166" i="3"/>
  <c r="C165" i="3"/>
  <c r="B165" i="3"/>
  <c r="C164" i="3"/>
  <c r="B164" i="3"/>
  <c r="C163" i="3"/>
  <c r="B163" i="3"/>
  <c r="C162" i="3"/>
  <c r="B162" i="3"/>
  <c r="C161" i="3"/>
  <c r="B161" i="3"/>
  <c r="C160" i="3"/>
  <c r="B160" i="3"/>
  <c r="C159" i="3"/>
  <c r="B159" i="3"/>
  <c r="C158" i="3"/>
  <c r="B158" i="3"/>
  <c r="C157" i="3"/>
  <c r="B157" i="3"/>
  <c r="C155" i="3"/>
  <c r="B155" i="3"/>
  <c r="C154" i="3"/>
  <c r="B154" i="3"/>
  <c r="C153" i="3"/>
  <c r="B153" i="3"/>
  <c r="S151" i="3"/>
  <c r="S150" i="3"/>
  <c r="C151" i="3"/>
  <c r="B151" i="3"/>
  <c r="T147" i="3"/>
  <c r="T144" i="3"/>
  <c r="C149" i="3"/>
  <c r="B149" i="3"/>
  <c r="C148" i="3"/>
  <c r="B148" i="3"/>
  <c r="C147" i="3"/>
  <c r="B147" i="3"/>
  <c r="C146" i="3"/>
  <c r="B146" i="3"/>
  <c r="C145" i="3"/>
  <c r="B145" i="3"/>
  <c r="C142" i="3"/>
  <c r="B142" i="3"/>
  <c r="C141" i="3"/>
  <c r="B141" i="3"/>
  <c r="C138" i="3"/>
  <c r="B138" i="3"/>
  <c r="C137" i="3"/>
  <c r="B137" i="3"/>
  <c r="C135" i="3"/>
  <c r="B135" i="3"/>
  <c r="C134" i="3"/>
  <c r="B134" i="3"/>
  <c r="C132" i="3"/>
  <c r="B132" i="3"/>
  <c r="C131" i="3"/>
  <c r="B131" i="3"/>
  <c r="C130" i="3"/>
  <c r="B130" i="3"/>
  <c r="C129" i="3"/>
  <c r="B129" i="3"/>
  <c r="C126" i="3"/>
  <c r="C127" i="3"/>
  <c r="C128" i="3"/>
  <c r="B126" i="3"/>
  <c r="B127" i="3"/>
  <c r="B128" i="3"/>
  <c r="J275" i="3"/>
  <c r="J276" i="3"/>
  <c r="J280" i="3"/>
  <c r="J281" i="3"/>
  <c r="J283" i="3"/>
  <c r="J291" i="3"/>
  <c r="J292" i="3"/>
  <c r="J295" i="3"/>
  <c r="J319" i="3"/>
  <c r="J320" i="3"/>
  <c r="J321" i="3"/>
  <c r="J322" i="3"/>
  <c r="J323" i="3"/>
  <c r="J324" i="3"/>
  <c r="J325" i="3"/>
  <c r="J326" i="3"/>
  <c r="J327" i="3"/>
  <c r="C123" i="3"/>
  <c r="B123" i="3"/>
  <c r="C122" i="3"/>
  <c r="B122" i="3"/>
  <c r="D158" i="3" l="1"/>
  <c r="D160" i="3"/>
  <c r="D162" i="3"/>
  <c r="D164" i="3"/>
  <c r="D166" i="3"/>
  <c r="D168" i="3"/>
  <c r="D170" i="3"/>
  <c r="D172" i="3"/>
  <c r="D174" i="3"/>
  <c r="D176" i="3"/>
  <c r="D178" i="3"/>
  <c r="D147" i="3"/>
  <c r="D149" i="3"/>
  <c r="D151" i="3"/>
  <c r="D153" i="3"/>
  <c r="D155" i="3"/>
  <c r="D123" i="3"/>
  <c r="D126" i="3"/>
  <c r="D129" i="3"/>
  <c r="D131" i="3"/>
  <c r="D134" i="3"/>
  <c r="D137" i="3"/>
  <c r="D141" i="3"/>
  <c r="D145" i="3"/>
  <c r="D128" i="3"/>
  <c r="D130" i="3"/>
  <c r="D132" i="3"/>
  <c r="D135" i="3"/>
  <c r="D138" i="3"/>
  <c r="D142" i="3"/>
  <c r="D146" i="3"/>
  <c r="D148" i="3"/>
  <c r="D154" i="3"/>
  <c r="D157" i="3"/>
  <c r="D159" i="3"/>
  <c r="D161" i="3"/>
  <c r="D163" i="3"/>
  <c r="D165" i="3"/>
  <c r="D167" i="3"/>
  <c r="D169" i="3"/>
  <c r="D171" i="3"/>
  <c r="D173" i="3"/>
  <c r="D175" i="3"/>
  <c r="D177" i="3"/>
  <c r="D179" i="3"/>
  <c r="D122" i="3"/>
  <c r="D127" i="3"/>
  <c r="C120" i="3"/>
  <c r="B120" i="3"/>
  <c r="C119" i="3"/>
  <c r="B119" i="3"/>
  <c r="C118" i="3"/>
  <c r="B118" i="3"/>
  <c r="C117" i="3"/>
  <c r="B117" i="3"/>
  <c r="C116" i="3"/>
  <c r="B116" i="3"/>
  <c r="C115" i="3"/>
  <c r="B115" i="3"/>
  <c r="D120" i="3" l="1"/>
  <c r="D116" i="3"/>
  <c r="D119" i="3"/>
  <c r="D115" i="3"/>
  <c r="D118" i="3"/>
  <c r="D117" i="3"/>
  <c r="B24" i="2"/>
  <c r="C24" i="2"/>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21" i="3"/>
  <c r="B124" i="3"/>
  <c r="B125" i="3"/>
  <c r="B133" i="3"/>
  <c r="B136" i="3"/>
  <c r="B139" i="3"/>
  <c r="B140" i="3"/>
  <c r="B143" i="3"/>
  <c r="B144" i="3"/>
  <c r="B150" i="3"/>
  <c r="B152" i="3"/>
  <c r="B156" i="3"/>
  <c r="B180" i="3"/>
  <c r="B184" i="3"/>
  <c r="B187" i="3"/>
  <c r="B189" i="3"/>
  <c r="B191" i="3"/>
  <c r="B192" i="3"/>
  <c r="B197" i="3"/>
  <c r="B198" i="3"/>
  <c r="B199" i="3"/>
  <c r="B201" i="3"/>
  <c r="B204" i="3"/>
  <c r="B205" i="3"/>
  <c r="B206" i="3"/>
  <c r="B208" i="3"/>
  <c r="B209" i="3"/>
  <c r="B215" i="3"/>
  <c r="B216" i="3"/>
  <c r="B217" i="3"/>
  <c r="B218" i="3"/>
  <c r="B219" i="3"/>
  <c r="B220" i="3"/>
  <c r="B221" i="3"/>
  <c r="B222" i="3"/>
  <c r="B224" i="3"/>
  <c r="B225" i="3"/>
  <c r="B226" i="3"/>
  <c r="B227" i="3"/>
  <c r="B228" i="3"/>
  <c r="B229" i="3"/>
  <c r="B232" i="3"/>
  <c r="B234" i="3"/>
  <c r="B236" i="3"/>
  <c r="B237" i="3"/>
  <c r="B240" i="3"/>
  <c r="B241" i="3"/>
  <c r="B244" i="3"/>
  <c r="B245" i="3"/>
  <c r="B248" i="3"/>
  <c r="B250" i="3"/>
  <c r="B251" i="3"/>
  <c r="B253" i="3"/>
  <c r="B256" i="3"/>
  <c r="B275" i="3"/>
  <c r="B276" i="3"/>
  <c r="B280" i="3"/>
  <c r="B281" i="3"/>
  <c r="B283" i="3"/>
  <c r="B291" i="3"/>
  <c r="B292" i="3"/>
  <c r="B295" i="3"/>
  <c r="B319" i="3"/>
  <c r="B320" i="3"/>
  <c r="B321" i="3"/>
  <c r="B322" i="3"/>
  <c r="B323" i="3"/>
  <c r="B324" i="3"/>
  <c r="B325" i="3"/>
  <c r="B326" i="3"/>
  <c r="B327" i="3"/>
  <c r="B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21" i="3"/>
  <c r="C124" i="3"/>
  <c r="C125" i="3"/>
  <c r="C133" i="3"/>
  <c r="C136" i="3"/>
  <c r="C139" i="3"/>
  <c r="C140" i="3"/>
  <c r="C143" i="3"/>
  <c r="C144" i="3"/>
  <c r="C150" i="3"/>
  <c r="C152" i="3"/>
  <c r="C156" i="3"/>
  <c r="C180" i="3"/>
  <c r="C184" i="3"/>
  <c r="C187" i="3"/>
  <c r="C189" i="3"/>
  <c r="C191" i="3"/>
  <c r="C192" i="3"/>
  <c r="C197" i="3"/>
  <c r="C198" i="3"/>
  <c r="C199" i="3"/>
  <c r="C201" i="3"/>
  <c r="C204" i="3"/>
  <c r="C205" i="3"/>
  <c r="C206" i="3"/>
  <c r="C208" i="3"/>
  <c r="C209" i="3"/>
  <c r="C215" i="3"/>
  <c r="C216" i="3"/>
  <c r="C217" i="3"/>
  <c r="C218" i="3"/>
  <c r="C219" i="3"/>
  <c r="C220" i="3"/>
  <c r="C221" i="3"/>
  <c r="C222" i="3"/>
  <c r="C224" i="3"/>
  <c r="C225" i="3"/>
  <c r="C226" i="3"/>
  <c r="C227" i="3"/>
  <c r="C228" i="3"/>
  <c r="C229" i="3"/>
  <c r="C232" i="3"/>
  <c r="C234" i="3"/>
  <c r="C236" i="3"/>
  <c r="C237" i="3"/>
  <c r="C240" i="3"/>
  <c r="C241" i="3"/>
  <c r="C244" i="3"/>
  <c r="C245" i="3"/>
  <c r="C248" i="3"/>
  <c r="C250" i="3"/>
  <c r="C251" i="3"/>
  <c r="C253" i="3"/>
  <c r="C256" i="3"/>
  <c r="C275" i="3"/>
  <c r="C276" i="3"/>
  <c r="C280" i="3"/>
  <c r="C281" i="3"/>
  <c r="C283" i="3"/>
  <c r="C291" i="3"/>
  <c r="C292" i="3"/>
  <c r="C295" i="3"/>
  <c r="C319" i="3"/>
  <c r="C320" i="3"/>
  <c r="C321" i="3"/>
  <c r="C322" i="3"/>
  <c r="C323" i="3"/>
  <c r="C324" i="3"/>
  <c r="C325" i="3"/>
  <c r="C326" i="3"/>
  <c r="C327" i="3"/>
  <c r="C3" i="3"/>
  <c r="C4" i="2"/>
  <c r="C5" i="2"/>
  <c r="C6" i="2"/>
  <c r="C7" i="2"/>
  <c r="C8" i="2"/>
  <c r="C9" i="2"/>
  <c r="C10" i="2"/>
  <c r="C11" i="2"/>
  <c r="C12" i="2"/>
  <c r="C13" i="2"/>
  <c r="C14" i="2"/>
  <c r="C15" i="2"/>
  <c r="C16" i="2"/>
  <c r="C17" i="2"/>
  <c r="C18" i="2"/>
  <c r="C19" i="2"/>
  <c r="C20" i="2"/>
  <c r="C21" i="2"/>
  <c r="C22" i="2"/>
  <c r="C23" i="2"/>
  <c r="C25" i="2"/>
  <c r="C3" i="2"/>
  <c r="B4" i="2"/>
  <c r="B5" i="2"/>
  <c r="B6" i="2"/>
  <c r="B7" i="2"/>
  <c r="B8" i="2"/>
  <c r="B9" i="2"/>
  <c r="B10" i="2"/>
  <c r="B11" i="2"/>
  <c r="B12" i="2"/>
  <c r="B13" i="2"/>
  <c r="B14" i="2"/>
  <c r="B15" i="2"/>
  <c r="B16" i="2"/>
  <c r="B17" i="2"/>
  <c r="B18" i="2"/>
  <c r="B19" i="2"/>
  <c r="B20" i="2"/>
  <c r="B21" i="2"/>
  <c r="B22" i="2"/>
  <c r="B23" i="2"/>
  <c r="B25" i="2"/>
  <c r="D19" i="2" l="1"/>
  <c r="D17" i="2"/>
  <c r="D14" i="2"/>
  <c r="D10" i="2"/>
  <c r="D6" i="2"/>
  <c r="D23" i="2"/>
  <c r="D18" i="2"/>
  <c r="D15" i="2"/>
  <c r="D11" i="2"/>
  <c r="D7" i="2"/>
  <c r="D13" i="2"/>
  <c r="D5" i="2"/>
  <c r="D25" i="2"/>
  <c r="D21" i="2"/>
  <c r="D9" i="2"/>
  <c r="D22" i="2"/>
  <c r="D20" i="2"/>
  <c r="D16" i="2"/>
  <c r="D12" i="2"/>
  <c r="D8" i="2"/>
  <c r="D4" i="2"/>
  <c r="D3" i="2"/>
  <c r="D325" i="3"/>
  <c r="D321" i="3"/>
  <c r="D295" i="3"/>
  <c r="D281" i="3"/>
  <c r="D256" i="3"/>
  <c r="D248" i="3"/>
  <c r="D240" i="3"/>
  <c r="D232" i="3"/>
  <c r="D227" i="3"/>
  <c r="D222" i="3"/>
  <c r="D218" i="3"/>
  <c r="D209" i="3"/>
  <c r="D204" i="3"/>
  <c r="D197" i="3"/>
  <c r="D187" i="3"/>
  <c r="D152" i="3"/>
  <c r="D140" i="3"/>
  <c r="D125" i="3"/>
  <c r="D114" i="3"/>
  <c r="D110" i="3"/>
  <c r="D106" i="3"/>
  <c r="D102" i="3"/>
  <c r="D98" i="3"/>
  <c r="D94" i="3"/>
  <c r="D90" i="3"/>
  <c r="D86" i="3"/>
  <c r="D82" i="3"/>
  <c r="D78" i="3"/>
  <c r="D74" i="3"/>
  <c r="D70" i="3"/>
  <c r="D66" i="3"/>
  <c r="D62" i="3"/>
  <c r="D58" i="3"/>
  <c r="D54" i="3"/>
  <c r="D50" i="3"/>
  <c r="D46" i="3"/>
  <c r="D39" i="3"/>
  <c r="D35" i="3"/>
  <c r="D32" i="3"/>
  <c r="D28" i="3"/>
  <c r="D24" i="3"/>
  <c r="D20" i="3"/>
  <c r="D16" i="3"/>
  <c r="D12" i="3"/>
  <c r="D8" i="3"/>
  <c r="D4" i="3"/>
  <c r="D3" i="3"/>
  <c r="D324" i="3"/>
  <c r="D320" i="3"/>
  <c r="D292" i="3"/>
  <c r="D280" i="3"/>
  <c r="D253" i="3"/>
  <c r="D245" i="3"/>
  <c r="D237" i="3"/>
  <c r="D229" i="3"/>
  <c r="D226" i="3"/>
  <c r="D221" i="3"/>
  <c r="D217" i="3"/>
  <c r="D208" i="3"/>
  <c r="D201" i="3"/>
  <c r="D192" i="3"/>
  <c r="D184" i="3"/>
  <c r="D150" i="3"/>
  <c r="D139" i="3"/>
  <c r="D124" i="3"/>
  <c r="D113" i="3"/>
  <c r="D109" i="3"/>
  <c r="D105" i="3"/>
  <c r="D101" i="3"/>
  <c r="D97" i="3"/>
  <c r="D93" i="3"/>
  <c r="D89" i="3"/>
  <c r="D85" i="3"/>
  <c r="D81" i="3"/>
  <c r="D77" i="3"/>
  <c r="D73" i="3"/>
  <c r="D69" i="3"/>
  <c r="D65" i="3"/>
  <c r="D61" i="3"/>
  <c r="D57" i="3"/>
  <c r="D53" i="3"/>
  <c r="D49" i="3"/>
  <c r="D45" i="3"/>
  <c r="D42" i="3"/>
  <c r="D38" i="3"/>
  <c r="D34" i="3"/>
  <c r="D31" i="3"/>
  <c r="D27" i="3"/>
  <c r="D23" i="3"/>
  <c r="D19" i="3"/>
  <c r="D15" i="3"/>
  <c r="D11" i="3"/>
  <c r="D7" i="3"/>
  <c r="D327" i="3"/>
  <c r="D323" i="3"/>
  <c r="D291" i="3"/>
  <c r="D276" i="3"/>
  <c r="D251" i="3"/>
  <c r="D244" i="3"/>
  <c r="D236" i="3"/>
  <c r="D228" i="3"/>
  <c r="D225" i="3"/>
  <c r="D220" i="3"/>
  <c r="D216" i="3"/>
  <c r="D206" i="3"/>
  <c r="D199" i="3"/>
  <c r="D191" i="3"/>
  <c r="D180" i="3"/>
  <c r="D144" i="3"/>
  <c r="D136" i="3"/>
  <c r="D121" i="3"/>
  <c r="D112" i="3"/>
  <c r="D108" i="3"/>
  <c r="D104" i="3"/>
  <c r="D100" i="3"/>
  <c r="D96" i="3"/>
  <c r="D92" i="3"/>
  <c r="D88" i="3"/>
  <c r="D84" i="3"/>
  <c r="D80" i="3"/>
  <c r="D76" i="3"/>
  <c r="D72" i="3"/>
  <c r="D68" i="3"/>
  <c r="D64" i="3"/>
  <c r="D60" i="3"/>
  <c r="D56" i="3"/>
  <c r="D52" i="3"/>
  <c r="D48" i="3"/>
  <c r="D44" i="3"/>
  <c r="D41" i="3"/>
  <c r="D37" i="3"/>
  <c r="D33" i="3"/>
  <c r="D30" i="3"/>
  <c r="D26" i="3"/>
  <c r="D22" i="3"/>
  <c r="D18" i="3"/>
  <c r="D14" i="3"/>
  <c r="D10" i="3"/>
  <c r="D6" i="3"/>
  <c r="D24" i="2"/>
  <c r="D326" i="3"/>
  <c r="D322" i="3"/>
  <c r="D319" i="3"/>
  <c r="D283" i="3"/>
  <c r="D275" i="3"/>
  <c r="D250" i="3"/>
  <c r="D241" i="3"/>
  <c r="D234" i="3"/>
  <c r="D224" i="3"/>
  <c r="D219" i="3"/>
  <c r="D215" i="3"/>
  <c r="D205" i="3"/>
  <c r="D198" i="3"/>
  <c r="D189" i="3"/>
  <c r="D156" i="3"/>
  <c r="D143" i="3"/>
  <c r="D133" i="3"/>
  <c r="D111" i="3"/>
  <c r="D107" i="3"/>
  <c r="D103" i="3"/>
  <c r="D99" i="3"/>
  <c r="D95" i="3"/>
  <c r="D91" i="3"/>
  <c r="D87" i="3"/>
  <c r="D83" i="3"/>
  <c r="D79" i="3"/>
  <c r="D75" i="3"/>
  <c r="D71" i="3"/>
  <c r="D67" i="3"/>
  <c r="D63" i="3"/>
  <c r="D59" i="3"/>
  <c r="D55" i="3"/>
  <c r="D51" i="3"/>
  <c r="D47" i="3"/>
  <c r="D43" i="3"/>
  <c r="D40" i="3"/>
  <c r="D36" i="3"/>
  <c r="D29" i="3"/>
  <c r="D25" i="3"/>
  <c r="D21" i="3"/>
  <c r="D17" i="3"/>
  <c r="D13" i="3"/>
  <c r="D9" i="3"/>
  <c r="D5" i="3"/>
</calcChain>
</file>

<file path=xl/comments1.xml><?xml version="1.0" encoding="utf-8"?>
<comments xmlns="http://schemas.openxmlformats.org/spreadsheetml/2006/main">
  <authors>
    <author>user</author>
  </authors>
  <commentList>
    <comment ref="G1" authorId="0" shapeId="0">
      <text>
        <r>
          <rPr>
            <b/>
            <sz val="9"/>
            <color indexed="81"/>
            <rFont val="Tahoma"/>
            <family val="2"/>
          </rPr>
          <t>user:</t>
        </r>
        <r>
          <rPr>
            <sz val="9"/>
            <color indexed="81"/>
            <rFont val="Tahoma"/>
            <family val="2"/>
          </rPr>
          <t xml:space="preserve">
-</t>
        </r>
        <r>
          <rPr>
            <sz val="9"/>
            <color indexed="81"/>
            <rFont val="돋움"/>
            <family val="3"/>
            <charset val="129"/>
          </rPr>
          <t xml:space="preserve">환자대조군
</t>
        </r>
        <r>
          <rPr>
            <sz val="9"/>
            <color indexed="81"/>
            <rFont val="Tahoma"/>
            <family val="2"/>
          </rPr>
          <t>-</t>
        </r>
        <r>
          <rPr>
            <sz val="9"/>
            <color indexed="81"/>
            <rFont val="돋움"/>
            <family val="3"/>
            <charset val="129"/>
          </rPr>
          <t xml:space="preserve">진단정확도
</t>
        </r>
        <r>
          <rPr>
            <sz val="9"/>
            <color indexed="81"/>
            <rFont val="Tahoma"/>
            <family val="2"/>
          </rPr>
          <t>-</t>
        </r>
        <r>
          <rPr>
            <sz val="9"/>
            <color indexed="81"/>
            <rFont val="돋움"/>
            <family val="3"/>
            <charset val="129"/>
          </rPr>
          <t>증례연구</t>
        </r>
      </text>
    </comment>
    <comment ref="A2" authorId="0" shapeId="0">
      <text>
        <r>
          <rPr>
            <b/>
            <sz val="9"/>
            <color indexed="81"/>
            <rFont val="Tahoma"/>
            <family val="2"/>
          </rPr>
          <t>user:</t>
        </r>
        <r>
          <rPr>
            <sz val="9"/>
            <color indexed="81"/>
            <rFont val="Tahoma"/>
            <family val="2"/>
          </rPr>
          <t xml:space="preserve">
</t>
        </r>
        <r>
          <rPr>
            <sz val="9"/>
            <color indexed="81"/>
            <rFont val="돋움"/>
            <family val="3"/>
            <charset val="129"/>
          </rPr>
          <t>파란색음영</t>
        </r>
        <r>
          <rPr>
            <sz val="9"/>
            <color indexed="81"/>
            <rFont val="Tahoma"/>
            <family val="2"/>
          </rPr>
          <t xml:space="preserve"> </t>
        </r>
        <r>
          <rPr>
            <sz val="9"/>
            <color indexed="81"/>
            <rFont val="돋움"/>
            <family val="3"/>
            <charset val="129"/>
          </rPr>
          <t>질환과의</t>
        </r>
        <r>
          <rPr>
            <sz val="9"/>
            <color indexed="81"/>
            <rFont val="Tahoma"/>
            <family val="2"/>
          </rPr>
          <t xml:space="preserve"> </t>
        </r>
        <r>
          <rPr>
            <sz val="9"/>
            <color indexed="81"/>
            <rFont val="돋움"/>
            <family val="3"/>
            <charset val="129"/>
          </rPr>
          <t>관련성</t>
        </r>
        <r>
          <rPr>
            <sz val="9"/>
            <color indexed="81"/>
            <rFont val="Tahoma"/>
            <family val="2"/>
          </rPr>
          <t xml:space="preserve"> </t>
        </r>
        <r>
          <rPr>
            <sz val="9"/>
            <color indexed="81"/>
            <rFont val="돋움"/>
            <family val="3"/>
            <charset val="129"/>
          </rPr>
          <t>다시</t>
        </r>
        <r>
          <rPr>
            <sz val="9"/>
            <color indexed="81"/>
            <rFont val="Tahoma"/>
            <family val="2"/>
          </rPr>
          <t xml:space="preserve"> </t>
        </r>
        <r>
          <rPr>
            <sz val="9"/>
            <color indexed="81"/>
            <rFont val="돋움"/>
            <family val="3"/>
            <charset val="129"/>
          </rPr>
          <t>확인</t>
        </r>
      </text>
    </comment>
    <comment ref="A20" authorId="0" shapeId="0">
      <text>
        <r>
          <rPr>
            <b/>
            <sz val="9"/>
            <color indexed="81"/>
            <rFont val="Tahoma"/>
            <family val="2"/>
          </rPr>
          <t xml:space="preserve">user:
</t>
        </r>
        <r>
          <rPr>
            <sz val="9"/>
            <color indexed="81"/>
            <rFont val="돋움"/>
            <family val="3"/>
            <charset val="129"/>
          </rPr>
          <t>단일군</t>
        </r>
        <r>
          <rPr>
            <sz val="9"/>
            <color indexed="81"/>
            <rFont val="Tahoma"/>
            <family val="2"/>
          </rPr>
          <t xml:space="preserve"> </t>
        </r>
        <r>
          <rPr>
            <sz val="9"/>
            <color indexed="81"/>
            <rFont val="돋움"/>
            <family val="3"/>
            <charset val="129"/>
          </rPr>
          <t>연구이지만</t>
        </r>
        <r>
          <rPr>
            <sz val="9"/>
            <color indexed="81"/>
            <rFont val="Tahoma"/>
            <family val="2"/>
          </rPr>
          <t xml:space="preserve"> </t>
        </r>
        <r>
          <rPr>
            <sz val="9"/>
            <color indexed="81"/>
            <rFont val="돋움"/>
            <family val="3"/>
            <charset val="129"/>
          </rPr>
          <t>진단정확도</t>
        </r>
        <r>
          <rPr>
            <sz val="9"/>
            <color indexed="81"/>
            <rFont val="Tahoma"/>
            <family val="2"/>
          </rPr>
          <t xml:space="preserve"> </t>
        </r>
        <r>
          <rPr>
            <sz val="9"/>
            <color indexed="81"/>
            <rFont val="돋움"/>
            <family val="3"/>
            <charset val="129"/>
          </rPr>
          <t xml:space="preserve">있음
</t>
        </r>
      </text>
    </comment>
    <comment ref="A40" authorId="0" shapeId="0">
      <text>
        <r>
          <rPr>
            <b/>
            <sz val="9"/>
            <color indexed="81"/>
            <rFont val="Tahoma"/>
            <family val="2"/>
          </rPr>
          <t>user:</t>
        </r>
        <r>
          <rPr>
            <sz val="9"/>
            <color indexed="81"/>
            <rFont val="Tahoma"/>
            <family val="2"/>
          </rPr>
          <t xml:space="preserve">
#829 short rerpot, #834 </t>
        </r>
        <r>
          <rPr>
            <sz val="9"/>
            <color indexed="81"/>
            <rFont val="돋움"/>
            <family val="3"/>
            <charset val="129"/>
          </rPr>
          <t>같은</t>
        </r>
        <r>
          <rPr>
            <sz val="9"/>
            <color indexed="81"/>
            <rFont val="Tahoma"/>
            <family val="2"/>
          </rPr>
          <t xml:space="preserve"> </t>
        </r>
        <r>
          <rPr>
            <sz val="9"/>
            <color indexed="81"/>
            <rFont val="돋움"/>
            <family val="3"/>
            <charset val="129"/>
          </rPr>
          <t>대상자로</t>
        </r>
        <r>
          <rPr>
            <sz val="9"/>
            <color indexed="81"/>
            <rFont val="Tahoma"/>
            <family val="2"/>
          </rPr>
          <t xml:space="preserve"> original paper</t>
        </r>
      </text>
    </comment>
    <comment ref="A56" authorId="0" shapeId="0">
      <text>
        <r>
          <rPr>
            <b/>
            <sz val="9"/>
            <color indexed="81"/>
            <rFont val="Tahoma"/>
            <family val="2"/>
          </rPr>
          <t>user:</t>
        </r>
        <r>
          <rPr>
            <sz val="9"/>
            <color indexed="81"/>
            <rFont val="Tahoma"/>
            <family val="2"/>
          </rPr>
          <t xml:space="preserve">
</t>
        </r>
        <r>
          <rPr>
            <sz val="9"/>
            <color indexed="81"/>
            <rFont val="돋움"/>
            <family val="3"/>
            <charset val="129"/>
          </rPr>
          <t>건강대조군</t>
        </r>
        <r>
          <rPr>
            <sz val="9"/>
            <color indexed="81"/>
            <rFont val="Tahoma"/>
            <family val="2"/>
          </rPr>
          <t xml:space="preserve"> </t>
        </r>
        <r>
          <rPr>
            <sz val="9"/>
            <color indexed="81"/>
            <rFont val="돋움"/>
            <family val="3"/>
            <charset val="129"/>
          </rPr>
          <t>결과는</t>
        </r>
        <r>
          <rPr>
            <sz val="9"/>
            <color indexed="81"/>
            <rFont val="Tahoma"/>
            <family val="2"/>
          </rPr>
          <t xml:space="preserve"> </t>
        </r>
        <r>
          <rPr>
            <sz val="9"/>
            <color indexed="81"/>
            <rFont val="돋움"/>
            <family val="3"/>
            <charset val="129"/>
          </rPr>
          <t>없지만</t>
        </r>
        <r>
          <rPr>
            <sz val="9"/>
            <color indexed="81"/>
            <rFont val="Tahoma"/>
            <family val="2"/>
          </rPr>
          <t>, MSA/PSP</t>
        </r>
        <r>
          <rPr>
            <sz val="9"/>
            <color indexed="81"/>
            <rFont val="돋움"/>
            <family val="3"/>
            <charset val="129"/>
          </rPr>
          <t>군의</t>
        </r>
        <r>
          <rPr>
            <sz val="9"/>
            <color indexed="81"/>
            <rFont val="Tahoma"/>
            <family val="2"/>
          </rPr>
          <t xml:space="preserve"> </t>
        </r>
        <r>
          <rPr>
            <sz val="9"/>
            <color indexed="81"/>
            <rFont val="돋움"/>
            <family val="3"/>
            <charset val="129"/>
          </rPr>
          <t>결과는</t>
        </r>
        <r>
          <rPr>
            <sz val="9"/>
            <color indexed="81"/>
            <rFont val="Tahoma"/>
            <family val="2"/>
          </rPr>
          <t xml:space="preserve"> </t>
        </r>
        <r>
          <rPr>
            <sz val="9"/>
            <color indexed="81"/>
            <rFont val="돋움"/>
            <family val="3"/>
            <charset val="129"/>
          </rPr>
          <t>있음</t>
        </r>
        <r>
          <rPr>
            <sz val="9"/>
            <color indexed="81"/>
            <rFont val="Tahoma"/>
            <family val="2"/>
          </rPr>
          <t>(</t>
        </r>
        <r>
          <rPr>
            <sz val="9"/>
            <color indexed="81"/>
            <rFont val="돋움"/>
            <family val="3"/>
            <charset val="129"/>
          </rPr>
          <t>두개를</t>
        </r>
        <r>
          <rPr>
            <sz val="9"/>
            <color indexed="81"/>
            <rFont val="Tahoma"/>
            <family val="2"/>
          </rPr>
          <t xml:space="preserve"> </t>
        </r>
        <r>
          <rPr>
            <sz val="9"/>
            <color indexed="81"/>
            <rFont val="돋움"/>
            <family val="3"/>
            <charset val="129"/>
          </rPr>
          <t>중재</t>
        </r>
        <r>
          <rPr>
            <sz val="9"/>
            <color indexed="81"/>
            <rFont val="Tahoma"/>
            <family val="2"/>
          </rPr>
          <t>,</t>
        </r>
        <r>
          <rPr>
            <sz val="9"/>
            <color indexed="81"/>
            <rFont val="돋움"/>
            <family val="3"/>
            <charset val="129"/>
          </rPr>
          <t>대조군으로</t>
        </r>
        <r>
          <rPr>
            <sz val="9"/>
            <color indexed="81"/>
            <rFont val="Tahoma"/>
            <family val="2"/>
          </rPr>
          <t xml:space="preserve"> </t>
        </r>
        <r>
          <rPr>
            <sz val="9"/>
            <color indexed="81"/>
            <rFont val="돋움"/>
            <family val="3"/>
            <charset val="129"/>
          </rPr>
          <t>봐야하는지</t>
        </r>
        <r>
          <rPr>
            <sz val="9"/>
            <color indexed="81"/>
            <rFont val="Tahoma"/>
            <family val="2"/>
          </rPr>
          <t>?)</t>
        </r>
      </text>
    </comment>
    <comment ref="A59" authorId="0" shapeId="0">
      <text>
        <r>
          <rPr>
            <b/>
            <sz val="9"/>
            <color indexed="81"/>
            <rFont val="Tahoma"/>
            <family val="2"/>
          </rPr>
          <t>user:</t>
        </r>
        <r>
          <rPr>
            <sz val="9"/>
            <color indexed="81"/>
            <rFont val="Tahoma"/>
            <family val="2"/>
          </rPr>
          <t xml:space="preserve">
</t>
        </r>
        <r>
          <rPr>
            <sz val="9"/>
            <color indexed="81"/>
            <rFont val="돋움"/>
            <family val="3"/>
            <charset val="129"/>
          </rPr>
          <t>연구목적</t>
        </r>
        <r>
          <rPr>
            <sz val="9"/>
            <color indexed="81"/>
            <rFont val="Tahoma"/>
            <family val="2"/>
          </rPr>
          <t xml:space="preserve"> </t>
        </r>
        <r>
          <rPr>
            <sz val="9"/>
            <color indexed="81"/>
            <rFont val="돋움"/>
            <family val="3"/>
            <charset val="129"/>
          </rPr>
          <t>적절한지</t>
        </r>
        <r>
          <rPr>
            <sz val="9"/>
            <color indexed="81"/>
            <rFont val="Tahoma"/>
            <family val="2"/>
          </rPr>
          <t xml:space="preserve"> ?</t>
        </r>
      </text>
    </comment>
    <comment ref="A66" authorId="0" shapeId="0">
      <text>
        <r>
          <rPr>
            <b/>
            <sz val="9"/>
            <color indexed="81"/>
            <rFont val="Tahoma"/>
            <family val="2"/>
          </rPr>
          <t>user:</t>
        </r>
        <r>
          <rPr>
            <sz val="9"/>
            <color indexed="81"/>
            <rFont val="Tahoma"/>
            <family val="2"/>
          </rPr>
          <t xml:space="preserve">
</t>
        </r>
        <r>
          <rPr>
            <sz val="9"/>
            <color indexed="81"/>
            <rFont val="돋움"/>
            <family val="3"/>
            <charset val="129"/>
          </rPr>
          <t xml:space="preserve">하부요로감각평가
</t>
        </r>
      </text>
    </comment>
    <comment ref="A73" authorId="0" shapeId="0">
      <text>
        <r>
          <rPr>
            <b/>
            <sz val="9"/>
            <color indexed="81"/>
            <rFont val="Tahoma"/>
            <family val="2"/>
          </rPr>
          <t>user:</t>
        </r>
        <r>
          <rPr>
            <sz val="9"/>
            <color indexed="81"/>
            <rFont val="Tahoma"/>
            <family val="2"/>
          </rPr>
          <t xml:space="preserve">
</t>
        </r>
        <r>
          <rPr>
            <sz val="9"/>
            <color indexed="81"/>
            <rFont val="돋움"/>
            <family val="3"/>
            <charset val="129"/>
          </rPr>
          <t>인당결과가</t>
        </r>
        <r>
          <rPr>
            <sz val="9"/>
            <color indexed="81"/>
            <rFont val="Tahoma"/>
            <family val="2"/>
          </rPr>
          <t xml:space="preserve"> </t>
        </r>
        <r>
          <rPr>
            <sz val="9"/>
            <color indexed="81"/>
            <rFont val="돋움"/>
            <family val="3"/>
            <charset val="129"/>
          </rPr>
          <t>아닌</t>
        </r>
        <r>
          <rPr>
            <sz val="9"/>
            <color indexed="81"/>
            <rFont val="Tahoma"/>
            <family val="2"/>
          </rPr>
          <t xml:space="preserve"> </t>
        </r>
        <r>
          <rPr>
            <sz val="9"/>
            <color indexed="81"/>
            <rFont val="돋움"/>
            <family val="3"/>
            <charset val="129"/>
          </rPr>
          <t>시점마다</t>
        </r>
        <r>
          <rPr>
            <sz val="9"/>
            <color indexed="81"/>
            <rFont val="Tahoma"/>
            <family val="2"/>
          </rPr>
          <t xml:space="preserve"> </t>
        </r>
        <r>
          <rPr>
            <sz val="9"/>
            <color indexed="81"/>
            <rFont val="돋움"/>
            <family val="3"/>
            <charset val="129"/>
          </rPr>
          <t>측정한</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보고함</t>
        </r>
        <r>
          <rPr>
            <sz val="9"/>
            <color indexed="81"/>
            <rFont val="Tahoma"/>
            <family val="2"/>
          </rPr>
          <t xml:space="preserve">-&gt; </t>
        </r>
        <r>
          <rPr>
            <sz val="9"/>
            <color indexed="81"/>
            <rFont val="돋움"/>
            <family val="3"/>
            <charset val="129"/>
          </rPr>
          <t>적절한</t>
        </r>
        <r>
          <rPr>
            <sz val="9"/>
            <color indexed="81"/>
            <rFont val="Tahoma"/>
            <family val="2"/>
          </rPr>
          <t xml:space="preserve"> </t>
        </r>
        <r>
          <rPr>
            <sz val="9"/>
            <color indexed="81"/>
            <rFont val="돋움"/>
            <family val="3"/>
            <charset val="129"/>
          </rPr>
          <t>결과인지</t>
        </r>
        <r>
          <rPr>
            <sz val="9"/>
            <color indexed="81"/>
            <rFont val="Tahoma"/>
            <family val="2"/>
          </rPr>
          <t>??</t>
        </r>
      </text>
    </comment>
    <comment ref="O90" authorId="0" shapeId="0">
      <text>
        <r>
          <rPr>
            <b/>
            <sz val="9"/>
            <color indexed="81"/>
            <rFont val="Tahoma"/>
            <family val="2"/>
          </rPr>
          <t>user:</t>
        </r>
        <r>
          <rPr>
            <sz val="9"/>
            <color indexed="81"/>
            <rFont val="Tahoma"/>
            <family val="2"/>
          </rPr>
          <t xml:space="preserve">
</t>
        </r>
        <r>
          <rPr>
            <sz val="9"/>
            <color indexed="81"/>
            <rFont val="돋움"/>
            <family val="3"/>
            <charset val="129"/>
          </rPr>
          <t>실험실에서</t>
        </r>
        <r>
          <rPr>
            <sz val="9"/>
            <color indexed="81"/>
            <rFont val="Tahoma"/>
            <family val="2"/>
          </rPr>
          <t xml:space="preserve"> </t>
        </r>
        <r>
          <rPr>
            <sz val="9"/>
            <color indexed="81"/>
            <rFont val="돋움"/>
            <family val="3"/>
            <charset val="129"/>
          </rPr>
          <t>얻어진</t>
        </r>
        <r>
          <rPr>
            <sz val="9"/>
            <color indexed="81"/>
            <rFont val="Tahoma"/>
            <family val="2"/>
          </rPr>
          <t xml:space="preserve"> 113</t>
        </r>
        <r>
          <rPr>
            <sz val="9"/>
            <color indexed="81"/>
            <rFont val="돋움"/>
            <family val="3"/>
            <charset val="129"/>
          </rPr>
          <t>명의</t>
        </r>
        <r>
          <rPr>
            <sz val="9"/>
            <color indexed="81"/>
            <rFont val="Tahoma"/>
            <family val="2"/>
          </rPr>
          <t xml:space="preserve"> </t>
        </r>
        <r>
          <rPr>
            <sz val="9"/>
            <color indexed="81"/>
            <rFont val="돋움"/>
            <family val="3"/>
            <charset val="129"/>
          </rPr>
          <t>값을</t>
        </r>
        <r>
          <rPr>
            <sz val="9"/>
            <color indexed="81"/>
            <rFont val="Tahoma"/>
            <family val="2"/>
          </rPr>
          <t xml:space="preserve"> </t>
        </r>
        <r>
          <rPr>
            <sz val="9"/>
            <color indexed="81"/>
            <rFont val="돋움"/>
            <family val="3"/>
            <charset val="129"/>
          </rPr>
          <t>기준으로</t>
        </r>
        <r>
          <rPr>
            <sz val="9"/>
            <color indexed="81"/>
            <rFont val="Tahoma"/>
            <family val="2"/>
          </rPr>
          <t xml:space="preserve"> 2SD</t>
        </r>
        <r>
          <rPr>
            <sz val="9"/>
            <color indexed="81"/>
            <rFont val="돋움"/>
            <family val="3"/>
            <charset val="129"/>
          </rPr>
          <t>를</t>
        </r>
        <r>
          <rPr>
            <sz val="9"/>
            <color indexed="81"/>
            <rFont val="Tahoma"/>
            <family val="2"/>
          </rPr>
          <t xml:space="preserve"> </t>
        </r>
        <r>
          <rPr>
            <sz val="9"/>
            <color indexed="81"/>
            <rFont val="돋움"/>
            <family val="3"/>
            <charset val="129"/>
          </rPr>
          <t>비정상</t>
        </r>
        <r>
          <rPr>
            <sz val="9"/>
            <color indexed="81"/>
            <rFont val="Tahoma"/>
            <family val="2"/>
          </rPr>
          <t xml:space="preserve"> </t>
        </r>
        <r>
          <rPr>
            <sz val="9"/>
            <color indexed="81"/>
            <rFont val="돋움"/>
            <family val="3"/>
            <charset val="129"/>
          </rPr>
          <t>기준으로</t>
        </r>
        <r>
          <rPr>
            <sz val="9"/>
            <color indexed="81"/>
            <rFont val="Tahoma"/>
            <family val="2"/>
          </rPr>
          <t xml:space="preserve"> </t>
        </r>
        <r>
          <rPr>
            <sz val="9"/>
            <color indexed="81"/>
            <rFont val="돋움"/>
            <family val="3"/>
            <charset val="129"/>
          </rPr>
          <t xml:space="preserve">잡음
</t>
        </r>
      </text>
    </comment>
    <comment ref="A102" authorId="0" shapeId="0">
      <text>
        <r>
          <rPr>
            <b/>
            <sz val="9"/>
            <color indexed="81"/>
            <rFont val="Tahoma"/>
            <family val="2"/>
          </rPr>
          <t>user:</t>
        </r>
        <r>
          <rPr>
            <sz val="9"/>
            <color indexed="81"/>
            <rFont val="Tahoma"/>
            <family val="2"/>
          </rPr>
          <t xml:space="preserve">
etiology(HIV, Alcoholic, Diabetic, Dysimmun, UN)</t>
        </r>
        <r>
          <rPr>
            <sz val="9"/>
            <color indexed="81"/>
            <rFont val="돋움"/>
            <family val="3"/>
            <charset val="129"/>
          </rPr>
          <t>으로</t>
        </r>
        <r>
          <rPr>
            <sz val="9"/>
            <color indexed="81"/>
            <rFont val="Tahoma"/>
            <family val="2"/>
          </rPr>
          <t xml:space="preserve"> </t>
        </r>
        <r>
          <rPr>
            <sz val="9"/>
            <color indexed="81"/>
            <rFont val="돋움"/>
            <family val="3"/>
            <charset val="129"/>
          </rPr>
          <t>구분</t>
        </r>
      </text>
    </comment>
    <comment ref="A104" authorId="0" shapeId="0">
      <text>
        <r>
          <rPr>
            <b/>
            <sz val="9"/>
            <color indexed="81"/>
            <rFont val="Tahoma"/>
            <family val="2"/>
          </rPr>
          <t>user:</t>
        </r>
        <r>
          <rPr>
            <sz val="9"/>
            <color indexed="81"/>
            <rFont val="Tahoma"/>
            <family val="2"/>
          </rPr>
          <t xml:space="preserve">
elicitable/not eliciable (</t>
        </r>
        <r>
          <rPr>
            <sz val="9"/>
            <color indexed="81"/>
            <rFont val="돋움"/>
            <family val="3"/>
            <charset val="129"/>
          </rPr>
          <t>측정가능</t>
        </r>
        <r>
          <rPr>
            <sz val="9"/>
            <color indexed="81"/>
            <rFont val="Tahoma"/>
            <family val="2"/>
          </rPr>
          <t>/</t>
        </r>
        <r>
          <rPr>
            <sz val="9"/>
            <color indexed="81"/>
            <rFont val="돋움"/>
            <family val="3"/>
            <charset val="129"/>
          </rPr>
          <t>측정불가능</t>
        </r>
        <r>
          <rPr>
            <sz val="9"/>
            <color indexed="81"/>
            <rFont val="Tahoma"/>
            <family val="2"/>
          </rPr>
          <t>)</t>
        </r>
        <r>
          <rPr>
            <sz val="9"/>
            <color indexed="81"/>
            <rFont val="돋움"/>
            <family val="3"/>
            <charset val="129"/>
          </rPr>
          <t>을</t>
        </r>
        <r>
          <rPr>
            <sz val="9"/>
            <color indexed="81"/>
            <rFont val="Tahoma"/>
            <family val="2"/>
          </rPr>
          <t xml:space="preserve"> normal/abnormal</t>
        </r>
        <r>
          <rPr>
            <sz val="9"/>
            <color indexed="81"/>
            <rFont val="돋움"/>
            <family val="3"/>
            <charset val="129"/>
          </rPr>
          <t>로</t>
        </r>
        <r>
          <rPr>
            <sz val="9"/>
            <color indexed="81"/>
            <rFont val="Tahoma"/>
            <family val="2"/>
          </rPr>
          <t xml:space="preserve"> </t>
        </r>
        <r>
          <rPr>
            <sz val="9"/>
            <color indexed="81"/>
            <rFont val="돋움"/>
            <family val="3"/>
            <charset val="129"/>
          </rPr>
          <t>해석</t>
        </r>
        <r>
          <rPr>
            <sz val="9"/>
            <color indexed="81"/>
            <rFont val="Tahoma"/>
            <family val="2"/>
          </rPr>
          <t xml:space="preserve"> </t>
        </r>
        <r>
          <rPr>
            <sz val="9"/>
            <color indexed="81"/>
            <rFont val="돋움"/>
            <family val="3"/>
            <charset val="129"/>
          </rPr>
          <t>가능</t>
        </r>
        <r>
          <rPr>
            <sz val="9"/>
            <color indexed="81"/>
            <rFont val="Tahoma"/>
            <family val="2"/>
          </rPr>
          <t>?</t>
        </r>
      </text>
    </comment>
    <comment ref="A113" authorId="0" shapeId="0">
      <text>
        <r>
          <rPr>
            <b/>
            <sz val="9"/>
            <color indexed="81"/>
            <rFont val="Tahoma"/>
            <family val="2"/>
          </rPr>
          <t>user:</t>
        </r>
        <r>
          <rPr>
            <sz val="9"/>
            <color indexed="81"/>
            <rFont val="Tahoma"/>
            <family val="2"/>
          </rPr>
          <t xml:space="preserve">
</t>
        </r>
        <r>
          <rPr>
            <sz val="9"/>
            <color indexed="81"/>
            <rFont val="돋움"/>
            <family val="3"/>
            <charset val="129"/>
          </rPr>
          <t>적절한</t>
        </r>
        <r>
          <rPr>
            <sz val="9"/>
            <color indexed="81"/>
            <rFont val="Tahoma"/>
            <family val="2"/>
          </rPr>
          <t xml:space="preserve"> </t>
        </r>
        <r>
          <rPr>
            <sz val="9"/>
            <color indexed="81"/>
            <rFont val="돋움"/>
            <family val="3"/>
            <charset val="129"/>
          </rPr>
          <t>의료결과인지</t>
        </r>
        <r>
          <rPr>
            <sz val="9"/>
            <color indexed="81"/>
            <rFont val="Tahoma"/>
            <family val="2"/>
          </rPr>
          <t>?</t>
        </r>
      </text>
    </comment>
    <comment ref="A155" authorId="0" shapeId="0">
      <text>
        <r>
          <rPr>
            <b/>
            <sz val="9"/>
            <color indexed="81"/>
            <rFont val="Tahoma"/>
            <family val="2"/>
          </rPr>
          <t>user:</t>
        </r>
        <r>
          <rPr>
            <sz val="9"/>
            <color indexed="81"/>
            <rFont val="Tahoma"/>
            <family val="2"/>
          </rPr>
          <t xml:space="preserve">
</t>
        </r>
        <r>
          <rPr>
            <sz val="9"/>
            <color indexed="81"/>
            <rFont val="돋움"/>
            <family val="3"/>
            <charset val="129"/>
          </rPr>
          <t>전후연구</t>
        </r>
      </text>
    </comment>
    <comment ref="A156" authorId="0" shapeId="0">
      <text>
        <r>
          <rPr>
            <b/>
            <sz val="9"/>
            <color indexed="81"/>
            <rFont val="Tahoma"/>
            <family val="2"/>
          </rPr>
          <t>user:</t>
        </r>
        <r>
          <rPr>
            <sz val="9"/>
            <color indexed="81"/>
            <rFont val="Tahoma"/>
            <family val="2"/>
          </rPr>
          <t xml:space="preserve">
#829 short rerpot, #834 </t>
        </r>
        <r>
          <rPr>
            <sz val="9"/>
            <color indexed="81"/>
            <rFont val="돋움"/>
            <family val="3"/>
            <charset val="129"/>
          </rPr>
          <t>같은</t>
        </r>
        <r>
          <rPr>
            <sz val="9"/>
            <color indexed="81"/>
            <rFont val="Tahoma"/>
            <family val="2"/>
          </rPr>
          <t xml:space="preserve"> </t>
        </r>
        <r>
          <rPr>
            <sz val="9"/>
            <color indexed="81"/>
            <rFont val="돋움"/>
            <family val="3"/>
            <charset val="129"/>
          </rPr>
          <t>대상자로</t>
        </r>
        <r>
          <rPr>
            <sz val="9"/>
            <color indexed="81"/>
            <rFont val="Tahoma"/>
            <family val="2"/>
          </rPr>
          <t xml:space="preserve"> original paper</t>
        </r>
      </text>
    </comment>
    <comment ref="A157"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 xml:space="preserve">없음
</t>
        </r>
      </text>
    </comment>
    <comment ref="A158" authorId="0" shapeId="0">
      <text>
        <r>
          <rPr>
            <b/>
            <sz val="9"/>
            <color indexed="81"/>
            <rFont val="Tahoma"/>
            <family val="2"/>
          </rPr>
          <t>user:</t>
        </r>
        <r>
          <rPr>
            <sz val="9"/>
            <color indexed="81"/>
            <rFont val="Tahoma"/>
            <family val="2"/>
          </rPr>
          <t xml:space="preserve">
</t>
        </r>
        <r>
          <rPr>
            <sz val="9"/>
            <color indexed="81"/>
            <rFont val="돋움"/>
            <family val="3"/>
            <charset val="129"/>
          </rPr>
          <t>중재군대조군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따로</t>
        </r>
        <r>
          <rPr>
            <sz val="9"/>
            <color indexed="81"/>
            <rFont val="Tahoma"/>
            <family val="2"/>
          </rPr>
          <t xml:space="preserve"> </t>
        </r>
        <r>
          <rPr>
            <sz val="9"/>
            <color indexed="81"/>
            <rFont val="돋움"/>
            <family val="3"/>
            <charset val="129"/>
          </rPr>
          <t>제시되어</t>
        </r>
        <r>
          <rPr>
            <sz val="9"/>
            <color indexed="81"/>
            <rFont val="Tahoma"/>
            <family val="2"/>
          </rPr>
          <t xml:space="preserve"> </t>
        </r>
        <r>
          <rPr>
            <sz val="9"/>
            <color indexed="81"/>
            <rFont val="돋움"/>
            <family val="3"/>
            <charset val="129"/>
          </rPr>
          <t>있지않음</t>
        </r>
      </text>
    </comment>
    <comment ref="A159"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0"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1"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2"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3"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4" authorId="0" shapeId="0">
      <text>
        <r>
          <rPr>
            <b/>
            <sz val="9"/>
            <color indexed="81"/>
            <rFont val="Tahoma"/>
            <family val="2"/>
          </rPr>
          <t>user:</t>
        </r>
        <r>
          <rPr>
            <sz val="9"/>
            <color indexed="81"/>
            <rFont val="Tahoma"/>
            <family val="2"/>
          </rPr>
          <t xml:space="preserve">
</t>
        </r>
        <r>
          <rPr>
            <sz val="9"/>
            <color indexed="81"/>
            <rFont val="돋움"/>
            <family val="3"/>
            <charset val="129"/>
          </rPr>
          <t>단일군</t>
        </r>
      </text>
    </comment>
    <comment ref="A165" authorId="0" shapeId="0">
      <text>
        <r>
          <rPr>
            <b/>
            <sz val="9"/>
            <color indexed="81"/>
            <rFont val="Tahoma"/>
            <family val="2"/>
          </rPr>
          <t>user:</t>
        </r>
        <r>
          <rPr>
            <sz val="9"/>
            <color indexed="81"/>
            <rFont val="Tahoma"/>
            <family val="2"/>
          </rPr>
          <t xml:space="preserve">
</t>
        </r>
        <r>
          <rPr>
            <sz val="9"/>
            <color indexed="81"/>
            <rFont val="돋움"/>
            <family val="3"/>
            <charset val="129"/>
          </rPr>
          <t>각</t>
        </r>
        <r>
          <rPr>
            <sz val="9"/>
            <color indexed="81"/>
            <rFont val="Tahoma"/>
            <family val="2"/>
          </rPr>
          <t xml:space="preserve"> </t>
        </r>
        <r>
          <rPr>
            <sz val="9"/>
            <color indexed="81"/>
            <rFont val="돋움"/>
            <family val="3"/>
            <charset val="129"/>
          </rPr>
          <t>군별</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없음으로</t>
        </r>
        <r>
          <rPr>
            <sz val="9"/>
            <color indexed="81"/>
            <rFont val="Tahoma"/>
            <family val="2"/>
          </rPr>
          <t xml:space="preserve"> </t>
        </r>
        <r>
          <rPr>
            <sz val="9"/>
            <color indexed="81"/>
            <rFont val="돋움"/>
            <family val="3"/>
            <charset val="129"/>
          </rPr>
          <t>제외</t>
        </r>
      </text>
    </comment>
    <comment ref="A166" authorId="0" shapeId="0">
      <text>
        <r>
          <rPr>
            <b/>
            <sz val="9"/>
            <color indexed="81"/>
            <rFont val="Tahoma"/>
            <family val="2"/>
          </rPr>
          <t>user:</t>
        </r>
        <r>
          <rPr>
            <sz val="9"/>
            <color indexed="81"/>
            <rFont val="Tahoma"/>
            <family val="2"/>
          </rPr>
          <t xml:space="preserve">
</t>
        </r>
        <r>
          <rPr>
            <sz val="9"/>
            <color indexed="81"/>
            <rFont val="돋움"/>
            <family val="3"/>
            <charset val="129"/>
          </rPr>
          <t>손</t>
        </r>
        <r>
          <rPr>
            <sz val="9"/>
            <color indexed="81"/>
            <rFont val="Tahoma"/>
            <family val="2"/>
          </rPr>
          <t>,</t>
        </r>
        <r>
          <rPr>
            <sz val="9"/>
            <color indexed="81"/>
            <rFont val="돋움"/>
            <family val="3"/>
            <charset val="129"/>
          </rPr>
          <t>발</t>
        </r>
        <r>
          <rPr>
            <sz val="9"/>
            <color indexed="81"/>
            <rFont val="Tahoma"/>
            <family val="2"/>
          </rPr>
          <t>,</t>
        </r>
        <r>
          <rPr>
            <sz val="9"/>
            <color indexed="81"/>
            <rFont val="돋움"/>
            <family val="3"/>
            <charset val="129"/>
          </rPr>
          <t>이마부분</t>
        </r>
        <r>
          <rPr>
            <sz val="9"/>
            <color indexed="81"/>
            <rFont val="Tahoma"/>
            <family val="2"/>
          </rPr>
          <t xml:space="preserve"> </t>
        </r>
        <r>
          <rPr>
            <sz val="9"/>
            <color indexed="81"/>
            <rFont val="돋움"/>
            <family val="3"/>
            <charset val="129"/>
          </rPr>
          <t>측정하였는데</t>
        </r>
        <r>
          <rPr>
            <sz val="9"/>
            <color indexed="81"/>
            <rFont val="Tahoma"/>
            <family val="2"/>
          </rPr>
          <t xml:space="preserve">, </t>
        </r>
        <r>
          <rPr>
            <sz val="9"/>
            <color indexed="81"/>
            <rFont val="돋움"/>
            <family val="3"/>
            <charset val="129"/>
          </rPr>
          <t>중재군에서</t>
        </r>
        <r>
          <rPr>
            <sz val="9"/>
            <color indexed="81"/>
            <rFont val="Tahoma"/>
            <family val="2"/>
          </rPr>
          <t xml:space="preserve"> </t>
        </r>
        <r>
          <rPr>
            <sz val="9"/>
            <color indexed="81"/>
            <rFont val="돋움"/>
            <family val="3"/>
            <charset val="129"/>
          </rPr>
          <t>이마측정결과만있음</t>
        </r>
        <r>
          <rPr>
            <sz val="9"/>
            <color indexed="81"/>
            <rFont val="Tahoma"/>
            <family val="2"/>
          </rPr>
          <t xml:space="preserve">???
</t>
        </r>
        <r>
          <rPr>
            <sz val="9"/>
            <color indexed="81"/>
            <rFont val="돋움"/>
            <family val="3"/>
            <charset val="129"/>
          </rPr>
          <t>수술전후</t>
        </r>
        <r>
          <rPr>
            <sz val="9"/>
            <color indexed="81"/>
            <rFont val="Tahoma"/>
            <family val="2"/>
          </rPr>
          <t>,</t>
        </r>
        <r>
          <rPr>
            <sz val="9"/>
            <color indexed="81"/>
            <rFont val="돋움"/>
            <family val="3"/>
            <charset val="129"/>
          </rPr>
          <t>대조군</t>
        </r>
        <r>
          <rPr>
            <sz val="9"/>
            <color indexed="81"/>
            <rFont val="Tahoma"/>
            <family val="2"/>
          </rPr>
          <t xml:space="preserve"> </t>
        </r>
        <r>
          <rPr>
            <sz val="9"/>
            <color indexed="81"/>
            <rFont val="돋움"/>
            <family val="3"/>
            <charset val="129"/>
          </rPr>
          <t xml:space="preserve">결과있음
</t>
        </r>
      </text>
    </comment>
    <comment ref="A167"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t>
        </r>
      </text>
    </comment>
    <comment ref="A168"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
유병기간과의</t>
        </r>
        <r>
          <rPr>
            <sz val="9"/>
            <color indexed="81"/>
            <rFont val="Tahoma"/>
            <family val="2"/>
          </rPr>
          <t xml:space="preserve"> </t>
        </r>
        <r>
          <rPr>
            <sz val="9"/>
            <color indexed="81"/>
            <rFont val="돋움"/>
            <family val="3"/>
            <charset val="129"/>
          </rPr>
          <t>상관성</t>
        </r>
        <r>
          <rPr>
            <sz val="9"/>
            <color indexed="81"/>
            <rFont val="Tahoma"/>
            <family val="2"/>
          </rPr>
          <t xml:space="preserve"> </t>
        </r>
        <r>
          <rPr>
            <sz val="9"/>
            <color indexed="81"/>
            <rFont val="돋움"/>
            <family val="3"/>
            <charset val="129"/>
          </rPr>
          <t xml:space="preserve">있음
</t>
        </r>
      </text>
    </comment>
    <comment ref="A169" authorId="0" shapeId="0">
      <text>
        <r>
          <rPr>
            <b/>
            <sz val="9"/>
            <color indexed="81"/>
            <rFont val="Tahoma"/>
            <family val="2"/>
          </rPr>
          <t>user:</t>
        </r>
        <r>
          <rPr>
            <sz val="9"/>
            <color indexed="81"/>
            <rFont val="Tahoma"/>
            <family val="2"/>
          </rPr>
          <t xml:space="preserve">
</t>
        </r>
        <r>
          <rPr>
            <sz val="9"/>
            <color indexed="81"/>
            <rFont val="돋움"/>
            <family val="3"/>
            <charset val="129"/>
          </rPr>
          <t>대조군결과없음</t>
        </r>
      </text>
    </comment>
    <comment ref="A170" authorId="0" shapeId="0">
      <text>
        <r>
          <rPr>
            <b/>
            <sz val="9"/>
            <color indexed="81"/>
            <rFont val="Tahoma"/>
            <family val="2"/>
          </rPr>
          <t>user:</t>
        </r>
        <r>
          <rPr>
            <sz val="9"/>
            <color indexed="81"/>
            <rFont val="Tahoma"/>
            <family val="2"/>
          </rPr>
          <t xml:space="preserve">
</t>
        </r>
        <r>
          <rPr>
            <sz val="9"/>
            <color indexed="81"/>
            <rFont val="돋움"/>
            <family val="3"/>
            <charset val="129"/>
          </rPr>
          <t>연구유형</t>
        </r>
        <r>
          <rPr>
            <sz val="9"/>
            <color indexed="81"/>
            <rFont val="Tahoma"/>
            <family val="2"/>
          </rPr>
          <t xml:space="preserve">: short report
</t>
        </r>
        <r>
          <rPr>
            <sz val="9"/>
            <color indexed="81"/>
            <rFont val="돋움"/>
            <family val="3"/>
            <charset val="129"/>
          </rPr>
          <t>기존에</t>
        </r>
        <r>
          <rPr>
            <sz val="9"/>
            <color indexed="81"/>
            <rFont val="Tahoma"/>
            <family val="2"/>
          </rPr>
          <t xml:space="preserve"> </t>
        </r>
        <r>
          <rPr>
            <sz val="9"/>
            <color indexed="81"/>
            <rFont val="돋움"/>
            <family val="3"/>
            <charset val="129"/>
          </rPr>
          <t>발간되었던</t>
        </r>
        <r>
          <rPr>
            <sz val="9"/>
            <color indexed="81"/>
            <rFont val="Tahoma"/>
            <family val="2"/>
          </rPr>
          <t xml:space="preserve"> </t>
        </r>
        <r>
          <rPr>
            <sz val="9"/>
            <color indexed="81"/>
            <rFont val="돋움"/>
            <family val="3"/>
            <charset val="129"/>
          </rPr>
          <t>문헌에서</t>
        </r>
        <r>
          <rPr>
            <sz val="9"/>
            <color indexed="81"/>
            <rFont val="Tahoma"/>
            <family val="2"/>
          </rPr>
          <t xml:space="preserve"> </t>
        </r>
        <r>
          <rPr>
            <sz val="9"/>
            <color indexed="81"/>
            <rFont val="돋움"/>
            <family val="3"/>
            <charset val="129"/>
          </rPr>
          <t>재발간됨</t>
        </r>
      </text>
    </comment>
    <comment ref="A171"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t>
        </r>
      </text>
    </comment>
    <comment ref="A172" authorId="0" shapeId="0">
      <text>
        <r>
          <rPr>
            <b/>
            <sz val="9"/>
            <color indexed="81"/>
            <rFont val="Tahoma"/>
            <family val="2"/>
          </rPr>
          <t>user:</t>
        </r>
        <r>
          <rPr>
            <sz val="9"/>
            <color indexed="81"/>
            <rFont val="Tahoma"/>
            <family val="2"/>
          </rPr>
          <t xml:space="preserve">
</t>
        </r>
        <r>
          <rPr>
            <sz val="9"/>
            <color indexed="81"/>
            <rFont val="돋움"/>
            <family val="3"/>
            <charset val="129"/>
          </rPr>
          <t>적절한</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 xml:space="preserve">없음
</t>
        </r>
      </text>
    </comment>
    <comment ref="A173" authorId="0" shapeId="0">
      <text>
        <r>
          <rPr>
            <b/>
            <sz val="9"/>
            <color indexed="81"/>
            <rFont val="Tahoma"/>
            <family val="2"/>
          </rPr>
          <t>user:</t>
        </r>
        <r>
          <rPr>
            <b/>
            <sz val="9"/>
            <color indexed="81"/>
            <rFont val="돋움"/>
            <family val="3"/>
            <charset val="129"/>
          </rPr>
          <t>대조군</t>
        </r>
        <r>
          <rPr>
            <b/>
            <sz val="9"/>
            <color indexed="81"/>
            <rFont val="Tahoma"/>
            <family val="2"/>
          </rPr>
          <t xml:space="preserve"> </t>
        </r>
        <r>
          <rPr>
            <b/>
            <sz val="9"/>
            <color indexed="81"/>
            <rFont val="돋움"/>
            <family val="3"/>
            <charset val="129"/>
          </rPr>
          <t>결과</t>
        </r>
        <r>
          <rPr>
            <b/>
            <sz val="9"/>
            <color indexed="81"/>
            <rFont val="Tahoma"/>
            <family val="2"/>
          </rPr>
          <t xml:space="preserve"> </t>
        </r>
        <r>
          <rPr>
            <b/>
            <sz val="9"/>
            <color indexed="81"/>
            <rFont val="돋움"/>
            <family val="3"/>
            <charset val="129"/>
          </rPr>
          <t>없음</t>
        </r>
      </text>
    </comment>
    <comment ref="A174"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t>
        </r>
      </text>
    </comment>
    <comment ref="A175"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없음으로</t>
        </r>
        <r>
          <rPr>
            <sz val="9"/>
            <color indexed="81"/>
            <rFont val="Tahoma"/>
            <family val="2"/>
          </rPr>
          <t xml:space="preserve"> </t>
        </r>
        <r>
          <rPr>
            <sz val="9"/>
            <color indexed="81"/>
            <rFont val="돋움"/>
            <family val="3"/>
            <charset val="129"/>
          </rPr>
          <t>제외</t>
        </r>
      </text>
    </comment>
    <comment ref="A176"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없음으로</t>
        </r>
        <r>
          <rPr>
            <sz val="9"/>
            <color indexed="81"/>
            <rFont val="Tahoma"/>
            <family val="2"/>
          </rPr>
          <t xml:space="preserve"> </t>
        </r>
        <r>
          <rPr>
            <sz val="9"/>
            <color indexed="81"/>
            <rFont val="돋움"/>
            <family val="3"/>
            <charset val="129"/>
          </rPr>
          <t>제외</t>
        </r>
      </text>
    </comment>
    <comment ref="A177" authorId="0" shapeId="0">
      <text>
        <r>
          <rPr>
            <b/>
            <sz val="9"/>
            <color indexed="81"/>
            <rFont val="Tahoma"/>
            <family val="2"/>
          </rPr>
          <t>user:</t>
        </r>
        <r>
          <rPr>
            <sz val="9"/>
            <color indexed="81"/>
            <rFont val="Tahoma"/>
            <family val="2"/>
          </rPr>
          <t xml:space="preserve">
</t>
        </r>
        <r>
          <rPr>
            <sz val="9"/>
            <color indexed="81"/>
            <rFont val="돋움"/>
            <family val="3"/>
            <charset val="129"/>
          </rPr>
          <t>대조군</t>
        </r>
        <r>
          <rPr>
            <sz val="9"/>
            <color indexed="81"/>
            <rFont val="Tahoma"/>
            <family val="2"/>
          </rPr>
          <t xml:space="preserve"> </t>
        </r>
        <r>
          <rPr>
            <sz val="9"/>
            <color indexed="81"/>
            <rFont val="돋움"/>
            <family val="3"/>
            <charset val="129"/>
          </rPr>
          <t>결과</t>
        </r>
        <r>
          <rPr>
            <sz val="9"/>
            <color indexed="81"/>
            <rFont val="Tahoma"/>
            <family val="2"/>
          </rPr>
          <t xml:space="preserve"> </t>
        </r>
        <r>
          <rPr>
            <sz val="9"/>
            <color indexed="81"/>
            <rFont val="돋움"/>
            <family val="3"/>
            <charset val="129"/>
          </rPr>
          <t>없음으로</t>
        </r>
        <r>
          <rPr>
            <sz val="9"/>
            <color indexed="81"/>
            <rFont val="Tahoma"/>
            <family val="2"/>
          </rPr>
          <t xml:space="preserve"> </t>
        </r>
        <r>
          <rPr>
            <sz val="9"/>
            <color indexed="81"/>
            <rFont val="돋움"/>
            <family val="3"/>
            <charset val="129"/>
          </rPr>
          <t xml:space="preserve">제외
</t>
        </r>
      </text>
    </comment>
    <comment ref="A178" authorId="0" shapeId="0">
      <text>
        <r>
          <rPr>
            <b/>
            <sz val="9"/>
            <color indexed="81"/>
            <rFont val="Tahoma"/>
            <family val="2"/>
          </rPr>
          <t>user:</t>
        </r>
        <r>
          <rPr>
            <sz val="9"/>
            <color indexed="81"/>
            <rFont val="Tahoma"/>
            <family val="2"/>
          </rPr>
          <t xml:space="preserve">
</t>
        </r>
        <r>
          <rPr>
            <sz val="9"/>
            <color indexed="81"/>
            <rFont val="돋움"/>
            <family val="3"/>
            <charset val="129"/>
          </rPr>
          <t>정상</t>
        </r>
        <r>
          <rPr>
            <sz val="9"/>
            <color indexed="81"/>
            <rFont val="Tahoma"/>
            <family val="2"/>
          </rPr>
          <t>,</t>
        </r>
        <r>
          <rPr>
            <sz val="9"/>
            <color indexed="81"/>
            <rFont val="돋움"/>
            <family val="3"/>
            <charset val="129"/>
          </rPr>
          <t>비정상없음</t>
        </r>
      </text>
    </comment>
  </commentList>
</comments>
</file>

<file path=xl/comments2.xml><?xml version="1.0" encoding="utf-8"?>
<comments xmlns="http://schemas.openxmlformats.org/spreadsheetml/2006/main">
  <authors>
    <author>user</author>
  </authors>
  <commentList>
    <comment ref="E2" authorId="0" shapeId="0">
      <text>
        <r>
          <rPr>
            <b/>
            <sz val="9"/>
            <color indexed="81"/>
            <rFont val="Tahoma"/>
            <family val="2"/>
          </rPr>
          <t>user:</t>
        </r>
        <r>
          <rPr>
            <sz val="9"/>
            <color indexed="81"/>
            <rFont val="Tahoma"/>
            <family val="2"/>
          </rPr>
          <t xml:space="preserve">
-</t>
        </r>
        <r>
          <rPr>
            <sz val="9"/>
            <color indexed="81"/>
            <rFont val="돋움"/>
            <family val="3"/>
            <charset val="129"/>
          </rPr>
          <t xml:space="preserve">환자대조군
</t>
        </r>
        <r>
          <rPr>
            <sz val="9"/>
            <color indexed="81"/>
            <rFont val="Tahoma"/>
            <family val="2"/>
          </rPr>
          <t>-</t>
        </r>
        <r>
          <rPr>
            <sz val="9"/>
            <color indexed="81"/>
            <rFont val="돋움"/>
            <family val="3"/>
            <charset val="129"/>
          </rPr>
          <t xml:space="preserve">진단정확도
</t>
        </r>
        <r>
          <rPr>
            <sz val="9"/>
            <color indexed="81"/>
            <rFont val="Tahoma"/>
            <family val="2"/>
          </rPr>
          <t>-</t>
        </r>
        <r>
          <rPr>
            <sz val="9"/>
            <color indexed="81"/>
            <rFont val="돋움"/>
            <family val="3"/>
            <charset val="129"/>
          </rPr>
          <t>증례연구</t>
        </r>
      </text>
    </comment>
    <comment ref="S43" authorId="0" shapeId="0">
      <text>
        <r>
          <rPr>
            <b/>
            <sz val="9"/>
            <color indexed="81"/>
            <rFont val="Tahoma"/>
            <family val="2"/>
          </rPr>
          <t>user:</t>
        </r>
        <r>
          <rPr>
            <sz val="9"/>
            <color indexed="81"/>
            <rFont val="Tahoma"/>
            <family val="2"/>
          </rPr>
          <t xml:space="preserve">
normal</t>
        </r>
        <r>
          <rPr>
            <sz val="9"/>
            <color indexed="81"/>
            <rFont val="돋움"/>
            <family val="3"/>
            <charset val="129"/>
          </rPr>
          <t>외</t>
        </r>
        <r>
          <rPr>
            <sz val="9"/>
            <color indexed="81"/>
            <rFont val="Tahoma"/>
            <family val="2"/>
          </rPr>
          <t xml:space="preserve"> </t>
        </r>
        <r>
          <rPr>
            <sz val="9"/>
            <color indexed="81"/>
            <rFont val="돋움"/>
            <family val="3"/>
            <charset val="129"/>
          </rPr>
          <t>모든</t>
        </r>
        <r>
          <rPr>
            <sz val="9"/>
            <color indexed="81"/>
            <rFont val="Tahoma"/>
            <family val="2"/>
          </rPr>
          <t xml:space="preserve"> </t>
        </r>
        <r>
          <rPr>
            <sz val="9"/>
            <color indexed="81"/>
            <rFont val="돋움"/>
            <family val="3"/>
            <charset val="129"/>
          </rPr>
          <t xml:space="preserve">숫자
</t>
        </r>
      </text>
    </comment>
    <comment ref="O57" authorId="0" shapeId="0">
      <text>
        <r>
          <rPr>
            <b/>
            <sz val="9"/>
            <color indexed="81"/>
            <rFont val="Tahoma"/>
            <family val="2"/>
          </rPr>
          <t>user:</t>
        </r>
        <r>
          <rPr>
            <sz val="9"/>
            <color indexed="81"/>
            <rFont val="Tahoma"/>
            <family val="2"/>
          </rPr>
          <t xml:space="preserve">
score 0-6</t>
        </r>
        <r>
          <rPr>
            <sz val="9"/>
            <color indexed="81"/>
            <rFont val="돋움"/>
            <family val="3"/>
            <charset val="129"/>
          </rPr>
          <t>까지</t>
        </r>
        <r>
          <rPr>
            <sz val="9"/>
            <color indexed="81"/>
            <rFont val="Tahoma"/>
            <family val="2"/>
          </rPr>
          <t xml:space="preserve"> </t>
        </r>
        <r>
          <rPr>
            <sz val="9"/>
            <color indexed="81"/>
            <rFont val="돋움"/>
            <family val="3"/>
            <charset val="129"/>
          </rPr>
          <t xml:space="preserve">상세결과있음
</t>
        </r>
      </text>
    </comment>
    <comment ref="O60" authorId="0" shapeId="0">
      <text>
        <r>
          <rPr>
            <b/>
            <sz val="9"/>
            <color indexed="81"/>
            <rFont val="Tahoma"/>
            <family val="2"/>
          </rPr>
          <t>user:</t>
        </r>
        <r>
          <rPr>
            <sz val="9"/>
            <color indexed="81"/>
            <rFont val="Tahoma"/>
            <family val="2"/>
          </rPr>
          <t xml:space="preserve">
score 0-6</t>
        </r>
        <r>
          <rPr>
            <sz val="9"/>
            <color indexed="81"/>
            <rFont val="돋움"/>
            <family val="3"/>
            <charset val="129"/>
          </rPr>
          <t>까지</t>
        </r>
        <r>
          <rPr>
            <sz val="9"/>
            <color indexed="81"/>
            <rFont val="Tahoma"/>
            <family val="2"/>
          </rPr>
          <t xml:space="preserve"> </t>
        </r>
        <r>
          <rPr>
            <sz val="9"/>
            <color indexed="81"/>
            <rFont val="돋움"/>
            <family val="3"/>
            <charset val="129"/>
          </rPr>
          <t xml:space="preserve">상세결과있음
</t>
        </r>
      </text>
    </comment>
  </commentList>
</comments>
</file>

<file path=xl/comments3.xml><?xml version="1.0" encoding="utf-8"?>
<comments xmlns="http://schemas.openxmlformats.org/spreadsheetml/2006/main">
  <authors>
    <author>user</author>
  </authors>
  <commentList>
    <comment ref="E2" authorId="0" shapeId="0">
      <text>
        <r>
          <rPr>
            <b/>
            <sz val="9"/>
            <color indexed="81"/>
            <rFont val="Tahoma"/>
            <family val="2"/>
          </rPr>
          <t>user:</t>
        </r>
        <r>
          <rPr>
            <sz val="9"/>
            <color indexed="81"/>
            <rFont val="Tahoma"/>
            <family val="2"/>
          </rPr>
          <t xml:space="preserve">
-</t>
        </r>
        <r>
          <rPr>
            <sz val="9"/>
            <color indexed="81"/>
            <rFont val="돋움"/>
            <family val="3"/>
            <charset val="129"/>
          </rPr>
          <t xml:space="preserve">환자대조군
</t>
        </r>
        <r>
          <rPr>
            <sz val="9"/>
            <color indexed="81"/>
            <rFont val="Tahoma"/>
            <family val="2"/>
          </rPr>
          <t>-</t>
        </r>
        <r>
          <rPr>
            <sz val="9"/>
            <color indexed="81"/>
            <rFont val="돋움"/>
            <family val="3"/>
            <charset val="129"/>
          </rPr>
          <t xml:space="preserve">진단정확도
</t>
        </r>
        <r>
          <rPr>
            <sz val="9"/>
            <color indexed="81"/>
            <rFont val="Tahoma"/>
            <family val="2"/>
          </rPr>
          <t>-</t>
        </r>
        <r>
          <rPr>
            <sz val="9"/>
            <color indexed="81"/>
            <rFont val="돋움"/>
            <family val="3"/>
            <charset val="129"/>
          </rPr>
          <t>증례연구</t>
        </r>
      </text>
    </comment>
    <comment ref="S40" authorId="0" shapeId="0">
      <text>
        <r>
          <rPr>
            <b/>
            <sz val="9"/>
            <color indexed="81"/>
            <rFont val="Tahoma"/>
            <family val="2"/>
          </rPr>
          <t>user:</t>
        </r>
        <r>
          <rPr>
            <sz val="9"/>
            <color indexed="81"/>
            <rFont val="Tahoma"/>
            <family val="2"/>
          </rPr>
          <t xml:space="preserve">
normal</t>
        </r>
        <r>
          <rPr>
            <sz val="9"/>
            <color indexed="81"/>
            <rFont val="돋움"/>
            <family val="3"/>
            <charset val="129"/>
          </rPr>
          <t>외</t>
        </r>
        <r>
          <rPr>
            <sz val="9"/>
            <color indexed="81"/>
            <rFont val="Tahoma"/>
            <family val="2"/>
          </rPr>
          <t xml:space="preserve"> </t>
        </r>
        <r>
          <rPr>
            <sz val="9"/>
            <color indexed="81"/>
            <rFont val="돋움"/>
            <family val="3"/>
            <charset val="129"/>
          </rPr>
          <t>모든</t>
        </r>
        <r>
          <rPr>
            <sz val="9"/>
            <color indexed="81"/>
            <rFont val="Tahoma"/>
            <family val="2"/>
          </rPr>
          <t xml:space="preserve"> </t>
        </r>
        <r>
          <rPr>
            <sz val="9"/>
            <color indexed="81"/>
            <rFont val="돋움"/>
            <family val="3"/>
            <charset val="129"/>
          </rPr>
          <t xml:space="preserve">숫자
</t>
        </r>
      </text>
    </comment>
    <comment ref="O54" authorId="0" shapeId="0">
      <text>
        <r>
          <rPr>
            <b/>
            <sz val="9"/>
            <color indexed="81"/>
            <rFont val="Tahoma"/>
            <family val="2"/>
          </rPr>
          <t>user:</t>
        </r>
        <r>
          <rPr>
            <sz val="9"/>
            <color indexed="81"/>
            <rFont val="Tahoma"/>
            <family val="2"/>
          </rPr>
          <t xml:space="preserve">
score 0-6</t>
        </r>
        <r>
          <rPr>
            <sz val="9"/>
            <color indexed="81"/>
            <rFont val="돋움"/>
            <family val="3"/>
            <charset val="129"/>
          </rPr>
          <t>까지</t>
        </r>
        <r>
          <rPr>
            <sz val="9"/>
            <color indexed="81"/>
            <rFont val="Tahoma"/>
            <family val="2"/>
          </rPr>
          <t xml:space="preserve"> </t>
        </r>
        <r>
          <rPr>
            <sz val="9"/>
            <color indexed="81"/>
            <rFont val="돋움"/>
            <family val="3"/>
            <charset val="129"/>
          </rPr>
          <t xml:space="preserve">상세결과있음
</t>
        </r>
      </text>
    </comment>
    <comment ref="AA235" authorId="0" shapeId="0">
      <text>
        <r>
          <rPr>
            <b/>
            <sz val="9"/>
            <color indexed="81"/>
            <rFont val="Tahoma"/>
            <family val="2"/>
          </rPr>
          <t>user:</t>
        </r>
        <r>
          <rPr>
            <b/>
            <sz val="9"/>
            <color indexed="81"/>
            <rFont val="돋움"/>
            <family val="3"/>
            <charset val="129"/>
          </rPr>
          <t>결과</t>
        </r>
        <r>
          <rPr>
            <b/>
            <sz val="9"/>
            <color indexed="81"/>
            <rFont val="Tahoma"/>
            <family val="2"/>
          </rPr>
          <t xml:space="preserve"> </t>
        </r>
        <r>
          <rPr>
            <b/>
            <sz val="9"/>
            <color indexed="81"/>
            <rFont val="돋움"/>
            <family val="3"/>
            <charset val="129"/>
          </rPr>
          <t>반대</t>
        </r>
        <r>
          <rPr>
            <b/>
            <sz val="9"/>
            <color indexed="81"/>
            <rFont val="Tahoma"/>
            <family val="2"/>
          </rPr>
          <t xml:space="preserve">??
</t>
        </r>
      </text>
    </comment>
    <comment ref="M317" authorId="0" shapeId="0">
      <text>
        <r>
          <rPr>
            <b/>
            <sz val="9"/>
            <color indexed="81"/>
            <rFont val="Tahoma"/>
            <family val="2"/>
          </rPr>
          <t>user:</t>
        </r>
        <r>
          <rPr>
            <sz val="9"/>
            <color indexed="81"/>
            <rFont val="Tahoma"/>
            <family val="2"/>
          </rPr>
          <t xml:space="preserve">
score 0-6</t>
        </r>
        <r>
          <rPr>
            <sz val="9"/>
            <color indexed="81"/>
            <rFont val="돋움"/>
            <family val="3"/>
            <charset val="129"/>
          </rPr>
          <t>까지</t>
        </r>
        <r>
          <rPr>
            <sz val="9"/>
            <color indexed="81"/>
            <rFont val="Tahoma"/>
            <family val="2"/>
          </rPr>
          <t xml:space="preserve"> </t>
        </r>
        <r>
          <rPr>
            <sz val="9"/>
            <color indexed="81"/>
            <rFont val="돋움"/>
            <family val="3"/>
            <charset val="129"/>
          </rPr>
          <t xml:space="preserve">상세결과있음
</t>
        </r>
      </text>
    </comment>
    <comment ref="F396" authorId="0" shapeId="0">
      <text>
        <r>
          <rPr>
            <b/>
            <sz val="9"/>
            <color indexed="81"/>
            <rFont val="Tahoma"/>
            <family val="2"/>
          </rPr>
          <t>user:</t>
        </r>
        <r>
          <rPr>
            <sz val="9"/>
            <color indexed="81"/>
            <rFont val="Tahoma"/>
            <family val="2"/>
          </rPr>
          <t xml:space="preserve">
HC</t>
        </r>
        <r>
          <rPr>
            <sz val="9"/>
            <color indexed="81"/>
            <rFont val="돋움"/>
            <family val="3"/>
            <charset val="129"/>
          </rPr>
          <t>와의</t>
        </r>
        <r>
          <rPr>
            <sz val="9"/>
            <color indexed="81"/>
            <rFont val="Tahoma"/>
            <family val="2"/>
          </rPr>
          <t xml:space="preserve"> </t>
        </r>
        <r>
          <rPr>
            <sz val="9"/>
            <color indexed="81"/>
            <rFont val="돋움"/>
            <family val="3"/>
            <charset val="129"/>
          </rPr>
          <t>비교로</t>
        </r>
        <r>
          <rPr>
            <sz val="9"/>
            <color indexed="81"/>
            <rFont val="Tahoma"/>
            <family val="2"/>
          </rPr>
          <t xml:space="preserve"> </t>
        </r>
        <r>
          <rPr>
            <sz val="9"/>
            <color indexed="81"/>
            <rFont val="돋움"/>
            <family val="3"/>
            <charset val="129"/>
          </rPr>
          <t>비정상비율에서는</t>
        </r>
        <r>
          <rPr>
            <sz val="9"/>
            <color indexed="81"/>
            <rFont val="Tahoma"/>
            <family val="2"/>
          </rPr>
          <t xml:space="preserve"> </t>
        </r>
        <r>
          <rPr>
            <sz val="9"/>
            <color indexed="81"/>
            <rFont val="돋움"/>
            <family val="3"/>
            <charset val="129"/>
          </rPr>
          <t>결과제외함</t>
        </r>
      </text>
    </comment>
    <comment ref="F397" authorId="0" shapeId="0">
      <text>
        <r>
          <rPr>
            <b/>
            <sz val="9"/>
            <color indexed="81"/>
            <rFont val="Tahoma"/>
            <family val="2"/>
          </rPr>
          <t>user:</t>
        </r>
        <r>
          <rPr>
            <sz val="9"/>
            <color indexed="81"/>
            <rFont val="Tahoma"/>
            <family val="2"/>
          </rPr>
          <t xml:space="preserve">
HC</t>
        </r>
        <r>
          <rPr>
            <sz val="9"/>
            <color indexed="81"/>
            <rFont val="돋움"/>
            <family val="3"/>
            <charset val="129"/>
          </rPr>
          <t>와의</t>
        </r>
        <r>
          <rPr>
            <sz val="9"/>
            <color indexed="81"/>
            <rFont val="Tahoma"/>
            <family val="2"/>
          </rPr>
          <t xml:space="preserve"> </t>
        </r>
        <r>
          <rPr>
            <sz val="9"/>
            <color indexed="81"/>
            <rFont val="돋움"/>
            <family val="3"/>
            <charset val="129"/>
          </rPr>
          <t>결과로</t>
        </r>
        <r>
          <rPr>
            <sz val="9"/>
            <color indexed="81"/>
            <rFont val="Tahoma"/>
            <family val="2"/>
          </rPr>
          <t xml:space="preserve"> </t>
        </r>
        <r>
          <rPr>
            <sz val="9"/>
            <color indexed="81"/>
            <rFont val="돋움"/>
            <family val="3"/>
            <charset val="129"/>
          </rPr>
          <t>비정상비율결과에서는</t>
        </r>
        <r>
          <rPr>
            <sz val="9"/>
            <color indexed="81"/>
            <rFont val="Tahoma"/>
            <family val="2"/>
          </rPr>
          <t xml:space="preserve"> </t>
        </r>
        <r>
          <rPr>
            <sz val="9"/>
            <color indexed="81"/>
            <rFont val="돋움"/>
            <family val="3"/>
            <charset val="129"/>
          </rPr>
          <t xml:space="preserve">제외함
</t>
        </r>
      </text>
    </comment>
    <comment ref="E398" authorId="0" shapeId="0">
      <text>
        <r>
          <rPr>
            <b/>
            <sz val="9"/>
            <color indexed="81"/>
            <rFont val="Tahoma"/>
            <family val="2"/>
          </rPr>
          <t>user:</t>
        </r>
        <r>
          <rPr>
            <sz val="9"/>
            <color indexed="81"/>
            <rFont val="Tahoma"/>
            <family val="2"/>
          </rPr>
          <t xml:space="preserve">
</t>
        </r>
        <r>
          <rPr>
            <sz val="9"/>
            <color indexed="81"/>
            <rFont val="돋움"/>
            <family val="3"/>
            <charset val="129"/>
          </rPr>
          <t>질환</t>
        </r>
        <r>
          <rPr>
            <sz val="9"/>
            <color indexed="81"/>
            <rFont val="Tahoma"/>
            <family val="2"/>
          </rPr>
          <t xml:space="preserve"> vs HC </t>
        </r>
        <r>
          <rPr>
            <sz val="9"/>
            <color indexed="81"/>
            <rFont val="돋움"/>
            <family val="3"/>
            <charset val="129"/>
          </rPr>
          <t>로</t>
        </r>
        <r>
          <rPr>
            <sz val="9"/>
            <color indexed="81"/>
            <rFont val="Tahoma"/>
            <family val="2"/>
          </rPr>
          <t xml:space="preserve"> </t>
        </r>
        <r>
          <rPr>
            <sz val="9"/>
            <color indexed="81"/>
            <rFont val="돋움"/>
            <family val="3"/>
            <charset val="129"/>
          </rPr>
          <t>정리</t>
        </r>
      </text>
    </comment>
    <comment ref="F398" authorId="0" shapeId="0">
      <text>
        <r>
          <rPr>
            <b/>
            <sz val="9"/>
            <color indexed="81"/>
            <rFont val="Tahoma"/>
            <family val="2"/>
          </rPr>
          <t>user:</t>
        </r>
        <r>
          <rPr>
            <sz val="9"/>
            <color indexed="81"/>
            <rFont val="Tahoma"/>
            <family val="2"/>
          </rPr>
          <t xml:space="preserve">
HC</t>
        </r>
        <r>
          <rPr>
            <sz val="9"/>
            <color indexed="81"/>
            <rFont val="돋움"/>
            <family val="3"/>
            <charset val="129"/>
          </rPr>
          <t>와</t>
        </r>
        <r>
          <rPr>
            <sz val="9"/>
            <color indexed="81"/>
            <rFont val="Tahoma"/>
            <family val="2"/>
          </rPr>
          <t xml:space="preserve"> </t>
        </r>
        <r>
          <rPr>
            <sz val="9"/>
            <color indexed="81"/>
            <rFont val="돋움"/>
            <family val="3"/>
            <charset val="129"/>
          </rPr>
          <t>비교결과로</t>
        </r>
        <r>
          <rPr>
            <sz val="9"/>
            <color indexed="81"/>
            <rFont val="Tahoma"/>
            <family val="2"/>
          </rPr>
          <t xml:space="preserve"> </t>
        </r>
        <r>
          <rPr>
            <sz val="9"/>
            <color indexed="81"/>
            <rFont val="돋움"/>
            <family val="3"/>
            <charset val="129"/>
          </rPr>
          <t>비정상비율</t>
        </r>
        <r>
          <rPr>
            <sz val="9"/>
            <color indexed="81"/>
            <rFont val="Tahoma"/>
            <family val="2"/>
          </rPr>
          <t xml:space="preserve"> </t>
        </r>
        <r>
          <rPr>
            <sz val="9"/>
            <color indexed="81"/>
            <rFont val="돋움"/>
            <family val="3"/>
            <charset val="129"/>
          </rPr>
          <t>결과없음</t>
        </r>
      </text>
    </comment>
    <comment ref="F400" authorId="0" shapeId="0">
      <text>
        <r>
          <rPr>
            <b/>
            <sz val="9"/>
            <color indexed="81"/>
            <rFont val="Tahoma"/>
            <family val="2"/>
          </rPr>
          <t>user:</t>
        </r>
        <r>
          <rPr>
            <sz val="9"/>
            <color indexed="81"/>
            <rFont val="Tahoma"/>
            <family val="2"/>
          </rPr>
          <t xml:space="preserve">
HC</t>
        </r>
        <r>
          <rPr>
            <sz val="9"/>
            <color indexed="81"/>
            <rFont val="돋움"/>
            <family val="3"/>
            <charset val="129"/>
          </rPr>
          <t>와의</t>
        </r>
        <r>
          <rPr>
            <sz val="9"/>
            <color indexed="81"/>
            <rFont val="Tahoma"/>
            <family val="2"/>
          </rPr>
          <t xml:space="preserve"> </t>
        </r>
        <r>
          <rPr>
            <sz val="9"/>
            <color indexed="81"/>
            <rFont val="돋움"/>
            <family val="3"/>
            <charset val="129"/>
          </rPr>
          <t>비교결과로</t>
        </r>
        <r>
          <rPr>
            <sz val="9"/>
            <color indexed="81"/>
            <rFont val="Tahoma"/>
            <family val="2"/>
          </rPr>
          <t xml:space="preserve"> </t>
        </r>
        <r>
          <rPr>
            <sz val="9"/>
            <color indexed="81"/>
            <rFont val="돋움"/>
            <family val="3"/>
            <charset val="129"/>
          </rPr>
          <t>비정상결과에서</t>
        </r>
        <r>
          <rPr>
            <sz val="9"/>
            <color indexed="81"/>
            <rFont val="Tahoma"/>
            <family val="2"/>
          </rPr>
          <t xml:space="preserve"> </t>
        </r>
        <r>
          <rPr>
            <sz val="9"/>
            <color indexed="81"/>
            <rFont val="돋움"/>
            <family val="3"/>
            <charset val="129"/>
          </rPr>
          <t xml:space="preserve">제외함
</t>
        </r>
      </text>
    </comment>
  </commentList>
</comments>
</file>

<file path=xl/comments4.xml><?xml version="1.0" encoding="utf-8"?>
<comments xmlns="http://schemas.openxmlformats.org/spreadsheetml/2006/main">
  <authors>
    <author>user</author>
  </authors>
  <commentList>
    <comment ref="E2" authorId="0" shapeId="0">
      <text>
        <r>
          <rPr>
            <b/>
            <sz val="9"/>
            <color indexed="81"/>
            <rFont val="Tahoma"/>
            <family val="2"/>
          </rPr>
          <t>user:</t>
        </r>
        <r>
          <rPr>
            <sz val="9"/>
            <color indexed="81"/>
            <rFont val="Tahoma"/>
            <family val="2"/>
          </rPr>
          <t xml:space="preserve">
-</t>
        </r>
        <r>
          <rPr>
            <sz val="9"/>
            <color indexed="81"/>
            <rFont val="돋움"/>
            <family val="3"/>
            <charset val="129"/>
          </rPr>
          <t xml:space="preserve">환자대조군
</t>
        </r>
        <r>
          <rPr>
            <sz val="9"/>
            <color indexed="81"/>
            <rFont val="Tahoma"/>
            <family val="2"/>
          </rPr>
          <t>-</t>
        </r>
        <r>
          <rPr>
            <sz val="9"/>
            <color indexed="81"/>
            <rFont val="돋움"/>
            <family val="3"/>
            <charset val="129"/>
          </rPr>
          <t xml:space="preserve">진단정확도
</t>
        </r>
        <r>
          <rPr>
            <sz val="9"/>
            <color indexed="81"/>
            <rFont val="Tahoma"/>
            <family val="2"/>
          </rPr>
          <t>-</t>
        </r>
        <r>
          <rPr>
            <sz val="9"/>
            <color indexed="81"/>
            <rFont val="돋움"/>
            <family val="3"/>
            <charset val="129"/>
          </rPr>
          <t>증례연구</t>
        </r>
      </text>
    </comment>
  </commentList>
</comments>
</file>

<file path=xl/sharedStrings.xml><?xml version="1.0" encoding="utf-8"?>
<sst xmlns="http://schemas.openxmlformats.org/spreadsheetml/2006/main" count="8360" uniqueCount="2515">
  <si>
    <t>RN</t>
    <phoneticPr fontId="1" type="noConversion"/>
  </si>
  <si>
    <t>Author</t>
    <phoneticPr fontId="1" type="noConversion"/>
  </si>
  <si>
    <t>Year</t>
    <phoneticPr fontId="1" type="noConversion"/>
  </si>
  <si>
    <t>Title</t>
    <phoneticPr fontId="1" type="noConversion"/>
  </si>
  <si>
    <t>연구유형</t>
    <phoneticPr fontId="1" type="noConversion"/>
  </si>
  <si>
    <t>연구목적</t>
    <phoneticPr fontId="1" type="noConversion"/>
  </si>
  <si>
    <t>연구국가</t>
    <phoneticPr fontId="1" type="noConversion"/>
  </si>
  <si>
    <t>연구대상자</t>
    <phoneticPr fontId="1" type="noConversion"/>
  </si>
  <si>
    <t>중재군(n)</t>
    <phoneticPr fontId="1" type="noConversion"/>
  </si>
  <si>
    <t>대조군(n)</t>
    <phoneticPr fontId="1" type="noConversion"/>
  </si>
  <si>
    <t>중재검사</t>
    <phoneticPr fontId="1" type="noConversion"/>
  </si>
  <si>
    <t>비교검사</t>
    <phoneticPr fontId="1" type="noConversion"/>
  </si>
  <si>
    <t>의료결과</t>
    <phoneticPr fontId="1" type="noConversion"/>
  </si>
  <si>
    <t>비고</t>
    <phoneticPr fontId="1" type="noConversion"/>
  </si>
  <si>
    <t>측정부위</t>
    <phoneticPr fontId="1" type="noConversion"/>
  </si>
  <si>
    <t>p</t>
    <phoneticPr fontId="1" type="noConversion"/>
  </si>
  <si>
    <t>cut-off</t>
    <phoneticPr fontId="1" type="noConversion"/>
  </si>
  <si>
    <t>TP</t>
    <phoneticPr fontId="1" type="noConversion"/>
  </si>
  <si>
    <t>FP</t>
    <phoneticPr fontId="1" type="noConversion"/>
  </si>
  <si>
    <t>FN</t>
    <phoneticPr fontId="1" type="noConversion"/>
  </si>
  <si>
    <t>TN</t>
    <phoneticPr fontId="1" type="noConversion"/>
  </si>
  <si>
    <t>Sn</t>
    <phoneticPr fontId="1" type="noConversion"/>
  </si>
  <si>
    <t>Sp</t>
    <phoneticPr fontId="1" type="noConversion"/>
  </si>
  <si>
    <t>PPV</t>
    <phoneticPr fontId="1" type="noConversion"/>
  </si>
  <si>
    <t>NPV</t>
    <phoneticPr fontId="1" type="noConversion"/>
  </si>
  <si>
    <t>AUC</t>
    <phoneticPr fontId="1" type="noConversion"/>
  </si>
  <si>
    <t>Peripheral Nerve Conduction And Sympathetic Skin Response Are Reliable Methods to Detect Diabetic Cardiac Autonomic Neuropathy</t>
    <phoneticPr fontId="1" type="noConversion"/>
  </si>
  <si>
    <t>진단정확도</t>
    <phoneticPr fontId="1" type="noConversion"/>
  </si>
  <si>
    <t>DCAN환자에서 SSR, NCS 평가</t>
    <phoneticPr fontId="1" type="noConversion"/>
  </si>
  <si>
    <t>중국</t>
    <phoneticPr fontId="1" type="noConversion"/>
  </si>
  <si>
    <t>당뇨병성 심혈관계 자율신경신경병증(DCAN)/대조군</t>
    <phoneticPr fontId="1" type="noConversion"/>
  </si>
  <si>
    <t>SSR</t>
    <phoneticPr fontId="1" type="noConversion"/>
  </si>
  <si>
    <t>Ewing test, HRV, NCS</t>
    <phoneticPr fontId="1" type="noConversion"/>
  </si>
  <si>
    <t>군간 검사결과(p), 진단정확도(Sn,Sn,ROC)</t>
    <phoneticPr fontId="1" type="noConversion"/>
  </si>
  <si>
    <t>Prevalence of autonomic nervous system dysfunction in complex regional pain syndrome</t>
    <phoneticPr fontId="1" type="noConversion"/>
  </si>
  <si>
    <t>CRPS환자들의 자율신경검사를 통해 자율신경장애 유병률 조사</t>
    <phoneticPr fontId="1" type="noConversion"/>
  </si>
  <si>
    <t>한국</t>
    <phoneticPr fontId="1" type="noConversion"/>
  </si>
  <si>
    <t>CRPS환자(type I/II)/non-CRPS환자(의심환자)</t>
    <phoneticPr fontId="1" type="noConversion"/>
  </si>
  <si>
    <t>199(146/53)</t>
    <phoneticPr fontId="1" type="noConversion"/>
  </si>
  <si>
    <t>DBT(deep breathing test), OST(orthostatic test)</t>
    <phoneticPr fontId="1" type="noConversion"/>
  </si>
  <si>
    <t>군간 검사결과(p), 진단정확도(Sn,Sp, PLR, NLR)</t>
    <phoneticPr fontId="1" type="noConversion"/>
  </si>
  <si>
    <t>Sympathetic skin response in Parkinson's disease</t>
    <phoneticPr fontId="1" type="noConversion"/>
  </si>
  <si>
    <t>진단(정상/비정상비율)</t>
    <phoneticPr fontId="1" type="noConversion"/>
  </si>
  <si>
    <t>PD환자에서 아세틸콜린(Ach)주사에 대한 SSR, 땀반응을 이용한 운동기능 평가</t>
    <phoneticPr fontId="1" type="noConversion"/>
  </si>
  <si>
    <t>일본</t>
    <phoneticPr fontId="1" type="noConversion"/>
  </si>
  <si>
    <t>땀 반응(sweat response)</t>
    <phoneticPr fontId="1" type="noConversion"/>
  </si>
  <si>
    <t>군간 검사결과(p), 정상/비정상 비율(%)</t>
    <phoneticPr fontId="1" type="noConversion"/>
  </si>
  <si>
    <t>Autonomic dysfunction is frequent and disabling in non-paraneoplastic sensory neuronopathies</t>
    <phoneticPr fontId="1" type="noConversion"/>
  </si>
  <si>
    <t>np-SN환자에서 종합적인 임상적, 신경생리학적 평가</t>
    <phoneticPr fontId="1" type="noConversion"/>
  </si>
  <si>
    <t>브라질</t>
    <phoneticPr fontId="1" type="noConversion"/>
  </si>
  <si>
    <t>SSR</t>
  </si>
  <si>
    <t>SCOPA-Aut, QSART, HRV, Valsalva maneuver, Deep breathing, Blood pressure, heart rate variability after orthostatic challenge, Cardiovascular autonomic neuropathy (CAN)</t>
    <phoneticPr fontId="1" type="noConversion"/>
  </si>
  <si>
    <t>Utility of Autonomic Function Tests to Differentiate Dementia with Lewy Bodies and Parkinson Disease with Dementia from Alzheimer Disease</t>
    <phoneticPr fontId="1" type="noConversion"/>
  </si>
  <si>
    <t>AD/DLB/PDD환자간 자율신경기능검사 차이</t>
    <phoneticPr fontId="1" type="noConversion"/>
  </si>
  <si>
    <t>DLB/PDD/AD</t>
    <phoneticPr fontId="1" type="noConversion"/>
  </si>
  <si>
    <t>56/37/59</t>
    <phoneticPr fontId="1" type="noConversion"/>
  </si>
  <si>
    <t>-</t>
    <phoneticPr fontId="1" type="noConversion"/>
  </si>
  <si>
    <t>tilt-up test, CV R-R, MIBG cardiac scintigraphy</t>
    <phoneticPr fontId="1" type="noConversion"/>
  </si>
  <si>
    <t>정상/비정상 비율(p,%)</t>
    <phoneticPr fontId="1" type="noConversion"/>
  </si>
  <si>
    <t>Autonomic disturbances including impaired hand thermoregulation in multiple system atrophy and Parkinson's disease</t>
    <phoneticPr fontId="1" type="noConversion"/>
  </si>
  <si>
    <t>3개 군에서 자율신경장애와 말초신경장애 평가</t>
    <phoneticPr fontId="1" type="noConversion"/>
  </si>
  <si>
    <t>리투아니아</t>
    <phoneticPr fontId="1" type="noConversion"/>
  </si>
  <si>
    <t>MSA/PD/a-synucleinopathy로 임상적근거가 부족한사람</t>
    <phoneticPr fontId="1" type="noConversion"/>
  </si>
  <si>
    <t>130/577</t>
    <phoneticPr fontId="1" type="noConversion"/>
  </si>
  <si>
    <t>Orthostatic hypotentsion, heart rate variability, 말초신경병즈ㅡㅇ</t>
    <phoneticPr fontId="1" type="noConversion"/>
  </si>
  <si>
    <t>supressed SSR(%)</t>
    <phoneticPr fontId="1" type="noConversion"/>
  </si>
  <si>
    <t>Impact of sympathetic dysfunction in the etiology of overactive bladder in women: A preliminary study</t>
    <phoneticPr fontId="1" type="noConversion"/>
  </si>
  <si>
    <t>과민성방광 여성환자의 교감기능 장애 영향 평가</t>
    <phoneticPr fontId="1" type="noConversion"/>
  </si>
  <si>
    <t>터키</t>
    <phoneticPr fontId="1" type="noConversion"/>
  </si>
  <si>
    <t>40(20/20)</t>
    <phoneticPr fontId="1" type="noConversion"/>
  </si>
  <si>
    <t xml:space="preserve"> SSR (+)/(-) (n,%)</t>
    <phoneticPr fontId="1" type="noConversion"/>
  </si>
  <si>
    <t>anticholinergics에 이득을 보인 그룹과 이득을 보이지 않은 그룹, 대조군간 positive 비율 제시</t>
    <phoneticPr fontId="1" type="noConversion"/>
  </si>
  <si>
    <t>Autonomic dysfunction in women with polycystic ovary syndrome</t>
    <phoneticPr fontId="1" type="noConversion"/>
  </si>
  <si>
    <t>PCOS환자의 활동성 진단, 자율신경 평가 우선순위 평가</t>
    <phoneticPr fontId="1" type="noConversion"/>
  </si>
  <si>
    <t>이라크</t>
    <phoneticPr fontId="1" type="noConversion"/>
  </si>
  <si>
    <t>다낭성난소증후군(PCOS)(+/-)비만여성/건강대조군</t>
    <phoneticPr fontId="1" type="noConversion"/>
  </si>
  <si>
    <t>64(32/32)</t>
    <phoneticPr fontId="1" type="noConversion"/>
  </si>
  <si>
    <t>pulse rate, blood pressure, pulse rate , pNN, HRV</t>
    <phoneticPr fontId="1" type="noConversion"/>
  </si>
  <si>
    <t>Sn, Sp, AUC</t>
    <phoneticPr fontId="1" type="noConversion"/>
  </si>
  <si>
    <t>Diagnosis of small fiber neuropathy: A comparative study of five neurophysiological tests</t>
    <phoneticPr fontId="1" type="noConversion"/>
  </si>
  <si>
    <t>SFNP환자의 진단을 위한 5가지 신경생리학적 검사 비교</t>
    <phoneticPr fontId="1" type="noConversion"/>
  </si>
  <si>
    <t>프랑스</t>
    <phoneticPr fontId="1" type="noConversion"/>
  </si>
  <si>
    <t>소섬유신경병증(SFPN)(definite/possible)</t>
    <phoneticPr fontId="1" type="noConversion"/>
  </si>
  <si>
    <t>QST, LEP(Laser-evoked potentials), ESC(Electrochemical skin conductance), WDT/CDT(warm/cold detection threshold)</t>
    <phoneticPr fontId="1" type="noConversion"/>
  </si>
  <si>
    <t>Sn, Sp, 정상/비정상(n)</t>
    <phoneticPr fontId="1" type="noConversion"/>
  </si>
  <si>
    <t>Neurophysiological techniques to detect early small-fiber dysfunction in transthyretin amyloid polyneuropathy</t>
    <phoneticPr fontId="1" type="noConversion"/>
  </si>
  <si>
    <t>트랜스티레틴 가족성 아밀로이드성 다발신경병증 환자(TTR-FAP) 환자에서 조기 소섬유장애 발견하기 위한 신경생리학적 방법 확인</t>
    <phoneticPr fontId="1" type="noConversion"/>
  </si>
  <si>
    <t>포르투갈</t>
    <phoneticPr fontId="1" type="noConversion"/>
  </si>
  <si>
    <t>TTR-FAP mutation carriers/early symptomatic patients/건강대조군</t>
    <phoneticPr fontId="1" type="noConversion"/>
  </si>
  <si>
    <t>32/31</t>
    <phoneticPr fontId="1" type="noConversion"/>
  </si>
  <si>
    <t>laser evoked potential (LEP)</t>
    <phoneticPr fontId="1" type="noConversion"/>
  </si>
  <si>
    <t>Sn, Sp, 진단적OR, AUC-ROC</t>
    <phoneticPr fontId="1" type="noConversion"/>
  </si>
  <si>
    <t>Dysautonomia is frequent in machado-joseph disease: Clinical and neurophysiological evaluation</t>
    <phoneticPr fontId="1" type="noConversion"/>
  </si>
  <si>
    <t>Machado-Joseph병에서 나타나는 자율장애의 임상/신경생리학적 평가</t>
    <phoneticPr fontId="1" type="noConversion"/>
  </si>
  <si>
    <t>Machado-Joseph병(SCA3/MJD)/건강대조군</t>
    <phoneticPr fontId="1" type="noConversion"/>
  </si>
  <si>
    <t>heart rate variability at rest, during orthostatic challenge (30:15 ratio), Valsalva maneuver (Valsalva index), and deep breathing (E/I ratio)</t>
  </si>
  <si>
    <t>absent(n, p)</t>
    <phoneticPr fontId="1" type="noConversion"/>
  </si>
  <si>
    <t>Sympathetic skin response and heart rate variability as diagnostic tools for the differential diagnosis of lewy body dementia and alzheimer's disease: A diagnostic test study</t>
    <phoneticPr fontId="1" type="noConversion"/>
  </si>
  <si>
    <t>DLB환자의 진단을 위한 SSR, HRV 유용성 조사</t>
    <phoneticPr fontId="1" type="noConversion"/>
  </si>
  <si>
    <t>DLB/AD</t>
    <phoneticPr fontId="1" type="noConversion"/>
  </si>
  <si>
    <t>HRV, H/M of MIBG</t>
    <phoneticPr fontId="1" type="noConversion"/>
  </si>
  <si>
    <t>Sn, Sp</t>
    <phoneticPr fontId="1" type="noConversion"/>
  </si>
  <si>
    <t>Subclinical autonomic dysfunction in patients with beta-thalassemia</t>
    <phoneticPr fontId="1" type="noConversion"/>
  </si>
  <si>
    <t>베타 지중해빈혈(beta-thalassemia)환자에서 무증상 자율신경장애 평가</t>
    <phoneticPr fontId="1" type="noConversion"/>
  </si>
  <si>
    <t>그리스</t>
    <phoneticPr fontId="1" type="noConversion"/>
  </si>
  <si>
    <t>tilt test, hand grip test, R–R interval, inspiration–expiration difference, 30/15 ratio</t>
    <phoneticPr fontId="1" type="noConversion"/>
  </si>
  <si>
    <t>정상/비정상(n,p)</t>
    <phoneticPr fontId="1" type="noConversion"/>
  </si>
  <si>
    <t>Complex regional pain syndromes: Clinical characteristics and pathophysiological factors</t>
    <phoneticPr fontId="1" type="noConversion"/>
  </si>
  <si>
    <t>CRPS와 염증/교감신경 지표와 임상패턴간 관계연구</t>
    <phoneticPr fontId="1" type="noConversion"/>
  </si>
  <si>
    <t>이집트</t>
    <phoneticPr fontId="1" type="noConversion"/>
  </si>
  <si>
    <t>NMN, TNF</t>
    <phoneticPr fontId="1" type="noConversion"/>
  </si>
  <si>
    <t>정상/비정상(n)</t>
    <phoneticPr fontId="1" type="noConversion"/>
  </si>
  <si>
    <t>Clinical correlates of autonomic dysfunction in patients with Machado-Joseph disease</t>
    <phoneticPr fontId="1" type="noConversion"/>
  </si>
  <si>
    <t>MJD환자에서 SSR의 임상적 유용성평가</t>
    <phoneticPr fontId="1" type="noConversion"/>
  </si>
  <si>
    <t>Machado-Joseph병(SCA3/MJD)에서 SSR (+/-)</t>
    <phoneticPr fontId="1" type="noConversion"/>
  </si>
  <si>
    <t>A.Pugliese Pietrangeli, P.Perrone, M.Sperduti, I.Cosimelli, M.Jandolo, B.</t>
  </si>
  <si>
    <t>Sexual dysfunction following surgery for rectal cancer - A clinical and neurophysiological study</t>
    <phoneticPr fontId="1" type="noConversion"/>
  </si>
  <si>
    <t>신경생리학적 검사의 임상적 포인트와 의미, 이상반응 평가</t>
    <phoneticPr fontId="1" type="noConversion"/>
  </si>
  <si>
    <t>이탈리아</t>
    <phoneticPr fontId="1" type="noConversion"/>
  </si>
  <si>
    <t>선암으로 직장을 절제한 환자/절제 전 환자</t>
    <phoneticPr fontId="1" type="noConversion"/>
  </si>
  <si>
    <t>sacral reflex (SR), pudendal somatosensory evoked potentials (PEPs), motor evoked potential (MEPs)</t>
  </si>
  <si>
    <t>수술 전후 정상/비정상(n)</t>
    <phoneticPr fontId="1" type="noConversion"/>
  </si>
  <si>
    <t>Small fiber neuropathy in Charcot-Marie-Tooth disease</t>
    <phoneticPr fontId="1" type="noConversion"/>
  </si>
  <si>
    <t>CMT1A/CMTX polynerupathy환자에서 소 수초화/비 수초화 조사</t>
    <phoneticPr fontId="1" type="noConversion"/>
  </si>
  <si>
    <t>샤리코마리투스병 중 CMT1A/CMTX환자</t>
    <phoneticPr fontId="1" type="noConversion"/>
  </si>
  <si>
    <t>QST, warm/cold threshold, MMCV(median motor nerve conduction velocity), UMCV(Ulnar motor nerve conduction velocity)</t>
    <phoneticPr fontId="1" type="noConversion"/>
  </si>
  <si>
    <t>비정상(n,%,p)</t>
    <phoneticPr fontId="1" type="noConversion"/>
  </si>
  <si>
    <t>Comprehensive autonomic assessment does not differentiate between Parkinson's disease, multiple system atrophy and progressive supranuclear palsy</t>
    <phoneticPr fontId="1" type="noConversion"/>
  </si>
  <si>
    <t>MSA/PSP/IPD간 자율신경계 평가</t>
    <phoneticPr fontId="1" type="noConversion"/>
  </si>
  <si>
    <t>독일</t>
    <phoneticPr fontId="1" type="noConversion"/>
  </si>
  <si>
    <t>MSA/PSP/IPD/건강대조군</t>
    <phoneticPr fontId="1" type="noConversion"/>
  </si>
  <si>
    <t>E/I, Vlasalva, Orthostatic hypotension, …</t>
    <phoneticPr fontId="1" type="noConversion"/>
  </si>
  <si>
    <t>The sympathetic skin response in diabetic neuropathy and its relationship to autonomic symptoms</t>
    <phoneticPr fontId="1" type="noConversion"/>
  </si>
  <si>
    <t>당뇨환자에서 SSR로자율신경기능 평가</t>
    <phoneticPr fontId="1" type="noConversion"/>
  </si>
  <si>
    <t>사우디아라비아</t>
    <phoneticPr fontId="1" type="noConversion"/>
  </si>
  <si>
    <t>68(32/34)</t>
    <phoneticPr fontId="1" type="noConversion"/>
  </si>
  <si>
    <t>motor conduction velocity, sensory conduction velocity</t>
    <phoneticPr fontId="1" type="noConversion"/>
  </si>
  <si>
    <t>present/absent(n,P)</t>
    <phoneticPr fontId="1" type="noConversion"/>
  </si>
  <si>
    <t>Skin wrinkling for diagnosing small fibre neuropathy: Comparison with epidermal nerve density and sympathetic skin response</t>
    <phoneticPr fontId="1" type="noConversion"/>
  </si>
  <si>
    <t>진단정확도, 진단(정상/비정상비율)</t>
    <phoneticPr fontId="1" type="noConversion"/>
  </si>
  <si>
    <t>소섬유신경병증의 평가에서 소신경섬유기능에 대한 검사를 상피내 신경다발밀도(IENFD)와 비교</t>
    <phoneticPr fontId="1" type="noConversion"/>
  </si>
  <si>
    <t>싱가포르</t>
    <phoneticPr fontId="1" type="noConversion"/>
  </si>
  <si>
    <t>소섬유신경병증(SFPN)</t>
    <phoneticPr fontId="1" type="noConversion"/>
  </si>
  <si>
    <t>EMLA (eutectic mixture of local anaesthetics)</t>
    <phoneticPr fontId="1" type="noConversion"/>
  </si>
  <si>
    <t>normal/impaired(n), Sn</t>
    <phoneticPr fontId="1" type="noConversion"/>
  </si>
  <si>
    <t>Subclinical autonomic neuropathy in Saudi type 2 diabetic patients</t>
    <phoneticPr fontId="1" type="noConversion"/>
  </si>
  <si>
    <t>운동신경 혹은 자율신경병증 증상이나 sign이 없는 당뇨병환자에서 자율신경기능 검사 결과 비교</t>
    <phoneticPr fontId="1" type="noConversion"/>
  </si>
  <si>
    <t>당뇨병/건강대조군</t>
    <phoneticPr fontId="1" type="noConversion"/>
  </si>
  <si>
    <t>resting heart rate, orthostasis ratio, Valsalva ratio, forced sinus arrhythmia, Isometric exercise test</t>
    <phoneticPr fontId="1" type="noConversion"/>
  </si>
  <si>
    <t>present(n,%,p)</t>
    <phoneticPr fontId="1" type="noConversion"/>
  </si>
  <si>
    <t>Sympathetic skin responses in patients with hyperthyroidism</t>
    <phoneticPr fontId="1" type="noConversion"/>
  </si>
  <si>
    <t>갑상선기능항진증 환자에서 SSR을 이용해 교감신경계 병증 조사</t>
    <phoneticPr fontId="1" type="noConversion"/>
  </si>
  <si>
    <t>갑상선기능항진증/건강대조군</t>
    <phoneticPr fontId="1" type="noConversion"/>
  </si>
  <si>
    <t>정상/비정상(n, %), -손/발</t>
    <phoneticPr fontId="1" type="noConversion"/>
  </si>
  <si>
    <t>Role of clinical neurophysiological tests in evaluation of erectile dysfunction in people with spinal cord disorders</t>
    <phoneticPr fontId="1" type="noConversion"/>
  </si>
  <si>
    <t>척수손상환자중 발기부전있는 환자의 신경생리학적 평가</t>
    <phoneticPr fontId="1" type="noConversion"/>
  </si>
  <si>
    <t>인도</t>
    <phoneticPr fontId="1" type="noConversion"/>
  </si>
  <si>
    <t>척수손상환자 중 발기부전 있음/없음</t>
    <phoneticPr fontId="1" type="noConversion"/>
  </si>
  <si>
    <t>SEP(sensory evoked pontential)</t>
    <phoneticPr fontId="1" type="noConversion"/>
  </si>
  <si>
    <t>absent(n,p), Sn, Sp, PPV, NPV(발바닥,손바닥)</t>
    <phoneticPr fontId="1" type="noConversion"/>
  </si>
  <si>
    <t>The impact of paclitaxel or cisplatin-based chemotherapy on sympathetic skin response: A prospective study</t>
    <phoneticPr fontId="1" type="noConversion"/>
  </si>
  <si>
    <t>cisplatin 혹은 paclitaxel based chemotherapy치료를 받은 암환자에서 교감신경섬유의 viability 평가</t>
    <phoneticPr fontId="1" type="noConversion"/>
  </si>
  <si>
    <t>암환자/건강대조군</t>
    <phoneticPr fontId="1" type="noConversion"/>
  </si>
  <si>
    <t>정상/비정상(n, p)</t>
    <phoneticPr fontId="1" type="noConversion"/>
  </si>
  <si>
    <t>Relationship between sympathetic skin response and power spectral analysis of heart rate variation in patients with type 2 diabetes</t>
    <phoneticPr fontId="1" type="noConversion"/>
  </si>
  <si>
    <t>SSR와 기타 정량적 신경검사를 통해 당뇨2형 환자들의 교감운동신경기능 측정</t>
    <phoneticPr fontId="1" type="noConversion"/>
  </si>
  <si>
    <t>2형당뇨/건강대조군</t>
    <phoneticPr fontId="1" type="noConversion"/>
  </si>
  <si>
    <t>power spectral analysis of heart rate variation</t>
    <phoneticPr fontId="1" type="noConversion"/>
  </si>
  <si>
    <t>present/absent(n)</t>
    <phoneticPr fontId="1" type="noConversion"/>
  </si>
  <si>
    <t>Electrophysiological evaluation of peripheral and autonomic involvement in leprosy</t>
    <phoneticPr fontId="1" type="noConversion"/>
  </si>
  <si>
    <t>나병환자들의 말초신경병증 평가 연구</t>
    <phoneticPr fontId="1" type="noConversion"/>
  </si>
  <si>
    <t>RRIV, F response, 운동 및 감각신경 conduction</t>
    <phoneticPr fontId="1" type="noConversion"/>
  </si>
  <si>
    <t>R/L SSR +/-(n, p)</t>
    <phoneticPr fontId="1" type="noConversion"/>
  </si>
  <si>
    <t>Autonomic dysfunction in multiple sclerosis: Correlation with disease-related parameters</t>
    <phoneticPr fontId="1" type="noConversion"/>
  </si>
  <si>
    <t>다발성경화증 환자에서 심혈관 자율신경계 기능 조사</t>
    <phoneticPr fontId="1" type="noConversion"/>
  </si>
  <si>
    <t>다발성경화증/건강대조군</t>
    <phoneticPr fontId="1" type="noConversion"/>
  </si>
  <si>
    <t>heart rate response to deep breathing, valsalva maneuver and standing, blood pressure response to standing and sustained hand grip</t>
    <phoneticPr fontId="1" type="noConversion"/>
  </si>
  <si>
    <t>정상/비정상</t>
    <phoneticPr fontId="1" type="noConversion"/>
  </si>
  <si>
    <t>No abnormal result was recorded in the control
group.</t>
    <phoneticPr fontId="1" type="noConversion"/>
  </si>
  <si>
    <t>Is pruritus in chronic uremic patients related to peripheral somatic and autonomic neuropathy? Study by R-R interval variation test (RRIV) and by sympathetic skin response (SSR)</t>
    <phoneticPr fontId="1" type="noConversion"/>
  </si>
  <si>
    <t>만성요독증 환자에서 가려움증이 말초신경 및 자율신경병증과 관련있는지 확인</t>
    <phoneticPr fontId="1" type="noConversion"/>
  </si>
  <si>
    <t>폴란드</t>
    <phoneticPr fontId="1" type="noConversion"/>
  </si>
  <si>
    <t>만성요독증/건강대조군</t>
    <phoneticPr fontId="1" type="noConversion"/>
  </si>
  <si>
    <t>RRIV</t>
    <phoneticPr fontId="1" type="noConversion"/>
  </si>
  <si>
    <t>정상/비정상(%, p)</t>
    <phoneticPr fontId="1" type="noConversion"/>
  </si>
  <si>
    <t>Autonomic dysfunction in multiple sclerosis: Cervical spinal cord atrophy correlates</t>
    <phoneticPr fontId="1" type="noConversion"/>
  </si>
  <si>
    <t xml:space="preserve">다발성경화증 환자에서자율신경장애빈도와 척수 MRI소견과의 상관관계 평가 </t>
    <phoneticPr fontId="1" type="noConversion"/>
  </si>
  <si>
    <t>75(25/25/25)</t>
    <phoneticPr fontId="1" type="noConversion"/>
  </si>
  <si>
    <t>orthostatic hypotension, RRIV, D heart rate, valsalva ration, 30:15 ratio</t>
    <phoneticPr fontId="1" type="noConversion"/>
  </si>
  <si>
    <t>비정상(%, p)</t>
    <phoneticPr fontId="1" type="noConversion"/>
  </si>
  <si>
    <t>Preserved sympathetic skin response at the distal phalanx in patients with carpal tunnel syndrome</t>
    <phoneticPr fontId="1" type="noConversion"/>
  </si>
  <si>
    <t>손목터널증후군의 교감운동섬유 viability 평가</t>
    <phoneticPr fontId="1" type="noConversion"/>
  </si>
  <si>
    <t>손목터널증후군/asymptomatic median mononeuropathy at the wrist(MNW)/정상대조군</t>
    <phoneticPr fontId="1" type="noConversion"/>
  </si>
  <si>
    <t>distal motor latency</t>
    <phoneticPr fontId="1" type="noConversion"/>
  </si>
  <si>
    <t>정상/비정상(질환등급별)</t>
    <phoneticPr fontId="1" type="noConversion"/>
  </si>
  <si>
    <t>Sympathetic skin response in diabetic polyneuropathic patients triggered by deep inspiration and electrical stimulation</t>
    <phoneticPr fontId="1" type="noConversion"/>
  </si>
  <si>
    <t>electrical stimulation와 deep inspiration를 이용하여 건강대조군과 SSR 결과 비교</t>
    <phoneticPr fontId="1" type="noConversion"/>
  </si>
  <si>
    <t>대만</t>
    <phoneticPr fontId="1" type="noConversion"/>
  </si>
  <si>
    <t>electrical stimulation/deep inspiration/건강대조군</t>
    <phoneticPr fontId="1" type="noConversion"/>
  </si>
  <si>
    <t>비정상(손바닥/발바닥)(n,p)</t>
    <phoneticPr fontId="1" type="noConversion"/>
  </si>
  <si>
    <t>Sympathetic skin response and cardiovascular autonomic function tests in Parkinson's disease</t>
    <phoneticPr fontId="1" type="noConversion"/>
  </si>
  <si>
    <t xml:space="preserve">파킨슨병환자에서 심혈관계의 자율신경기능평가를 위해 SSR과 기타 검사 </t>
    <phoneticPr fontId="1" type="noConversion"/>
  </si>
  <si>
    <t>30:15 ratio, E:I ratio, Valsalva ratio, isometric exercise test</t>
    <phoneticPr fontId="1" type="noConversion"/>
  </si>
  <si>
    <t>present/absent(n,%)</t>
    <phoneticPr fontId="1" type="noConversion"/>
  </si>
  <si>
    <t>Sympathetic skin response in scleroderma, scleroderma overlap syndromes and inflammatory myopathies</t>
    <phoneticPr fontId="1" type="noConversion"/>
  </si>
  <si>
    <t xml:space="preserve">다양한 결합조직질환(경피증 등)에서 자율신경계 평가를 SSR로 </t>
    <phoneticPr fontId="1" type="noConversion"/>
  </si>
  <si>
    <t>경피증, Scleroderma Overlap Syndromes, 염증성근육병</t>
    <phoneticPr fontId="1" type="noConversion"/>
  </si>
  <si>
    <t>비정상(n,%)</t>
    <phoneticPr fontId="1" type="noConversion"/>
  </si>
  <si>
    <t>Sympathetic skin response in obstructive sleep apnea syndrome</t>
    <phoneticPr fontId="1" type="noConversion"/>
  </si>
  <si>
    <t>OSAS환자를 대상으로 교감신경계 평가하기 위해 SSR의 비정상 패턴을 확인하고, polysomnographic parameter 결과 상관관게 확인</t>
    <phoneticPr fontId="1" type="noConversion"/>
  </si>
  <si>
    <t>폐쇄수면무호흡증후군(OSAS)/non-apneic snorers/control</t>
    <phoneticPr fontId="1" type="noConversion"/>
  </si>
  <si>
    <t>15/7</t>
    <phoneticPr fontId="1" type="noConversion"/>
  </si>
  <si>
    <t>비정상(%)</t>
    <phoneticPr fontId="1" type="noConversion"/>
  </si>
  <si>
    <t>Sympathetic skin response in patients with lateral medullary syndrome</t>
    <phoneticPr fontId="1" type="noConversion"/>
  </si>
  <si>
    <t>LMS환자에서 SSR측정하여 비정상군 패턴 확인, radiological확인</t>
    <phoneticPr fontId="1" type="noConversion"/>
  </si>
  <si>
    <t>스페인</t>
    <phoneticPr fontId="1" type="noConversion"/>
  </si>
  <si>
    <t>MRI Finding, sensory deficit</t>
    <phoneticPr fontId="1" type="noConversion"/>
  </si>
  <si>
    <t>normal/afferent/efferent/absent(n)</t>
    <phoneticPr fontId="1" type="noConversion"/>
  </si>
  <si>
    <t>All control subjects had present SSRs to all stimuli Latency of the response ranged between 1.41–1.65 s</t>
    <phoneticPr fontId="1" type="noConversion"/>
  </si>
  <si>
    <t>Effect of steroid therapy on parameters of peripheral autonomic dysfunction in leprosy patients with acute neuritis</t>
    <phoneticPr fontId="1" type="noConversion"/>
  </si>
  <si>
    <t xml:space="preserve">급성신경염이 있는 나병환자에서 말초신경기능장애 지표확인 </t>
    <phoneticPr fontId="1" type="noConversion"/>
  </si>
  <si>
    <t>스위스</t>
    <phoneticPr fontId="1" type="noConversion"/>
  </si>
  <si>
    <t>나병환자(w/신경염)/건강대조군</t>
    <phoneticPr fontId="1" type="noConversion"/>
  </si>
  <si>
    <t>VMR(vasomotor reflex), TST(touch sensibility test), VMT(voluntary muscle test)</t>
    <phoneticPr fontId="1" type="noConversion"/>
  </si>
  <si>
    <t>absent(%)</t>
    <phoneticPr fontId="1" type="noConversion"/>
  </si>
  <si>
    <t>Cardiac autonomic involvement and peripheral nerve function in patients with diabetic neuropathy</t>
    <phoneticPr fontId="1" type="noConversion"/>
  </si>
  <si>
    <t>말초신경병증환자 중 myelinate/unmyelinate 신경섬유 장애-심혈관자율신경장애 관게를 조사하기 위함</t>
    <phoneticPr fontId="1" type="noConversion"/>
  </si>
  <si>
    <t>심혈관자율신경병증(CAN)(+/-)/Control</t>
    <phoneticPr fontId="1" type="noConversion"/>
  </si>
  <si>
    <t>20/23</t>
    <phoneticPr fontId="1" type="noConversion"/>
  </si>
  <si>
    <t>QSART, Nerve conduction velocities, thermal testing, valsalva maneuvre, HRV</t>
    <phoneticPr fontId="1" type="noConversion"/>
  </si>
  <si>
    <t>비정상(%), Sn,Sp(SSR-foot)</t>
    <phoneticPr fontId="1" type="noConversion"/>
  </si>
  <si>
    <t>Electrophysiological evaluation of peripheral autonomic function in leprosy patients, leprosy contacts and controls</t>
    <phoneticPr fontId="1" type="noConversion"/>
  </si>
  <si>
    <t>나병환자, 접촉자, 대조군에서 말초운동신경기능 평가</t>
    <phoneticPr fontId="1" type="noConversion"/>
  </si>
  <si>
    <t>89/36</t>
    <phoneticPr fontId="1" type="noConversion"/>
  </si>
  <si>
    <t>VMR(vasomotor reflex)</t>
    <phoneticPr fontId="1" type="noConversion"/>
  </si>
  <si>
    <t>absent(%)(손/발)</t>
    <phoneticPr fontId="1" type="noConversion"/>
  </si>
  <si>
    <t>Sympathetic skin response and R-R interval variability in multiple system atrophy and idiopathic Parkinson's disease</t>
    <phoneticPr fontId="1" type="noConversion"/>
  </si>
  <si>
    <t>MSA와 IPD간 자율신경기능 비교하기위함</t>
    <phoneticPr fontId="1" type="noConversion"/>
  </si>
  <si>
    <t>MSA/IPD</t>
    <phoneticPr fontId="1" type="noConversion"/>
  </si>
  <si>
    <t>정상/비정상(n,%)</t>
    <phoneticPr fontId="1" type="noConversion"/>
  </si>
  <si>
    <t>Sympathetic skin response in patients with reflex sympathetic dystrophy</t>
    <phoneticPr fontId="1" type="noConversion"/>
  </si>
  <si>
    <t>RSD환자의 SSR로 진단값 확인</t>
    <phoneticPr fontId="1" type="noConversion"/>
  </si>
  <si>
    <t>9/9/6</t>
    <phoneticPr fontId="1" type="noConversion"/>
  </si>
  <si>
    <t>SSR 비정상(amplitude/latency/shape)별</t>
    <phoneticPr fontId="1" type="noConversion"/>
  </si>
  <si>
    <t>T. K.Chee Lin, E. C. Y.Chen, H. J.Cheng, M. H.</t>
  </si>
  <si>
    <t>Abnormal sympathetic skin response in patients with palmar hyperhidrosis</t>
    <phoneticPr fontId="1" type="noConversion"/>
  </si>
  <si>
    <t>손바닥다한증 증후군 환자에서 SSR, RRIV로 자율신경계 검사 결과</t>
    <phoneticPr fontId="1" type="noConversion"/>
  </si>
  <si>
    <t>손바닥다한증환자/건강대조군</t>
    <phoneticPr fontId="1" type="noConversion"/>
  </si>
  <si>
    <t>중재군(전/후), 손/발, electrical/deep respiration stimulation</t>
    <phoneticPr fontId="1" type="noConversion"/>
  </si>
  <si>
    <t>H. J.Cheng Chen, M. H.Lin, T. K.Chee, E. C. Y.</t>
  </si>
  <si>
    <t>Recordings of pre- and postoperative sympathetic skin response in patients with palmar hyperhidrosis</t>
    <phoneticPr fontId="1" type="noConversion"/>
  </si>
  <si>
    <t>Evaluation of erectile dysfunction with the sympathetic skin response in comparison to bulbocavernosus reflex and somatosensory evoked potentials of the pudendal nerve</t>
    <phoneticPr fontId="1" type="noConversion"/>
  </si>
  <si>
    <t xml:space="preserve">발기부전평가를 위해 SSR과 망울해면체반사/ 음부신경의 체성감각유발전위 비교 </t>
    <phoneticPr fontId="1" type="noConversion"/>
  </si>
  <si>
    <t>발기부전환자/건강대조군</t>
    <phoneticPr fontId="1" type="noConversion"/>
  </si>
  <si>
    <t>BCR, SSEP</t>
    <phoneticPr fontId="1" type="noConversion"/>
  </si>
  <si>
    <t>normal/path</t>
    <phoneticPr fontId="1" type="noConversion"/>
  </si>
  <si>
    <t xml:space="preserve">*SSR was present in all normal subjects. </t>
    <phoneticPr fontId="1" type="noConversion"/>
  </si>
  <si>
    <t>Sympathetic skin response abnormalities in amyotrophic lateral sclerosis</t>
    <phoneticPr fontId="1" type="noConversion"/>
  </si>
  <si>
    <t>루게릭병환자에서 SSR로 자율신경계 검사</t>
    <phoneticPr fontId="1" type="noConversion"/>
  </si>
  <si>
    <t>영국</t>
    <phoneticPr fontId="1" type="noConversion"/>
  </si>
  <si>
    <t>absence(%)</t>
    <phoneticPr fontId="1" type="noConversion"/>
  </si>
  <si>
    <t>*The SSR was present in all normals and all patients with muscular dystrophy
*The main finding was an absent SSR in 10 of 25 patients with ALS (40%),</t>
    <phoneticPr fontId="1" type="noConversion"/>
  </si>
  <si>
    <t>Sympathetic skin response and R-R interval variation in Parkinson's disease</t>
    <phoneticPr fontId="1" type="noConversion"/>
  </si>
  <si>
    <t>PD환자에서 SSR, RRIV로 자율신경계기능평가</t>
    <phoneticPr fontId="1" type="noConversion"/>
  </si>
  <si>
    <t>normal/abnormal(n)</t>
    <phoneticPr fontId="1" type="noConversion"/>
  </si>
  <si>
    <t>X.Miralles Navarro, R.Espadaler, J. M.Rubies-Prat, J.</t>
  </si>
  <si>
    <t>Comparison of sympathetic sudomotor and skin responses in alcoholic neuropathy</t>
    <phoneticPr fontId="1" type="noConversion"/>
  </si>
  <si>
    <t>알콜중독환자에서 SSR, 심폐 reflex test를 이용하여 교감운동/parasympathetic vagal 기능 평가</t>
    <phoneticPr fontId="1" type="noConversion"/>
  </si>
  <si>
    <t>알콜중독환자</t>
    <phoneticPr fontId="1" type="noConversion"/>
  </si>
  <si>
    <t>sweat gland number (SGN), cardiorespiratory reflex tests (CRR), and sensory nerve conduction (SNC)</t>
  </si>
  <si>
    <t>presnet/absent(n,p)(손바닥/발바닥)</t>
    <phoneticPr fontId="1" type="noConversion"/>
  </si>
  <si>
    <t>*In all control subjects, the SSR was present although with variable amplitudes. 
*SSR: table 2에서 absent 비율 계산 가능</t>
    <phoneticPr fontId="1" type="noConversion"/>
  </si>
  <si>
    <t>Abnormal sympathetic skin response in alcoholic subjects</t>
    <phoneticPr fontId="1" type="noConversion"/>
  </si>
  <si>
    <t>알콜중독환자에서 자율신경계기능을 평가하기 위함</t>
    <phoneticPr fontId="1" type="noConversion"/>
  </si>
  <si>
    <t>알콜중독환자/non알코홀릭</t>
    <phoneticPr fontId="1" type="noConversion"/>
  </si>
  <si>
    <t>present/absent(n)(손,발,손가락)</t>
    <phoneticPr fontId="1" type="noConversion"/>
  </si>
  <si>
    <t>S. M.Meer Baser, J.Polinsky, R. J.Hallett, M.</t>
  </si>
  <si>
    <t>Sudomotor function in autonomic failure</t>
    <phoneticPr fontId="1" type="noConversion"/>
  </si>
  <si>
    <t>자율신경실조환자 및 정상군에서피하내 메타콜린을 이용하여 땀생산측정</t>
    <phoneticPr fontId="1" type="noConversion"/>
  </si>
  <si>
    <t>이스라엘</t>
    <phoneticPr fontId="1" type="noConversion"/>
  </si>
  <si>
    <t>MSA/PAF(pure autonomic failure)/control</t>
    <phoneticPr fontId="1" type="noConversion"/>
  </si>
  <si>
    <t>12/6</t>
    <phoneticPr fontId="1" type="noConversion"/>
  </si>
  <si>
    <t>Sympathetic skin response in scleroderma</t>
    <phoneticPr fontId="1" type="noConversion"/>
  </si>
  <si>
    <t>경피증에서 SSR수행</t>
    <phoneticPr fontId="1" type="noConversion"/>
  </si>
  <si>
    <t>32/12</t>
    <phoneticPr fontId="1" type="noConversion"/>
  </si>
  <si>
    <t>RR interval variation and the sympathetic skin response in the assessment of autonomic function in peripheral neuropathy</t>
    <phoneticPr fontId="1" type="noConversion"/>
  </si>
  <si>
    <t>말초신경병증환자에서 SSR과 RRIV를 이용한 자율신경기능 평가</t>
    <phoneticPr fontId="1" type="noConversion"/>
  </si>
  <si>
    <t>미국</t>
    <phoneticPr fontId="1" type="noConversion"/>
  </si>
  <si>
    <t>The sympathetic skin response: Normal values, elucidation of afferent components and application limits</t>
    <phoneticPr fontId="1" type="noConversion"/>
  </si>
  <si>
    <t>present/absent(n)(Deep inspiration/electrical stimulation)</t>
    <phoneticPr fontId="1" type="noConversion"/>
  </si>
  <si>
    <t>*The SSR was obtained in all controls at the hand and foot after deep inspiration, electrical stimulation at different sites and auditory click stimulation. The response amplitude varied between and within subjects from test to test, with a tendency to diminish in amplitude with repeated stimulation; however, it was always larger at the hand  than at the foot
*환자군의 비정상비율은 Table 2 참고</t>
    <phoneticPr fontId="1" type="noConversion"/>
  </si>
  <si>
    <t>Sympathetic skin response in diabetic neuropathy</t>
    <phoneticPr fontId="1" type="noConversion"/>
  </si>
  <si>
    <t>당뇨병환자에서 말초신경병증 증상이 있는 사람과 정상인에서 SSR 평가</t>
    <phoneticPr fontId="1" type="noConversion"/>
  </si>
  <si>
    <t>present/absent(n)(손/발바닥)</t>
    <phoneticPr fontId="1" type="noConversion"/>
  </si>
  <si>
    <t>국내15</t>
    <phoneticPr fontId="1" type="noConversion"/>
  </si>
  <si>
    <t>Electrophysiological Characteristics of Autonomic Nervous System Function in Post-Stroke Patients</t>
    <phoneticPr fontId="1" type="noConversion"/>
  </si>
  <si>
    <t>국내35</t>
    <phoneticPr fontId="1" type="noConversion"/>
  </si>
  <si>
    <t>Assessment of Autonomic Function in Diabetic Patients</t>
    <phoneticPr fontId="1" type="noConversion"/>
  </si>
  <si>
    <t>국내45</t>
    <phoneticPr fontId="1" type="noConversion"/>
  </si>
  <si>
    <t>Sympathetic skin response in diabetes mellitus</t>
    <phoneticPr fontId="1" type="noConversion"/>
  </si>
  <si>
    <t>국내47</t>
    <phoneticPr fontId="1" type="noConversion"/>
  </si>
  <si>
    <t>A Study of Sympathetic Skin Response in Non-Insulin Dependent Diabetic Patients</t>
    <phoneticPr fontId="1" type="noConversion"/>
  </si>
  <si>
    <t>HFdb test, Valsalva maneuver test, Tilt table test</t>
    <phoneticPr fontId="1" type="noConversion"/>
  </si>
  <si>
    <t>비정상(n)</t>
    <phoneticPr fontId="1" type="noConversion"/>
  </si>
  <si>
    <t>국내121</t>
    <phoneticPr fontId="1" type="noConversion"/>
  </si>
  <si>
    <t>당뇨병성 신경병증에 있어서 피부교감신경 반응검사와 신경전달검사에 관한 연구</t>
    <phoneticPr fontId="1" type="noConversion"/>
  </si>
  <si>
    <t>당뇨병성신경병증에서 SSR과 신경전달검사</t>
    <phoneticPr fontId="1" type="noConversion"/>
  </si>
  <si>
    <t>당뇨병성신경병증/건강대조군</t>
    <phoneticPr fontId="1" type="noConversion"/>
  </si>
  <si>
    <t>nerve conduction study</t>
    <phoneticPr fontId="1" type="noConversion"/>
  </si>
  <si>
    <t>normal/abnormal(n,%)</t>
    <phoneticPr fontId="1" type="noConversion"/>
  </si>
  <si>
    <t>국내142</t>
    <phoneticPr fontId="1" type="noConversion"/>
  </si>
  <si>
    <t>Predictive Value of Sympathetic Skin Response in Diagnosing Complex Regional Pain Syndrome: A Case-Control Study</t>
    <phoneticPr fontId="1" type="noConversion"/>
  </si>
  <si>
    <t>RRIV, BP</t>
    <phoneticPr fontId="1" type="noConversion"/>
  </si>
  <si>
    <t>normal/abnormal(n,%,p,r)</t>
    <phoneticPr fontId="1" type="noConversion"/>
  </si>
  <si>
    <t>Measurement of electrochemical conductance of penile skin using Sudoscan&lt;sup&gt;&lt;/sup&gt;: A new tool to assess neurogenic impotence</t>
    <phoneticPr fontId="1" type="noConversion"/>
  </si>
  <si>
    <t>당뇨환자/건강대조군</t>
    <phoneticPr fontId="1" type="noConversion"/>
  </si>
  <si>
    <t>QST, DNP, ESC</t>
    <phoneticPr fontId="1" type="noConversion"/>
  </si>
  <si>
    <t>penile?</t>
    <phoneticPr fontId="1" type="noConversion"/>
  </si>
  <si>
    <t>Association Analyses of Autonomic Dysfunction and Sympathetic Skin Response in Motor Subtypes of Parkinson's Disease</t>
    <phoneticPr fontId="1" type="noConversion"/>
  </si>
  <si>
    <t>PD 아형(subtype)환자 간에서 SSR과 자율신경장애 관계 분석</t>
    <phoneticPr fontId="1" type="noConversion"/>
  </si>
  <si>
    <t>PD환자(PIGD(Postural instability and gait disturbance)/TD(tremor dominant)/intermediate</t>
    <phoneticPr fontId="1" type="noConversion"/>
  </si>
  <si>
    <t>UPDRS, SCOPA-AUT(scales for outcomes in PD-autonomic symptoms), orthostatic hypotension</t>
    <phoneticPr fontId="1" type="noConversion"/>
  </si>
  <si>
    <t>군간 검사결과(p)</t>
    <phoneticPr fontId="1" type="noConversion"/>
  </si>
  <si>
    <t>Evaluation of autonomic neuropathy among patients with prediabetes</t>
    <phoneticPr fontId="1" type="noConversion"/>
  </si>
  <si>
    <t>전당뇨병환자의 자율신경 평가</t>
    <phoneticPr fontId="1" type="noConversion"/>
  </si>
  <si>
    <t>전당뇨병환자/건강대조군</t>
    <phoneticPr fontId="1" type="noConversion"/>
  </si>
  <si>
    <t>Electrophysiological and clinical assessment of dysautonomia in multiple system atrophy (MSA) and progressive supranuclear palsy (PSP): A comparative study</t>
    <phoneticPr fontId="1" type="noConversion"/>
  </si>
  <si>
    <t>MSA, PSP 환자의 자율신경계 패턴을 비침습적 방법으로  평가</t>
    <phoneticPr fontId="1" type="noConversion"/>
  </si>
  <si>
    <t>59/37</t>
    <phoneticPr fontId="1" type="noConversion"/>
  </si>
  <si>
    <t>R-R interval variation(RRIV)</t>
    <phoneticPr fontId="1" type="noConversion"/>
  </si>
  <si>
    <t>Autonomic dysfunction in hereditary spastic paraplegia type 4</t>
    <phoneticPr fontId="1" type="noConversion"/>
  </si>
  <si>
    <t>SPF4-HSP 환자</t>
    <phoneticPr fontId="1" type="noConversion"/>
  </si>
  <si>
    <t>유전성 강직성 하반신 마비 환자(hereditary spastic paraplegia type 4, SPF4-HSP)/건강대조군</t>
    <phoneticPr fontId="1" type="noConversion"/>
  </si>
  <si>
    <t>Autonomic Neuropathy and Endothelial Dysfunction in Patients with Impaired Glucose Tolerance or Type 2 Diabetes Mellitus</t>
    <phoneticPr fontId="1" type="noConversion"/>
  </si>
  <si>
    <t xml:space="preserve">impaired glucose tolerance(내당능장애)/2형당뇨(T2DM) 환자에서 자율신경병증 및 내피기능이상 </t>
    <phoneticPr fontId="1" type="noConversion"/>
  </si>
  <si>
    <t>25/25</t>
    <phoneticPr fontId="1" type="noConversion"/>
  </si>
  <si>
    <t>HRV(R-R interval analysis), Electrophysiological Tests, Analysis of vWF and sE-Selectin</t>
    <phoneticPr fontId="1" type="noConversion"/>
  </si>
  <si>
    <t>반응없음(%), 군간차이(p)</t>
    <phoneticPr fontId="1" type="noConversion"/>
  </si>
  <si>
    <t>A Study on the Effects of Sympathetic Skin Response Parameters in Diagnosis of Fibromyalgia Using Artificial Neural Networks</t>
    <phoneticPr fontId="1" type="noConversion"/>
  </si>
  <si>
    <t>인공지능신경망을 이용하여 SSR 기준이 섬유근육통(Fibromyalgia syndrome) 진단에 미치는 영향 연구</t>
    <phoneticPr fontId="1" type="noConversion"/>
  </si>
  <si>
    <t>Evaluation of Nerve Conduction Studies in Obese Children with Insulin Resistance or Impaired Glucose Tolerance</t>
    <phoneticPr fontId="1" type="noConversion"/>
  </si>
  <si>
    <t>인슐린저항성 또는 포도당내성이 저하된 비만아동을 대상으로 신경전도평가 연구</t>
    <phoneticPr fontId="1" type="noConversion"/>
  </si>
  <si>
    <t>69(15/31/23)</t>
    <phoneticPr fontId="1" type="noConversion"/>
  </si>
  <si>
    <t>Nerve Conduction Studies, 전기생리학적 검사, 신경전도측정</t>
    <phoneticPr fontId="1" type="noConversion"/>
  </si>
  <si>
    <t>normal/abnormal(n,%,p)</t>
    <phoneticPr fontId="1" type="noConversion"/>
  </si>
  <si>
    <t>Sympathetic skin response (SSR) in multiple sclerosis and clinically isolated syndrome: A case-control study</t>
    <phoneticPr fontId="1" type="noConversion"/>
  </si>
  <si>
    <t>다발성경화증과 임상적단독증후군(clinically isolated syndrome)자에서 SSR</t>
    <phoneticPr fontId="1" type="noConversion"/>
  </si>
  <si>
    <t>이란</t>
    <phoneticPr fontId="1" type="noConversion"/>
  </si>
  <si>
    <t xml:space="preserve">VEP, MRI, </t>
    <phoneticPr fontId="1" type="noConversion"/>
  </si>
  <si>
    <t>부위별 비정상, 진단정확도</t>
    <phoneticPr fontId="1" type="noConversion"/>
  </si>
  <si>
    <t>Neurophysiological markers in familial amyloid polyneuropathy patients: Early changes</t>
    <phoneticPr fontId="1" type="noConversion"/>
  </si>
  <si>
    <t>가족성 아밀로이드성 다발신경병증 제1형 환자의 신경생리학적 표지자 확인</t>
    <phoneticPr fontId="1" type="noConversion"/>
  </si>
  <si>
    <t xml:space="preserve">RR-interval variation, Needle electromyography, 신경전도연구, F-wave 연구, </t>
    <phoneticPr fontId="1" type="noConversion"/>
  </si>
  <si>
    <t>Sympathetic skin response in patients with peripheral arterial occlusive disease</t>
    <phoneticPr fontId="1" type="noConversion"/>
  </si>
  <si>
    <t>말초동맥폐색질환 환자에서 SSR</t>
    <phoneticPr fontId="1" type="noConversion"/>
  </si>
  <si>
    <t>absent(N,%,p)</t>
    <phoneticPr fontId="1" type="noConversion"/>
  </si>
  <si>
    <t>Evoked potential studies in the antiphospholipid syndrome: Differential diagnosis from multiple sclerosis</t>
    <phoneticPr fontId="1" type="noConversion"/>
  </si>
  <si>
    <t>항인지질증후군(APS)에서 evoked pontential 연구/ 다발성경화증과의 진단차이</t>
    <phoneticPr fontId="1" type="noConversion"/>
  </si>
  <si>
    <t>abnormal(%,p)</t>
    <phoneticPr fontId="1" type="noConversion"/>
  </si>
  <si>
    <t>Autonomic dysfunction in Machado-Joseph disease</t>
    <phoneticPr fontId="1" type="noConversion"/>
  </si>
  <si>
    <t>RR-interval variation(deep breathing0&lt; Vasalva maneuver</t>
    <phoneticPr fontId="1" type="noConversion"/>
  </si>
  <si>
    <t>Urethral evoked sympathetic skin responses and viscerosensory evoked potentials as diagnostic tools to evaluate urogenital autonomic afferent innervation in spinal cord injured patients</t>
    <phoneticPr fontId="1" type="noConversion"/>
  </si>
  <si>
    <t>VISCEROSENSORY EVOKED POTENTIALS</t>
    <phoneticPr fontId="1" type="noConversion"/>
  </si>
  <si>
    <t>1158p 표로 계산할 수 있음</t>
    <phoneticPr fontId="1" type="noConversion"/>
  </si>
  <si>
    <t>Comparison of sympathetic skin response between palmar hyperhidrotic and normal subjects</t>
    <phoneticPr fontId="1" type="noConversion"/>
  </si>
  <si>
    <t>손발한과다증/정상인군의 SSR 비교</t>
    <phoneticPr fontId="1" type="noConversion"/>
  </si>
  <si>
    <t>Sympathetic skin response and R-R interval variation in cerebral infarctions</t>
    <phoneticPr fontId="1" type="noConversion"/>
  </si>
  <si>
    <t>뇌경색(Cerebral Infarctions) 환자에서 SSR과 RR- interval variation으로 자율신경계기능 평가</t>
    <phoneticPr fontId="1" type="noConversion"/>
  </si>
  <si>
    <t>RR-interval variation</t>
    <phoneticPr fontId="1" type="noConversion"/>
  </si>
  <si>
    <t>present(%)</t>
    <phoneticPr fontId="1" type="noConversion"/>
  </si>
  <si>
    <t>Are electrophysiological autonomic tests useful in the assessment of dysautonomia in Parkinson's disease?</t>
    <phoneticPr fontId="1" type="noConversion"/>
  </si>
  <si>
    <t>파킨슨병 환자에서 자율신경실조증 평가를 위한 전기신경학적 자율신경검사의 유용성</t>
    <phoneticPr fontId="1" type="noConversion"/>
  </si>
  <si>
    <t>Transthoracic endoscopic T-2, 3 sympathectomy for facial hyperhidrosis</t>
    <phoneticPr fontId="1" type="noConversion"/>
  </si>
  <si>
    <t>안면다한증 환자의 교감신경절제술 전후를 SSR로 평가</t>
    <phoneticPr fontId="1" type="noConversion"/>
  </si>
  <si>
    <t>안면다한증/HC</t>
    <phoneticPr fontId="1" type="noConversion"/>
  </si>
  <si>
    <t>normal(%,p)</t>
    <phoneticPr fontId="1" type="noConversion"/>
  </si>
  <si>
    <t>Neurophysiologic studies in congenital insensitivity to pain with anhidrosis</t>
    <phoneticPr fontId="1" type="noConversion"/>
  </si>
  <si>
    <t>선천성 통증불감증 환자의 신경생리학적 연구</t>
    <phoneticPr fontId="1" type="noConversion"/>
  </si>
  <si>
    <t>신경생리학적검사(운동/감각전도)</t>
    <phoneticPr fontId="1" type="noConversion"/>
  </si>
  <si>
    <t>absent</t>
    <phoneticPr fontId="1" type="noConversion"/>
  </si>
  <si>
    <t>Limits of the sympathetic skin response in patients with diabetic polyneuropathy</t>
    <phoneticPr fontId="1" type="noConversion"/>
  </si>
  <si>
    <t>당뇨병성 신경병증환자에서 SSR의 한계</t>
    <phoneticPr fontId="1" type="noConversion"/>
  </si>
  <si>
    <t>캐나다</t>
    <phoneticPr fontId="1" type="noConversion"/>
  </si>
  <si>
    <t>Sympathetic skin response and cardiovascular autonomic function tests in Parkinson's disease and multiple system atrophy with autonomic failure</t>
    <phoneticPr fontId="1" type="noConversion"/>
  </si>
  <si>
    <t>자율신경장애가 있는 파킨슨병환자와 MSA환자에서 SSR 및 심혈관자율신경기능테스트</t>
    <phoneticPr fontId="1" type="noConversion"/>
  </si>
  <si>
    <t>PD/MSA/HC</t>
    <phoneticPr fontId="1" type="noConversion"/>
  </si>
  <si>
    <t>30(15/15)</t>
    <phoneticPr fontId="1" type="noConversion"/>
  </si>
  <si>
    <t>CVTS</t>
    <phoneticPr fontId="1" type="noConversion"/>
  </si>
  <si>
    <t>normal/abnormal</t>
    <phoneticPr fontId="1" type="noConversion"/>
  </si>
  <si>
    <t>Sympathetic skin responses in hereditary sensory and autonomic neuropathy and familial amyloid neuropathy are different</t>
    <phoneticPr fontId="1" type="noConversion"/>
  </si>
  <si>
    <t>유전적 감각민 자율신경장애, 가족성 아밀로이드성 신경병증간 SSR검사결과 차이</t>
    <phoneticPr fontId="1" type="noConversion"/>
  </si>
  <si>
    <t>present/absent</t>
    <phoneticPr fontId="1" type="noConversion"/>
  </si>
  <si>
    <t>Sympathetic shin response in hemodialysis patients: Correlation with nerve conduction studies and adequacy of dialysis</t>
    <phoneticPr fontId="1" type="noConversion"/>
  </si>
  <si>
    <t>혈액투석환자의 SSR/신경전도연구, 투석 적정성과의 상관관계</t>
    <phoneticPr fontId="1" type="noConversion"/>
  </si>
  <si>
    <t>NCS test</t>
    <phoneticPr fontId="1" type="noConversion"/>
  </si>
  <si>
    <t>response여부</t>
    <phoneticPr fontId="1" type="noConversion"/>
  </si>
  <si>
    <t>Sympathetic skin response and heart rate variability in patients with Huntington disease</t>
    <phoneticPr fontId="1" type="noConversion"/>
  </si>
  <si>
    <t>헌팅턴병 환자에서 SSR, HRIV 결과</t>
    <phoneticPr fontId="1" type="noConversion"/>
  </si>
  <si>
    <t>RRIV, Valsalva maneuver</t>
    <phoneticPr fontId="1" type="noConversion"/>
  </si>
  <si>
    <t>absent/present(n,%)</t>
    <phoneticPr fontId="1" type="noConversion"/>
  </si>
  <si>
    <t>Sympathetic skin response in amyotrophic lateral sclerosis</t>
    <phoneticPr fontId="1" type="noConversion"/>
  </si>
  <si>
    <t>Diabetic cystopathy: Relationship to autonomic neuropathy detected by sympathetic skin response</t>
    <phoneticPr fontId="1" type="noConversion"/>
  </si>
  <si>
    <t>당뇨병성 방광기능장애; 자율신경병증 SSR로 관계 확인</t>
    <phoneticPr fontId="1" type="noConversion"/>
  </si>
  <si>
    <t>방광기능장애있는당뇨환자/HC</t>
    <phoneticPr fontId="1" type="noConversion"/>
  </si>
  <si>
    <t>absent/present</t>
    <phoneticPr fontId="1" type="noConversion"/>
  </si>
  <si>
    <t>Electrophysiologic evaluation of autonomic function in cerebral palsy</t>
    <phoneticPr fontId="1" type="noConversion"/>
  </si>
  <si>
    <t>뇌성마비환자에서 자율신경기능 평가를 위한 전기생리학적 검사</t>
    <phoneticPr fontId="1" type="noConversion"/>
  </si>
  <si>
    <t>뇌성마비/HC</t>
    <phoneticPr fontId="1" type="noConversion"/>
  </si>
  <si>
    <t>absent(n)</t>
    <phoneticPr fontId="1" type="noConversion"/>
  </si>
  <si>
    <t>Electrophysiological tests of autonomic function in patients with idiopathic autonomic failure syndromes</t>
    <phoneticPr fontId="1" type="noConversion"/>
  </si>
  <si>
    <t>특발성 자율신경실조증후군 환자의 자율신경기능의 전기생리학적 검사</t>
    <phoneticPr fontId="1" type="noConversion"/>
  </si>
  <si>
    <t>MSA/PAF/HC</t>
    <phoneticPr fontId="1" type="noConversion"/>
  </si>
  <si>
    <t>Sympathetic skin response (SSR) in multiple sclerosis</t>
    <phoneticPr fontId="1" type="noConversion"/>
  </si>
  <si>
    <t>다발성경화증환자에서 SSR</t>
    <phoneticPr fontId="1" type="noConversion"/>
  </si>
  <si>
    <t>MRI, evoked potentials study</t>
    <phoneticPr fontId="1" type="noConversion"/>
  </si>
  <si>
    <t>abnormal(n,%)</t>
    <phoneticPr fontId="1" type="noConversion"/>
  </si>
  <si>
    <t>Abnormalities of the sympathetic skin response in lepromatous leprosy</t>
    <phoneticPr fontId="1" type="noConversion"/>
  </si>
  <si>
    <t>한센병 환자에서 SSR 비정상</t>
    <phoneticPr fontId="1" type="noConversion"/>
  </si>
  <si>
    <t>한센병(나종성/결핵형)/HC</t>
    <phoneticPr fontId="1" type="noConversion"/>
  </si>
  <si>
    <t>17/16</t>
    <phoneticPr fontId="1" type="noConversion"/>
  </si>
  <si>
    <t>Autonomic neuropathy in chronic alcoholism: Evaluation of cardiovascular, pupillary and sympathetic skin responses</t>
    <phoneticPr fontId="1" type="noConversion"/>
  </si>
  <si>
    <t>만성 알콜중독에서 자율신경병증질환 평가;심혈관, 순환계, SSR</t>
    <phoneticPr fontId="1" type="noConversion"/>
  </si>
  <si>
    <t>알콜중독/HC</t>
    <phoneticPr fontId="1" type="noConversion"/>
  </si>
  <si>
    <t>심혈관기능검사, Pupil cycle time</t>
    <phoneticPr fontId="1" type="noConversion"/>
  </si>
  <si>
    <t>Tests of autonomic dysfunction in patients with multiple sclerosis</t>
    <phoneticPr fontId="1" type="noConversion"/>
  </si>
  <si>
    <t>다발성경화증에서 자율신경병증 검사</t>
    <phoneticPr fontId="1" type="noConversion"/>
  </si>
  <si>
    <t>abnormal,민감도</t>
    <phoneticPr fontId="1" type="noConversion"/>
  </si>
  <si>
    <t>Sympathetic skin response and R-R interval variation in rheumatoid arthritis: Two simple tests for the assessment of autonomic function</t>
    <phoneticPr fontId="1" type="noConversion"/>
  </si>
  <si>
    <t>류마티스관절염환자에서 SSR, RRIV</t>
    <phoneticPr fontId="1" type="noConversion"/>
  </si>
  <si>
    <t>abnormal(n)</t>
    <phoneticPr fontId="1" type="noConversion"/>
  </si>
  <si>
    <t>Abnormal sympathetic skin response in patients with autoimmune vitiligo and primary autoimmune hypothyroidism</t>
    <phoneticPr fontId="1" type="noConversion"/>
  </si>
  <si>
    <t>자가면역백반증 및 원발성 자가면역갑상서기능저하증 환자의 비정상 SSR</t>
    <phoneticPr fontId="1" type="noConversion"/>
  </si>
  <si>
    <t>Suppressed sympathetic skin response in brain infarction</t>
    <phoneticPr fontId="1" type="noConversion"/>
  </si>
  <si>
    <t>뇌경색환자에서 SSR 억제</t>
    <phoneticPr fontId="1" type="noConversion"/>
  </si>
  <si>
    <t>핀란드</t>
    <phoneticPr fontId="1" type="noConversion"/>
  </si>
  <si>
    <t>뇌경색환자/HC</t>
    <phoneticPr fontId="1" type="noConversion"/>
  </si>
  <si>
    <t>The latencies of sympathetic skin responses</t>
    <phoneticPr fontId="1" type="noConversion"/>
  </si>
  <si>
    <t>당뇨병성신경병증환자에서 SSR평가</t>
    <phoneticPr fontId="1" type="noConversion"/>
  </si>
  <si>
    <t>당뇨병성신경병증환자/HC</t>
    <phoneticPr fontId="1" type="noConversion"/>
  </si>
  <si>
    <t>당뇨환자/HC</t>
    <phoneticPr fontId="1" type="noConversion"/>
  </si>
  <si>
    <t>Pain Processing and Vegetative Dysfunction in Fibromyalgia: A Study by Sympathetic Skin Response and Laser Evoked Potentials</t>
    <phoneticPr fontId="1" type="noConversion"/>
  </si>
  <si>
    <t>섬유근육통에서 생장기능장애, 통증진행/SSR과 laser evoked potentials을 이용한 연구</t>
    <phoneticPr fontId="1" type="noConversion"/>
  </si>
  <si>
    <t>LEPs</t>
    <phoneticPr fontId="1" type="noConversion"/>
  </si>
  <si>
    <t>Sympathetic skin response--a method of assessing unmyelinated axon dysfunction in peripheral neuropathies</t>
    <phoneticPr fontId="1" type="noConversion"/>
  </si>
  <si>
    <t>말초신경병증에서 무수축 축삭기능장애 평가방법-SSR를 이용함</t>
    <phoneticPr fontId="1" type="noConversion"/>
  </si>
  <si>
    <t>말초신경병증/HC</t>
    <phoneticPr fontId="1" type="noConversion"/>
  </si>
  <si>
    <t>Amplitude</t>
    <phoneticPr fontId="1" type="noConversion"/>
  </si>
  <si>
    <t>Latency</t>
    <phoneticPr fontId="1" type="noConversion"/>
  </si>
  <si>
    <t>1.40mV</t>
    <phoneticPr fontId="1" type="noConversion"/>
  </si>
  <si>
    <t>0.85mV</t>
    <phoneticPr fontId="1" type="noConversion"/>
  </si>
  <si>
    <t>1.40s</t>
    <phoneticPr fontId="1" type="noConversion"/>
  </si>
  <si>
    <t>1.81s</t>
    <phoneticPr fontId="1" type="noConversion"/>
  </si>
  <si>
    <t>&lt;0.001</t>
    <phoneticPr fontId="1" type="noConversion"/>
  </si>
  <si>
    <t>Lin</t>
    <phoneticPr fontId="1" type="noConversion"/>
  </si>
  <si>
    <t>안전성 결과</t>
    <phoneticPr fontId="1" type="noConversion"/>
  </si>
  <si>
    <t>LR+</t>
    <phoneticPr fontId="1" type="noConversion"/>
  </si>
  <si>
    <t>LR-</t>
    <phoneticPr fontId="1" type="noConversion"/>
  </si>
  <si>
    <t>95%CI</t>
    <phoneticPr fontId="1" type="noConversion"/>
  </si>
  <si>
    <t>0.55-0.77</t>
    <phoneticPr fontId="1" type="noConversion"/>
  </si>
  <si>
    <t>0.57-0.77</t>
    <phoneticPr fontId="1" type="noConversion"/>
  </si>
  <si>
    <t>0.60-0.80</t>
    <phoneticPr fontId="1" type="noConversion"/>
  </si>
  <si>
    <t>0.59-0.80</t>
    <phoneticPr fontId="1" type="noConversion"/>
  </si>
  <si>
    <t>9.1-19.1</t>
    <phoneticPr fontId="1" type="noConversion"/>
  </si>
  <si>
    <t>85.7-99.5</t>
    <phoneticPr fontId="1" type="noConversion"/>
  </si>
  <si>
    <t>0.80-13.22</t>
    <phoneticPr fontId="1" type="noConversion"/>
  </si>
  <si>
    <t>0.83-0.98</t>
    <phoneticPr fontId="1" type="noConversion"/>
  </si>
  <si>
    <t>OR</t>
    <phoneticPr fontId="1" type="noConversion"/>
  </si>
  <si>
    <t>1.38-5.32</t>
    <phoneticPr fontId="1" type="noConversion"/>
  </si>
  <si>
    <t>중재군
subgroup</t>
    <phoneticPr fontId="1" type="noConversion"/>
  </si>
  <si>
    <t>PD I</t>
    <phoneticPr fontId="1" type="noConversion"/>
  </si>
  <si>
    <t>PD II</t>
    <phoneticPr fontId="1" type="noConversion"/>
  </si>
  <si>
    <t>PD III</t>
    <phoneticPr fontId="1" type="noConversion"/>
  </si>
  <si>
    <t>중재군</t>
    <phoneticPr fontId="1" type="noConversion"/>
  </si>
  <si>
    <t>N</t>
    <phoneticPr fontId="1" type="noConversion"/>
  </si>
  <si>
    <t>대조군</t>
    <phoneticPr fontId="1" type="noConversion"/>
  </si>
  <si>
    <t>PD IV/V</t>
    <phoneticPr fontId="1" type="noConversion"/>
  </si>
  <si>
    <t>사지</t>
    <phoneticPr fontId="1" type="noConversion"/>
  </si>
  <si>
    <t>정상(n)</t>
    <phoneticPr fontId="1" type="noConversion"/>
  </si>
  <si>
    <t>정상(%)</t>
    <phoneticPr fontId="1" type="noConversion"/>
  </si>
  <si>
    <t>표시방식</t>
    <phoneticPr fontId="1" type="noConversion"/>
  </si>
  <si>
    <t>DLB</t>
    <phoneticPr fontId="1" type="noConversion"/>
  </si>
  <si>
    <t>PDD</t>
    <phoneticPr fontId="1" type="noConversion"/>
  </si>
  <si>
    <t>AD</t>
    <phoneticPr fontId="1" type="noConversion"/>
  </si>
  <si>
    <t>&lt;0.00001</t>
    <phoneticPr fontId="1" type="noConversion"/>
  </si>
  <si>
    <t>사용한 기기</t>
    <phoneticPr fontId="1" type="noConversion"/>
  </si>
  <si>
    <t>Neuropack MEB2200(Nihon Kohden Co., Japan)</t>
    <phoneticPr fontId="1" type="noConversion"/>
  </si>
  <si>
    <t>손바닥 최대진폭 &lt;1mV; 
low response</t>
    <phoneticPr fontId="1" type="noConversion"/>
  </si>
  <si>
    <t>Absent or low response</t>
  </si>
  <si>
    <t>EEG-4214(Nihon Koden polygraph)</t>
    <phoneticPr fontId="1" type="noConversion"/>
  </si>
  <si>
    <t>Neuropack M1 electromyographer(Nihon Kohden Co., Japan)</t>
    <phoneticPr fontId="1" type="noConversion"/>
  </si>
  <si>
    <t>Nicolet EDX(Natus Neurology)</t>
    <phoneticPr fontId="1" type="noConversion"/>
  </si>
  <si>
    <t>MSA</t>
    <phoneticPr fontId="1" type="noConversion"/>
  </si>
  <si>
    <t>PD</t>
    <phoneticPr fontId="1" type="noConversion"/>
  </si>
  <si>
    <t>suppressed SSR</t>
    <phoneticPr fontId="1" type="noConversion"/>
  </si>
  <si>
    <t>LL, UL</t>
    <phoneticPr fontId="1" type="noConversion"/>
  </si>
  <si>
    <t>Martinez</t>
  </si>
  <si>
    <t>Toru</t>
  </si>
  <si>
    <t>Augustis</t>
  </si>
  <si>
    <t>Ates</t>
  </si>
  <si>
    <t>중재군상세</t>
    <phoneticPr fontId="1" type="noConversion"/>
  </si>
  <si>
    <t>SSR +/-</t>
    <phoneticPr fontId="1" type="noConversion"/>
  </si>
  <si>
    <t>-</t>
    <phoneticPr fontId="1" type="noConversion"/>
  </si>
  <si>
    <t>(Medelec Synergy System ver.14.1.2005;
Oxford Instruments, Oxfordshire, UK)</t>
    <phoneticPr fontId="1" type="noConversion"/>
  </si>
  <si>
    <t>손바닥, 손등, 발바닥, 발등에 전극을 붙임. 신호는 0.1~100Hz, 간격은 5sec, 민감도 1mV로 기록됨. 자극은 주기적 간격을 둠. 간격의 기간은 0.01sec, 강도는 10~30mA였음. 8번의 자극이 각 시도마다 시행됨. 5번의 자극에도 반응이 없을때 '반응이 없음(absence of a response)'으로 정의함. 반응이 있다면 가장 최소 latency와 최도 amplitude가 기록됨</t>
    <phoneticPr fontId="1" type="noConversion"/>
  </si>
  <si>
    <t>Group1; 콜린억제성 약물 효과있는 군, Group2; 콜린억제성 약물 효과 없는 군</t>
    <phoneticPr fontId="1" type="noConversion"/>
  </si>
  <si>
    <t>연구설계</t>
    <phoneticPr fontId="1" type="noConversion"/>
  </si>
  <si>
    <t>대상자 선택배제기준</t>
    <phoneticPr fontId="1" type="noConversion"/>
  </si>
  <si>
    <t>총 N(명)</t>
    <phoneticPr fontId="1" type="noConversion"/>
  </si>
  <si>
    <t>저자결론</t>
    <phoneticPr fontId="1" type="noConversion"/>
  </si>
  <si>
    <t>중재검사방법 상세</t>
    <phoneticPr fontId="1" type="noConversion"/>
  </si>
  <si>
    <t>Lin</t>
    <phoneticPr fontId="1" type="noConversion"/>
  </si>
  <si>
    <t>Conceicao</t>
  </si>
  <si>
    <t>Stamboulis</t>
  </si>
  <si>
    <t>Pietrangeli</t>
  </si>
  <si>
    <t>Reimann</t>
  </si>
  <si>
    <t>Gozke</t>
  </si>
  <si>
    <t>Takebayashi</t>
  </si>
  <si>
    <t>Soysal</t>
  </si>
  <si>
    <t>Zakrzewska-Pniewska</t>
  </si>
  <si>
    <t>Kanzato</t>
  </si>
  <si>
    <t>Spitzer</t>
  </si>
  <si>
    <t>Bordet</t>
  </si>
  <si>
    <t>Rommel</t>
  </si>
  <si>
    <t>Dettmers</t>
  </si>
  <si>
    <t>Navarro</t>
  </si>
  <si>
    <t>Uncini</t>
  </si>
  <si>
    <t>Soliven</t>
  </si>
  <si>
    <t>Lefaucheur</t>
  </si>
  <si>
    <t>Ye</t>
  </si>
  <si>
    <t>Gonzalez-Salazar</t>
  </si>
  <si>
    <t>Ozkan</t>
  </si>
  <si>
    <t>Ince</t>
  </si>
  <si>
    <t>Aghamollaii</t>
  </si>
  <si>
    <t>Paran</t>
  </si>
  <si>
    <t>Kazemi</t>
  </si>
  <si>
    <t>Fong</t>
  </si>
  <si>
    <t>Shorer</t>
  </si>
  <si>
    <t>Bril</t>
  </si>
  <si>
    <t>Miscio</t>
  </si>
  <si>
    <t>Ueda</t>
  </si>
  <si>
    <t>Ravits</t>
  </si>
  <si>
    <t>Miralles</t>
  </si>
  <si>
    <t>Tan</t>
  </si>
  <si>
    <t>Merello</t>
  </si>
  <si>
    <t>Lee</t>
    <phoneticPr fontId="1" type="noConversion"/>
  </si>
  <si>
    <t>D'Abreu</t>
  </si>
  <si>
    <t>Cheng</t>
  </si>
  <si>
    <t>Wang</t>
  </si>
  <si>
    <t>Hirashima</t>
    <phoneticPr fontId="1" type="noConversion"/>
  </si>
  <si>
    <t>Hashim</t>
  </si>
  <si>
    <t>Lefaucheur</t>
    <phoneticPr fontId="1" type="noConversion"/>
  </si>
  <si>
    <t>Sawy</t>
    <phoneticPr fontId="1" type="noConversion"/>
  </si>
  <si>
    <t>Zambelis</t>
    <phoneticPr fontId="1" type="noConversion"/>
  </si>
  <si>
    <t>Al-Moallem</t>
    <phoneticPr fontId="1" type="noConversion"/>
  </si>
  <si>
    <t>Teoh</t>
    <phoneticPr fontId="1" type="noConversion"/>
  </si>
  <si>
    <t>Ahmed</t>
    <phoneticPr fontId="1" type="noConversion"/>
  </si>
  <si>
    <t>Ashraf</t>
    <phoneticPr fontId="1" type="noConversion"/>
  </si>
  <si>
    <t>Argyriou</t>
    <phoneticPr fontId="1" type="noConversion"/>
  </si>
  <si>
    <t>Gunal</t>
    <phoneticPr fontId="1" type="noConversion"/>
  </si>
  <si>
    <t>Zakrzewska-Pniewska</t>
    <phoneticPr fontId="1" type="noConversion"/>
  </si>
  <si>
    <t>De Seze</t>
    <phoneticPr fontId="1" type="noConversion"/>
  </si>
  <si>
    <t>Tan</t>
    <phoneticPr fontId="1" type="noConversion"/>
  </si>
  <si>
    <t>Choi</t>
    <phoneticPr fontId="1" type="noConversion"/>
  </si>
  <si>
    <t>Obach</t>
    <phoneticPr fontId="1" type="noConversion"/>
  </si>
  <si>
    <t>Wilder-Smith</t>
    <phoneticPr fontId="1" type="noConversion"/>
  </si>
  <si>
    <t>Dettmers</t>
    <phoneticPr fontId="1" type="noConversion"/>
  </si>
  <si>
    <t>Wang</t>
    <phoneticPr fontId="1" type="noConversion"/>
  </si>
  <si>
    <t>Valls-Sole</t>
    <phoneticPr fontId="1" type="noConversion"/>
  </si>
  <si>
    <t>Baser</t>
    <phoneticPr fontId="1" type="noConversion"/>
  </si>
  <si>
    <t>Raszewa</t>
    <phoneticPr fontId="1" type="noConversion"/>
  </si>
  <si>
    <t>Shahani</t>
    <phoneticPr fontId="1" type="noConversion"/>
  </si>
  <si>
    <t>Nojszewska</t>
    <phoneticPr fontId="1" type="noConversion"/>
  </si>
  <si>
    <t>Tiftikcioglu</t>
    <phoneticPr fontId="1" type="noConversion"/>
  </si>
  <si>
    <t>Yeh</t>
    <phoneticPr fontId="1" type="noConversion"/>
  </si>
  <si>
    <t>Schmid</t>
    <phoneticPr fontId="1" type="noConversion"/>
  </si>
  <si>
    <t>Chen</t>
    <phoneticPr fontId="1" type="noConversion"/>
  </si>
  <si>
    <t>Marinis</t>
    <phoneticPr fontId="1" type="noConversion"/>
  </si>
  <si>
    <t>Shivji</t>
    <phoneticPr fontId="1" type="noConversion"/>
  </si>
  <si>
    <t>Robles</t>
    <phoneticPr fontId="1" type="noConversion"/>
  </si>
  <si>
    <t>Sharma</t>
    <phoneticPr fontId="1" type="noConversion"/>
  </si>
  <si>
    <t>Yang</t>
    <phoneticPr fontId="1" type="noConversion"/>
  </si>
  <si>
    <t>Brown</t>
    <phoneticPr fontId="1" type="noConversion"/>
  </si>
  <si>
    <t>Drory</t>
    <phoneticPr fontId="1" type="noConversion"/>
  </si>
  <si>
    <t>Korpelainen</t>
    <phoneticPr fontId="1" type="noConversion"/>
  </si>
  <si>
    <t>Tzeng</t>
    <phoneticPr fontId="1" type="noConversion"/>
  </si>
  <si>
    <t>Watahiki</t>
    <phoneticPr fontId="1" type="noConversion"/>
  </si>
  <si>
    <t>de Tommaso</t>
    <phoneticPr fontId="1" type="noConversion"/>
  </si>
  <si>
    <t>대상자모집기간</t>
    <phoneticPr fontId="1" type="noConversion"/>
  </si>
  <si>
    <t>환자대조군</t>
    <phoneticPr fontId="1" type="noConversion"/>
  </si>
  <si>
    <t>2019.1-2019.6</t>
    <phoneticPr fontId="1" type="noConversion"/>
  </si>
  <si>
    <t xml:space="preserve">The inclusion criteria were as follows: age more than 18 years and current diagnosis of T2DM.
The exclusion criteria were as follows: inability to undertake the examination, neurological or autonomic disorders caused by other diseases (Guillain Barre syndrome, Shy–Drager syndrome, and so forth), history of coronary artery disease (such as myocardial infarction or angina), arrhythmia, severe heart failure, malignant tumor, limb trauma, chronic rheumatic disease, thyroid function abnormalities, severe psychiatric disorders that interfered with the patient’s ability to complete study procedures, severe hepatic or renal dysfunction [GFR &lt; 30 mL/(min · 1.73 m 2 )], alcohol abuse (women 14 units per week and men 21 units per week in the last year), intake of neurotoxic medications or beta-blockers, vitamin B12 deficiency, and pregnancy.
</t>
    <phoneticPr fontId="1" type="noConversion"/>
  </si>
  <si>
    <t>63.8/55.3</t>
    <phoneticPr fontId="1" type="noConversion"/>
  </si>
  <si>
    <t>-</t>
    <phoneticPr fontId="1" type="noConversion"/>
  </si>
  <si>
    <t xml:space="preserve"> 2군 이상일때 중재군 구분 기준</t>
    <phoneticPr fontId="1" type="noConversion"/>
  </si>
  <si>
    <t>당뇨병 환자에서 당뇨병성신경병증에 대한 평가를 위한 SSR, NCS를 수행하였음. 결론적으로 본 연구는 SSR이 당뇨병성 신경병증을 예측하기 위해 경막신경(운동신경)이상을 밝히는데 도움이 줄 수 있다는 점을 확인하였다.  당뇨병성신경병증은 진단과 예측이 어려우무로, 여기서 제시된 데이터가 임상적으로 유용할 수 있다</t>
    <phoneticPr fontId="1" type="noConversion"/>
  </si>
  <si>
    <t>2013.8-2016.12</t>
    <phoneticPr fontId="1" type="noConversion"/>
  </si>
  <si>
    <t>The subjects of this study partially overlapped with those of our previous study on QSART abnormalities in patients with CRPS. Patients who did not undergo ANS function tests at 4 weeks from clinical evaluation of CRPS symptoms, who had implanted devices, such as a spinal cord stimulator, or incomplete CRPS evaluations, or incomplete ANS test data, were excluded. Patients who were finally diagnosed with fibromyalgia were also excluded due to previous research on the abnormality in ANS function of this population.</t>
    <phoneticPr fontId="1" type="noConversion"/>
  </si>
  <si>
    <t>Budapest clinical criteria에 따라 구분함- CRPS type I, II</t>
    <phoneticPr fontId="1" type="noConversion"/>
  </si>
  <si>
    <t>43(42/46)/43</t>
    <phoneticPr fontId="1" type="noConversion"/>
  </si>
  <si>
    <t>(M)62.8%_45.8%</t>
    <phoneticPr fontId="1" type="noConversion"/>
  </si>
  <si>
    <t>This method measures electrical potentials from electrodes on the palms of the hands and soles of the feet, that reflect the sympathetic cholinergic activity of sweat glands. 4 For recording median nerve SSR, active electrodes were placed on the palms, and reference electrodes on the dorsum of the hand. For recording tibial nerve SSR, the active electrode was placed on the sole and the reference electrode on the dorsum of the foot. SSR parameters included latency, which was indicated by the first continuous deflection from the baseline, and amplitude, which was measured from peak to peak.</t>
    <phoneticPr fontId="1" type="noConversion"/>
  </si>
  <si>
    <t>결론적으로, 우리는 CRPS에서 DBT, OST 및 SSR 테스트를 사용하여 평가된 다양한 ANS 기능 장애의 전반적인 유병률이 약 10%라는 것을 발견했다. 이러한 이상 발병률이 높지는 않았지만 CRPS 그룹에서 여전히 유의하게 높았다. 각 검사에서 이상결과의 유병률이 낮기 때문에 CRPS 진단을 위한 검사의 민감도는 낮았다. 테스트 양성성과 SNB의 임상 결과 사이에는 연관성이 없었다. 향후 연구는 CRPS에서 ANS 규제 이상을 추가로 특성화하여 예후 가치를 평가하고 CRPS에 대한 새로운 관리 전략을 개발하는 데 도움이 될 것이다.</t>
    <phoneticPr fontId="1" type="noConversion"/>
  </si>
  <si>
    <t>38/45명</t>
    <phoneticPr fontId="1" type="noConversion"/>
  </si>
  <si>
    <t>30/12_48/44명</t>
    <phoneticPr fontId="1" type="noConversion"/>
  </si>
  <si>
    <t>65</t>
    <phoneticPr fontId="1" type="noConversion"/>
  </si>
  <si>
    <t>성별(명)</t>
    <phoneticPr fontId="1" type="noConversion"/>
  </si>
  <si>
    <t>평균연령(세)</t>
    <phoneticPr fontId="1" type="noConversion"/>
  </si>
  <si>
    <t>-</t>
  </si>
  <si>
    <t>-</t>
    <phoneticPr fontId="1" type="noConversion"/>
  </si>
  <si>
    <t>PD I, II, III, IV/V</t>
    <phoneticPr fontId="1" type="noConversion"/>
  </si>
  <si>
    <t>The subject was asked to keep his or her eyes open in order not to fall asleep. Standard electromyographic disc electrodes covered with conducting paste were attached bilaterally to the palm ( G I ) and dorsum of the hand (G2) and to the sole ( G l ) and dorsum of the foot (G2). Recordings were made on a Nihon Koden polygraph, EEG-4214 with a frequency response from 0.53 to 1OOOHz. The stimulus was an electrical shock that consisted of a single 200-ps square pulse at a constant voltage of 50- 150 V applied to the bilateral supraorbital nerves at the forehead. More than 10 stimuli were administered at irregular intervals of more than 30 s. The skin temperatures of all the subjects were kept above 32°C. The peak-to-peak amplitude for each response was measured, the response with the largest amplitude being selected.</t>
    <phoneticPr fontId="1" type="noConversion"/>
  </si>
  <si>
    <t>비정상적인 SSR의 발생이나 반응의 진폭은 레보도파나 항콜린제의 영향을 받지 않았다. 따라서 SSR는 PD 환자의 하체 운동 효과 경로를 평가하는 데 사용될 수 있다. SSR 반응이 없는 모든 환자에서 ACh에 대한 국소 땀 반응은 흥분성 땀샘의 수가 감소하고 땀 용적이 낮다는 것을 보여주었다. ACh에 대한 국소 땀 반응이 현저하게 손상된 한 환자는 생검된 경막 신경에서 정상 범위에 있는 미수유 및 아세틸콜린에스테라아제 양성 섬유 밀도를 가지고 있었다. ACh에 대한 비정상적인 땀 반응은 PD 환자에서 신경절 후 교감 섬유의 기능 장애를 반영하는 것으로 간주된다.</t>
    <phoneticPr fontId="1" type="noConversion"/>
  </si>
  <si>
    <t>손바닥, 발바닥</t>
    <phoneticPr fontId="1" type="noConversion"/>
  </si>
  <si>
    <t>low response(n)</t>
    <phoneticPr fontId="1" type="noConversion"/>
  </si>
  <si>
    <t>low response(%)</t>
    <phoneticPr fontId="1" type="noConversion"/>
  </si>
  <si>
    <t>83(3/39/20/21)</t>
    <phoneticPr fontId="1" type="noConversion"/>
  </si>
  <si>
    <t>total</t>
    <phoneticPr fontId="1" type="noConversion"/>
  </si>
  <si>
    <t>normal/impaired/low response</t>
    <phoneticPr fontId="1" type="noConversion"/>
  </si>
  <si>
    <t>-</t>
    <phoneticPr fontId="1" type="noConversion"/>
  </si>
  <si>
    <t>SSR was obtained simultaneously in the four limbs with a 4-channel Nihon Kohden Neuropack M1 Electromyographer (Nihon Kohden®, Tokyo, Japan) in accordance to previously reported protocol [19]. An electric stimulus was given in the forehead and the presence of SSR was visually evaluated. The onset latencies were than assessed when appropriate.</t>
    <phoneticPr fontId="1" type="noConversion"/>
  </si>
  <si>
    <t>비-부종양 감각신경병증(non-paraneoplastic sensory neuronopathies, np-SN)/건강대조군</t>
    <phoneticPr fontId="1" type="noConversion"/>
  </si>
  <si>
    <t>Exclusions 1: five lost to follow-up and one underwent an aortic surgery and was not able to participate. Exclusions 2: three could not withdraw autonomicinterfering medication, one had cardiac arrhythmia, one was lost to follow-up and one died.</t>
    <phoneticPr fontId="1" type="noConversion"/>
  </si>
  <si>
    <t>2015-2017</t>
    <phoneticPr fontId="1" type="noConversion"/>
  </si>
  <si>
    <t>50.9</t>
    <phoneticPr fontId="1" type="noConversion"/>
  </si>
  <si>
    <t>18:32_12:20</t>
    <phoneticPr fontId="1" type="noConversion"/>
  </si>
  <si>
    <t>전체적으로 우리의 결과는 뚜렷한 영역의 자율 기능 장애가 npSN 환자에게서 빈번하다는 것을 시사한다. 이러한 연구 결과는 npSN의 임상 그림이 감각 및 자율신경증이라는 이중 뉴런증과 관련이 있음을 시사한다.</t>
    <phoneticPr fontId="1" type="noConversion"/>
  </si>
  <si>
    <r>
      <t>Briefly explaining, the patient lay on a warm, quiet room and electrodes were attached to the palm and dorsum of the hand, as well as the sole and dorsum of the foot bilaterally. Recordings were made with a Neuropack MEB2200 (Nihon Kohden Co., Japan), and 15–30mA of single electrical stimulus with 0.2 ms of square pulse was applied to their forehead. Stimuli to surprise by a sound were applied. Change by deep breath was also recorded. Each stimulation was performed several times. Peak to peak amplitude of each response was measured, and the largest amplitude was selected.</t>
    </r>
    <r>
      <rPr>
        <b/>
        <sz val="9"/>
        <color theme="1"/>
        <rFont val="맑은 고딕"/>
        <family val="3"/>
        <charset val="129"/>
        <scheme val="minor"/>
      </rPr>
      <t xml:space="preserve"> The following responses were considered abnormal, in accordance with a previous study [6]: </t>
    </r>
    <r>
      <rPr>
        <sz val="9"/>
        <color theme="1"/>
        <rFont val="맑은 고딕"/>
        <family val="3"/>
        <charset val="129"/>
        <scheme val="minor"/>
      </rPr>
      <t>(1) absence of response, and (2) absence of response at one site when responses at the other sites were continuously recorded.</t>
    </r>
    <r>
      <rPr>
        <b/>
        <sz val="9"/>
        <color theme="1"/>
        <rFont val="맑은 고딕"/>
        <family val="3"/>
        <charset val="129"/>
        <scheme val="minor"/>
      </rPr>
      <t xml:space="preserve"> We defined low responses as those for which the maximal amplitude of the palmar response was less than 1 mV and those for which the maximal amplitude of the solar response was less than 0.3 mV.</t>
    </r>
    <r>
      <rPr>
        <sz val="9"/>
        <color theme="1"/>
        <rFont val="맑은 고딕"/>
        <family val="3"/>
        <charset val="129"/>
        <scheme val="minor"/>
      </rPr>
      <t xml:space="preserve"> The number of patients who undergo SSR was 50 (DLB), 34 (PDD) and 58 (AD).</t>
    </r>
    <phoneticPr fontId="1" type="noConversion"/>
  </si>
  <si>
    <t>77.6</t>
    <phoneticPr fontId="1" type="noConversion"/>
  </si>
  <si>
    <t>(M:F)1:1.2/1.4/1.8</t>
    <phoneticPr fontId="1" type="noConversion"/>
  </si>
  <si>
    <t>DLB, PDD는 UKBB로 진단, AD는 NINCDS-ADRDA로 진단</t>
    <phoneticPr fontId="1" type="noConversion"/>
  </si>
  <si>
    <t>손바닥,발바닥</t>
    <phoneticPr fontId="1" type="noConversion"/>
  </si>
  <si>
    <t>PD는 UKBB</t>
    <phoneticPr fontId="1" type="noConversion"/>
  </si>
  <si>
    <t>1997.8-2015.7</t>
    <phoneticPr fontId="1" type="noConversion"/>
  </si>
  <si>
    <t>DLB, PDD는 UKBB로 진단, AD는 NINCDS-ADRDA로 진단. We selected the patients in each group to be matched for age, disease duration, clinical severity, and activities of daily living. We selected the patients with DLB first and matched the other patients to them. We excluded cases with coexisting conditions, such as diabetes, chronic alcoholism, and heart failure, which can account for symptoms of dysautonomia.</t>
    <phoneticPr fontId="1" type="noConversion"/>
  </si>
  <si>
    <t>Over the course of the follow-up in the study groups the overlapping of parkinsonian syndromes could be largely excluded. PD는 UKBB로 진단.</t>
    <phoneticPr fontId="1" type="noConversion"/>
  </si>
  <si>
    <t>SSR was elicited by electrical stimulation of the median nerve and simultaneously recorded on the palm, corresponding to the previously described methodology (De Marinis et al. 2000).</t>
    <phoneticPr fontId="1" type="noConversion"/>
  </si>
  <si>
    <t>67/70/74</t>
    <phoneticPr fontId="1" type="noConversion"/>
  </si>
  <si>
    <t>(M)67/296/88명</t>
    <phoneticPr fontId="1" type="noConversion"/>
  </si>
  <si>
    <t>자율신경계 검사는 DLB와 PDD를 AD환자와 구분하는데 유용하게 사용될 수 있다</t>
    <phoneticPr fontId="1" type="noConversion"/>
  </si>
  <si>
    <t>신경절 전 교감 신경 세포의 기능 장애는 MSA의 냉각에 대한 반응 장애와 관련이 있을 수 있다. 결과는 병리 ice test (IT)와 orthostatic hypotension (OH) 사이의 교감신경혈관 조절 장애의 병리 생리학적 친화성을 시사한다.</t>
    <phoneticPr fontId="1" type="noConversion"/>
  </si>
  <si>
    <t>2009.9-2010.5</t>
    <phoneticPr fontId="1" type="noConversion"/>
  </si>
  <si>
    <t>2012.3-2013.3</t>
    <phoneticPr fontId="1" type="noConversion"/>
  </si>
  <si>
    <t>Inclusion criteria were women, aged &gt;18 years old, diagnosed with OAB, and using anticholinergics (mentally and physically able to use anticholinergics). Control volunteers had neither OAB nor diseases that may lead to detrusor overactivity, such as diabetes and urinary infection. Exclusion criteria were urinary infection, urinary stone disease, history of neurogenic bladder, previous or present bladder tumor, and endocrine disorders.</t>
    <phoneticPr fontId="1" type="noConversion"/>
  </si>
  <si>
    <t>47.2</t>
    <phoneticPr fontId="1" type="noConversion"/>
  </si>
  <si>
    <t>생식기 부위의 자율성 장애는 SSR를 사용하여 평가할 수 있다. SSR의 부재는 자율 기능 장애의 징후일 수 있으며 OAB의 징후일 수도 있다. SSR 테스트는 초기 OAB의 검출과 OAB에서 항콜린제 약물에 내성이 있을 수 있는 것을 평가하는 데 사용될 수 있다. 이러한 문제에 대한 더 큰 다기관 연구가 필요하다.</t>
    <phoneticPr fontId="1" type="noConversion"/>
  </si>
  <si>
    <t>모두 여성</t>
    <phoneticPr fontId="1" type="noConversion"/>
  </si>
  <si>
    <t>I:27.2/25.29</t>
    <phoneticPr fontId="1" type="noConversion"/>
  </si>
  <si>
    <t xml:space="preserve">(중재군)Group1a: BMI ≥30 kg/m2, 18-36세, Group1b: BMI ≤30 kg/m2, 19-33세, (건강군) Group2a: BMI ≥30 kg/m2, 21-38세, Group2b: BMI ≥30 kg/m2, 17-36세 </t>
    <phoneticPr fontId="1" type="noConversion"/>
  </si>
  <si>
    <t>PCOS는 Rotterdam 가이드라인으로 진단. 
Those patients with thyroid dysfunction, hyperprolactinaemia, and congenital adrenal hyperplasia were excluded from this study.</t>
    <phoneticPr fontId="1" type="noConversion"/>
  </si>
  <si>
    <t>The SSR was provoked using an electric single square pulse (0.5 msec intensity adjusted to 20-30% above the motor threshold) to stimulate the median nerve or the tibial nerve according to standard method using micromed 4-channel electromyograph machine, Italy (15). The amplitudes and latencies of the SSR were recorded and the response with the highest amplitude measured from peak to peak was chosen for the analysis.</t>
    <phoneticPr fontId="1" type="noConversion"/>
  </si>
  <si>
    <t>PCOS를 가진 여성은 자율 기능 변화를 보이고 교감 자극은 비만이 아닌 환자보다 비만에서 더 두드러진다. 따라서 SSR은 해당 환자의 자율 기능 장애를 예측하는 데 유용한 보조 전기 생리학적 테스트가 될 수 있다. 수신기 작동 특성 곡선은 이러한 환자의 활동보다 교감 상태를 예측하는 데 있어 다른 사람들보다 우수한 자율 기능 테스트로서 서 있는 위치의 맥박 속도를 보여준다.</t>
    <phoneticPr fontId="1" type="noConversion"/>
  </si>
  <si>
    <t>&lt;0.001</t>
    <phoneticPr fontId="1" type="noConversion"/>
  </si>
  <si>
    <t>진단법평가연구</t>
    <phoneticPr fontId="1" type="noConversion"/>
  </si>
  <si>
    <t>These patients had no objective signs of large fiber alteration on clinical examination (normal touch, vibration, and joint position sensations, deep tendon reflexes, and muscle strength) and had normal values for the conventional NCS parameters</t>
    <phoneticPr fontId="1" type="noConversion"/>
  </si>
  <si>
    <t>Sympathetic skin responses (SSR) were recorded at the palms and soles following electrical stimulation of the trigeminal nerve at the supraorbital fossa, by using pre-gelled self-adhesive disposable surface electrodes (#9013S0241, Dantec, Skovlunde, Denmark). Reference electrodes were placed at the dorsum of the hands and feet. Three trials were carried out, using increasing stimulus intensities and random stimulation intervals to avoid habituation. Signal was filtered (bandpass: 0.1—100 Hz). The amplitude (peak-to-peak) and latency of best response was taken into account</t>
    <phoneticPr fontId="1" type="noConversion"/>
  </si>
  <si>
    <t>#9013S0241, Dantec, Skovlunde, Denmark</t>
    <phoneticPr fontId="1" type="noConversion"/>
  </si>
  <si>
    <t>32/52명</t>
    <phoneticPr fontId="1" type="noConversion"/>
  </si>
  <si>
    <t>55.3</t>
    <phoneticPr fontId="1" type="noConversion"/>
  </si>
  <si>
    <t>LEP, WDT 및 ESC를 결합한 우리의 신경 생리학적 배터리는 다양한 유형의 작은 신경 섬유(A-delta 및 C 감각 섬유와 자율 섬유 모두)를 선택적으로 평가할 수 있게 한다. 논쟁의 여지가 없는 황금 표준이 없는 경우 이러한 테스트 조합의 진정한 진단 민감도를 정확하게 평가할 수 없지만, 이는 SFPN 진단을 위한 신뢰할 수 있는 접근 방식으로 보인다. 임상 실습에서 만날 수 있는 다양한 유형의 SFN에서 이 배터리를 검증하기 위해 대규모 멀티센터 연구를 수행해야 한다. 이러한 신경생리학적 테스트의 가치는 향후 연구에서 진단 가치가 강조된 다른 접근법, 주로 QSART와 IENFD와 비교해야 하는데, 연구 당시에는 안타깝게도 우리 센터에서 기술적으로 이용할 수 없었다.</t>
    <phoneticPr fontId="1" type="noConversion"/>
  </si>
  <si>
    <t>Definite SFPN</t>
    <phoneticPr fontId="1" type="noConversion"/>
  </si>
  <si>
    <t>Possible SFPN</t>
    <phoneticPr fontId="1" type="noConversion"/>
  </si>
  <si>
    <t>SSR. Surface Ag-AgCl electrodes were placed on the sole and dorsum of the right foot. Responses were elicited with a single 200-ls duration electrical stimulus to the contralateral median nerve at the wrist at a stimulus intensity of 70 mA. The responses were amplified using a band pass of 0.5 Hz to 2 kHz and displayed at 0.2 mV/division at a sweep speed of 1 s/division. 13 This test was performed before all the other neurophysiological studies. Two consistent responses were obtained, and the largest one was analyzed. The patient was kept in silence and relaxed, and the electrical stimulation was given at random intervals at least 2 min apart. Peak-to-peak amplitude (SSR Amp) and latency (SSR Lat) were determined.</t>
    <phoneticPr fontId="1" type="noConversion"/>
  </si>
  <si>
    <t>(F) 71.9%/67.7%/72.7%</t>
    <phoneticPr fontId="1" type="noConversion"/>
  </si>
  <si>
    <t>43.1/37.1/35.1</t>
    <phoneticPr fontId="1" type="noConversion"/>
  </si>
  <si>
    <t>증상없는 TTR-FAP 변이환자/초기증상 TTR-FAP 환자/건강대조군</t>
    <phoneticPr fontId="1" type="noConversion"/>
  </si>
  <si>
    <t>2009-2011</t>
    <phoneticPr fontId="1" type="noConversion"/>
  </si>
  <si>
    <t>증상없는 환자군/초기증상 환자군</t>
    <phoneticPr fontId="1" type="noConversion"/>
  </si>
  <si>
    <t>Thirty-two patients with a positive familial history were asymptomatic and had unremarkable neurological examinations (Val30Met carriers). Thirty-one patients presented with sensory and/or autonomic symptoms of less than 6 months duration, which included paresthesias, numbness, and/or sporadic gastrointestinal disturbances (constipation and/or diarrhea) as identified by a standardized and validated questionnaire. 11 On the standardized neurological examination protocol, 12 this set of patients had no objective changes or only minor and doubtful changes on sensory examination (patchy zones of hypesthesia) in distal lower limbs. Neurological examination was done by the same neurologist, who is very experienced in observing FAP patients (I.C.). We excluded from this study patients who had symptom duration longer than 6 months, muscle weakness, hypesthesia, or anesthesia in upper limbs or proximal lower limbs, other medical conditions, prior TTR-FAP treatment (liver transplantation or drug trial), or who were taking drugs or substances that could affect peripheral nerve function.
Thirty-three unrelated healthy volunteers who had no signs or symptoms of generalized or focal neuropathy, diabetes, or cervical or lumbosacral spine disease were selected as a control group.</t>
    <phoneticPr fontId="1" type="noConversion"/>
  </si>
  <si>
    <t>손바닥 SSR 및 LEP는 초기 TTR-FAP에서 소섬유 기능 장애를 감지하는 데 유사한 진단 성능을 가지고 있다. 우리는 두 가지 테스트를 모두 이 모집단을 조사하는 데 사용해야 한다고 제안한다.</t>
    <phoneticPr fontId="1" type="noConversion"/>
  </si>
  <si>
    <t>발바닥</t>
    <phoneticPr fontId="1" type="noConversion"/>
  </si>
  <si>
    <t>80-98</t>
    <phoneticPr fontId="1" type="noConversion"/>
  </si>
  <si>
    <t>11-39</t>
    <phoneticPr fontId="1" type="noConversion"/>
  </si>
  <si>
    <t>0.52-0.79</t>
    <phoneticPr fontId="1" type="noConversion"/>
  </si>
  <si>
    <t>Diagnostic
 OR</t>
    <phoneticPr fontId="1" type="noConversion"/>
  </si>
  <si>
    <t>0.8-22.8</t>
    <phoneticPr fontId="1" type="noConversion"/>
  </si>
  <si>
    <t>19-50</t>
    <phoneticPr fontId="1" type="noConversion"/>
  </si>
  <si>
    <t>0.63-0.86</t>
    <phoneticPr fontId="1" type="noConversion"/>
  </si>
  <si>
    <t>1.5-37.2</t>
    <phoneticPr fontId="1" type="noConversion"/>
  </si>
  <si>
    <t>2010.10-2012.4</t>
    <phoneticPr fontId="1" type="noConversion"/>
  </si>
  <si>
    <t>10 patients belonged to subtype I (large expansions, early onset, prominent dystonia), 17 to subtype II (onset in the 30 to 50 s with prominent cerebellar ataxia and occasionally minor pyramidal signs), and 13 to subtype III (small expansions, late onset, prominent neuropathy). There was no patient with the parkinsonian (subtype IV) or the spastic paraplegia phenotypes (subtype V).</t>
    <phoneticPr fontId="1" type="noConversion"/>
  </si>
  <si>
    <t>40(10/17/13/0/0)</t>
    <phoneticPr fontId="1" type="noConversion"/>
  </si>
  <si>
    <t>*중재군:We studied 40 adult symptomatic patients with molecular confirmation of SCA3/MJD who are regularly followed at the neurogenetics clinic at the University of Campinas hospital. We excluded those patients with comorbid diseases that are associated to dysautonomia (e.g., diabetes mellitus and cardiac arrhythmias) and those who use medications known to interfere with autonomic function such as α and β blockers, β agonists, triciclic antidepressants, α-methyldopa, anti-histamines, diuretics, and fludrocortisone.
*건강군:We selected a group of 38 healthy controls with similar age and gender distribution as in the SCA3/MJD group.
were asymptomatic individuals with normal clinical and neurological examination. They were mostly spouses of patients and volunteers from the local community and were recruited along the study period. The exclusion criteria were the same used for the group of patients with SCA3/MJD (described above).</t>
    <phoneticPr fontId="1" type="noConversion"/>
  </si>
  <si>
    <t>Sympathetic skin response was performed through electrical stimulation at the wrist. Recording electrodes were placed over the palm and dorsum of the right hand. Technical parameters of the procedure were bandpass 1–3 kHz, intensity of stimuli 15 mA, duration of stimuli 0.2 ms, and analysis time 10 s. At least three stimuli were performed for each patient, and the potential with the highest amplitude was chosen for all further analyses.</t>
    <phoneticPr fontId="1" type="noConversion"/>
  </si>
  <si>
    <t>중재/대조군개수</t>
    <phoneticPr fontId="1" type="noConversion"/>
  </si>
  <si>
    <t>46.3/19.1</t>
    <phoneticPr fontId="1" type="noConversion"/>
  </si>
  <si>
    <t>17:23/16:22명</t>
    <phoneticPr fontId="1" type="noConversion"/>
  </si>
  <si>
    <t>SCA3/MJD 환자는 기립성 저혈압과 같은 자율신경계와 관련된 징후가 빈번하고 때로는 무력화된다는 것을 보여주었다. 신경생리학적 데이터는 교감기능장애와 부교감기능장애의 개념을 뒷받침한다. 자율신경 실조증의 병인은 불확실하지만, 일부 환자의 말초신경 손상은 운동 기능 장애와 관련이 있다.</t>
    <phoneticPr fontId="1" type="noConversion"/>
  </si>
  <si>
    <t>손바닥</t>
    <phoneticPr fontId="1" type="noConversion"/>
  </si>
  <si>
    <t>Takazaki</t>
    <phoneticPr fontId="1" type="noConversion"/>
  </si>
  <si>
    <t>R 손바닥, 손등</t>
    <phoneticPr fontId="1" type="noConversion"/>
  </si>
  <si>
    <t>2009-2010</t>
    <phoneticPr fontId="1" type="noConversion"/>
  </si>
  <si>
    <t>The values of H/M ratio in all the AD patients were greater than 1.70 and those of all the DLB patients were lesser than 1.50. We excluded patients with cardiovascular disease including arrhythmia, diabetes mellitus, other degenerative diseases and peripheral neuropathies. We also excluded patients not willing to participate in the study.</t>
    <phoneticPr fontId="1" type="noConversion"/>
  </si>
  <si>
    <t>For the SSR measurement, surface electrodes were used: the active recording electrode was placed on the palm of the hand and the reference electrode was placed on the dorsum of the same hand. SSR was induced by median nerve electrical stimulation at an amplitude of 20 mA with a 10 s interval. The waveforms of SSR appeared 1.5–2.5 s after the stimulations. Three waves were recorded for each side (right and left). The filters used in the measurement were as follows: high cut, 1 kHz; low cut, 0.1 Hz. The measured amplitude was defined as the peak-to-peak value of the recorded waves.
The mean of these six amplitudes was used for the analysis.</t>
    <phoneticPr fontId="1" type="noConversion"/>
  </si>
  <si>
    <t>-</t>
    <phoneticPr fontId="1" type="noConversion"/>
  </si>
  <si>
    <t>0.90mV</t>
    <phoneticPr fontId="1" type="noConversion"/>
  </si>
  <si>
    <t>78.7/78.5</t>
    <phoneticPr fontId="1" type="noConversion"/>
  </si>
  <si>
    <t>10:10/10:10</t>
    <phoneticPr fontId="1" type="noConversion"/>
  </si>
  <si>
    <t>손바닥</t>
    <phoneticPr fontId="1" type="noConversion"/>
  </si>
  <si>
    <t>I:DLB/C:AD</t>
    <phoneticPr fontId="1" type="noConversion"/>
  </si>
  <si>
    <t>29.2/26.6</t>
    <phoneticPr fontId="1" type="noConversion"/>
  </si>
  <si>
    <t>(M)49%/30%</t>
    <phoneticPr fontId="1" type="noConversion"/>
  </si>
  <si>
    <t>베타 지중해빈혈(beta-thalassemia)/건강대조군</t>
    <phoneticPr fontId="1" type="noConversion"/>
  </si>
  <si>
    <t>Patients with age over 60 years, diabetes or other known possible causes of neuropathy were excluded from the study. All included patients had normal vitamin B12, folic acid, and serum protein electrophoresis and immunofixation. They were also free of cardiovascular disease as assessed by clinical history, electrocardiography and echocardiography. No patient had clinical evidence of visual or auditory dysfunction. The control group consisted of healthy volunteers with no history of diabetes mellitus, or neurological or hematological disorders. Patients with fasting serum glucose levels [110 mg/dL (cutoff for impaired glucose tolerance) were excluded from further evaluation.</t>
    <phoneticPr fontId="1" type="noConversion"/>
  </si>
  <si>
    <t>SSR과 HRV는 DLB와 AD를 구분하는데 적용할 수 있다</t>
    <phoneticPr fontId="1" type="noConversion"/>
  </si>
  <si>
    <t>결론적으로 무증상 자율신경장애는 대조군에 비해 베타지중해성빈혈 환자에게서 더 많이 나타나는 것으로 보인다. 우리 시리즈에서 문서화된 손상된 AF(13%)의 상대적으로 낮은 유병률을 감안할 때, 베타-지중해성빈혈 환자의 더 큰 코호트에서 이 발견에 대한 추가적인 독립적인 검증이 필요하다.</t>
    <phoneticPr fontId="1" type="noConversion"/>
  </si>
  <si>
    <t>Negami</t>
    <phoneticPr fontId="1" type="noConversion"/>
  </si>
  <si>
    <t>SSR was performed for the affected hands of the patients as well as the hands of controls as a measure for sympathetic function using NIHON KOHDEN (Neuro-
pack) electrophysiological apparatus. The cutoff value of the latency was determined by calculating the mean ± 2SD of the controls. The abnormality of SR was judged based on the absence of the response or presence of abnormal latency (shortened or prolonged) because the latency was considered to be a reproducible and effective parameter to detect SSR abnormalities by some authors.</t>
    <phoneticPr fontId="1" type="noConversion"/>
  </si>
  <si>
    <t>21(14/7)</t>
    <phoneticPr fontId="1" type="noConversion"/>
  </si>
  <si>
    <t>Patients were excluded from the study if one or more of the following were present: hypertension as it affects the level of catecholamines [35], diseases that produce features like CRPS as diabetes mellitus, peripheral neuropathy, vascular disorders as Raynaud’s phenomenon and any concomitant infection or inflammatory disease as it interferes with the level of TNFa, acute
phase proteins and blood picture [5], intake of drugs that affect the vascular system, corticosteroids and immunosuppressive drugs and delayed bone healing [5]. Moreover, smokers were also excluded from the study [5]. Each patient was subjected to (a) full history taking regarding the etiology of CRPS (whether injury to a major nerve, any painful condition of the limb or immobilization), local symptoms of the affected hand, duration of hand complaints, the causative agent and the prescribed treatment (whether physical or medical). (b) Any medical reports or documents that clarify the etiology of CRPS (electrophysiological study, plain X ray etc) were considered to determine the subtype of CRPS (I or II). (c)Patients were then subjected to local hand examination (where the diagnostic criteria were determined for each case), together with general physical and neurological examination.</t>
    <phoneticPr fontId="1" type="noConversion"/>
  </si>
  <si>
    <r>
      <t>mean</t>
    </r>
    <r>
      <rPr>
        <sz val="8"/>
        <color theme="1"/>
        <rFont val="맑은 고딕"/>
        <family val="3"/>
        <charset val="129"/>
      </rPr>
      <t>±2SD</t>
    </r>
    <phoneticPr fontId="1" type="noConversion"/>
  </si>
  <si>
    <t>I: 5/16명</t>
    <phoneticPr fontId="1" type="noConversion"/>
  </si>
  <si>
    <t>I: 43</t>
    <phoneticPr fontId="1" type="noConversion"/>
  </si>
  <si>
    <t>CRPS type I which occurs typically without a distinct major nerve lesion. It may take place after trauma, stroke or myocardial infarction.
In CRPS type II there is a major nerve damage, i.e., a partial lesion of a peripheral nerve is necessary for the diagnosis</t>
    <phoneticPr fontId="1" type="noConversion"/>
  </si>
  <si>
    <t>염증은 CRPS에서 중요한 역할을 하며 SSR가 강화된다.</t>
    <phoneticPr fontId="1" type="noConversion"/>
  </si>
  <si>
    <t>total</t>
    <phoneticPr fontId="1" type="noConversion"/>
  </si>
  <si>
    <t>type I</t>
    <phoneticPr fontId="1" type="noConversion"/>
  </si>
  <si>
    <t>type II</t>
    <phoneticPr fontId="1" type="noConversion"/>
  </si>
  <si>
    <t>We used sympathetic skin responses (SSR) as an additional tool to evaluate autonomic nervous system. SSR were recorded after electrical stimulation of ipsilateral median nerve at the wrist.
Temperature was controlled, so that arms were heated if necessary. Recording electrodes were placed over the palm and dorsum of the right hand. Technical parameters of the procedure were:
bandpass 1 Hz–3 kHz, intensity of stimuli 15 mA, duration of stimuli 0.2 ms, and analysis time 10 s.
At least five responses were obtained, but for each patient latency was derived from the SSR with the highest amplitude.</t>
    <phoneticPr fontId="1" type="noConversion"/>
  </si>
  <si>
    <t>46.5/42</t>
    <phoneticPr fontId="1" type="noConversion"/>
  </si>
  <si>
    <t>30:20/12:8</t>
    <phoneticPr fontId="1" type="noConversion"/>
  </si>
  <si>
    <t>자율신경증상은 흔하지만 MJD 환자에서 인지도가 낮을 수 있다.
따라서, 우리는 MJD 환자, 특히 파킨슨병이나 다발성 신경병적 표현형을 가진 환자들에게 자율적인 불평이 요구되어야 한다고 믿는다.</t>
    <phoneticPr fontId="1" type="noConversion"/>
  </si>
  <si>
    <t>absent</t>
    <phoneticPr fontId="1" type="noConversion"/>
  </si>
  <si>
    <t>43/14명</t>
    <phoneticPr fontId="1" type="noConversion"/>
  </si>
  <si>
    <t>57.9</t>
    <phoneticPr fontId="1" type="noConversion"/>
  </si>
  <si>
    <t>Recordings with Ag/AgCl disk electrodes filled with conductive jelly placed on perineum (active) and pubis, stimulation on the right median nerve at the wrist with bipolar electrode (distal cathode), intensity twice the sensory threshold: the shortest latency of the first response on eight stimulations delivered at random every 20 sec was chosen. Recordings could be evaluated in only 17 patients.</t>
    <phoneticPr fontId="1" type="noConversion"/>
  </si>
  <si>
    <t>&lt;1.7sec</t>
    <phoneticPr fontId="1" type="noConversion"/>
  </si>
  <si>
    <t>수술후 그룹 전체</t>
    <phoneticPr fontId="1" type="noConversion"/>
  </si>
  <si>
    <t>수술전</t>
    <phoneticPr fontId="1" type="noConversion"/>
  </si>
  <si>
    <t>수술후</t>
    <phoneticPr fontId="1" type="noConversion"/>
  </si>
  <si>
    <t>화학요법전</t>
    <phoneticPr fontId="1" type="noConversion"/>
  </si>
  <si>
    <t>화학요법후</t>
    <phoneticPr fontId="1" type="noConversion"/>
  </si>
  <si>
    <t>&lt;=0.12</t>
    <phoneticPr fontId="1" type="noConversion"/>
  </si>
  <si>
    <t>&lt;0.0001</t>
    <phoneticPr fontId="1" type="noConversion"/>
  </si>
  <si>
    <t>이 연구는 직장암 수술에서의 성 기능 장애 연구에 이러한 테스트의 도움이 되는 사용을 확인한다. 이 모니터링은 골반 바닥의 암으로 수술된 모든 환자에게까지 확대될 수 있습니다.
이러한 테스트는 수술 후 성 기능 장애와 성 재활에 대한 최선의 전략을 결정하기 위한 그것의 개선을 모니터링하는 데 더 많은 도움이 될 수 있다.
수술 중 천골반사와 항문 MEP의 기록은 수술 중 골반저체신경의 무결성을 모니터링하는 데 제안될 수 있지만 자율 경로에 의해 제어되는 성 기능에 대한 특정 테스트는 될 수 없다.
오늘날 성행위는 삶의 질에 있어 매우 중요한 영역으로 여겨지기 때문에 이러한 합병증을 예방하고 환자의 예후를 개선하기 위해 더 많은 노력이 필요하다.</t>
    <phoneticPr fontId="1" type="noConversion"/>
  </si>
  <si>
    <t>42.4/40.3</t>
  </si>
  <si>
    <t>(M)7(44%)/8(80%)명</t>
    <phoneticPr fontId="1" type="noConversion"/>
  </si>
  <si>
    <t>abnormal</t>
    <phoneticPr fontId="1" type="noConversion"/>
  </si>
  <si>
    <t>SSR was recorded from the left plantar surface using disc electrodes after stimulation of 소 갸홋 median nerve at the wrist. Filter band pass was 0.5-500Hz, stimulus intensity 75mA, stimulus duration 0.2ms, sweep velocity 0.5sec/div, sensitivity 0.2-0.5mV/div. The stimuli were given at irregular intervals greater than 1min to avoid habituation. Latency was measured from the stimulus artifact to the first deflection from the baseline. Amplitude was measured peak-to-peak. The shorter and higher of five responses was selected. SSR was considered abnormal if absent or if it was lower and/or longer than our control value(x+/-2.5 SD). Skin temperatiure was maintained above 32'c.</t>
    <phoneticPr fontId="1" type="noConversion"/>
  </si>
  <si>
    <t>L손바닥, R손목</t>
    <phoneticPr fontId="1" type="noConversion"/>
  </si>
  <si>
    <t>mean±2.5SD</t>
    <phoneticPr fontId="1" type="noConversion"/>
  </si>
  <si>
    <t>결론적으로 본 연구에서는 CMT1A 환자들의 말초체성 작은 신경섬유 기능을 수행하였다. CMTX 환자에서 이러한 섬유의 관여는 두 그룹 모두에서 신경절 후 교감신경 섬유의 관여뿐만 아니라 상당히 낮은 것으로 나타났다.</t>
    <phoneticPr fontId="1" type="noConversion"/>
  </si>
  <si>
    <t>CMT1A patients presented PMP22 mutation on chromosome 17p11.2 and all CMTX patients presented mutation Cx32 gene.</t>
    <phoneticPr fontId="1" type="noConversion"/>
  </si>
  <si>
    <t>2002-2005</t>
    <phoneticPr fontId="1" type="noConversion"/>
  </si>
  <si>
    <t>MSA(Gilman criteria), IPD(UKBB), PSP(Litvan cirteria)</t>
    <phoneticPr fontId="1" type="noConversion"/>
  </si>
  <si>
    <t>On enrolment, all patients underwent a thorough neurological examination. Disease severity was assessed according to the criteria proposed by Hoehn and Yahr (1967). Patients were excluded when a clear differential diagnosis could not be made based on the above criteria.
Other exclusion criteria were pupil abnormalities such as cataract surgery, glaucoma, narrow anterior chamber or drugs known to influence the autonomic nervous system.</t>
    <phoneticPr fontId="1" type="noConversion"/>
  </si>
  <si>
    <t>Measurement of SSR provides the evaluation of the sympathetic sudomotor activity. SSR evoked by acoustic stimulation was recorded from both palms at least three times using the SUEMPATHY device (Suess MedizinTechnik, Aue, Germany). SSR was defined as pathological when absent. When a signal was present, latencies and amplitudes were analysed and compared to reference values proposed by Jörg (2001).</t>
    <phoneticPr fontId="1" type="noConversion"/>
  </si>
  <si>
    <t>SUEMPATHY device (Suess MedizinTechnik, Aue, Germany).</t>
    <phoneticPr fontId="1" type="noConversion"/>
  </si>
  <si>
    <t>96(38/32/26)</t>
    <phoneticPr fontId="1" type="noConversion"/>
  </si>
  <si>
    <t>62.5/65.8/64.5/60.4</t>
    <phoneticPr fontId="1" type="noConversion"/>
  </si>
  <si>
    <t>(M)34%/69%/73%/48%</t>
    <phoneticPr fontId="1" type="noConversion"/>
  </si>
  <si>
    <t>우리는 IPD, MSA 및 PSP 환자를 구별하는 데 자율 기능에 대한 공식적인 검사나 정성적 평가 모두 적절하지 않았다고 결론을 내릴 수 있다. 그러나 번데기와 ABPM은 PSP 환자와 MSA를 구별하는 데 도움이 되는 중요한 도구가 될 수 있다. 또한, 요로성 및 혈관 운동 이상에 대한 높은 점수는 IPD보다는 MSA에 대해 잠재적으로 예측할 수 있다. 마지막으로, 이 연구는 심지어 가벼운 형태의 IPD도 자율성 장애에 관한 한 더 심각한 MSA와 PSP와 구별할 수 없다는 것을 입증했다.</t>
    <phoneticPr fontId="1" type="noConversion"/>
  </si>
  <si>
    <t>MSA</t>
    <phoneticPr fontId="1" type="noConversion"/>
  </si>
  <si>
    <t>PSP</t>
    <phoneticPr fontId="1" type="noConversion"/>
  </si>
  <si>
    <t>IPD</t>
    <phoneticPr fontId="1" type="noConversion"/>
  </si>
  <si>
    <t>양손바닥</t>
    <phoneticPr fontId="1" type="noConversion"/>
  </si>
  <si>
    <t>pathological</t>
    <phoneticPr fontId="1" type="noConversion"/>
  </si>
  <si>
    <t>Measurement of SSR. The SSR testing was performed in a semi-darkened warm condition, with patients lying supine. Room temperature was in the range of 26-30°C, and hand and feet temperatures were maintained at 32-36°C. Using the Nicolet Biomedical EMG system, SSR was recorded from upper and lower limbs simultaneously, following a single electrical stimulation of the contra-lateral median nerve. Stimulations were repeated 4 times, at 2-4 minute intervals, to avoid habituation. Standard surface EMG disc electrodes were attached to the palms and the soles, with the recording electrodes at the center of the palms and soles, and the reference electrodes attached to the dorsal surfaces of the hands and feet. An electric stimulus of 10-30 mA intensity and 0.1 msec duration was applied, with band pass set at 0.5-2500 Hertz. The SSR responses were recorded as either present or absent. The SSR was considered absent if no response were recordable from at least one lower limb.</t>
    <phoneticPr fontId="1" type="noConversion"/>
  </si>
  <si>
    <t>당뇨가 있으면서 말초신경병증(PN)/말초+자율신경병증(PNAN)/건강대조군</t>
    <phoneticPr fontId="1" type="noConversion"/>
  </si>
  <si>
    <t>PN</t>
    <phoneticPr fontId="1" type="noConversion"/>
  </si>
  <si>
    <t>PNAN</t>
    <phoneticPr fontId="1" type="noConversion"/>
  </si>
  <si>
    <t>46.9/41.4</t>
    <phoneticPr fontId="1" type="noConversion"/>
  </si>
  <si>
    <t>Inclusion criteria for diabetic subjects were the presence of distal symmetric polyneuropathy according to the case definition criteria of the American Academy of Neurology, 18 which requires abnormal findings on nerve conduction studies (NCS) in a patient having at least 2 of the following: pain, tingling or numbness in the feet, distal muscle weakness or atrophy, reduced distal sensation, and decreased or absent ankle jerks. Exclusion criteria included stroke, carpal tunnel syndrome, and the presence of a peripheral nerve disorder not attributed to diabetes. Following a complete history and neurologic examination, data from each patient were recorded on a standard questionnaire, which classified patients as having either peripheral neuropathy only (PN) or peripheral neuropathy with autonomic neuropathy (PNAN). Autonomic neuropathy was defined as the presence of postural hypotension, abnormalities of sweating, gastrointestinal disturbance, urinary incontinence or impotence, occurring singly or in combination.</t>
    <phoneticPr fontId="1" type="noConversion"/>
  </si>
  <si>
    <t>2001-2003</t>
    <phoneticPr fontId="1" type="noConversion"/>
  </si>
  <si>
    <t>21-65</t>
    <phoneticPr fontId="1" type="noConversion"/>
  </si>
  <si>
    <t>55</t>
    <phoneticPr fontId="1" type="noConversion"/>
  </si>
  <si>
    <t>(F) 14명</t>
    <phoneticPr fontId="1" type="noConversion"/>
  </si>
  <si>
    <t>결론적으로, 신경절 후 교감섬유를 검사하는 SSW는 SFN 진단에 있어 IENFD와 좋은 일치를 보였지만, SSR 검사는 거의 소용이 없었다.</t>
    <phoneticPr fontId="1" type="noConversion"/>
  </si>
  <si>
    <t>SSR의 부재는 사우디아라비아의 당뇨병 환자들 사이에서 자율신경병증의 신뢰할 수 있는 지표이다.</t>
    <phoneticPr fontId="1" type="noConversion"/>
  </si>
  <si>
    <t>사지</t>
    <phoneticPr fontId="1" type="noConversion"/>
  </si>
  <si>
    <t>2004-2005</t>
    <phoneticPr fontId="1" type="noConversion"/>
  </si>
  <si>
    <t>50.3/49.9</t>
    <phoneticPr fontId="1" type="noConversion"/>
  </si>
  <si>
    <t>17:15/17:17</t>
    <phoneticPr fontId="1" type="noConversion"/>
  </si>
  <si>
    <t>&lt;0.001</t>
    <phoneticPr fontId="1" type="noConversion"/>
  </si>
  <si>
    <t>present</t>
    <phoneticPr fontId="1" type="noConversion"/>
  </si>
  <si>
    <t>Sympathetic skin response (SSR). A Nicolet Viking EMG machine (Nicolet, USA) with SSR software was used. Ten mm disc electrodes were attached to the volar and dorsal surfaces of the right hand. The low frequency filter was set at 0.5Hz and the high frequency filter at 2 kHz. Square pulse stimuli of 0.1ms duration and 250V amplitude were applied to the left wrist, and the response was recorded.</t>
    <phoneticPr fontId="1" type="noConversion"/>
  </si>
  <si>
    <t>A Nicolet Viking EMG machine (Nicolet, USA)</t>
    <phoneticPr fontId="1" type="noConversion"/>
  </si>
  <si>
    <t>This entailed taking full medical history, performing a comprehensive clinical examination and ordering the relevant laboratory investigations. The exclusion criteria in patients included a duration of diabetes of less than 5 years. Any patient who had evidence of cardiac, hepatic, endocrine, or neurological disease was excluded from the study. Patients who had a history of transient, treated urinary tract infection were included, but those with raised blood urea or creatinine level were excluded from the study. Patients with points in the history suggestive of autonomic involvement were also excluded from the study.</t>
    <phoneticPr fontId="1" type="noConversion"/>
  </si>
  <si>
    <t>32명의 당뇨병 환자 중 14명에게서 SSR가 없다는 사실은 무증상 환자에서도 당뇨병이 피부 자율신경계의 퇴행성 변화를 일으킬 수 있음을 보여준다.</t>
    <phoneticPr fontId="1" type="noConversion"/>
  </si>
  <si>
    <t>After giving consent, 69 patients with foot and hand dysaesthesia were recruited. To test as homogeneous a group of neuropathies as possible, we excluded patients with a discernible cause of neuropathy and evidence of large fibre neuropathy.
we excluded patients with a discernible cause of neuropathy and evidence of large fibre neuropathy. Exclusion criteria were: cancer, chemotherapy, alcohol abuse, solvent exposure, dementia, spinal cord and root disease or significant limb trauma, abnormality of fasting blood sugar, thyroid dysfunction (thyrotropin releasing hormone and thyroxine) paraproteinaemias (protein immunoelectrophoresis), connective tissue disease (C reactive protein, C3/C4 complement, antibodies to double-stranded DNA, rheumatoid factor), abnormal tendon reflexes, superficial touch, sharp pain, vibration and proprioception and abnormal nerve conduction studies (bilateral median, ulnar, tibial, peroneal and sural nerves).</t>
    <phoneticPr fontId="1" type="noConversion"/>
  </si>
  <si>
    <t>8:14/7:13</t>
    <phoneticPr fontId="1" type="noConversion"/>
  </si>
  <si>
    <t xml:space="preserve">During the tests~ were avoided. SSR was recorded ~ </t>
    <phoneticPr fontId="1" type="noConversion"/>
  </si>
  <si>
    <t>SSR +/-</t>
    <phoneticPr fontId="1" type="noConversion"/>
  </si>
  <si>
    <t>발바닥</t>
    <phoneticPr fontId="1" type="noConversion"/>
  </si>
  <si>
    <t>8번 자극중 최소 5번 반응x</t>
    <phoneticPr fontId="1" type="noConversion"/>
  </si>
  <si>
    <t>39.6/46.7</t>
    <phoneticPr fontId="1" type="noConversion"/>
  </si>
  <si>
    <t>본문</t>
    <phoneticPr fontId="1" type="noConversion"/>
  </si>
  <si>
    <t>갑상선기능항진증 환자에서 SSR 검사는 교감신경계 조사를 위한 유용한 검사이다</t>
    <phoneticPr fontId="1" type="noConversion"/>
  </si>
  <si>
    <t>2001.2-12</t>
    <phoneticPr fontId="1" type="noConversion"/>
  </si>
  <si>
    <t>(M) 40</t>
    <phoneticPr fontId="1" type="noConversion"/>
  </si>
  <si>
    <t>32.8</t>
    <phoneticPr fontId="1" type="noConversion"/>
  </si>
  <si>
    <t>Patients with features of other diseases that can cause ED including peripheral vascular disease, diabetes and those with associated peripheral neuropathy or postganglionic lesion as evident by absent sural sensory nerve action potential were excluded from the study. Patients with lesions involving the conus medullaris or cauda equina were also excluded from the study.</t>
    <phoneticPr fontId="1" type="noConversion"/>
  </si>
  <si>
    <t>Motor and sensory nerve conduction studies were done in all patients on Nihon-Kohden Neuropack sigma apparatus (Japan) at room temperature using the technique described earlier.</t>
    <phoneticPr fontId="1" type="noConversion"/>
  </si>
  <si>
    <t>Nihon-Kohden Neuropack sigma apparatus (Japan)</t>
    <phoneticPr fontId="1" type="noConversion"/>
  </si>
  <si>
    <t>NIHON KOHDEN (Neuro-pack)</t>
    <phoneticPr fontId="1" type="noConversion"/>
  </si>
  <si>
    <t>ED는 SCD를 가진 남성들에게 흔하다. 손바닥과 밑창에서 나온 Pudendal SEP 및 SSR의 비정상적인 결과는 ED와 유의하게 관련이 있다. 발바닥으로부터의 SSR은 SCD를 가진 피험자에게 ED의 가장 민감하고 구체적인 임상 신경생리학 검사이다.</t>
    <phoneticPr fontId="1" type="noConversion"/>
  </si>
  <si>
    <t>한국</t>
    <phoneticPr fontId="1" type="noConversion"/>
  </si>
  <si>
    <t>2003.3-2004.5</t>
    <phoneticPr fontId="1" type="noConversion"/>
  </si>
  <si>
    <t>14:9/14:9</t>
    <phoneticPr fontId="1" type="noConversion"/>
  </si>
  <si>
    <t>62.4/60.1</t>
    <phoneticPr fontId="1" type="noConversion"/>
  </si>
  <si>
    <t>Eligible patients had to meet the following criteria: (i) age ‡18 years, satisfactory liver and renal function, (ii) life expectancy ‡9 months, (iii) WHO performance score of 0–1, (iv) ability to understand medical advice and provide written informed consent. Patients having history of peripheral neuropathy (i.e. hereditary, associated with nutritional agents and paraneoplastic causes), systemic disease (i.e. diabetes mellitus, SLE, HIV, alcohol abuse) or previous chemotherapy treatment were excluded.</t>
    <phoneticPr fontId="1" type="noConversion"/>
  </si>
  <si>
    <t>SSR recordings were unilateral (right side) based on the technique described by Shahani et al. (1984). Patients lay supine in an air-conditioned room with temperature maintained at 24°C and skin temperature at 33 ± 0.5°C. All potential external stimuli were avoided. Active standard disk ECG Ag/AG/Cl electrodes were attached to the palmar and plantar surface of the hand and sole and referenced in the respective dorsal surfaces. Single square-wave stimuli of 0.1 ms duration and slightly (5%) over motor threshold intensity were applied to the ulnar nerve at the wrist and to the tibial nerve at the ankle at irregular intervals (30–60 s) to prevent habituation. The sweep speed was 1000 ms/D, the amplifiers sensitivity was 100 lV/div and the amplifier filters were set at 0.5 Hz and 2 kHz for the low and high frequency filter, respectively. Five trials were recorded from the hand and sole and the largest response with the clearest onset amongst those five trials was evaluated concerning latency (from stimulus artifact to the onset of first negative deflection).
Whenever SSR was absent in all five attempts, another five attempts were made to record it with deep inspiration or coughing. SSR was considered abnormal only when it was absent in both stimuli conditions.</t>
    <phoneticPr fontId="1" type="noConversion"/>
  </si>
  <si>
    <t>The room temperature was maintained at 25°C–26°C. A standard electromyographic active electrode was attached to the right palm and sole and the reference electrode to the dorsum of the
hand and foot. The stimulus used was a single electrical stimulus at the right wrist of 10 mA for 100ms duration. This stimulation procedure was standardized in previous studies on fibromyalgia
and correlated with symptoms (18). Stimuli were delivered unexpectedly and at random intervals between 30 and 60 s. Five consecutive stimuli were delivered. The latency was measured from the onset of the
stimulus artifact to the onset of the first negative deflection and expressed in seconds. The amplitude was measured from the baseline to the maximal negative peak and expressed in mV. The response was
considered absent if no consistent voltage change occurred using a sensitivity of 50 mV per division after three trials at maximum stimulus intensity. Response latencies were considered pathological when exceeding
two SD more than the mean latency in the control group. The SSR habituation was considered as the percent rate of the maximal amplitude change between the fifth and the first response. A value less than 1 indicated habituation.</t>
    <phoneticPr fontId="1" type="noConversion"/>
  </si>
  <si>
    <t>우리의 결과는 SSR이 화학요법 유도 신경병증에서 기존 기술의 진단 민감도에 추가되지 않는 것으로 보였다. 그러나 소섬유 신경병증 이상을 밝히는 데 있어 그것의 역할은 고려할 가치가 있다. 이 중요한 문제를 해결하기 위해 추가적인 연구가 필요하다.</t>
    <phoneticPr fontId="1" type="noConversion"/>
  </si>
  <si>
    <t>손바닥</t>
    <phoneticPr fontId="1" type="noConversion"/>
  </si>
  <si>
    <t>손바닥,발바닥</t>
    <phoneticPr fontId="1" type="noConversion"/>
  </si>
  <si>
    <t>Medtronic-Dantec electromyograph</t>
    <phoneticPr fontId="1" type="noConversion"/>
  </si>
  <si>
    <t>33:27/9:11</t>
    <phoneticPr fontId="1" type="noConversion"/>
  </si>
  <si>
    <t>59.1/59.3</t>
    <phoneticPr fontId="1" type="noConversion"/>
  </si>
  <si>
    <t>All measurements were performed with the subject in a supine position in a semidarkened room that was maintained at a temperature of 25– 28 jC. SSR was measured on both hands. Subjects were instructed to keep their eyes open and not to sleep. Standard Ag-AgCl electromyographic
surface disk electrodes were attached to both palms and the dorsa of hands to obtain recordings of SSR on photosensitive paper using a polygraph (RM6300; Nihon Kohden, Tokyo, Japan). The band pass was 0.1 to 1000 Hz and the time constant was 0.1 s. We selected electrical stimuli for measuring SSR since electrical stimulation is a constant and reproducible method. Electric stimuli (single square pulse wave; intensity, 10 mA; duration, 0.1 ms) were applied to the skin over lying the right median nerve at the wrist. To avoid habituation, electrical stimuli were delivered at random intervals, all greater than 30 s SSR was evaluated in terms of amplitude and latency values from the right hand. SSR amplitude was assessed as peakto-peak height of the wave, and SSR latency was measured as the interval from the stimulus artifact to the first rising
point of the wave. Because SSR habituated during repeated stimulation, the largest amplitude and the longest latency were chosen from 10 SSRs in each subject for data analysis.
In a preliminary study, we found no significant differences in SSR amplitude or latency between the right and left hands of the subject. Thus, we assessed SSR only at the right hand. SSR was detected in 43 (72%) of all the diabetic patients and in all healthy subjects.</t>
    <phoneticPr fontId="1" type="noConversion"/>
  </si>
  <si>
    <t>-</t>
    <phoneticPr fontId="1" type="noConversion"/>
  </si>
  <si>
    <t>결론적으로 SSR은 당뇨병성 말초교감신경장애를 감지하는 데 유용하고 민감한 도구이다. 본 연구는 SSR가 R-R 간격의 HF 전력이 영향을 받기 전에 자주 상실된다는 것을 보여주므로, 제2형 당뇨병 환자의 경우 교감하운동신경장애가 선행될 수 있다.</t>
    <phoneticPr fontId="1" type="noConversion"/>
  </si>
  <si>
    <t>RM6300; Nihon Kohden, Tokyo, Japan</t>
    <phoneticPr fontId="1" type="noConversion"/>
  </si>
  <si>
    <t>All patients who fulfilled the following inclusion criteria were considered for the study: (1) no episodes of ketoacidosis, (2) diagnosis of diabetes after more than 30 years of age, and (3) if any, insulin therapy started after at least 5 years of known disease. The diabetic patients were treated by diet alone (n = 11), diet and an oral hypoglycemic agent (n = 14), and by diet and insulin (n = 35). Subjects with arrhythmias, clinically evident cerebrovascular disease, or dementia were excluded from study. We also excluded patients with carpal tunnel syndrome. All patients gave informed consent. The study was approved by the local ethical committee.</t>
    <phoneticPr fontId="1" type="noConversion"/>
  </si>
  <si>
    <t>R 손바닥</t>
    <phoneticPr fontId="1" type="noConversion"/>
  </si>
  <si>
    <t>-</t>
    <phoneticPr fontId="1" type="noConversion"/>
  </si>
  <si>
    <t>present/absent</t>
    <phoneticPr fontId="1" type="noConversion"/>
  </si>
  <si>
    <t>1999.1-12</t>
    <phoneticPr fontId="1" type="noConversion"/>
  </si>
  <si>
    <t>55.3/58.1</t>
    <phoneticPr fontId="1" type="noConversion"/>
  </si>
  <si>
    <t>25:4/26:4</t>
    <phoneticPr fontId="1" type="noConversion"/>
  </si>
  <si>
    <t>Medelec Sapphire 4ME EMG-EP device</t>
    <phoneticPr fontId="1" type="noConversion"/>
  </si>
  <si>
    <t>나병/건강대조군</t>
    <phoneticPr fontId="1" type="noConversion"/>
  </si>
  <si>
    <t>Twenty-nine consecutive patients with leprosy (25 male, 4 female) hospitalized at the Istanbul Leprosy Hospital for rehabilitation of their deformities or ulcers between January and December 1999 were included in this study.</t>
    <phoneticPr fontId="1" type="noConversion"/>
  </si>
  <si>
    <t xml:space="preserve">Electrophysiological studies were done using a Medelec Sapphire 4ME EMG-EP device. Motor conduction studies were made by stimulating the wrist, the elbow and the axilla for median nerve; and recordings were made from the abductor pollicis brevis muscle. The ulnar nerve was stimulated at the wrist and across the elbow (above and below the elbow), and recordings were taken from the abductor digiti minimi muscle.
The recordings of the tibial nerve were obtained from the abductor hallucis muscle after stimulating the ankle and popliteal fossa. The sites of stimulation for the common peroneal nerve included the ankle, head of the fibula and popliteal fossa with recording from the extensor digitorum brevis muscle. Motor distal latencies, amplitudes and motor conduction velocities were also evaluated. ~ Cup electrodes were used for the SSR studies. The active electrode was placed on the palmar surface of the hand, while the reference electrode was placed on the dorsum of the hand. The SSRs after wrist stimulation of the median nerve were recorded.
Since the SSR amplitude varies greatly within and between the subjects (including controls) from test to test, making the amplitude an unreliable parameter for the SSR, we considered the SSR as abnormal if response was absent. </t>
    <phoneticPr fontId="1" type="noConversion"/>
  </si>
  <si>
    <t>우리의 결과는 나병이 하지에서 더 심각한 축삭 다발성 신경증을 유발한다는 것을 나타낸다. 감각 신경 손상은 자율 신경 개입을 동반한다.</t>
    <phoneticPr fontId="1" type="noConversion"/>
  </si>
  <si>
    <t>R 손바닥, 손등</t>
    <phoneticPr fontId="1" type="noConversion"/>
  </si>
  <si>
    <t>L 손바닥, 손등</t>
    <phoneticPr fontId="1" type="noConversion"/>
  </si>
  <si>
    <t>2:20/3:19</t>
    <phoneticPr fontId="1" type="noConversion"/>
  </si>
  <si>
    <t>37/35</t>
    <phoneticPr fontId="1" type="noConversion"/>
  </si>
  <si>
    <t>Subjects were instructed to lie down in a comfortable and relaxed position. SSR testing was performed by applying standard surface EMG (Medelec Sapphire 4ME, Woking, Surrey, UK) electrodes to the palm and the dorsum of the foot. Five random stimuli were given to the median (70 mV, 0.1 s) and tibial (100–110 mV, 0.1 s) nerves.
The result was considered abnormal if no consistent voltage change was seen using a sensitivity of 100 ÌV.</t>
    <phoneticPr fontId="1" type="noConversion"/>
  </si>
  <si>
    <t>Medelec Sapphire 4ME, Woking, Surrey, UK</t>
    <phoneticPr fontId="1" type="noConversion"/>
  </si>
  <si>
    <t>Patients and controls were requested to stop intake of anticholinergic medications 48 h before testing, and drugs such as antidepressants, sympathomimetics, parasympathomimetics, · and ß blockers 24 h prior testing. All subjects were individually assessed by an experienced neurologist. For clinical investigation of ANS the same investigator applied a standard questionnaire to all subjects which included symptoms of autonomic dysfunction: orthostatic dizziness; vasosecretory motor symptoms (pallor and coldness of skin, increased or lack of sweating in extremities, increased salivation or dryness of mouth or eyes); postprandial symptoms; autonomic diarrhea explained as episodic frequent loose stools especially at nighttime; constipation, and bladder and sexual problems (libido, erection and ejaculation difficulties).</t>
    <phoneticPr fontId="1" type="noConversion"/>
  </si>
  <si>
    <t>결론적으로, 부교감적 및 교감적 자율신경장애는 단독 EDSS 후속조치에 의해 쉽게 간과될 수 있으므로, 자율 테스트는 MS의 최종적인 아임상 변화를 감지하기 위해 필요할 것으로 보이며, 임상시험의 결과 측정에서 고려되어야 한다. 또한, 이러한 데이터를 기반으로 한 후속 연구는 수년 간의 자율신경 장애의 진행과 다른 질병 관련 변수들의 상관관계를 명확하게 입증할 필요가 있다.</t>
    <phoneticPr fontId="1" type="noConversion"/>
  </si>
  <si>
    <t>27:24/16:16</t>
    <phoneticPr fontId="1" type="noConversion"/>
  </si>
  <si>
    <t>46.5/37.3</t>
    <phoneticPr fontId="1" type="noConversion"/>
  </si>
  <si>
    <t>Viking IV, Nicolet Biomedical Inc.</t>
    <phoneticPr fontId="1" type="noConversion"/>
  </si>
  <si>
    <t>In every patient, motor and sensory nerve conduction velocity (NCV) studies, RRIV and SSR studies were performed on a dialysis free day (supine position, semidarkened, quiet room, temperature of 22–26° C). Skin temperature was kept above 30° C. The skin surface was cleaned with ethyl alcohol prior to fixing the surface electrodes with electrolyte gel. The Viking IV, Nicolet Biomedical Inc. system was used for RRIV and SSR studies.
tandard EMG surface electrodes were on the palm of a hand (opposite to that with the arterio-venous fistula) and the sole of the unilateral foot. Reference electrodes were positioned respectively on the dorsal surfaces of the hand and the foot. Five consecutive electrical stimuli of 10–12 mA intensity and 0.2 ms duration were applied to the median nerve at the wrist. The stimuli were delivered at irregular intervals of more than 30 s. Recordings were made simultaneously from upper and lower limb using a band pass of 2–5,000 Hz for upper and of 2 –2,000 Hz for lower limbs. The nput sensitivity ranged from 50 to 500 µV/division depending on the amplitude of the response. The latency of the highest response was measured. An example of SSR recording in a healthy control is shown in figure 2. The SSR was considered abnormal if the latency deviation was more than 2 SD compared with the control group or if there was no SSR. The degree of SSR abnormality was quantified using our laboratory scores defined in table III [52].
The somatic nerve conduction velocities studies were performed using standard techniques. The motor peroneal NCV (peroneal NCV normal range from 40 to 57 m/s, distal latency mean normal value: 4.5 ± 0.8 ms at 8 cm) and the sensory sural nerve NCV stimulated antidromically (sural NCV normal range from 44 to 60 m/s, distal latency mean normal value:
3.5 ± 0.25 ms at 14 cm) were analysed. The amplitudes of the sensory and motor potentials on NCV studies were not taken into consideration because of their artificial reduction due to the pretibial and pretarsal oedema occurring frequently in patients with CRF.</t>
    <phoneticPr fontId="1" type="noConversion"/>
  </si>
  <si>
    <t>Patients with diabetes, severe heart failure, severe hypertension, ischemic cardiomyopathy, cardiac arrhythmia, chronic obstructive pulmonary disease, alcoholism, or amyloidosis were not included in this study.</t>
    <phoneticPr fontId="1" type="noConversion"/>
  </si>
  <si>
    <t>우리의 결과에 따르면 신경계의 활동은 요독성 가려움증의 메커니즘에서 중요한 역할을 할 수 있지만, 역설적으로 후자는 자율 기능 장애보다 체성 신경 장애와 더 밀접하게 관련된 것으로 나타났다. 우리의 결과는 또한 SSR이 요독증 환자의 자율 기능 장애 평가에 유용한 기술이 될 수 있음을 시사한다.</t>
    <phoneticPr fontId="1" type="noConversion"/>
  </si>
  <si>
    <t>normal/absence</t>
    <phoneticPr fontId="1" type="noConversion"/>
  </si>
  <si>
    <t>The relaxed subject lay on a couch in a quiet dimly lit room. Room temperature was maintained at 30 °C or higher. Standard electromyographic disk electrodes were placed bilaterally on the palm (G1) and dorsum (G2) of the hands and on the sole (G1) and dorsum (G2) of the feet. Electromyography (DANTEC keypoint) was used with filter settings of 2–1000 Hz, sensitivity of 0.05–1 mV per division and sweep speed of 0.5 s per division. Single square electrical pulses of 0.1 ms duration and slightly above motor threshold intensity were applied to the right median nerve at the wrist. Stimuli were given at irregular intervals, but the delay between two stimuli was always greater than 30 s.
The amplitude and latency of each response were not assessed as they varied greatly on consecutive stimulations. We also performed recording after noise stimulation to excluded sensory afferent defect.
The response was considered absent if no consistent voltage change was seen using a sensitivity of 50 µV per division after at least six trials. The SSR was considered abnormal if the response was absent at one or more recording sites, as suggested by several authors [2, 5, 6].</t>
    <phoneticPr fontId="1" type="noConversion"/>
  </si>
  <si>
    <t>We included only patients aged between 30 and 60 years and with an score on the Extended Disability Status Scale (EDSS) of 3 or more [22], the latter criterion being to reduce the EDSS variation between the different forms of the disease. Exclusion criteria were drugs or diseases such as diabetes mellitus which could affect the autonomic nervous system.</t>
    <phoneticPr fontId="1" type="noConversion"/>
  </si>
  <si>
    <t>43.7/40.7</t>
    <phoneticPr fontId="1" type="noConversion"/>
  </si>
  <si>
    <t>29:46/6:9</t>
    <phoneticPr fontId="1" type="noConversion"/>
  </si>
  <si>
    <t>DANTEC keypoint)</t>
    <phoneticPr fontId="1" type="noConversion"/>
  </si>
  <si>
    <t>The SSR was considered abnormal if the response was absent at one or more recording sites, as suggested by several authors [</t>
    <phoneticPr fontId="1" type="noConversion"/>
  </si>
  <si>
    <t>(Relapsing-remitting/Primary progressive/Secondary progressive)
the clinical forms of the disease and were divided into three subgroups: 25 patients presented relapsing-remitting forms, and 50 with progressive forms (25 primary progressive and 25 secondary progressive)</t>
    <phoneticPr fontId="1" type="noConversion"/>
  </si>
  <si>
    <t>우리의 연구는 MS에서 축삭 손실과 AD 사이의 가능한 연관성에 대한 첫 번째 증거를 제공한다. 우리는 자율 기능 장애를 평가하기 위한 설문지와 신뢰할 수 있는 실험실 테스트가 진단적 관심사가 될 수 있다고 생각한다. 일차 진행성 MS와 만성 운동 장애, 특히 경련성 마비 등의 다른 원인을 비교하기 위해 추가 연구가 필요하다.</t>
    <phoneticPr fontId="1" type="noConversion"/>
  </si>
  <si>
    <t>중재군 전체</t>
    <phoneticPr fontId="1" type="noConversion"/>
  </si>
  <si>
    <t>Relapsing-remitting</t>
    <phoneticPr fontId="1" type="noConversion"/>
  </si>
  <si>
    <t>primary progressive</t>
    <phoneticPr fontId="1" type="noConversion"/>
  </si>
  <si>
    <t>Secondary progressive</t>
    <phoneticPr fontId="1" type="noConversion"/>
  </si>
  <si>
    <t>&lt;0.01</t>
    <phoneticPr fontId="1" type="noConversion"/>
  </si>
  <si>
    <t>Ssreflex abnormalities</t>
    <phoneticPr fontId="1" type="noConversion"/>
  </si>
  <si>
    <t>양손발바닥</t>
    <phoneticPr fontId="1" type="noConversion"/>
  </si>
  <si>
    <t>SSRs were recorded in 51 hands with CTS, 7 hands with asymptomatic MMW, and 20 left hands of the normal subjects. Details of the recording procedure have been described elsewhere (Kanzato et al., 1997). Brie¯y, grid 1 electrodes were placed on the palmar surface of the hand; at the wrist (W) 1.5 cm distal to the ventral skin crease of the wrist, at the metacarpophalangeal joint (J), the middle phalanx (M), and the distal phalanx (D) of the index ®nger (Fig. 1). Grid 2 electrodes were placed on the dorsal surface of W, J, and M, and on the nail of the index ®nger for D, intending to obtain robust measurement of SSR amplitude according to our previous study. Acquisition conditions were as follows: ®ltering band pass, 0.5±500 Hz; sweep time, 500 ms/division; delay time, 500 ms intending to obtain high time resolution. A single 0.2-ms square pulse was applied over the ipsilateral median nerve 2.5 cm proximal to the wrist crease of the recording hand. The stimulation intensity ranged from 15 to 50 mA, which was decided on the basis of the supramaximal intensity for CMAP of the median nerve, assessed 1±2 weeks before the SSR study.
Five tests were performed with irregular intervals of more than 1 min. Amplitudes were measured by peak-to-peak, and latencies were measured by the onset of the ®rst negative de¯ection. Mean values of those parameters were calculated for each hand.</t>
    <phoneticPr fontId="1" type="noConversion"/>
  </si>
  <si>
    <t>Patients who had other coexisting diseases, such as cervical radiculopathy, thoracic outlet syndrome, polyneuropathy, diabetes mellitus, and chronic renal failure treated by hemodialysis were excluded.</t>
    <phoneticPr fontId="1" type="noConversion"/>
  </si>
  <si>
    <t>51(7/19/12/13)</t>
    <phoneticPr fontId="1" type="noConversion"/>
  </si>
  <si>
    <t>N, normal subjects. 0, subjects who were asymptomatic but ful®lled at least the 2 electrodiagnostic criteria for MMW. I, subjects who had a sensory disturbance of median nerve and ful®lled at least 2 electrodiagnostic criteria for MMW. II, subjects who had atrophy of thenar muscles accompanied by grade I ®ndings. III, subjects who had weakness of the opponens pollicis accompanied by grade II ®ndings.</t>
    <phoneticPr fontId="1" type="noConversion"/>
  </si>
  <si>
    <t>16:55</t>
    <phoneticPr fontId="1" type="noConversion"/>
  </si>
  <si>
    <t>50/55/49/52/58</t>
    <phoneticPr fontId="1" type="noConversion"/>
  </si>
  <si>
    <t>SSR 진폭비는 CTS 진단의 좋지 않은 지표이지만 교감하 운동 섬유의 생존 가능성을 평가하는 데 유용할 수 있으며 수술에 대한 반응을 평가하는 데 도움이 될 수 있다. SSR의 진단값에 대해서는 SSR 진폭비가 CTS 초기 단계에서 좋지 않은 지표임을 알 수 있었다. 그러나 CTS에서 SSR를 기록하면 교감성 하운동 섬유의 실행 가능성을 평가하고 수술에 대한 반응을 평가하는 데 도움이 될 수 있다. 수술 후 알로디니아에 대한 SSR의 복원 변경은 추가 연구가 필요하다.</t>
    <phoneticPr fontId="1" type="noConversion"/>
  </si>
  <si>
    <t>21:15/13:23</t>
    <phoneticPr fontId="1" type="noConversion"/>
  </si>
  <si>
    <t>62/43.4</t>
    <phoneticPr fontId="1" type="noConversion"/>
  </si>
  <si>
    <t>diabetic patients with motor nverve conduction velocity &lt;50m/sec in their upper limbs and &lt;40m/sec in their lower limbs were enrolled.~</t>
    <phoneticPr fontId="1" type="noConversion"/>
  </si>
  <si>
    <t xml:space="preserve">In a semi-darkened, air-conditioned room, each subject was placed in a supine posture~ </t>
    <phoneticPr fontId="1" type="noConversion"/>
  </si>
  <si>
    <t>Nicolet Viking II e or Nicolet Viking IV electromyographical machine</t>
    <phoneticPr fontId="1" type="noConversion"/>
  </si>
  <si>
    <t>An SSR abnormality was defined as an absence of response in either hand or foot.</t>
    <phoneticPr fontId="1" type="noConversion"/>
  </si>
  <si>
    <t>induced by electrical stimulation</t>
    <phoneticPr fontId="1" type="noConversion"/>
  </si>
  <si>
    <t>손</t>
    <phoneticPr fontId="1" type="noConversion"/>
  </si>
  <si>
    <t>induced by deep inspiration</t>
    <phoneticPr fontId="1" type="noConversion"/>
  </si>
  <si>
    <t>&lt;0.05</t>
    <phoneticPr fontId="1" type="noConversion"/>
  </si>
  <si>
    <t>absent</t>
    <phoneticPr fontId="1" type="noConversion"/>
  </si>
  <si>
    <t>발</t>
    <phoneticPr fontId="1" type="noConversion"/>
  </si>
  <si>
    <t>손,발</t>
    <phoneticPr fontId="1" type="noConversion"/>
  </si>
  <si>
    <t>결론적으로, SSR은 수분이 없는 신경절 후 교감 섬유의 활성과 관련이 있다. 자율신경장애 진단을 뒷받침할 충분한 정보를 제공하지는 않지만 다른 임상 자율검사보다 더 큰 간편성을 제공한다. 우리는 당뇨병 다발성 신경병 환자에서 SSR 부재율이 증가하여 땀 반사 호에 병변이 있는 환자의 명백한 자율성 장애 가능성을 임상의에게 경고할 수 있음을 발견했다. SSR의 부재는 의심할 여지 없이 비정상적이지만, 비정상적인 SSR를 정의하기 위해 다른 매개 변수의 변경 사항을 사용하는 것은 추가 연구가 필요하다.</t>
    <phoneticPr fontId="1" type="noConversion"/>
  </si>
  <si>
    <t>Patients with cardian arrhythmia, hypertension(systolic pressure over 180mmHg or diastolic pressure over 90mmHg) and patients taking medication(such as propranolol) known to influence autonomic nervous function were excluded. Owing to combinations of these factors, 7 patients were excluded</t>
    <phoneticPr fontId="1" type="noConversion"/>
  </si>
  <si>
    <t>14:23/13:20</t>
    <phoneticPr fontId="1" type="noConversion"/>
  </si>
  <si>
    <t>65.3/64.5</t>
    <phoneticPr fontId="1" type="noConversion"/>
  </si>
  <si>
    <t>질병중증도 Hoehn&amp;Yarh Stage I, II, III</t>
    <phoneticPr fontId="1" type="noConversion"/>
  </si>
  <si>
    <t>The patients and controls were asked to relax and breath regularly for a short time in a quiet room with a temperature between 22 and 24'c. the skin temperature was measured  in the palm of the hand with a thermal probe.~</t>
    <phoneticPr fontId="1" type="noConversion"/>
  </si>
  <si>
    <t>결과는 심혈관계나 사지 중 하나를 포함하는 파킨슨 교감 기능 장애가 동일한 병태생리학을 가질 수 있음을 시사한다.</t>
    <phoneticPr fontId="1" type="noConversion"/>
  </si>
  <si>
    <t>37(19/12/6)</t>
    <phoneticPr fontId="1" type="noConversion"/>
  </si>
  <si>
    <t>12:45</t>
    <phoneticPr fontId="1" type="noConversion"/>
  </si>
  <si>
    <t>48.9</t>
    <phoneticPr fontId="1" type="noConversion"/>
  </si>
  <si>
    <t>The SSR was recorded in subjects lying supine in a semidarkened room, with a temperature of 22–268C, after relaxing for 10 min. Standard electromyography (EMG) disc electrodes were placed in the centre of the right and left palms as well as in the centre of the right and the left soles with reference electrodes on their dorsal side. Five consecutive electrical stimuli of 10–12 mA in intensity and of 0.2 ms duration were applied to the right median nerve on the wrist. The interval between the shocks was more than 20 s. Recordings were made simultaneously from the four limbs with the EVOMATIC Disa system using bandpass of 2–5000 Hz for the upper limbs and of 20–2000 Hz for the lower limbs. The imput sensitivity was from 50 to 500 mV depending on the amplitude. The mean latency and amplitude (from negative to positive peak) was evaluated.</t>
    <phoneticPr fontId="1" type="noConversion"/>
  </si>
  <si>
    <t>The SSR was considered to be abnormal if the latency deviation was more than 2 standard deviations (SD) or if the skin response was absent.</t>
    <phoneticPr fontId="1" type="noConversion"/>
  </si>
  <si>
    <t>EVOMATIC Disa system</t>
    <phoneticPr fontId="1" type="noConversion"/>
  </si>
  <si>
    <t>SSR was studied in 57 patients from the Department of Dermatology, Warsaw Medical School (Table 1).</t>
    <phoneticPr fontId="1" type="noConversion"/>
  </si>
  <si>
    <t>57(26/16/15)</t>
    <phoneticPr fontId="1" type="noConversion"/>
  </si>
  <si>
    <r>
      <rPr>
        <b/>
        <sz val="9"/>
        <color theme="1"/>
        <rFont val="맑은 고딕"/>
        <family val="3"/>
        <charset val="129"/>
        <scheme val="minor"/>
      </rPr>
      <t>Scleroderma(26):</t>
    </r>
    <r>
      <rPr>
        <sz val="9"/>
        <color theme="1"/>
        <rFont val="맑은 고딕"/>
        <family val="3"/>
        <charset val="129"/>
        <scheme val="minor"/>
      </rPr>
      <t xml:space="preserve"> The diagnosis of systemic sclerosis (SSc) according to the Le Roy classification [23] was established in 26 patients (group SSc).
14 patients fulfilled the criteria for idiopathic inflammatory myopathy according to the Bohan and Peter classification [24]: two cases of idiopathic polymyositis (PM), five of idiopathic dermatomyositis (DM) and seven cases of unclassified overlap myositis. Mixed connective tissue disease (MCTD), classified according to criteria of Sharp et al. [25] was diagnosed in two cases and was included in the group of unclassified myopathies.
</t>
    </r>
    <r>
      <rPr>
        <b/>
        <sz val="9"/>
        <color theme="1"/>
        <rFont val="맑은 고딕"/>
        <family val="3"/>
        <charset val="129"/>
        <scheme val="minor"/>
      </rPr>
      <t>Myositis/inflammatory myopthy(16):</t>
    </r>
    <r>
      <rPr>
        <sz val="9"/>
        <color theme="1"/>
        <rFont val="맑은 고딕"/>
        <family val="3"/>
        <charset val="129"/>
        <scheme val="minor"/>
      </rPr>
      <t xml:space="preserve"> the group of 16 patients with muscular involvement (myalgia, muscle tenderness) was designated as group M. 
</t>
    </r>
    <r>
      <rPr>
        <b/>
        <sz val="9"/>
        <color theme="1"/>
        <rFont val="맑은 고딕"/>
        <family val="3"/>
        <charset val="129"/>
        <scheme val="minor"/>
      </rPr>
      <t xml:space="preserve">Scleromyositis(15): </t>
    </r>
    <r>
      <rPr>
        <sz val="9"/>
        <color theme="1"/>
        <rFont val="맑은 고딕"/>
        <family val="3"/>
        <charset val="129"/>
        <scheme val="minor"/>
      </rPr>
      <t>As a separate group we classified 15 cases of scleromyositis (SScM), an overlap syndrome of inflammatory myopathy and some features of systemic scleroderma and/or dermatomyositis (DM), one or other prevailing at some period in the course of the disease. The main diagnostic criteria were: Raynaud’s phenomenon, myalgia, muscle fatiguability or tenderness, arthralgia or non-deforming arthritis, indurated oedema of the hands and/or puffy fingers and a mask-like face. The course of the diseases was chronic and benign, with usually an excellent response to small doses of corticosteroids [26,27].</t>
    </r>
    <phoneticPr fontId="1" type="noConversion"/>
  </si>
  <si>
    <t>Scleroderma</t>
    <phoneticPr fontId="1" type="noConversion"/>
  </si>
  <si>
    <t>Myositis/inflamm.myopathy</t>
    <phoneticPr fontId="1" type="noConversion"/>
  </si>
  <si>
    <t>Scleromyositis</t>
    <phoneticPr fontId="1" type="noConversion"/>
  </si>
  <si>
    <t>abnormal</t>
    <phoneticPr fontId="1" type="noConversion"/>
  </si>
  <si>
    <t>이 연구는 근병증이나 근염과 관련된 결합조직 질환에서 자율신경계 기능장애의 유병률이 매우 높았으며 자율신경계 개입의 임상적 증상은 나타나지 않았다.</t>
    <phoneticPr fontId="1" type="noConversion"/>
  </si>
  <si>
    <t>The sympathetic skin response was recorded in subjects lying supine in a semi-darkened room, with ambient temperature of 22-26 OC, after relaxing for 10 min.
The SSR was recorded at the same time during the 24 h cycle (between 10.00 a.m. and 11.00 a.m.).
Standard EMG disc electrodes were placed in the center of the right and left palms as well as in the center of the right and left soles with reference electrodes on the dorsal surface of hands and feet. Five consecutive electrical stimuli with 10-12 mA intensity and of 0.2 ms duration were applied to the right median nerve at the wrist. The stimuli were delivered at irregular intervals of more than 30 s to assure reproducibility. Recordings were made simultaneously from four limbs with EVOMATIC Disa System using a band pass of 2-5,000 Hz for upper limbs and of 2- 2,000 Hz for lower limbs. The input sensitivity was from 50 to 500 p V depending on the amplitude.</t>
    <phoneticPr fontId="1" type="noConversion"/>
  </si>
  <si>
    <t>EVOMATIC Disa System</t>
    <phoneticPr fontId="1" type="noConversion"/>
  </si>
  <si>
    <t>The SSR was considered abnormal if the latency deviation was more than 2 S D compared with the control group.</t>
    <phoneticPr fontId="1" type="noConversion"/>
  </si>
  <si>
    <t>(M) 15</t>
    <phoneticPr fontId="1" type="noConversion"/>
  </si>
  <si>
    <t>45.8/37.7</t>
    <phoneticPr fontId="1" type="noConversion"/>
  </si>
  <si>
    <t>OSAS was diagnosed with the use of a computerized polysomnograph SOMNOSTAR produced by Sensor Medics (Sensor Medics Corporation, 22705 Savi Ranch Parkway, Yorba Linda, California).</t>
    <phoneticPr fontId="1" type="noConversion"/>
  </si>
  <si>
    <t>결론적으로, 우리는 SSR를 OSAS 및 기타 무호흡 증후군에 대한 교감성 하체 운동 시스템 개입을 평가하기 위한 유용한 비침습적 기법으로 제안한다.
OSAS 및 비무호흡성 심한 코골이의 더 큰 그룹에서 우리의 시범 연구 결과를 확인하기 위한 추가 연구가 계획되어 있다. SSR의 방법은 수행이 쉽고 재현이 가능하기 때문에, 우리는 또한 OSAS 환자의 교감하운동 기능에 대한 지속적인 양의 기도압(CPAP) 치료의 영향을 결정할 계획이다.</t>
    <phoneticPr fontId="1" type="noConversion"/>
  </si>
  <si>
    <t>1993.6-1996.2</t>
    <phoneticPr fontId="1" type="noConversion"/>
  </si>
  <si>
    <t>Patients affected of diabetes mellitus, alcoholism or peripheral neuropathy were excluded from the study. We also excluded patients that were under medication with anticholinergic or sympatholytic effects, and those with a  previous history of stroke or with MRI evidence of lesions other than the acute medullary infarct, except for two patients with silent capsular infarct (patients 9 and 12) and one patient (patient 13) with silent lenticular lacunar infarct.</t>
    <phoneticPr fontId="1" type="noConversion"/>
  </si>
  <si>
    <t>12:9/6:6</t>
    <phoneticPr fontId="1" type="noConversion"/>
  </si>
  <si>
    <t>65/68</t>
    <phoneticPr fontId="1" type="noConversion"/>
  </si>
  <si>
    <t>The SSR was examined within the first week after stroke. Recording electrodes were attached to the palm and dorsum of both hands in all patients. The SSR was recorded with a MEDELEC MS8 or MYSTRO 5 Plus electromyograph (Vickers Ltd., Surrey, London). Conditions of recording were a gain of 100 mV, a sweep speed of 0.5 s per division, and a frequency filter of 0.5 Hz – 5 kHz. Patients were awake and relaxed in supine position in a silent room at a temperature of 258C. The skin temperature was similar in both hands, above 328C. The SSR was  induced by electrical stimulation of the median and supraorbital nerves of both sides. We applied a series of 5 stimuli at each nerve with a time interval of more than 30 s between two consecutive stimuli to avoid habituation. Stimulus intensity for the median nerve was supramaximal for the M response of the thenar muscles. For the supraorbital nerve, we used the stimulus intensity that elicited a stable blink reflex response in either side. In 16 patients, the SSR was also tested to unexpected acoustic stimuli.</t>
    <phoneticPr fontId="1" type="noConversion"/>
  </si>
  <si>
    <t>Absent responses were assigned a value of 0 for calculation of mean amplitude, and no value for calculation of mean latency.</t>
    <phoneticPr fontId="1" type="noConversion"/>
  </si>
  <si>
    <t>MEDELEC MS8 or MYSTRO 5 Plus (Vickers Ltd., Surrey, London)</t>
    <phoneticPr fontId="1" type="noConversion"/>
  </si>
  <si>
    <t>subgroup 1 normal</t>
    <phoneticPr fontId="1" type="noConversion"/>
  </si>
  <si>
    <t>subgroup 2 affernet</t>
    <phoneticPr fontId="1" type="noConversion"/>
  </si>
  <si>
    <t>subgroup 3 efferent</t>
    <phoneticPr fontId="1" type="noConversion"/>
  </si>
  <si>
    <t>subgroup 4 mixed</t>
    <phoneticPr fontId="1" type="noConversion"/>
  </si>
  <si>
    <t>subgroup 5 absent</t>
    <phoneticPr fontId="1" type="noConversion"/>
  </si>
  <si>
    <t>양손</t>
    <phoneticPr fontId="1" type="noConversion"/>
  </si>
  <si>
    <t xml:space="preserve">absent외 </t>
    <phoneticPr fontId="1" type="noConversion"/>
  </si>
  <si>
    <t>우리의 연구 결과는 LMS 환자의 SSR 회로에 대한 손상이 균일하지 않으며 MRI 소견과 독립적이며 임상 감각 징후와 관련이 없는 이질적인 분포를 따른다는 것을 시사한다.</t>
    <phoneticPr fontId="1" type="noConversion"/>
  </si>
  <si>
    <t>홍콩</t>
    <phoneticPr fontId="1" type="noConversion"/>
  </si>
  <si>
    <t>1995.4-6</t>
    <phoneticPr fontId="1" type="noConversion"/>
  </si>
  <si>
    <t>age range between 10-55years, voluntary participation after informed consent, current treatment with standard WHO-reccomended multidrug therapy(WHO/MDT), and a course of steroid treatment for neuritis due to leprosy.~  Exclusion criteria were ulcers on or reabsorption of more than one fingertip, more than one missing digit, and patients suffering from alcoholism or diabetes mellitus</t>
    <phoneticPr fontId="1" type="noConversion"/>
  </si>
  <si>
    <t>The SSR was performed as previously described. Briefly ~.</t>
    <phoneticPr fontId="1" type="noConversion"/>
  </si>
  <si>
    <t>14:4/10:7</t>
    <phoneticPr fontId="1" type="noConversion"/>
  </si>
  <si>
    <t>35.532</t>
    <phoneticPr fontId="1" type="noConversion"/>
  </si>
  <si>
    <t>Alcoholism, renal failure and other causes of peripheral neuropathy were exclusion criteria.</t>
    <phoneticPr fontId="1" type="noConversion"/>
  </si>
  <si>
    <t>CAN(cardiac autonomic neuropathy)+, CAN-</t>
    <phoneticPr fontId="1" type="noConversion"/>
  </si>
  <si>
    <t>57.5/56/52.5</t>
    <phoneticPr fontId="1" type="noConversion"/>
  </si>
  <si>
    <t>BASIS 800 EPM, Biomedica</t>
    <phoneticPr fontId="1" type="noConversion"/>
  </si>
  <si>
    <t>The SSR(sudomotor C-fibers) was obatained with the subject in an supine position. Standard EMG surface electrodes were covered with conducting paste and applied to the palm and forearm of the right hand as well as the sole and anterior aspect of the tibial bone of the right foot. Recordings were obtained by an electromyograph(BASIS 800 EPM, Biomedica) with a frequency response froom 0.5Hz to 20Hz.  The amplication sensitivity was between 0.05mV and 2mV and the sweep duration was 10seconds. The stimulation consisted of double square pulses of 0.15ms duration (stimulus interval 2ms, supramaximal) delivered to the right peroneal nerve(fibula head), the SSR was recorded simultaneously from both extremities. Stimuli were applied in irregular sequence and with intervals of at least one minute to avoid the natural habituation of the response. The skin temperature was kept above 32'c. The largest peak to peak amplitude of the response in 4 tests was taken as SSR. In accordance with Maseli et al, and Sing-Shung Tzeng et al. only absence of the response was considered abnormal.</t>
    <phoneticPr fontId="1" type="noConversion"/>
  </si>
  <si>
    <t xml:space="preserve"> In accordance with Maseli et al, and Sing-Shung Tzeng et al. only absence of the response was considered abnormal.</t>
    <phoneticPr fontId="1" type="noConversion"/>
  </si>
  <si>
    <t>-</t>
    <phoneticPr fontId="1" type="noConversion"/>
  </si>
  <si>
    <t xml:space="preserve">최근 전기생리학적 연구로 나병환자의 말초자율신경장애는 비정상적인 VMR과 SSR의 결과 부재가 높은 관련 있음을 알려주고 있다. 치료와 자율신경 지표와의 reversibility는 알려진 바가 없다. </t>
    <phoneticPr fontId="1" type="noConversion"/>
  </si>
  <si>
    <t>당뇨 유무에 따른 심혈관 자율신경병증은 말초신경섬유화의 관여 상태가 다를다?</t>
    <phoneticPr fontId="1" type="noConversion"/>
  </si>
  <si>
    <t>R 손</t>
    <phoneticPr fontId="1" type="noConversion"/>
  </si>
  <si>
    <t>R 발</t>
    <phoneticPr fontId="1" type="noConversion"/>
  </si>
  <si>
    <t>1995.4-6</t>
    <phoneticPr fontId="1" type="noConversion"/>
  </si>
  <si>
    <t>나병환자/접촉자/건강대조군</t>
    <phoneticPr fontId="1" type="noConversion"/>
  </si>
  <si>
    <t>Excluded were patients with diabetes mellitus, alcoholism, or any other polyneuropathies attributable to other causes such as leprosy, as well as patients with more than one digit missing or more than one finger pulp with total reabosroption, and patients who had undergone surgery on more the one limb.</t>
    <phoneticPr fontId="1" type="noConversion"/>
  </si>
  <si>
    <t>35/29.4/30.2</t>
    <phoneticPr fontId="1" type="noConversion"/>
  </si>
  <si>
    <t>(M) 74%/64%/68%</t>
    <phoneticPr fontId="1" type="noConversion"/>
  </si>
  <si>
    <t>The response was considered absent if no consistent voltage change, using a sensitivity of 50mV/츠, was observed after at least 10 trials separated by long intervals to avoid the natural habituation of the response.</t>
    <phoneticPr fontId="1" type="noConversion"/>
  </si>
  <si>
    <t>VMR 레이저 도플러 velocimetry, SSR, 손가락 피부 온도, 혈류를 이용하여 나병환자와 접촉자의 자율신경기능의 지표를 비교한 결과 potential value를 평가하면 조기 나병 신경병증의 진단값을 평가하였음</t>
    <phoneticPr fontId="1" type="noConversion"/>
  </si>
  <si>
    <t>나병환자</t>
    <phoneticPr fontId="1" type="noConversion"/>
  </si>
  <si>
    <t>손</t>
    <phoneticPr fontId="1" type="noConversion"/>
  </si>
  <si>
    <t>발</t>
    <phoneticPr fontId="1" type="noConversion"/>
  </si>
  <si>
    <t>접촉자</t>
    <phoneticPr fontId="1" type="noConversion"/>
  </si>
  <si>
    <t>L 손</t>
    <phoneticPr fontId="1" type="noConversion"/>
  </si>
  <si>
    <t>L 발</t>
    <phoneticPr fontId="1" type="noConversion"/>
  </si>
  <si>
    <t>대조군</t>
    <phoneticPr fontId="1" type="noConversion"/>
  </si>
  <si>
    <t>사지</t>
    <phoneticPr fontId="1" type="noConversion"/>
  </si>
  <si>
    <t>absent</t>
    <phoneticPr fontId="1" type="noConversion"/>
  </si>
  <si>
    <t>MSA diagnosis was established according to Quinn’s criteria (3). IPD diagnosis was established according to United Kingdom Parkinson’s Disease Society Brain Bank criteria (19).</t>
    <phoneticPr fontId="1" type="noConversion"/>
  </si>
  <si>
    <t>No IPD or MSA patients had diabetes, alcoholism, or peripheral neuropathy that might affect the autonomic nervous system, nor were they taking medications (except those for the treatment of extrapyramidal disease) that would influence autonomic nervous or cardiovascular function.</t>
  </si>
  <si>
    <t>5:8/9:4/3:6/8:3</t>
    <phoneticPr fontId="1" type="noConversion"/>
  </si>
  <si>
    <t>68/67/68/67</t>
    <phoneticPr fontId="1" type="noConversion"/>
  </si>
  <si>
    <t>The relaxed subject lay on a couch in a dimly lit and quiet room. Room temperature was kept at 22-24°C. Skin temperature was maintained at&gt;3 1°C.
Standard electromyographic disk electrodes covered with conducting paste were attached bilaterally to the palm (GI) and dorsum (G2) of the hands as well as to the sole (Gl) and dorsum (G2) of the feet. An electromyograph (DISA 1500 EMG apparatus) was used with filter settings of 0.50-1,000 Hz, sensitivity of 0.05-2 mV per division, and sweep speed of 0.5 s per division. Single square electrical pulses of 0.1-ms duration and slightly over motor threshold intensity were applied to the right median nerve at the wrist. Stimuli were given at irregular intervals, but delay between two stimuli was always &gt;30 s. Amplitude and latency of each response were not assessed, as they varied greatly on consecutive stimulations. The response was considered absent if no consistent voltage change was seen by using a sensitivity of 50 p,V per division after six or more trials. SSR was considered abnormal if response was absent or unstable (less than three reproducible responses) at one or several recording sites.</t>
    <phoneticPr fontId="1" type="noConversion"/>
  </si>
  <si>
    <t>DISA 1500 EMG apparatus</t>
    <phoneticPr fontId="1" type="noConversion"/>
  </si>
  <si>
    <t>SSR was considered abnormal if response was absent or unstable (less than three reproducible responses) at one or several recording sites.</t>
    <phoneticPr fontId="1" type="noConversion"/>
  </si>
  <si>
    <t>SSR 및 RRIV는 파킨슨증의 감별 진단에 도움이 될 수 있으며, 임상적으로 IPD를 가지고 있는 것으로 잘못 진단된 MSA 환자를 임상 시험에서 제외하는 데 도움이 될 수 있다.</t>
    <phoneticPr fontId="1" type="noConversion"/>
  </si>
  <si>
    <t>MSA(대조군IPD)</t>
    <phoneticPr fontId="1" type="noConversion"/>
  </si>
  <si>
    <t>&lt;0.002</t>
    <phoneticPr fontId="1" type="noConversion"/>
  </si>
  <si>
    <t>normal/abnormal</t>
    <phoneticPr fontId="1" type="noConversion"/>
  </si>
  <si>
    <t>47/41</t>
    <phoneticPr fontId="1" type="noConversion"/>
  </si>
  <si>
    <t>Recordings of SSR were performed with the subjects lying down on a bed in a quiet room with the ambient temperature between 23 and 25°C. Standard disc electrodes were positioned on the middle of the volar (active recording electrode) and dorsal (reference electrode) surfaces of the hands and feet. Stimuli consisted of single square-wave pulses with 7 mA intensity and 0.2 ms width applied to the middle of the forehead between the eyebrows. Four electrical stimuli were administered at irregular intervals, longer than 60 s, and SSR were recorded simultaneously on both hands, later on both feet. Responses were recorded with standard electromyograph (EMG) apparatus (Neuropack 8; Nihon Kohden, Japan) with a frequency response from 0.1 to 3000 Hz. The latency and base to peak amplitude of each response were measured.</t>
    <phoneticPr fontId="1" type="noConversion"/>
  </si>
  <si>
    <t>Neuropack 8; Nihon Kohden, Japan</t>
    <phoneticPr fontId="1" type="noConversion"/>
  </si>
  <si>
    <t>In 18 patients RSD was precipitated by a trauma to the affected limb (eight patients had a bone fracture, eight patients had a minor trauma without fracture). Six patients developed RSD following an operation of the limb.
Group A comprised patients with very slight dystrophies (hyperesthesia and pain in the affected limb but no motor disturbances, edema or trophic changes) (n = 9). Group B comprised patients with intermediate disease, not attached to group A or C (n = 9).
Group C comprised patients with severe dystrophies (hyperesthesia, pain, edema, motor and trophic changes in the affected limb) (n = 6).</t>
    <phoneticPr fontId="1" type="noConversion"/>
  </si>
  <si>
    <t>5:19/11:9</t>
    <phoneticPr fontId="1" type="noConversion"/>
  </si>
  <si>
    <t>SSR는 RSD 환자의 하체 운동 장애에 대한 유용한 정보를 제공합니다.
그러나 RSD를 진단하기 위한 임상 기준에 대한 문헌의 합의가 없기 때문에 RSD 진단을 위한 SSR의 최종 진단 값을 결정하는 것은 아직 불가능하다.</t>
    <phoneticPr fontId="1" type="noConversion"/>
  </si>
  <si>
    <t>RSD group A(mild dystrophy)</t>
    <phoneticPr fontId="1" type="noConversion"/>
  </si>
  <si>
    <t>RSD group B(intermediate)</t>
    <phoneticPr fontId="1" type="noConversion"/>
  </si>
  <si>
    <t>RSD group C(severe dystrophy)</t>
    <phoneticPr fontId="1" type="noConversion"/>
  </si>
  <si>
    <t>Amplitude</t>
    <phoneticPr fontId="1" type="noConversion"/>
  </si>
  <si>
    <t>Latency</t>
    <phoneticPr fontId="1" type="noConversion"/>
  </si>
  <si>
    <t>Shape</t>
    <phoneticPr fontId="1" type="noConversion"/>
  </si>
  <si>
    <t>abnormalities</t>
    <phoneticPr fontId="1" type="noConversion"/>
  </si>
  <si>
    <t>-</t>
    <phoneticPr fontId="1" type="noConversion"/>
  </si>
  <si>
    <t>25:25/14:24</t>
    <phoneticPr fontId="1" type="noConversion"/>
  </si>
  <si>
    <t>24.4/42.9</t>
    <phoneticPr fontId="1" type="noConversion"/>
  </si>
  <si>
    <t>No medication was given before examination and patients were in the supine position.</t>
    <phoneticPr fontId="1" type="noConversion"/>
  </si>
  <si>
    <t>The response was thought to be absent if there was no constant amplitude change noted.</t>
    <phoneticPr fontId="1" type="noConversion"/>
  </si>
  <si>
    <t>The room temperature was kept between 21" and 25°C and skin temperatures of the patients were between 3 1" and 34°C. Patients rested on a couch for 3 min before the SSR and RRIV studies were obtained. SSR was performed by a modified method adapted from Ravits' and Shahani et a1.8 Surface electrodes were attached to the right palm and sole as G, and dorsum of the right hand and foot as G,, respectively. T h e filter setting of EMG is between 0.5 to 100 Hz. Both deep inspiration and electrical stimulation were used to induce SSR. Electrical stimuli were delivered to the right median nerve at the wrist portion. More than five deep inspirations and five electrical stimulations were administered to each patient at irregular intervals. T h e peak-topeak amplitudes of each response were measured and the largest one was selected. T h e response was thought to be absent if there was no constant amplitude change noted.</t>
    <phoneticPr fontId="1" type="noConversion"/>
  </si>
  <si>
    <t>결론적으로 우리는 손바닥의 다한증에 대한 이유는 규제 기능 장애에서 기인할 것으로 믿고 있습니다. 특별 서비스 의뢰의 T-2-3 교감 신경 절제술 후의 변화 잘 임상 연구 결과가 손바닥 2차 감시 레이더에 상당한 변화지만, 발에 가변 결과에와 연관되 있다. 자극의 방법 또한 연구의 결과에 방해할 수 있다.</t>
    <phoneticPr fontId="1" type="noConversion"/>
  </si>
  <si>
    <t>손</t>
    <phoneticPr fontId="1" type="noConversion"/>
  </si>
  <si>
    <t>발</t>
    <phoneticPr fontId="1" type="noConversion"/>
  </si>
  <si>
    <t>absent</t>
    <phoneticPr fontId="1" type="noConversion"/>
  </si>
  <si>
    <t>수술전Electrical stimulation</t>
    <phoneticPr fontId="1" type="noConversion"/>
  </si>
  <si>
    <t>수술후Electrical stimulation</t>
    <phoneticPr fontId="1" type="noConversion"/>
  </si>
  <si>
    <t>수술전Deep respiration stimulation</t>
    <phoneticPr fontId="1" type="noConversion"/>
  </si>
  <si>
    <t>수술후Deep respiration stimulation</t>
    <phoneticPr fontId="1" type="noConversion"/>
  </si>
  <si>
    <t>&lt;0.05</t>
    <phoneticPr fontId="1" type="noConversion"/>
  </si>
  <si>
    <t>#829 short rerpot, #834 같은 대상자로 original paper</t>
    <phoneticPr fontId="1" type="noConversion"/>
  </si>
  <si>
    <t>손 or 발</t>
    <phoneticPr fontId="1" type="noConversion"/>
  </si>
  <si>
    <t>결론적으로, 우리는 손바닥 다한증이 자율신경 중추의 조절 기능 장애 때문이라고 생각한다. T2-3 교감신경절제술 후 SSR의 변화는 임상 소견과 상관관계가 있다. 팜 SSR에는 상당한 변화가 있지만, 결과는 다양하다.</t>
    <phoneticPr fontId="1" type="noConversion"/>
  </si>
  <si>
    <t>Patients were in the supine position lying in a warm, quiet and dim room, with temperature ranging between 21 and 25'c. SSR was performed with surface electrodes attached to the right palm and sole as G1 and the dorsum of the right and foot as G2. The electromyographic(EMG) machine(Viking IV, Nicolet Instrumenet, Madison, Wisc., USA) with a filter setting between 0.5 to 100Hz was used. Both deep inspiration and electrical stimulation were used to induce SSR. Electrical stimuli delivered to the right median nerve at the wrist portion consisted of 200 microsecond square electrical pulse at 50-150V. For each case, more than five deep inspirations and electrical stimuli were used with irregular intervals. The Peak-to-peak amplitude of each response was measured, and the largest one was selected. Under a sensitivity of 50uV per division, the response was thought to be absent if no constant amplitude change was noted.</t>
    <phoneticPr fontId="1" type="noConversion"/>
  </si>
  <si>
    <t>Under a sensitivity of 50uV per division, the response was thought to be absent if no constant amplitude change was noted.</t>
    <phoneticPr fontId="1" type="noConversion"/>
  </si>
  <si>
    <t>1989.1-6</t>
    <phoneticPr fontId="1" type="noConversion"/>
  </si>
  <si>
    <t>Exclusion criteria were a history of syncope or dizziness, bowel or bladder disturbances, change of sweating behaviour or some underlying metabolic disease.</t>
    <phoneticPr fontId="1" type="noConversion"/>
  </si>
  <si>
    <t>47.2/37.7</t>
    <phoneticPr fontId="1" type="noConversion"/>
  </si>
  <si>
    <t>100%남성</t>
    <phoneticPr fontId="1" type="noConversion"/>
  </si>
  <si>
    <t xml:space="preserve">The diagnosis was based on the history, signs and symptoms and a synopsis of the evaluations mentioned before. </t>
    <phoneticPr fontId="1" type="noConversion"/>
  </si>
  <si>
    <t>THE SSR was performed in a quiet, somi-darkened room at an ambient temperature of 20'c to 22'c. ~~</t>
    <phoneticPr fontId="1" type="noConversion"/>
  </si>
  <si>
    <t>Toennies DA IV</t>
    <phoneticPr fontId="1" type="noConversion"/>
  </si>
  <si>
    <t>normal/path</t>
    <phoneticPr fontId="1" type="noConversion"/>
  </si>
  <si>
    <t>건강대조군=normal?</t>
    <phoneticPr fontId="1" type="noConversion"/>
  </si>
  <si>
    <t>The patients studied had clinical signs of upper and lower motor neuron involvement, no sensory involvement, and fulfilled electromyographic criteriag of motor neuron disease</t>
    <phoneticPr fontId="1" type="noConversion"/>
  </si>
  <si>
    <t>The investigation was performed in a quiet, semidarkened room with an ambient temperature of 20°C to 22°C. T h e subjects were instructed to lie down in a comfortable relaxed position. Skin temperature was maintained at 34°C by an automatic heating system. T h e EMG system was a Toennies DA IV. The cathode (standard surface electrode, 10 mm in diameter, stainless-steel) was attached to the sole, the anode to the dorsum of the foot. T h e tibial nerve was stimulated at the ankle with single square pulses of 0.2-ms duration, and 30 mA intensity, which were delivered at irregular intervals of more than 30 s. Recordings were filtered with a bandpass between 0.5 and 2000 Hz. T h e sensitivity was between 200 and 500 pV/cm and the sweep speed was 500 ms/cm. Ten consecutive responses were recorded (Fig. 1). Latencies were measured from the onset of the stimulus artifact to the onset of the first negative deflection. Because of considerable intraindividual variation in responses including positive responses, six recordings in each individual with a well-defined, negative deflection were chosen for calculations of the mean values.
The amplitude was not measured because of its high variability and its questionable significance as a marker for pathology.16 A response was defined as absent if no reproducible deflection could be recorded after 10 consecutive stimulations.
I n all patients, standard nerve conduction studies of the tibial, peroneal, and sural nerves were performed bilaterally. To compare the conventional electromyographic data with the SSR in each patient, the following parameters were selected:
the longest distal motor latency of the four motor nerves mentioned above, the lowest motor conduction velocity, the lowest amplitude of the motor potential and the highest degree of fibrillation. Fibrillation was classified as being absent (0), mild (l),m oderate (2), or frequent (3).</t>
    <phoneticPr fontId="1" type="noConversion"/>
  </si>
  <si>
    <t>A response was defined as absent if no reproducible deflection could be recorded after 10 consecutive stimulations.</t>
    <phoneticPr fontId="1" type="noConversion"/>
  </si>
  <si>
    <t>15:15/5:17</t>
    <phoneticPr fontId="1" type="noConversion"/>
  </si>
  <si>
    <t>56/56</t>
    <phoneticPr fontId="1" type="noConversion"/>
  </si>
  <si>
    <t>SSR 평가는 그룹 차이를 입증하는 데 있어 귀중한 도구임은 확실하지만 개별 사례에서 임상 증상과의 상관관계가 없다.
운동신경세포 질환의 전기근육학적 징후는 대부분 매우 뚜렷하기 때문에, 우리는 SSR가 일부 환자에서 진단 도전을 나타낼 수 있는 척추근육위축증, 운동 다발성 신경병증 또는 자궁경부 골수염과 같은 다른 질병과 ALS를 구별하는 귀중한 진단 절차라고 생각하지 않는다.</t>
    <phoneticPr fontId="1" type="noConversion"/>
  </si>
  <si>
    <t>Dystrophy</t>
    <phoneticPr fontId="1" type="noConversion"/>
  </si>
  <si>
    <t>&lt;0.001</t>
    <phoneticPr fontId="1" type="noConversion"/>
  </si>
  <si>
    <t>absence</t>
    <phoneticPr fontId="1" type="noConversion"/>
  </si>
  <si>
    <t>ALS(루게릭병)</t>
    <phoneticPr fontId="1" type="noConversion"/>
  </si>
  <si>
    <t>31(25/6)</t>
    <phoneticPr fontId="1" type="noConversion"/>
  </si>
  <si>
    <t>No patient or normal subject had diabetes, heart disease (including arrhythmia), alcoholism, peripheral neuropathy, or other disorders that might affect the autonomic nervous system nor were either taking medications (except those for the treatment of PD) that would influence autonomic nervous system or cardiovascular function.
A diagnosis of PD was made if patients had at least two of the three cardinal symptoms (resting tremor, rigidity, bradykinesia) and L-dopa responsiveness. The 12 PD patients who had never been treated with L-dopa also showed L-dopa responsiveness after adequate dosage given during this study. On the other hand, MSA (Shy-Drager syndrome) was actively excluded by the presence of severe autonomic failure, cerebellar signs, amyotrophy , peripheral neuropathy, or absence of L-dopa response.</t>
    <phoneticPr fontId="1" type="noConversion"/>
  </si>
  <si>
    <t>55:7/</t>
    <phoneticPr fontId="1" type="noConversion"/>
  </si>
  <si>
    <t>65.6</t>
    <phoneticPr fontId="1" type="noConversion"/>
  </si>
  <si>
    <t>Hoehn and Yahr stage I(13), II(19), III(14), IV(16)</t>
    <phoneticPr fontId="1" type="noConversion"/>
  </si>
  <si>
    <t>SSR measurements were performed as previously described (1,3,11,25). The relaxed subject lay on a couch in a dimly lit and quiet room. Room temperature was kept at 22-24°C. Skin temperature was maintained &gt;31"C. The skin surface was cleaned carefully prior to placing the surface electrodes, which were tightly apposed to the skin using electrolyte gels. Surface electrodes were attached to the palm (GI) and dorsum (G2) of the right hand, as well as to the sole (Gl) and dorsum (G2) of the right foot. An electromyograph (EMG) (Mystro system, Medelec MS25, Surrey, UK) was used with filter settings of 0.53-1,000 Hz bandpass, sensitivity of 0.05-3 mV per division, and sweep speed of 1 .O s per division. Stimuli delivered to the left wrist consisted of single square pulses of 200 p,s duration and 50-150 V intensity. Stimuli were given at irregular intervals. Amplitude and latency of each response were not assessed, as they varied greatly on consecutive stimulations. The response was considered absent if no consistent voltage change was seen using a sensitivity of 50 p,V per division after six or more trials to avoid habituation of the response.</t>
    <phoneticPr fontId="1" type="noConversion"/>
  </si>
  <si>
    <t>Mystro system, Medelec MS25, Surrey, UK</t>
    <phoneticPr fontId="1" type="noConversion"/>
  </si>
  <si>
    <t>The response was considered absent if no consistent voltage change was seen using a sensitivity of 50 p,V per division after six or more trials to avoid habituation of the response.</t>
    <phoneticPr fontId="1" type="noConversion"/>
  </si>
  <si>
    <t>RRIV는 주로 부교감기능 및 교감하운동기능의 SSR 테스트이다.
두 검사의 상관관계는 당뇨병성 신경병증(1,3)에서 양호하다. 그러나 우리 PD환자의 경우, 그들 사이의 합의가 빈약하여 PD환자의 경우 부교감 및 교감경로의 퇴행성 과정이 병행되지 않을 수 있음을 시사하였다. 그러나 SSR의 낮은 이상률을 고려해야 한다.
이상 SSR 환자는 정상 SSR 환자보다 자율신경증상이 더 많은 경향이 있었다. 이와는 대조적으로 RRIV가 비정상적이거나 정상인 환자는 거의 동일한 수의 자율신경증상을 보였다. PD 환자의 자율신경 기능을 평가할 때 RRIV가 아닌 비정상적인 SSR가 더 많은 자율신경교란과 연관될 수 있는 것으로 보인다.</t>
    <phoneticPr fontId="1" type="noConversion"/>
  </si>
  <si>
    <t>PD 전체</t>
    <phoneticPr fontId="1" type="noConversion"/>
  </si>
  <si>
    <t>Stage II</t>
    <phoneticPr fontId="1" type="noConversion"/>
  </si>
  <si>
    <t>Stage III</t>
    <phoneticPr fontId="1" type="noConversion"/>
  </si>
  <si>
    <t>Stage IV</t>
    <phoneticPr fontId="1" type="noConversion"/>
  </si>
  <si>
    <t>Stage I</t>
    <phoneticPr fontId="1" type="noConversion"/>
  </si>
  <si>
    <t>normal/abnormal</t>
    <phoneticPr fontId="1" type="noConversion"/>
  </si>
  <si>
    <t>질환과의 관련성</t>
    <phoneticPr fontId="1" type="noConversion"/>
  </si>
  <si>
    <t>알콜중독환자/건강대조군</t>
    <phoneticPr fontId="1" type="noConversion"/>
  </si>
  <si>
    <t>25:5/21:7</t>
    <phoneticPr fontId="1" type="noConversion"/>
  </si>
  <si>
    <t>45.7/43.2</t>
    <phoneticPr fontId="1" type="noConversion"/>
  </si>
  <si>
    <t>Patients with any other known cause of neuropathy or with neurological disease unrelated to alcohol were excluded. According to a questionnaire,' 23 of 30 patients had one or more symptoms of autonomic dysfunction. None of the control subjects had signs or symptoms of neurological involvement.</t>
    <phoneticPr fontId="1" type="noConversion"/>
  </si>
  <si>
    <t>The sympathetic skin response (SSR) was recorded using disc electrodes, 10 mm in diameter, firmly attached to the volar and dorsal surfaces of the hand and foot.23 Electrical stimuli consisted of single square pulses of 0.1 ms, delivered to the skin of the wrist when recording from the hand and at the ankle when recording from the foot. Stimuli were administered at irregular, long intervals to avoid habituation.</t>
    <phoneticPr fontId="1" type="noConversion"/>
  </si>
  <si>
    <t>SGN'과 SSR는 심호흡에 대한 반응의 심박수 변동과 발살바 기동과 같은 심호흡 반사 이상과 거의 동일한 수의 환자에서 비정상적이었다. 하지만, 다른 그러므로 표시 종종 발한과 개인 환자들의 미주 신경의 역기능 사이에, discrepancies다, 이 결과들은 필요할 때 다른 신경 섬유 종류의 의심되는 자율 신경 질환 환자에 연루된 것에 대한 완벽한 프로필을 수립하도록 시험을 사용할 추가로 지원을 제공한다.</t>
    <phoneticPr fontId="1" type="noConversion"/>
  </si>
  <si>
    <t>present/absent</t>
    <phoneticPr fontId="1" type="noConversion"/>
  </si>
  <si>
    <t>1988.10-1989.7</t>
    <phoneticPr fontId="1" type="noConversion"/>
  </si>
  <si>
    <t>To study the SSR, the patient was asked to relax and breath regularly for a short period of time lying on a sofa in a quiet and dimly lit room with an ambient temperature between 22 and 24 ° C. The skin temperature was measured in the palm of the hand with a thermal probe and a digital thermometer (Yellow Springs Instruments Co.). The skin underlying the recording sites was cleaned carefully with a dry cloth immediately prior to placing the surface electrodes, which were attached using sticking plaster. In the lower limbs, the active recording electrode was placed at the sole and the reference one at the dorsum of the foot. In the upper limbs, two active recording electrodes were placed.
one at the palm of the hand and the other at the ventral aspect o f the tip o f the third finger. The reference electrodes were placed at the dorsum of the hand and at the dorsal aspect o f the distal phalanx o f the third finger, respectively.
Electrical stimuli were delivered at the ankle in lower limbs and the wrist in upper limbs. The technical characteristics for the recording were a band pass filter between 2 and I000 Hz. a time analysis o f 5 sec and the appropriate gain to adequately measure the voltage o f the response (between 100 and 500/aV per division). I n order to avoid false results due to habituation, the largest response evoked by any of the first 5 stimuli was analyzed.</t>
    <phoneticPr fontId="1" type="noConversion"/>
  </si>
  <si>
    <t>Medelec MS8 (Medelec Ld., Old Woking, Surrey, U.K.).</t>
    <phoneticPr fontId="1" type="noConversion"/>
  </si>
  <si>
    <t>56:14/21:12</t>
    <phoneticPr fontId="1" type="noConversion"/>
  </si>
  <si>
    <t>42.5/40.8</t>
    <phoneticPr fontId="1" type="noConversion"/>
  </si>
  <si>
    <t>Seventy alcoholic patients were included in the study.
They were admitted consecutively to the Service of Internal Medicine of the Hospital Clinic of Barcelona between October 1988 and July 1989. All of them had been drinking more than 100 g alcohol per day (80 g for women) for at least 2 years prior to admission. Patients with peripheral neuropathies or dysautonomia related to other diseases than alcoholism were excluded.</t>
    <phoneticPr fontId="1" type="noConversion"/>
  </si>
  <si>
    <t>우리의 결론은 "알코올 중독 피험자는 팔다리의 가장 먼 부분에서 비정상적인 하체 운동 기능을 보이며, 이는 말초 신경 장애의 징후와 높은 상관관계가 있다. 이는 알코올 중독 환자에서 땀이 나는 장애에 대한 이전 보고와 일치한다(Low et at 19"75). 이러한 기능 장애의 기원은 알려져 있지 않다.
우리의 결과는 하체 운동 활동을 운반하는 교감 축삭의 장애를 제안하지만, 자율 신경 중추에 부수적인 손상이 발생할 가능성을 배제할 수 없다. 알코올 중독자에서의 자율신경계 기능 장애는 말초신경계 중 하나와 동일한 병리생리학을 공유할 수 있으며, 아마도 다생산적 기원이며 축삭 또는 신경 손상을 통해 매개될 수 있다(팔라딘과 루소 페레스 1987: 사첼 1989).</t>
    <phoneticPr fontId="1" type="noConversion"/>
  </si>
  <si>
    <t>손가락</t>
    <phoneticPr fontId="1" type="noConversion"/>
  </si>
  <si>
    <t>2x2가능?</t>
    <phoneticPr fontId="1" type="noConversion"/>
  </si>
  <si>
    <t>All patients had clinical evidence of autonomic failure (orthostatic hypotension, severe constipation, neurogenic bladder, anhidrosis, xerostomia, and impotence in men).</t>
    <phoneticPr fontId="1" type="noConversion"/>
  </si>
  <si>
    <t xml:space="preserve">A clinical diagnosis of MSA and PAF was made using established criteria.’ </t>
    <phoneticPr fontId="1" type="noConversion"/>
  </si>
  <si>
    <t>58.7/57.5/51.9</t>
    <phoneticPr fontId="1" type="noConversion"/>
  </si>
  <si>
    <t>6:6/2:4/6:2</t>
    <phoneticPr fontId="1" type="noConversion"/>
  </si>
  <si>
    <t>The SSR was recorded in 11 subjects selected randomly.
Surface electrodes were attached to the palm and dorsum of the right hand. Single square-wave pulses of 0.1-msec duration, 20 to 30 mA intensity, were applied to the digital nerves of the right index finger. The stimulus was repeated several times with an interval of not less than 1m inute. Since the SSR should be scored as either present or absent, a reproducible voltage change of more than 25 1 V a t a latency between 1a nd 2 seconds was considered positive.</t>
    <phoneticPr fontId="1" type="noConversion"/>
  </si>
  <si>
    <t>경피증/기타피부질환/건강대조군</t>
    <phoneticPr fontId="1" type="noConversion"/>
  </si>
  <si>
    <t>EVOMATIC 400 DISA</t>
    <phoneticPr fontId="1" type="noConversion"/>
  </si>
  <si>
    <t xml:space="preserve">The SSR was considered as abnormal if the deviation was more than 2SD for latency and more then 3SD for amplitude and amplitude asymmetry. </t>
    <phoneticPr fontId="1" type="noConversion"/>
  </si>
  <si>
    <t>4:28/5:7/5:21</t>
    <phoneticPr fontId="1" type="noConversion"/>
  </si>
  <si>
    <t>42/44/40</t>
    <phoneticPr fontId="1" type="noConversion"/>
  </si>
  <si>
    <t>normal</t>
    <phoneticPr fontId="1" type="noConversion"/>
  </si>
  <si>
    <t>-</t>
    <phoneticPr fontId="1" type="noConversion"/>
  </si>
  <si>
    <t>환자대조군</t>
    <phoneticPr fontId="1" type="noConversion"/>
  </si>
  <si>
    <t>The Dysfunctional Autonomic Function and 'Dysfunctional' Fatigue in Drug Naive Parkinson's Disease</t>
    <phoneticPr fontId="1" type="noConversion"/>
  </si>
  <si>
    <t>The diagnostic utility of neurophysiologic tests for early diagnostic of transthyretin familial amyloid polyneuropathy</t>
    <phoneticPr fontId="1" type="noConversion"/>
  </si>
  <si>
    <t>A reappraisal of small- and large-fiber damage in carpal tunnel syndrome: New insights into the value of the EMLA test for improving diagnostic sensitivity</t>
    <phoneticPr fontId="1" type="noConversion"/>
  </si>
  <si>
    <t>Neurophysiological markers of small fibre neuropathy in TTR-FAP mutation carriers</t>
    <phoneticPr fontId="1" type="noConversion"/>
  </si>
  <si>
    <t>Autonomic dysfunction in parkinsonian LRRK2 mutation carriers</t>
    <phoneticPr fontId="1" type="noConversion"/>
  </si>
  <si>
    <t>Sudomotor dysfunction is associated with foot ulceration in diabetes</t>
    <phoneticPr fontId="1" type="noConversion"/>
  </si>
  <si>
    <t>B.Pierzchala Labuz-Roszak, K.</t>
  </si>
  <si>
    <t>Difficulties in the diagnosis of autonomic dysfunction in multiple sclerosis</t>
    <phoneticPr fontId="1" type="noConversion"/>
  </si>
  <si>
    <t>Evidence of occult dysautonomia in Fowler's syndrome: Alteration of cardiovascular autonomic function tests in female patients presenting with urinary retention</t>
    <phoneticPr fontId="1" type="noConversion"/>
  </si>
  <si>
    <t>R-R interval variation and the sympathetic skin response in the assessment of the autonomic nervous system in leprosy patients</t>
    <phoneticPr fontId="1" type="noConversion"/>
  </si>
  <si>
    <t>Autonomic dysfunction in idiopathic carpal tunnel syndrome</t>
    <phoneticPr fontId="1" type="noConversion"/>
  </si>
  <si>
    <t>Sympathetic skin response differentiates hereditary sensory autonomic neuropathies III and IV</t>
    <phoneticPr fontId="1" type="noConversion"/>
  </si>
  <si>
    <t>RR interval variation, sympathetic skin reflex and QT dispersion in the assessment of autonomic function in peripheral neuropathy</t>
    <phoneticPr fontId="1" type="noConversion"/>
  </si>
  <si>
    <t>Preliminary study of large and small peripheral nerve fibers in Charcot- Marie-Tooth disease, type I</t>
    <phoneticPr fontId="1" type="noConversion"/>
  </si>
  <si>
    <t>Sympathetic skin response and autonomic dysfunction in diabetes</t>
    <phoneticPr fontId="1" type="noConversion"/>
  </si>
  <si>
    <t>Comparison of sympathetic skin response and digital infrared thermographic imaging in peripheral neuropathy</t>
    <phoneticPr fontId="1" type="noConversion"/>
  </si>
  <si>
    <t>Sympathetic skin response in hemodialysis patients: correlation with nerve conduction studies and adequacy of dialysis</t>
    <phoneticPr fontId="1" type="noConversion"/>
  </si>
  <si>
    <t>TTR-FAP환자에서 조기 진단을 위한 신경생리학적 검사</t>
    <phoneticPr fontId="1" type="noConversion"/>
  </si>
  <si>
    <t>CTS환자에서 소섬유, 대섬유 손상 재평가, 기존 신경전도연구(NCS)와 자율신경검사 비교</t>
    <phoneticPr fontId="1" type="noConversion"/>
  </si>
  <si>
    <t>IPD환자와 LRRK2 변이를 가진 환자간의 자율신경기능 기능 비교</t>
    <phoneticPr fontId="1" type="noConversion"/>
  </si>
  <si>
    <t>당뇨와 함께 운동신경기능장애와 족부 궤양간의 관게를 알아보기 위함</t>
    <phoneticPr fontId="1" type="noConversion"/>
  </si>
  <si>
    <t>다발성경화증 환자에서 다양한 검사를 통해 자율신경기능 평가</t>
    <phoneticPr fontId="1" type="noConversion"/>
  </si>
  <si>
    <t>나병환자에서 자율신경계 평가를 위해 SSR, RRIV로 평가</t>
    <phoneticPr fontId="1" type="noConversion"/>
  </si>
  <si>
    <t>손목터널증후군의 자율신경게 장애 평가</t>
    <phoneticPr fontId="1" type="noConversion"/>
  </si>
  <si>
    <t>말초신경병증환자 중 자율신경실조증 증상이 있거나 없는 환자들을 대상으로 RRIV, SSR, QT 검사 수행하여 말초신경병증 중 자율신경기능평가</t>
    <phoneticPr fontId="1" type="noConversion"/>
  </si>
  <si>
    <t>약물비노출 PD환자(피로정도 유/무)</t>
    <phoneticPr fontId="1" type="noConversion"/>
  </si>
  <si>
    <t>튀니지</t>
    <phoneticPr fontId="1" type="noConversion"/>
  </si>
  <si>
    <t xml:space="preserve">Type1 당뇨/Type2 당뇨(w/o 말초신경운동신경병증없음(PN)/ PN+,궤양-/ PN+궤양+) </t>
    <phoneticPr fontId="1" type="noConversion"/>
  </si>
  <si>
    <t>말초신경병증 w/, w/o 자율신경실조증(dysautonomia)</t>
    <phoneticPr fontId="1" type="noConversion"/>
  </si>
  <si>
    <t>30/30/30</t>
    <phoneticPr fontId="1" type="noConversion"/>
  </si>
  <si>
    <t>임상적평가(SCOPA-AUT, UPDRS, 등..), 자율신경평가(Heart rate response to deep breathing, 발살바 maneuver, 혈압, heart rate response to head-up tilt test)</t>
    <phoneticPr fontId="1" type="noConversion"/>
  </si>
  <si>
    <t>SNAP, Transcarpal SNCV, CMAP, DML, EMLA</t>
    <phoneticPr fontId="1" type="noConversion"/>
  </si>
  <si>
    <t>MIBG, tilt table, orthostatic hypotension, heart rate variability, valsalva ration, BP valsalva</t>
    <phoneticPr fontId="1" type="noConversion"/>
  </si>
  <si>
    <t>Valsalva ratio, 30/15 ratio, I/E index, BP</t>
    <phoneticPr fontId="1" type="noConversion"/>
  </si>
  <si>
    <t>Valsalva ratio, E/I ratio, 30:15 ratio, change in SBP/DBP after standing/exercise</t>
    <phoneticPr fontId="1" type="noConversion"/>
  </si>
  <si>
    <t>elecrophysiology</t>
    <phoneticPr fontId="1" type="noConversion"/>
  </si>
  <si>
    <t xml:space="preserve">QT, RRIV, </t>
    <phoneticPr fontId="1" type="noConversion"/>
  </si>
  <si>
    <t>DITI, axon loss index, conduction block index</t>
    <phoneticPr fontId="1" type="noConversion"/>
  </si>
  <si>
    <t>군간 비정상 SSR 비율(%, p), 군간 검사결과(p)</t>
    <phoneticPr fontId="1" type="noConversion"/>
  </si>
  <si>
    <t>부위별 정상/비정상(n,p)</t>
    <phoneticPr fontId="1" type="noConversion"/>
  </si>
  <si>
    <t>normal/abnormal(n,%)(질환별)</t>
    <phoneticPr fontId="1" type="noConversion"/>
  </si>
  <si>
    <t>Evaluation of the presence of neuropathy and pruritus in predialysis patients</t>
    <phoneticPr fontId="1" type="noConversion"/>
  </si>
  <si>
    <t>Colonic neuropathology is not associated with autonomic dysfunction in Parkinson's disease</t>
    <phoneticPr fontId="1" type="noConversion"/>
  </si>
  <si>
    <t>Autonomic function test in progressive lacunar infarction</t>
    <phoneticPr fontId="1" type="noConversion"/>
  </si>
  <si>
    <t>Sympathetic skin response in diabetic neuropathy: A prospective clinical and neurophysiological trial on 100 patients</t>
    <phoneticPr fontId="1" type="noConversion"/>
  </si>
  <si>
    <t>투석전환자의 신경병증 및 소양증 유무 평가</t>
    <phoneticPr fontId="1" type="noConversion"/>
  </si>
  <si>
    <t>PD환자 + PASH(+)/(-)</t>
    <phoneticPr fontId="1" type="noConversion"/>
  </si>
  <si>
    <t>급성 열공성뇌경색 환자들에서 자율신경계 장애와 관련된 신경학적 진행과 관련있는지 조사</t>
    <phoneticPr fontId="1" type="noConversion"/>
  </si>
  <si>
    <t>투석전 환자(I/II)/대조군(건강인지알수없음)</t>
    <phoneticPr fontId="1" type="noConversion"/>
  </si>
  <si>
    <t>60(30/30)</t>
    <phoneticPr fontId="1" type="noConversion"/>
  </si>
  <si>
    <t>Electromyographic PNP(polyneuropathy) protocol</t>
    <phoneticPr fontId="1" type="noConversion"/>
  </si>
  <si>
    <t>Sympathetic division assessment comprised pupil dilation parameters (maximal amplitude and re-dilation velocity), orthostatic hypotension</t>
    <phoneticPr fontId="1" type="noConversion"/>
  </si>
  <si>
    <t>head-up tilt test, valsalva test, heart rate response to deep breathing</t>
    <phoneticPr fontId="1" type="noConversion"/>
  </si>
  <si>
    <t>loss of SSR(%)(임상단계별/손/발)</t>
    <phoneticPr fontId="1" type="noConversion"/>
  </si>
  <si>
    <t>Severity of autonomic dysfunction in patients with complete spinal cord injury</t>
    <phoneticPr fontId="1" type="noConversion"/>
  </si>
  <si>
    <t xml:space="preserve">T6 이상의 운동및 감각 완전 병변을 보이는 만성 척수손상환자의 교감신경장애 연구 </t>
    <phoneticPr fontId="1" type="noConversion"/>
  </si>
  <si>
    <t>CPT(cold pressor test), ES(electrical stimulation), VM(Valsalva maneuver)</t>
    <phoneticPr fontId="1" type="noConversion"/>
  </si>
  <si>
    <t>presence(+)/absence(-)</t>
    <phoneticPr fontId="1" type="noConversion"/>
  </si>
  <si>
    <t>비정상 진단 기준</t>
    <phoneticPr fontId="1" type="noConversion"/>
  </si>
  <si>
    <t>Sympathetic Skin response (SSR) in Crohn disease: A pilot study</t>
    <phoneticPr fontId="1" type="noConversion"/>
  </si>
  <si>
    <t>B.Pierzchala Labuz-Roszak, K.</t>
    <phoneticPr fontId="1" type="noConversion"/>
  </si>
  <si>
    <t>Assessment of autonomic nervous system in patients with epilepsy in the interictal state. A pilot study</t>
    <phoneticPr fontId="1" type="noConversion"/>
  </si>
  <si>
    <t>H.Wang Zhao, X.Zhang, J.Yang, D.Zhao, X.Liu, X.Huang, H.Hu, J.</t>
    <phoneticPr fontId="1" type="noConversion"/>
  </si>
  <si>
    <t>Sympathetic skin response in patients with myasthenia gravis: A comparative analysis</t>
    <phoneticPr fontId="1" type="noConversion"/>
  </si>
  <si>
    <t>B.Pierzchala Labuz-Roszak, K.Strojek, K.Niemczyk, A.</t>
    <phoneticPr fontId="1" type="noConversion"/>
  </si>
  <si>
    <t>Selected methods of autonomic nervous system evaluation in diabetic patients (preliminary study)</t>
    <phoneticPr fontId="1" type="noConversion"/>
  </si>
  <si>
    <t>Sympathetic skin response (SSR) in erythromyelalgia</t>
    <phoneticPr fontId="1" type="noConversion"/>
  </si>
  <si>
    <t>The roles of blink reflex and sympathetic skin response in multiple sclerosis diagnosis</t>
    <phoneticPr fontId="1" type="noConversion"/>
  </si>
  <si>
    <t>The sensitivity of sympathetic skin responses and standard electrophysiological methods in diagnosis of diabetic neuropathy</t>
    <phoneticPr fontId="1" type="noConversion"/>
  </si>
  <si>
    <t>Sympathetic skin response: Correlation with autonomic and somatic involvement in multiple sclerosis</t>
    <phoneticPr fontId="1" type="noConversion"/>
  </si>
  <si>
    <t>크론병환자에서 SSR를 이용한 교감신경병증 확인</t>
    <phoneticPr fontId="1" type="noConversion"/>
  </si>
  <si>
    <t>크론병(CD)/건강대조군</t>
    <phoneticPr fontId="1" type="noConversion"/>
  </si>
  <si>
    <t>당뇨환자에서 자율신경계 평가</t>
    <phoneticPr fontId="1" type="noConversion"/>
  </si>
  <si>
    <t>Ewing battery test(Valsalva, E:I, 30:15, RR)</t>
    <phoneticPr fontId="1" type="noConversion"/>
  </si>
  <si>
    <t>정상/비정상(n, %)</t>
    <phoneticPr fontId="1" type="noConversion"/>
  </si>
  <si>
    <t xml:space="preserve">(SD)SSR 정상기준:  The result of SSR in patients were related to the normal values of our laboratory obtained by testing 76 controls in different age groups. Sympathetic skin response was regarded as abnormal if in at least one limb there was no response or latency was above the upper limit of the normal value(the mean value +2SD). 
*환자군에서 비정상비율 제시: Fourteen patients(66.7%) demonstrated no abnormality. </t>
    <phoneticPr fontId="1" type="noConversion"/>
  </si>
  <si>
    <t>(SD)SSR was considered abnormal when latency was 2  SD longer from the mean latency in the control group of the laboratory of neurophysiological examinations in the department of neurology or when there was no response. 
*환자군의 비정상 비율 제시하고 정상기준을 대조군의 값을 근거로 제시. =&gt;대조군은 특이도 100%로로 봐야할지?</t>
    <phoneticPr fontId="1" type="noConversion"/>
  </si>
  <si>
    <t>(SD)*Then, 16(72.7%) cases were abnormal SSR. 
*비정상 기준을 normal group의 표준편차 이용해서 정함</t>
    <phoneticPr fontId="1" type="noConversion"/>
  </si>
  <si>
    <t>(SD)정상 기준을 대조군에서 3SD기준범위로 정했고 환자군에서 비정상비율을 제시하고 있음</t>
    <phoneticPr fontId="1" type="noConversion"/>
  </si>
  <si>
    <t>(SD)내용 확인 필요, 비정상 기준은 정상군의 3SD이상을 기준으로 비정상으로 기준잡았고 비정상비율을 본문상 기술해놓은 것으로 보여짐</t>
    <phoneticPr fontId="1" type="noConversion"/>
  </si>
  <si>
    <t xml:space="preserve">(SD)*Normal values were obtained in our laboratory testing a group of 113 controls. Normal limits were established over 2 SD. 
*26(41%) of the 63 patients had an abnormal SSR in one or more limbs, either abolished or delayed. </t>
    <phoneticPr fontId="1" type="noConversion"/>
  </si>
  <si>
    <t>The diagnostic accuracy of sudoscan in transthyretin familial amyloid polyneuropathy</t>
    <phoneticPr fontId="1" type="noConversion"/>
  </si>
  <si>
    <t>(OR)the presence of autonomic complaints에 대한 SSR ampilitude OR값 제시</t>
    <phoneticPr fontId="1" type="noConversion"/>
  </si>
  <si>
    <t>중증도별</t>
    <phoneticPr fontId="1" type="noConversion"/>
  </si>
  <si>
    <t>(중증도)논의필요, 중증도에 따라 구분해서 비정상비율 제시</t>
    <phoneticPr fontId="1" type="noConversion"/>
  </si>
  <si>
    <t>(중증도)PD의 질병의 중증도(phosphorylated alpha-synuclein histopathology 유무)에 따라 SSR 비정상 비율 제시</t>
    <phoneticPr fontId="1" type="noConversion"/>
  </si>
  <si>
    <t>(중증도)Progressive lacunar infarction 환자에서 neurological pregression 여부에 따라 SSR 비정상비율제시</t>
    <phoneticPr fontId="1" type="noConversion"/>
  </si>
  <si>
    <t>(중증도)중증도에 따라 비교</t>
    <phoneticPr fontId="1" type="noConversion"/>
  </si>
  <si>
    <t>(환자군)피로유무에 따라 SSR정상비정상 제시</t>
    <phoneticPr fontId="1" type="noConversion"/>
  </si>
  <si>
    <t>(환자군)asymtomatic TTR-FAP, Doubtful symptoms TTR-FAP, sYMPTOMATIC STAGE 1&lt;3y disease간 비정상비율 비교</t>
    <phoneticPr fontId="1" type="noConversion"/>
  </si>
  <si>
    <t>(환자군)Symtomatic hands와 asymtomatic hands간 비정상 비율 제시</t>
    <phoneticPr fontId="1" type="noConversion"/>
  </si>
  <si>
    <t>(환자군)asymptomatic patients vs paucisymptomatic patients간 SSR 정상비율제시</t>
    <phoneticPr fontId="1" type="noConversion"/>
  </si>
  <si>
    <t>(환자군)PD 25명 중 12 with LRRK2 mutation 그룹과 iPD 그룹에서 SSR이 모두 정상으로 나왔다고 기술-&gt;적절한 의료결과?</t>
    <phoneticPr fontId="1" type="noConversion"/>
  </si>
  <si>
    <t>(환자군)without PN vs with PN(당뇨환자중에서)</t>
    <phoneticPr fontId="1" type="noConversion"/>
  </si>
  <si>
    <t>(환자군)The results of sympathetic skin responses were compared to normal data collected in our laboratory=&gt;이것이 건강대조군의 data인지 다른 데이터인지 확인불가, 환자군에 대한 비정상 비율 제시</t>
    <phoneticPr fontId="1" type="noConversion"/>
  </si>
  <si>
    <t>(환자군)FS 환자그룹 중 dysautonomia, no dysautonomia별 SSR 비정상 결과 제시</t>
    <phoneticPr fontId="1" type="noConversion"/>
  </si>
  <si>
    <t>(환자군)dysautonomia 유무에 따라 SSR 결과 제시, 적절한지 확인 필요</t>
    <phoneticPr fontId="1" type="noConversion"/>
  </si>
  <si>
    <t>(환자군)autonomic symptoms 유무에 따라 SSR 비정상비율 제시</t>
    <phoneticPr fontId="1" type="noConversion"/>
  </si>
  <si>
    <t>(환자군)SSR, however, was present in all HSAN III
patients and absent in all HSAN IV patients</t>
    <phoneticPr fontId="1" type="noConversion"/>
  </si>
  <si>
    <t>(환자군)etiology별로 대조군으로 나누어 계산은 가능함</t>
    <phoneticPr fontId="1" type="noConversion"/>
  </si>
  <si>
    <t xml:space="preserve">(환자군)*Control subjects: SSR latencies were within normal ranges for hand and foot for all control subjects.
*CMTD, Type I, Patients: SSR was present in all patients. </t>
    <phoneticPr fontId="1" type="noConversion"/>
  </si>
  <si>
    <t>(환자군)sympatomatic diabetics vs asymptomgatic group 비교 가능, recordable을 elicit로 반응이 있다로, normal로 볼 수 있는가? not recordable은 absent로 볼 수 있는가?</t>
    <phoneticPr fontId="1" type="noConversion"/>
  </si>
  <si>
    <t>(환자군)radiculopathy, peripheral polyneuropathy, traumatic peripheral neuropathy 구분이 의미가 있는가?</t>
    <phoneticPr fontId="1" type="noConversion"/>
  </si>
  <si>
    <t>(환자군)Six nondiabetic uremic patients (30%) and all diabetic patients had no SSR</t>
    <phoneticPr fontId="1" type="noConversion"/>
  </si>
  <si>
    <t>(측정부위별)Tetra vs Para SSR Hands, Feet 정상, 비정상 제시</t>
    <phoneticPr fontId="1" type="noConversion"/>
  </si>
  <si>
    <t>질환특성별</t>
    <phoneticPr fontId="1" type="noConversion"/>
  </si>
  <si>
    <t>통합지표관련</t>
    <phoneticPr fontId="1" type="noConversion"/>
  </si>
  <si>
    <t>질환별</t>
    <phoneticPr fontId="1" type="noConversion"/>
  </si>
  <si>
    <t>환자대조군(HC)</t>
    <phoneticPr fontId="1" type="noConversion"/>
  </si>
  <si>
    <t>뇌전증</t>
    <phoneticPr fontId="1" type="noConversion"/>
  </si>
  <si>
    <t>유전성 감각자율신경병증(III/IV)</t>
    <phoneticPr fontId="1" type="noConversion"/>
  </si>
  <si>
    <t>중재군특징
(질환특성별/중증도별)</t>
    <phoneticPr fontId="1" type="noConversion"/>
  </si>
  <si>
    <t>선암으로 직장을 절제 환자 전/후</t>
    <phoneticPr fontId="1" type="noConversion"/>
  </si>
  <si>
    <t>CRPS(type I, II)/건강대조군</t>
    <phoneticPr fontId="1" type="noConversion"/>
  </si>
  <si>
    <t>말초신경병증/건강대조군</t>
    <phoneticPr fontId="1" type="noConversion"/>
  </si>
  <si>
    <t>2007.11-2008.1</t>
    <phoneticPr fontId="1" type="noConversion"/>
  </si>
  <si>
    <t>61.35/34.42</t>
    <phoneticPr fontId="1" type="noConversion"/>
  </si>
  <si>
    <t>10:24/8:16</t>
    <phoneticPr fontId="1" type="noConversion"/>
  </si>
  <si>
    <t>Cadwell Exel Plus (Cadwell Laboratories, Washington,
USA)</t>
    <phoneticPr fontId="1" type="noConversion"/>
  </si>
  <si>
    <r>
      <t>정상적인 기시잠시와 진폭이 측정 가능한 군을 정상반응군, 전혀 반응이 없는 군을 무반응,자극 후 반응이 보이기는 하지만, 기시잠시가 뚜렷하게 지연되거나 진폭이 150∼200</t>
    </r>
    <r>
      <rPr>
        <sz val="9"/>
        <color theme="1"/>
        <rFont val="Calibri"/>
        <family val="3"/>
        <charset val="161"/>
      </rPr>
      <t>μ</t>
    </r>
    <r>
      <rPr>
        <sz val="9"/>
        <color theme="1"/>
        <rFont val="맑은 고딕"/>
        <family val="3"/>
        <charset val="129"/>
        <scheme val="minor"/>
      </rPr>
      <t>V를 넘지 못하는 것을 비정상군으로 분류하여 분석하였다</t>
    </r>
    <phoneticPr fontId="1" type="noConversion"/>
  </si>
  <si>
    <t>진단(정상/비정상)</t>
    <phoneticPr fontId="1" type="noConversion"/>
  </si>
  <si>
    <t>정상대조군 24명과 뇌졸중 환자 34명을 대상으로 교감신경 피부반응 전위와 심박간 변화를 측정하여 다음과 같은 결론을 얻었다. 뇌졸중 환자에서 교감신경 피부반응 검사시 환측에서 높은 빈도로 무반응과 비정상파형이 발생하였으며, 기립성 저혈압의 유무와 이상파형의 발생 빈도와의 상관관계는 없었다. 심박간 변화는 Valsalva 수기 시 정상인 에 비하여 유의하게 작았고, 기립성 저혈압이 있는 군에서 안정 시에 감소하였으며, 기립성 저혈압이 없는 군에서는 Valsalva 수기 시에 감소하였다. 뇌졸중 환자에서의 교감신 경 피부반응과 심박 간 변화에 대한 검사는 자율신경계의 이상을 객관적으로 평가하는데 도움을 줄 수 있을 것으로 생각한다</t>
    <phoneticPr fontId="1" type="noConversion"/>
  </si>
  <si>
    <t>아급성기뇌졸중 환자의 자율신경기능 평가</t>
    <phoneticPr fontId="1" type="noConversion"/>
  </si>
  <si>
    <t>RRIV, Valsalva maneuver, orthostatic hypotension(OH)</t>
    <phoneticPr fontId="1" type="noConversion"/>
  </si>
  <si>
    <t>1993.8-1996.6</t>
    <phoneticPr fontId="1" type="noConversion"/>
  </si>
  <si>
    <t>당뇨병환자에서 SSR, RRIV를 시행하여 자율신경 기능부전 증상과의 상관관계와 신경점도검사에 의한 신경병변과의 연관성 확인</t>
    <phoneticPr fontId="1" type="noConversion"/>
  </si>
  <si>
    <t>82(20/23/12/27)</t>
    <phoneticPr fontId="1" type="noConversion"/>
  </si>
  <si>
    <t>CRPS 환자에서 SSR와 3가지 진단법 비교하고, 진단예측도조사</t>
    <phoneticPr fontId="1" type="noConversion"/>
  </si>
  <si>
    <t>66.3/63.1/66.1</t>
    <phoneticPr fontId="1" type="noConversion"/>
  </si>
  <si>
    <t>26:15/19:14/7:10</t>
    <phoneticPr fontId="1" type="noConversion"/>
  </si>
  <si>
    <t>단일군</t>
    <phoneticPr fontId="1" type="noConversion"/>
  </si>
  <si>
    <t>홍색팔다리통증/건강대조군</t>
    <phoneticPr fontId="1" type="noConversion"/>
  </si>
  <si>
    <t>다발성경화증(clinical definite/clinical probable)</t>
    <phoneticPr fontId="1" type="noConversion"/>
  </si>
  <si>
    <t>63(54/9)</t>
    <phoneticPr fontId="1" type="noConversion"/>
  </si>
  <si>
    <t>다발성경화증(MS)/건강대조군</t>
    <phoneticPr fontId="1" type="noConversion"/>
  </si>
  <si>
    <t>질환별</t>
    <phoneticPr fontId="1" type="noConversion"/>
  </si>
  <si>
    <t>-</t>
    <phoneticPr fontId="1" type="noConversion"/>
  </si>
  <si>
    <t>PD환자(I, II, III, IV/V)/건강대조군</t>
    <phoneticPr fontId="1" type="noConversion"/>
  </si>
  <si>
    <t>Recessive dystrophic epidermolysis bullosa results in painful small fibre neuropathy</t>
    <phoneticPr fontId="1" type="noConversion"/>
  </si>
  <si>
    <t>Recessive dystrophic epidermolysis bullosa(열성 이영양형 수포성 표피박리증)</t>
    <phoneticPr fontId="1" type="noConversion"/>
  </si>
  <si>
    <t>칠레</t>
    <phoneticPr fontId="1" type="noConversion"/>
  </si>
  <si>
    <t>군간차이(p)</t>
    <phoneticPr fontId="1" type="noConversion"/>
  </si>
  <si>
    <t>Forehead sympathetic skin responses in determining autonomic involvement in Parkinson's disease</t>
    <phoneticPr fontId="1" type="noConversion"/>
  </si>
  <si>
    <t>파킨슨병 환자의 자율 신경 결정하기위한 이마부위에 SSR 검사</t>
    <phoneticPr fontId="1" type="noConversion"/>
  </si>
  <si>
    <t>PD(early/late)/HC</t>
    <phoneticPr fontId="1" type="noConversion"/>
  </si>
  <si>
    <t>20/20</t>
    <phoneticPr fontId="1" type="noConversion"/>
  </si>
  <si>
    <t>SSR</t>
    <phoneticPr fontId="1" type="noConversion"/>
  </si>
  <si>
    <t>The eVect of local corticosteroid injection on F-wave conduction velocity and sympathetic skin response in carpal tunnel syndrome</t>
    <phoneticPr fontId="1" type="noConversion"/>
  </si>
  <si>
    <t>손목터널증후군 환자에서 corticosteroid 국소주사영향 SSR, F-wave conduction 측정</t>
    <phoneticPr fontId="1" type="noConversion"/>
  </si>
  <si>
    <t>CTS(손목터널증후군 환자)/HC</t>
    <phoneticPr fontId="1" type="noConversion"/>
  </si>
  <si>
    <t>평균SSR발생비율??</t>
    <phoneticPr fontId="1" type="noConversion"/>
  </si>
  <si>
    <t>SSR was obtained in all the controls and CTS patients, with a mean occurrence rate of 95.1 versus 90.3%, respectively, (P &lt; 0.05). In CTS patients, there were many absent responses (9.7 § 14.7%); whereas in the control group, there was a little habituation percent of SSR (4.9 § 10.5%). There were also less monophasic P responses (Fig. 2) in the CTS group (41.2% of responses versus. 47.9% in the control group).</t>
    <phoneticPr fontId="1" type="noConversion"/>
  </si>
  <si>
    <t>Approach-related lesions of the sympathetic chain in anterior correction and instrumentation of idiopathic scoliosis</t>
    <phoneticPr fontId="1" type="noConversion"/>
  </si>
  <si>
    <t>anterior scoliosis instrumentation후에 교감신경기능 조사</t>
    <phoneticPr fontId="1" type="noConversion"/>
  </si>
  <si>
    <t>plantar ninhydrin sweat test</t>
    <phoneticPr fontId="1" type="noConversion"/>
  </si>
  <si>
    <t>R.Heibl Topakian, C.Stieglbauer, K.Dreer, B.Nagl, M.Knoflach, P.Aichner, F. T.</t>
  </si>
  <si>
    <t>Quantitative autonomic testing in the management of botulism</t>
    <phoneticPr fontId="1" type="noConversion"/>
  </si>
  <si>
    <t>진단(정상/비정상) &lt;-의료결과영향?</t>
    <phoneticPr fontId="1" type="noConversion"/>
  </si>
  <si>
    <t>보툴리눔 식중독</t>
    <phoneticPr fontId="1" type="noConversion"/>
  </si>
  <si>
    <t>보툴리눔 식중독 환자에서 자율신경 검사</t>
    <phoneticPr fontId="1" type="noConversion"/>
  </si>
  <si>
    <t>오스트리아</t>
    <phoneticPr fontId="1" type="noConversion"/>
  </si>
  <si>
    <t>A.Kotwal Pankaj, P. P.Mittal, R.Deepak, K. K.Bal, C. S.</t>
  </si>
  <si>
    <t>Diagnosis of post-traumatic complex regional pain syndrome of the hand: current role of sympathetic skin response and three-phase bone scintigraphy</t>
    <phoneticPr fontId="1" type="noConversion"/>
  </si>
  <si>
    <t>손 수술 후 CRPS환자의 진단을 위한 SSR와 hree-phase bone scintigraphy (TPBS)의 역할 평가</t>
    <phoneticPr fontId="1" type="noConversion"/>
  </si>
  <si>
    <t>손 수술 후 CRPS환자</t>
    <phoneticPr fontId="1" type="noConversion"/>
  </si>
  <si>
    <t>three-phase bone scintigraphy, sweating</t>
    <phoneticPr fontId="1" type="noConversion"/>
  </si>
  <si>
    <t>Current perception threshold and sympathetic skin response in diabetic and alcoholic polyneuropathies</t>
    <phoneticPr fontId="1" type="noConversion"/>
  </si>
  <si>
    <t>Skin sympathetic response in postural tachycardia syndrome</t>
    <phoneticPr fontId="1" type="noConversion"/>
  </si>
  <si>
    <t>Patterns of sympathetic skin response in palmar hyperhidrosis</t>
    <phoneticPr fontId="1" type="noConversion"/>
  </si>
  <si>
    <t>Sympathetic skin responses evoked by magnetic stimulation of the neck</t>
    <phoneticPr fontId="1" type="noConversion"/>
  </si>
  <si>
    <t>Cardiovascular autonomic functions in Alzheimer's disease</t>
    <phoneticPr fontId="1" type="noConversion"/>
  </si>
  <si>
    <t>국내7</t>
    <phoneticPr fontId="1" type="noConversion"/>
  </si>
  <si>
    <t>Analysis of Autonomic Function Tests in Patients with Orthostatic Dizziness</t>
    <phoneticPr fontId="1" type="noConversion"/>
  </si>
  <si>
    <t>국내16</t>
    <phoneticPr fontId="1" type="noConversion"/>
  </si>
  <si>
    <t>Autonomic Function in Chronic Alcoholic Patients</t>
    <phoneticPr fontId="1" type="noConversion"/>
  </si>
  <si>
    <t>국내27</t>
    <phoneticPr fontId="1" type="noConversion"/>
  </si>
  <si>
    <t>Sympathetic Skin Response in Patients with Palmar Hyperhidrosis</t>
    <phoneticPr fontId="1" type="noConversion"/>
  </si>
  <si>
    <t>국내88</t>
    <phoneticPr fontId="1" type="noConversion"/>
  </si>
  <si>
    <t>수근관증후군 환자에서 교감신경피부반응 검사소견</t>
    <phoneticPr fontId="1" type="noConversion"/>
  </si>
  <si>
    <t>국내17</t>
    <phoneticPr fontId="1" type="noConversion"/>
  </si>
  <si>
    <t>The Subjective and Objective Evaluations of Autonomic Nervous System Function in Stroke Patients</t>
    <phoneticPr fontId="1" type="noConversion"/>
  </si>
  <si>
    <t>국내36</t>
    <phoneticPr fontId="1" type="noConversion"/>
  </si>
  <si>
    <t>Byung KyuKim Park, KirimCha, Younghoon</t>
  </si>
  <si>
    <t>Sensitivity of Clinical Parameters and Electrophysiological Findings in Diabetic Polyneuropathy</t>
    <phoneticPr fontId="1" type="noConversion"/>
  </si>
  <si>
    <t>국내42</t>
    <phoneticPr fontId="1" type="noConversion"/>
  </si>
  <si>
    <t>기립성저혈압</t>
    <phoneticPr fontId="1" type="noConversion"/>
  </si>
  <si>
    <t>당뇨병성신경병증</t>
    <phoneticPr fontId="1" type="noConversion"/>
  </si>
  <si>
    <t>Eun SookPark Park, Chang IlJung, Kwang IkChun, Sae il</t>
    <phoneticPr fontId="1" type="noConversion"/>
  </si>
  <si>
    <t>진단목적</t>
    <phoneticPr fontId="1" type="noConversion"/>
  </si>
  <si>
    <t>연구결과</t>
    <phoneticPr fontId="1" type="noConversion"/>
  </si>
  <si>
    <t>present/absent(중재군, 대조군 구분된 결과 없음)-&gt; 제외?</t>
    <phoneticPr fontId="1" type="noConversion"/>
  </si>
  <si>
    <t>-</t>
    <phoneticPr fontId="1" type="noConversion"/>
  </si>
  <si>
    <t>척수손상환자(SCI) 중 사지마비/하반신마비</t>
    <phoneticPr fontId="1" type="noConversion"/>
  </si>
  <si>
    <t>중증근무력증/건강대조군</t>
    <phoneticPr fontId="1" type="noConversion"/>
  </si>
  <si>
    <t>2006.5-2007.5</t>
    <phoneticPr fontId="1" type="noConversion"/>
  </si>
  <si>
    <t>열성 이영양형 수포성 표피박리증(RDEB)/HC</t>
    <phoneticPr fontId="1" type="noConversion"/>
  </si>
  <si>
    <t>만성알콜리즘/건강대조군</t>
    <phoneticPr fontId="1" type="noConversion"/>
  </si>
  <si>
    <t>진단(정상/비정상비율), 질환과의 관련성</t>
    <phoneticPr fontId="1" type="noConversion"/>
  </si>
  <si>
    <t>10회 검사하여 반응이 없는 경우는 무반응으로 하여 그 값은 ‘0'으로 하였다.</t>
    <phoneticPr fontId="1" type="noConversion"/>
  </si>
  <si>
    <t>자율신경의 기능 평가는 교감신경 피부반응검사(sympathetic skin response) 및 심박 변이도 (heart rate variability)를 보았다. 검사는 오전 10시경 금식한 상태에서 시행하였고, 검사 당일에 자율신경계에 영향을 미치는 약이나 커피, 차 등의 음식 및 흡연은 피하였고, 실내 온도가 23°C로 유지된 조용한 장소에서 검사를 하였다.
먼저, 교감신경 피부반응검사는 Synergy (Oxford Medelec, Wiesbaden, Germany)를 이용하였고, 주파수 여과 영역 0.1 ∼1,000 Hz, 자극 강도 15∼20 mV, 자극 지속 시간은 0.1 msec로 설치하였으며 기록은 2 채널로 하였다. 피검자를 앙와위로 하고 긴장을 풀게 한 후, 표면 전극을 이용하여 동측 손바닥 및 발바닥에 활성 전극을, 동측 손등 및 발등에 기준 전극을 각각 부착하였으며, 반대측 완관절에서 정중 신경을 10회 자극하여 손바닥 및 발바닥에서 기록된 값의 최저 잠시 및 최대 진폭을 선택하였다</t>
    <phoneticPr fontId="1" type="noConversion"/>
  </si>
  <si>
    <t>Synergy (Oxford Medelec, Wiesbaden, Germany</t>
    <phoneticPr fontId="1" type="noConversion"/>
  </si>
  <si>
    <t>2007.7~</t>
    <phoneticPr fontId="1" type="noConversion"/>
  </si>
  <si>
    <t>48.31/48.09</t>
    <phoneticPr fontId="1" type="noConversion"/>
  </si>
  <si>
    <t>모두 남성(100%)</t>
    <phoneticPr fontId="1" type="noConversion"/>
  </si>
  <si>
    <t>만성 알코올리즘은 DSM-IV 진단 기준(최근 12개월간 알코올에 내성을 보이는 경우, 금단 증상을 보이는 경우, 의도했던 것보다 알코올을 대량 또는 장기간 사용하는 경우, 알코올 중단 노력에도 불구하고 중지하지 못하는 경우, 알코올을 구하기 위해 장시간을 소비 하는 경우, 알코올 사용 때문에 사회적, 직업적 및 여가 활동을 포기하는 경우, 알코올 사용으로 인해 지속적 및 반복 적으로 육체적, 정신적인 문제가 생기거나 악화된다는 것을 알면서도 계속 음주를 하는 경우의 7개 항목 중 3개 이상)을 근거로 정신과 의사가 진단</t>
    <phoneticPr fontId="1" type="noConversion"/>
  </si>
  <si>
    <t>손바닥</t>
    <phoneticPr fontId="1" type="noConversion"/>
  </si>
  <si>
    <t>발바닥</t>
    <phoneticPr fontId="1" type="noConversion"/>
  </si>
  <si>
    <t xml:space="preserve">Viking IV(Nicolet Biomedical Ins. USA)                                      </t>
    <phoneticPr fontId="1" type="noConversion"/>
  </si>
  <si>
    <t>수장다한증/건강대조군</t>
    <phoneticPr fontId="1" type="noConversion"/>
  </si>
  <si>
    <t>20.1/25.2</t>
    <phoneticPr fontId="1" type="noConversion"/>
  </si>
  <si>
    <t>9:11/12:8</t>
    <phoneticPr fontId="1" type="noConversion"/>
  </si>
  <si>
    <t xml:space="preserve">수장다한증 환자와 대조군을 대상으로 SSR 반응 관찰 및 교감신경절제술 전후의 변화확인, SSR이 효과평가에 유용한지 </t>
    <phoneticPr fontId="1" type="noConversion"/>
  </si>
  <si>
    <t>수술전</t>
    <phoneticPr fontId="1" type="noConversion"/>
  </si>
  <si>
    <t>수술후</t>
    <phoneticPr fontId="1" type="noConversion"/>
  </si>
  <si>
    <t>박은경</t>
    <phoneticPr fontId="1" type="noConversion"/>
  </si>
  <si>
    <t>조강희</t>
    <phoneticPr fontId="1" type="noConversion"/>
  </si>
  <si>
    <t>정태호</t>
    <phoneticPr fontId="1" type="noConversion"/>
  </si>
  <si>
    <t>김진용</t>
    <phoneticPr fontId="1" type="noConversion"/>
  </si>
  <si>
    <t>임상희</t>
    <phoneticPr fontId="1" type="noConversion"/>
  </si>
  <si>
    <t>53.1/57.6</t>
    <phoneticPr fontId="1" type="noConversion"/>
  </si>
  <si>
    <t>모두 여성(100%)</t>
    <phoneticPr fontId="1" type="noConversion"/>
  </si>
  <si>
    <t>수근관증후군/건강대조군</t>
    <phoneticPr fontId="1" type="noConversion"/>
  </si>
  <si>
    <t>근관증후군 환자에서 교감신경의 이상증 상을 조사하고 교감신경피부반응검사를 통하여 교감신 경계 침범 정도를 알아봄</t>
    <phoneticPr fontId="1" type="noConversion"/>
  </si>
  <si>
    <t>Nicolet Viking IV (Nicolet Biomedical Inc., U.S.A)</t>
    <phoneticPr fontId="1" type="noConversion"/>
  </si>
  <si>
    <t>피검자는 실온의 조용한 검사실에서 손바닥 피부온도가 33℃이상 유지되도록 하였고, 충분히 긴장을 푼 상태로 15분이상 휴식을 취한 후 앙와위로 편안히 누워 검사를 실시하였다. 병변측 손바닥에 활성기록전극을 부착하고 손등에 기준기 록전극을 부착하였다. 접지전극은 자극부위의 전완부에 부착하였다(Fig. 1). 전기자극은 0.1 msec의 지속시간 으로 자극강도는 10 mA로 자극하기 시작하여 이후 반응이 나올 때까지 10 mA씩 올리면서 검사를 실시하였 는데 최고 100 mA까지 증가시켰다. 100 mA의 강도로 5회 자극 후에도 반응이 유발되지 않은 경우에는 무반응으로 하였다. 자극부위는 편측 수근관증후군 환자의 경우에는 정상측 척골신경 및 정중신경을 완관절에서 자극하였고 양측성인 경우에는 기록부위의 반대측 척골신경 및 정중신경을 완관절에서 자극하였다. 교감 신경피부반응의 습성화를 피하기 위하여 자극간의 간격은 30초 이상의 임의의 감격을 두었다. 5회의 자극으로 반응이 가장 잘 나타난 파형을 선택하였고 처음 음극상이 시작되는 부위에서 기시잠시를 측정하였다.</t>
    <phoneticPr fontId="1" type="noConversion"/>
  </si>
  <si>
    <t>손바닥 기준(수)</t>
    <phoneticPr fontId="1" type="noConversion"/>
  </si>
  <si>
    <t>2005.3-2006.3</t>
    <phoneticPr fontId="1" type="noConversion"/>
  </si>
  <si>
    <t>뇌졸중/건강대조군</t>
    <phoneticPr fontId="1" type="noConversion"/>
  </si>
  <si>
    <t>뇌졸중 환자를 대상으로 주관적 및 객관적 방법으로 자율신경계 기능을 평가하고, 환자가 호소하는 주관적 자율신경계 이상 증상이 실제 객관적 검사 결과와 연관성이 있는지를 알아보며, 자율신경계 기능 부전을 예측하는 데 있어 뇌졸중의 시기, 운동기능의 회복 정도 등이 어느 정도의 의미를 가지는지 밝히고자 하였다.</t>
    <phoneticPr fontId="1" type="noConversion"/>
  </si>
  <si>
    <t>52.1/50.1</t>
    <phoneticPr fontId="1" type="noConversion"/>
  </si>
  <si>
    <t>16:4/14:13</t>
    <phoneticPr fontId="1" type="noConversion"/>
  </si>
  <si>
    <t>뇌졸중 진단하에 입원하여 포괄적 재활치료를 받은 환자 중, 자율신경계 및 기타 신경계 질환, 당뇨병, 심혈관계 질환의 기왕력이 없는 환자를 대상으로 하였으며, 자율신경계에 영향을 줄 수 있는 약물 및 한선 분비에 영향을 미칠 수 있는 항콜린성 약물을 투약 중이거나 사용한 경험이 있는 환자는 제외하였다. 또한 간이정신상태검사 (mini-mental state examination, MMSE) 결과가 25점 이상으로 설문에 응답이 가능하고, 연령으로 인하여 교감신경계 피부반응 검사 및 체신경검사에서 나타날 수 있는 오류를 배제하기 위하여 18 60세 이하의 환자만 대상군에 포함하였다.</t>
    <phoneticPr fontId="1" type="noConversion"/>
  </si>
  <si>
    <t>Synergy Ⓡ (Oxford Medelec, Wiesbaden, Germany)</t>
    <phoneticPr fontId="1" type="noConversion"/>
  </si>
  <si>
    <t>근전도기는 Synergy Ⓡ (Oxford Medelec, Wiesbaden, Germany)를 이용하 였고, 주파수 여과 영역 0.1∼1000 Hz, 자극 강도 15∼20
mV, 자극지속시간 0.1 msec로 설치하였으며, 기록은 2
channel로 하였다. 피검자를 앙와위로 눕힌 후 긴장을 풀게 하고, 표면전극을 사용하여 양측 손바닥에 활성전극을, 손등에 기준전극을 각각 부착하였으며, 양측 완관절에서 정중신경을 3회 자극하여 반대측 수부에서 기록된 결과 중진폭이 가장 큰 값을 선택하였다. 검사의 습성화를 막기 위하여 자극 사이의 시간 간격을 10초 이상으로 하였으며 19
검사 시 실내온도는 22∼24 o C를 유지하고, 피부온도를 측정하여 환자의 상지는 32 o C 이상으로 유지하였다. 정상 대조군의 교감신경 피부반응 검사를 시행하여 잠시와 진폭의 평균에서 2 표준편차 차이까지를 정상 값으로 간주하였다.
체신경 검사는 같은 기기를 사용하여 한쪽 상지의 정중 신경과 척골신경을 자극하여 각각의 운동 및 감각신경을 검사하였으며, 반대쪽 하지의 운동신경은 경골신경을, 감각 신경은 비복신경을 검사하여 말초신경병증이 없음을 확인 하였다.</t>
    <phoneticPr fontId="1" type="noConversion"/>
  </si>
  <si>
    <t>정상 대조군의 교감신경 피부반응 검사를 시행하여 잠시와 진폭의 평균에서 2 표준편차 차이까지를 정상 값으로 간주하였다.</t>
    <phoneticPr fontId="1" type="noConversion"/>
  </si>
  <si>
    <t>운동기능검사, Ewing&amp;Clarke의 기준에 따른 교감신경계 평가, 자율신경계 증상설문지</t>
    <phoneticPr fontId="1" type="noConversion"/>
  </si>
  <si>
    <t>Fowler's 증후군 환자 중 자율신경계이상 유무(+/-)</t>
    <phoneticPr fontId="1" type="noConversion"/>
  </si>
  <si>
    <t>FS환자 중 자율신경게유무에 따라 검사결과 차이 확인</t>
    <phoneticPr fontId="1" type="noConversion"/>
  </si>
  <si>
    <t>Heart rate response to deep breathing, Cold=pressor response, Valsalva ratio, BP response to standing</t>
    <phoneticPr fontId="1" type="noConversion"/>
  </si>
  <si>
    <t>Sympathetic skin responses were regarded as abnormal if in at least one limb there was no response or latency was longer than the upper limit of normal (the mean value + 2 SD).</t>
    <phoneticPr fontId="1" type="noConversion"/>
  </si>
  <si>
    <t>Sympathetic skin responses were recorded bilaterally from palms and soles using surface electrodes (Dantec Counterpoint TM EMG machine), according to Knezevic and Bajada protocols [8].
The results of sympathetic skin responses were compared to normal data collected in our laboratory.</t>
    <phoneticPr fontId="1" type="noConversion"/>
  </si>
  <si>
    <t>Dantec Counterpoint TM EMG machine</t>
    <phoneticPr fontId="1" type="noConversion"/>
  </si>
  <si>
    <t>with definite MS, according to Mc Donald’s criteria and confirmed by MRI, were recruited. The disease duration ranged from 1 to 26 years (mean 6.1 ± 5.5 years).
The course of MS was relapsing-remitting in 11, primary progressive—in 3 and secondary progressive—in 10 cases. The degree of disability, expressed by Expanded Disability Status Score (EDSS), ranged from 1 to 9 points (mean 4 ± 2 points). Studies were approved by the Territorial Bioethical Committee.</t>
    <phoneticPr fontId="1" type="noConversion"/>
  </si>
  <si>
    <t>37.8/35.9</t>
    <phoneticPr fontId="1" type="noConversion"/>
  </si>
  <si>
    <t>3:21/15:15</t>
    <phoneticPr fontId="1" type="noConversion"/>
  </si>
  <si>
    <t>기립 시에 어지럼을 주소로 내원한 환자의 자율신경 기능검사의 분석</t>
    <phoneticPr fontId="1" type="noConversion"/>
  </si>
  <si>
    <t>2012.1-2014.7</t>
    <phoneticPr fontId="1" type="noConversion"/>
  </si>
  <si>
    <t>교감피부반응 검사는 전기적 자극이나 여러 가지 순간 적인 자극을 통한 피부저항의 변화를 유도하고, 이로 인하여 발생하는 전류피부반응(skin conduction response)을 측정하여 교감신경계의 콜린성땀분비 기능을 평가하는 것이다. 교감 피부반응검사는 대부분의 근전도 기계를 통하여 쉽게 기록할수 있다. 피부표면을 깨끗이 하고 전극용 겔을 바른 뒤에 기록 전극을 손바닥에, 기준전극을 손등에 부착한다. 주로 10~30 mA 정도 강도의 전기 충격을 주어 자극을 하였다. 이때 주어 지는 파형의 모양을 보고 땀분비 기능을 판단할 수 있다.</t>
    <phoneticPr fontId="1" type="noConversion"/>
  </si>
  <si>
    <t>OR, 진단(정상/비정상비율)</t>
    <phoneticPr fontId="1" type="noConversion"/>
  </si>
  <si>
    <t>손목터널증후군에서 자율신경병증 증상 유무로 I/C 구분(+/-)</t>
    <phoneticPr fontId="1" type="noConversion"/>
  </si>
  <si>
    <t>10/14</t>
    <phoneticPr fontId="1" type="noConversion"/>
  </si>
  <si>
    <t>일본</t>
    <phoneticPr fontId="1" type="noConversion"/>
  </si>
  <si>
    <t>51/53/52</t>
    <phoneticPr fontId="1" type="noConversion"/>
  </si>
  <si>
    <t>6:8/8:2/14:10</t>
    <phoneticPr fontId="1" type="noConversion"/>
  </si>
  <si>
    <t>We diagnosed diabetic polyneuropathy when a patient with polyneuropathy had diabetes
mellitus and did not have other causes of polyneuropathy. We diagnosed alcoholic polyneuropathy when a patient with polyneuropathy had chronic alcoholism and did not have other causes of polyneuropathy. The patients</t>
    <phoneticPr fontId="1" type="noConversion"/>
  </si>
  <si>
    <t>NEuropack X (Nihon Kohden, Tokyo).</t>
    <phoneticPr fontId="1" type="noConversion"/>
  </si>
  <si>
    <t>We examined SSR using Neuropack X (Nihon Kohden, Tokyo). Skin temperature was maintained at &gt;32°Cand the subjects were kept awake and relaxed. The light of the examining room was dimmed. Exploring electrodes were placed on bilateral palms and soles, and reference electrodes were placed on the back of the hand and the back of the foot. Electrical stimulation with the intensity of at least 20 mAwas applied to the
frontal head (bilateral supraorbital nerves) at irregular inter-
vals and at a frequency of approximately 1/min to avoid habituation. Twenty recordings were stored and the recording with the largest amplitude was chosen for measurement (1 1). The latencies and amplitudes of sympathetic skin response to electrical stimulation were measured.</t>
    <phoneticPr fontId="1" type="noConversion"/>
  </si>
  <si>
    <t>당뇨병 혹은 알콜중독 다중신경병증 환자에서 SSR과 현재 perception threshold간의 상관관계를 확인하고자함</t>
    <phoneticPr fontId="1" type="noConversion"/>
  </si>
  <si>
    <t>기립성빈맥/건강대조군</t>
    <phoneticPr fontId="1" type="noConversion"/>
  </si>
  <si>
    <t>5:11/5:11</t>
    <phoneticPr fontId="1" type="noConversion"/>
  </si>
  <si>
    <t>33.4/31.8</t>
    <phoneticPr fontId="1" type="noConversion"/>
  </si>
  <si>
    <t>다한증/건강대조군</t>
    <phoneticPr fontId="1" type="noConversion"/>
  </si>
  <si>
    <t>19/21</t>
    <phoneticPr fontId="1" type="noConversion"/>
  </si>
  <si>
    <t>26:18/?</t>
    <phoneticPr fontId="1" type="noConversion"/>
  </si>
  <si>
    <t>36:18/25:15</t>
    <phoneticPr fontId="1" type="noConversion"/>
  </si>
  <si>
    <t>53/48</t>
    <phoneticPr fontId="1" type="noConversion"/>
  </si>
  <si>
    <t>54(38/10/6)</t>
    <phoneticPr fontId="1" type="noConversion"/>
  </si>
  <si>
    <t>알츠하이머 환자의 심혈관자율신경 기능 확인</t>
    <phoneticPr fontId="1" type="noConversion"/>
  </si>
  <si>
    <t>알츠하이머/건강대조군</t>
    <phoneticPr fontId="1" type="noConversion"/>
  </si>
  <si>
    <t>10:13/14:9</t>
    <phoneticPr fontId="1" type="noConversion"/>
  </si>
  <si>
    <t>70.7/70.8</t>
    <phoneticPr fontId="1" type="noConversion"/>
  </si>
  <si>
    <t>In our patient group, 19 patients had been consecutively admitted to our hospital for evaluation of their dementia, and the other four patients came from our outpatient clinic. T h e control subjects were volunteers; they were the patients' spouses, relatives, or friends. Neither AD patients nor control subjects had peripheral neuropathy, diabetes, heart failure, severe hypertension, ischaemic cardiomyopathy, cardiac arrhythmia, lung disease, alcoholism, amyloidosis or other disorders that might affect autonomic nervous system, nor were any of them taking medications that would influence the autonomic nervous system or cardiovascular function. Our patients met the criteria of AD in the Diagnostic and Statistical Manual of Mental Disorders, revised 3rd edition (DSM III-R) [17] and the criteria of 'probable AD' in the National Institute of Neurological and Communicative Disorders and Stroke-Alzheimer's Disease and Related Disorders Associations ( N I N C D S / A D R D A ) [18] and had Hachinski ischaemic scores ^ 4 [19]. The mean duration of illness was 4.0 ± 2.6 years (range 1-10 years). The mean Mini-Mental State examination (MMSE) [20] score was 10.0 ± 6 . 9 (range 0-24). The severity of the dementia was judged according to the Clinical Dementia Rating Scale (CDR) [21]. Five patients had mild (CDR = 1), ten patients had moderate (CDR = 2) and eight patients had severe (CDR = 3) degrees of dementia. All our patients still could walk well alone, or with a little assistance.</t>
    <phoneticPr fontId="1" type="noConversion"/>
  </si>
  <si>
    <t>진행성 허혈성 뇌혈관질환(열공성뇌경색, ALI)/ 비진행성 ALI</t>
    <phoneticPr fontId="1" type="noConversion"/>
  </si>
  <si>
    <t>Kim</t>
    <phoneticPr fontId="1" type="noConversion"/>
  </si>
  <si>
    <t>CRPS type I, II/타박상/관절염/섬유근육통</t>
    <phoneticPr fontId="1" type="noConversion"/>
  </si>
  <si>
    <t>2015.1-2018.4</t>
    <phoneticPr fontId="1" type="noConversion"/>
  </si>
  <si>
    <t>The diagnosis of such was made based on the definition and criteria for diabetic peripheral neuropathy recommended by the American Diabetes Association in 2010 (2) . The diagnostic criteria for IGR were as follows (3) : for IFG, fasting blood glucose of 6.1 to 6.9 mmol/L, two-hour blood glucose concentration of 75 g, and oral glucose tolerance test (OGTT) finding of less than 7.8 mmol/L or, for IGT, fasting blood glucose of less than 6.1 mmol/L to 7.8 mmol/L, twohour blood glucose concentration, and OGTT finding of less than 11.1 mmol/L. The present study was approved by the Ethics Committee of our hospital and all subjects signed an informed consent form.
Exclusion criteria
Patients with single neuropathy, infection, peripheral neuropathy caused by nutritional deficiency or poisoning, malignant tumour, liver or kidney dysfunction, hypothyroidism, connective tissue disease, coronary heart disease, arrhythmia, or hereditary diseases were excluded from this study.</t>
    <phoneticPr fontId="1" type="noConversion"/>
  </si>
  <si>
    <t>DANTEC, Copenhagen, Denmark</t>
    <phoneticPr fontId="1" type="noConversion"/>
  </si>
  <si>
    <t>When determining SSR, the Keypoint electromyography evoked-potential meter (DANTEC, Copenhagen, Denmark) was used for examination purposes. The surface electrodes were attached to both palms and feet of each subject as the recording electrodes, while those placed on the backs of the hands and feet were used as reference electrodes.
The initial latency (Lat) and the peak-to-peak amplitude (Amp) were measured two times, and the shortest Lat and highest Amp values were subsequently used for analysis.</t>
    <phoneticPr fontId="1" type="noConversion"/>
  </si>
  <si>
    <t>30:32/27:33</t>
    <phoneticPr fontId="1" type="noConversion"/>
  </si>
  <si>
    <t>58.6/60.5</t>
    <phoneticPr fontId="1" type="noConversion"/>
  </si>
  <si>
    <t xml:space="preserve">The latency and amplitude (peak to peak) of the highest response were measured (five evoked responses were registered, but only the one of the shortest latency was analysed).
The SSR was considered abnormal if the latency was longer by more than two standard deviations (SDs) than that of the control group, or if a response was absent (i.e. not elicited by three consecutive stimulations). </t>
    <phoneticPr fontId="1" type="noConversion"/>
  </si>
  <si>
    <t>Additionally, we evaluated the degree of SSR abnormality using a five-level scale created in our Laboratory: 0 points — normal response; 1 point — increased latency in one limb; 2 points — increased latency in both limbs or the absence of a response from one limb; 3 points — increased latency in one limb and the absence of a response from the other limb; 4 points — absence of response from both limbs.</t>
    <phoneticPr fontId="1" type="noConversion"/>
  </si>
  <si>
    <t>Viking IV, Nicolet Biomedical Inc. (Multi-Mode Program Plus, version 4.0)</t>
    <phoneticPr fontId="1" type="noConversion"/>
  </si>
  <si>
    <t>2008-2015</t>
    <phoneticPr fontId="1" type="noConversion"/>
  </si>
  <si>
    <t>MSA환자(59, C 24명, P 35명))/PSP환자(37)/건강대조군</t>
    <phoneticPr fontId="1" type="noConversion"/>
  </si>
  <si>
    <t>22:37/7:16</t>
    <phoneticPr fontId="1" type="noConversion"/>
  </si>
  <si>
    <t>60.3/67.5/56.6</t>
    <phoneticPr fontId="1" type="noConversion"/>
  </si>
  <si>
    <t>The diagnosis of MSA was made according to the criteria established by Gilman et al. [14] and PSP according to the National Institute for Neurological Diseases and Stroke and The Society for PSP (NINDS-SPSP) [10] by movement disorders specialists (APCh, PJ, ZJ) based on a detailed history and a neurological examination. Antiparkinsonian treatment (mostly L-dopa medication) was not interrupted before examination, but the last dose was taken at least 24 hours before the examination took place.</t>
    <phoneticPr fontId="1" type="noConversion"/>
  </si>
  <si>
    <t>2017.5-2018.3</t>
    <phoneticPr fontId="1" type="noConversion"/>
  </si>
  <si>
    <t>47.7/46.4</t>
    <phoneticPr fontId="1" type="noConversion"/>
  </si>
  <si>
    <t>18:16/23:21</t>
    <phoneticPr fontId="1" type="noConversion"/>
  </si>
  <si>
    <t>From May 2017 to March 2018 34 symptomatic and two pre-symptomatic adult patients with molecular confirmation of SPG4-HSP were studied; they were regularly followed at the neurogenetics clinic at the University of Campinas (UNICAMP), at the Federal University of São Paulo and at the Federal University of Rio Grande do Sul hospitals.
Patients who used medications known to interfere with autonomic function such as a and b blockers, b agonists, tricyclic antidepressants, a-methyldopa, antihistamines, diuretics and fludrocortisone were excluded. Children and subjects with comorbid diabetes mellitus were excluded as well (Fig. 1).
During the study 44 volunteer healthy controls (workers and students at UNICAMP) with similar age and gender distribution as the SPG4-HSP group were recruited. They all had normal clinical and neurological examination, with negative family history for paraplegias and hereditary neuropathies.</t>
    <phoneticPr fontId="1" type="noConversion"/>
  </si>
  <si>
    <t>Nihon Kohden MEB 9200J</t>
    <phoneticPr fontId="1" type="noConversion"/>
  </si>
  <si>
    <t>A Nihon Kohden MEB 9200J electromyographer was employed to obtain the SSR using electrical stimulation at the supraorbital fissure (intensity between 15 and 20 mA, duration 0.2 ms, analysis time 10 s). Recording electrodes were placed on the palm and dorsum of the hands and feet. Three stimuli were performed and the potential with the highest amplitude was chosen for further analyses.</t>
    <phoneticPr fontId="1" type="noConversion"/>
  </si>
  <si>
    <t>The latency was registered in milliseconds and was considered to be absent if skin responses were missing either in the hands or feet.</t>
    <phoneticPr fontId="1" type="noConversion"/>
  </si>
  <si>
    <t>내당능장애(IGT)/2형당뇨(T2DM)/건강대조군</t>
    <phoneticPr fontId="1" type="noConversion"/>
  </si>
  <si>
    <t>56/54/54.5</t>
    <phoneticPr fontId="1" type="noConversion"/>
  </si>
  <si>
    <t>7:18/11:14/10:20</t>
    <phoneticPr fontId="1" type="noConversion"/>
  </si>
  <si>
    <t>진단정확도</t>
    <phoneticPr fontId="1" type="noConversion"/>
  </si>
  <si>
    <t>섬유근육통(FMS)/건강대조군</t>
    <phoneticPr fontId="1" type="noConversion"/>
  </si>
  <si>
    <t>Sympathetic skin response was recorded in 4 channels from both hands and feet by placing active electrodes on the palms and soles and reference electrodes on the dorsum of the hands and feet. The patients were asked to lie still, quietly and with their eyes closed. The impedance value was maintained below 5k’Q* and the frequency was maintained between 0.5 and 2 kHz for active and reference electrodes.
An electrical stimulus was applied through the sternum for 5 times at 30- to 60-second irregular time intervals; number of stimuli was completed to 10 in those with no sympathetic skin response. Duration of stimulation was 0.1 ms and the intensity was between 80 and 100 mA. Five separate sympathetic skin response recordings were performed from both hands and feet, and the latency, amplitude, and area were measured for each response.
Latency was measured from the stimulation point to the point of the negative wave onset; amplitude was measured between the negative and positive peaks; and area was measured to be the total area under the negative and positive areas. The arithmetical mean of the latencies, amplitudes, and areas of 5 sympathetic skin responses were calculated for each extremity. Lack of a response in any of the 4 extremities, or presence of an amplitude difference greater than 50% between the right and left sides, or presence of more than 50% prolongation in latency was considered abnormal. 13</t>
    <phoneticPr fontId="1" type="noConversion"/>
  </si>
  <si>
    <t>Lack of a response in any of the 4 extremities, or presence of an amplitude difference greater than 50% between the right and left sides, or presence of more than 50% prolongation in latency was considered abnormal.</t>
  </si>
  <si>
    <t>Keypoint electromyography device (Medtronic, Skovlunde, Denmark)</t>
    <phoneticPr fontId="1" type="noConversion"/>
  </si>
  <si>
    <t>2009.4.-2010.12</t>
    <phoneticPr fontId="1" type="noConversion"/>
  </si>
  <si>
    <t>Patients under the age of 18 years, who were admitted to the Department of Pediatric Endocrinology and Metabolism between April 1, 2009, and December 1, 2010, and determined to have impaired glucose tolerance, insulin resistance, or normal glucose tolerance based on the results of oral glucose tolerance test performed due to obesity were included. All patients underwent electrophysiological examinations. Patients with vitamin B 12 deficiency, thyroid hormone dysfunction, using vitamin or multivitamin preparations in the last 3 months, exposed to neurotoxic drugs or toxins, or having renal insufficiency were excluded.</t>
    <phoneticPr fontId="1" type="noConversion"/>
  </si>
  <si>
    <t>14.5/14/13.9/14.7</t>
    <phoneticPr fontId="1" type="noConversion"/>
  </si>
  <si>
    <t>7:8/14:17/9:14/18:14</t>
    <phoneticPr fontId="1" type="noConversion"/>
  </si>
  <si>
    <t>다발성경화증(MS)/임상적단독증후군(CIS)/HC</t>
    <phoneticPr fontId="1" type="noConversion"/>
  </si>
  <si>
    <t>진단정확도, 진단(정상/비정상)</t>
    <phoneticPr fontId="1" type="noConversion"/>
  </si>
  <si>
    <t>15;15/9;11</t>
    <phoneticPr fontId="1" type="noConversion"/>
  </si>
  <si>
    <t>32.1/30.1</t>
    <phoneticPr fontId="1" type="noConversion"/>
  </si>
  <si>
    <t>Medelec-Synergy
electromyography machine (London, UK)</t>
    <phoneticPr fontId="1" type="noConversion"/>
  </si>
  <si>
    <t>2010.1-2010.6</t>
    <phoneticPr fontId="1" type="noConversion"/>
  </si>
  <si>
    <t>30(21/9)</t>
    <phoneticPr fontId="1" type="noConversion"/>
  </si>
  <si>
    <t>MS according to McDonald’s criteria (21 patients) or CIS (9 patients). The label CIS refers to unilocular neurological manifestations, which are clinically compatible with MS and associated with multifocal demyelinating plaques on MRI [4].
Patients had no other disorders liable to affect the autonomic nervous system, such as autonomic nervous system disorder,cardiac disease, diabetes mellitus, renal failure, liver failure, peripheral neuropathy, or drugs acting on the autonomic system. disorder, cardiac disease, diabetes mellitus, renal failure, liver failure, peripheral neuropathy, or drugs acting on the autonomic system.</t>
    <phoneticPr fontId="1" type="noConversion"/>
  </si>
  <si>
    <t>2002-2006</t>
    <phoneticPr fontId="1" type="noConversion"/>
  </si>
  <si>
    <t>In all patients Val30Met TTR mutation was confirmed by genetic analysis (Saraiva et al., 1985). All neurophysiological studies were performed before liver transplantation, patients with other medical conditions or treated with drugs that could affect autonomic nervous system tests were excluded from this study.</t>
    <phoneticPr fontId="1" type="noConversion"/>
  </si>
  <si>
    <t>81(58/23)</t>
    <phoneticPr fontId="1" type="noConversion"/>
  </si>
  <si>
    <t>20:38/16:7/21:55</t>
    <phoneticPr fontId="1" type="noConversion"/>
  </si>
  <si>
    <t>37(35.4/39.4)/39.7</t>
    <phoneticPr fontId="1" type="noConversion"/>
  </si>
  <si>
    <t xml:space="preserve">Fifty-eight were referred because they had a positive family history. Genetic analysis confirmed TTR Met 30 mutation in these subjects but were asymptomatic carriers at the time of this investigation; they formed Group 1 – 38 women and 20 men with a mean age of 35.4 years (19–41 years). Twenty-three patients had symptoms for less than 2 years; they were classified as early symptomatic and formed Group 2 – 16 men and 7 women with a mean age of 39.4 years (27–71 years). To evaluate symptoms a standardized and validated questionnaire was given to every patient (Ducla Soares et al., 1994). To evaluate signs a standardized neurological examination was performed as defined by our protocol (Conceißcão et al., 1993). Patients were categorized in Group 1 if they scored 0 in the questionnaire and if the neurological examination was normal. </t>
    <phoneticPr fontId="1" type="noConversion"/>
  </si>
  <si>
    <t>Surface Ag-ClAg electrodes were placed on the palm and dorsum of the right hand and on the sole and dorsum of the right foot. Responses were elicited with single 200 ls duration electrical stimuli to the contralateral median nerve at the wrist, with intensity between 50 and 70 mA. The responses were amplified using a band pass of 0.5 Hz to 2 kHz and displayed at 200 lV/division at a sweep speed of 1 s/division (Shahani et al., 1984). This test was performed before other neurophysiological studies. The patient was kept in silence and rest for 15 min, and the elec-
trical stimulation was given randomly at least 2 min apart.
Two consistent responses were obtained at each site and
the largest one was considered for analysis. The amplitude
was measured peak-to-peak and the latency was considered as the onset of the take-off point.</t>
    <phoneticPr fontId="1" type="noConversion"/>
  </si>
  <si>
    <t>Medtronic, Skovlunde, Denmark</t>
    <phoneticPr fontId="1" type="noConversion"/>
  </si>
  <si>
    <t>0.2mV</t>
    <phoneticPr fontId="1" type="noConversion"/>
  </si>
  <si>
    <t>말초동맥폐색질환(PAD)/HC</t>
    <phoneticPr fontId="1" type="noConversion"/>
  </si>
  <si>
    <t>19:6/19:6</t>
    <phoneticPr fontId="1" type="noConversion"/>
  </si>
  <si>
    <t>Eligible patients had to be between 18 and 80 years of age, to manifest IC, to have satisfactory liver and renal function and a definite diagnosis of PAD. The TransAtlantic Inter-Society Consensus (TASC) recommendations for the diagnosis
and management of PAD (TASC Working group, 2000) were adhered. The diagnosis of PAD was mainly based on the clinical examination and history of IC, which is characteristicand reproducible so that diagnosis can be made on the asis of interrogation alone in the vast majority of patients (TASC Working group, 2000). Based on the Fontaine et al. (1954) criteria for classification of PAD severity,  only patients suffering from early stage of PAD were enrolled. Hence, patients were required to be clinically classified s stage IIa (IC, pain during walking and relief of symptoms when standing. Compensated disease: walking distance R200 m) according to the Fontaine et al. (1954) criteria.
Nine (36%) of the patients enrolled manifested IC at a walking distance of 250 m, 13 (52%) at a walking distance of 500 m and 3 (12%) patients at a walking distance of more than 500 m. Commonly used medication for PAD management, such as statins, various vasodilatators and ntiplatelet agents like clopidogrel, were administered to all of our patients. Particular care was taken to rule out the possibility of lumbar canal stenosis and radiculopathy in the enrolled patients, either by plane X-rays of the spine and/or lumbar MRI or, if necessary, electromyographic study. Patients with a history of peripheral neuropathy (i.e. hereditary, associated with nutritional agents, associated with chronic renal failure and paraneoplastic causes), systemic disease (i.e. diabetes mellitus, SLE, HIV, alcohol abuse) were excluded. Finally, subjects having contraindication to magnetic stimulation (i.e. metal prosthesis, pacemaker, etc.) were also excluded.</t>
    <phoneticPr fontId="1" type="noConversion"/>
  </si>
  <si>
    <t>Medtronic-Dantec (Medtronic-Dantec Electronics, Skovlunde, Denmark)</t>
    <phoneticPr fontId="1" type="noConversion"/>
  </si>
  <si>
    <t>Individual SSR latency scores elicited by electrical stimulation were considered abnormal if exceeded 1.56 s in the upper limb and 2.02 s in the lower limb (meanC2SD, recorded from healthy subjects).</t>
    <phoneticPr fontId="1" type="noConversion"/>
  </si>
  <si>
    <t>The study was performed using a 2-chanell Counterpoint, Medtronic-Dantec (Medtronic-Dantec Electronics, Skovlunde, Denmark) electromyographic unit. SSR recordings were based on the technique described by Shahani et al.
(1984). Patients lay supine in an air-conditioned room with temperature maintained at 24 8C and skin temperature at 33G0.5 8C. Skin temperature was verified as being above 32 8C by measuring it close to the recording electrodes, at the wrist or the ankle in case of the hand or foot SSR recordings, respectively. All potential external stimuli were avoided. Active standard disk ECG Ag/AG/Cl electrodes were attached to the palmar and plantar surface of the hand and sole, respectively, and referenced in the corresponding dorsal surfaces. SSR recordings were performed unilaterally, depending on the side of the affected limb (18 right and 7 left side).
To elicit SSR following the conventional electrical stimulation, single square-wave stimuli of 0.1 ms duration were applied to the ulnar nerve at the wrist and the tibial nerve at the ankle at irregular intervals (30–60 s). The sweep speed was 1000 ms/D, the amplifiers sensitivity was 100 mV/div and the amplifier filters were set at 0.5 Hz and 2 kHz for the low and high frequency filter, respectively.
Fixed stimulus intensity of 60 mA was used in all
recordings.
Five trials were recorded from the hand and
sole
and their largest response was studied concerning
latency
(from stimulus artifact to the onset of first negative
deflection).
Only well formed responses and with a clear-cut
onset
were included in the analysis. It was designated that in
case
of absent SSR in all 5 attempts, another 5 attempts
evoked
by deep inspiration or coughing would be made.
SSR
would be considered absent only when it was not
recorded
in both stimuli conditions. Individual SSR latency
scores
elicited by electrical stimulation were considered
abnormal
if exceeded 1.56 s in the upper limb and 2.02 s in
the
lower limb (meanC2SD, recorded from healthy
subjects).</t>
    <phoneticPr fontId="1" type="noConversion"/>
  </si>
  <si>
    <t>62.7/61.7</t>
    <phoneticPr fontId="1" type="noConversion"/>
  </si>
  <si>
    <t>질환별+HC</t>
    <phoneticPr fontId="1" type="noConversion"/>
  </si>
  <si>
    <t>질환특성별+HC</t>
    <phoneticPr fontId="1" type="noConversion"/>
  </si>
  <si>
    <t>중증도별+HC</t>
    <phoneticPr fontId="1" type="noConversion"/>
  </si>
  <si>
    <t>루게릭병/이영양증Dystrophy/건강대조군</t>
    <phoneticPr fontId="1" type="noConversion"/>
  </si>
  <si>
    <t>마카도-조셉병(MJD)/HC</t>
    <phoneticPr fontId="1" type="noConversion"/>
  </si>
  <si>
    <t>마카도-조셉병 환자에서 자율신경계 기능 알아보기 위함</t>
    <phoneticPr fontId="1" type="noConversion"/>
  </si>
  <si>
    <t>The optimal responses determined by the waveform with the largest amplitude were analyzed. Absence of waveform or prolonged latency were considered abnormal results.</t>
    <phoneticPr fontId="1" type="noConversion"/>
  </si>
  <si>
    <t>Magstim model 200 circular coil stimulator (Magstim, Whitland, Dyfed, Wales)</t>
    <phoneticPr fontId="1" type="noConversion"/>
  </si>
  <si>
    <t>This investigation used 2 methods for activating the sympathetic nervous system: electrical stimulation of the contralateral median nerve at the wrist 13,14 and magnetic stimulation applied on the neck. 15 The SSR recordings were performed according to well-established, standard procedure with the patient sitting comfortably in the room maintained at 22°C. 13-15
Responses were amplified with the bandpass between 0.2 and 3000 Hz, using an analysis time of 10 seconds. At least 5 responses were obtained and stored for analysis. Hand and finger skin temperatures were maintained at 32°C to 34°C. Electrical stimulation of the median nerve was delivered with constant current square pulses of 5 to 15 mA in intensity for 0.2 millisecond and was administered at random intervals of longer than 1 minute to avoid habituation.</t>
    <phoneticPr fontId="1" type="noConversion"/>
  </si>
  <si>
    <t>4:7/15:19</t>
    <phoneticPr fontId="1" type="noConversion"/>
  </si>
  <si>
    <t>40.2/39.7</t>
    <phoneticPr fontId="1" type="noConversion"/>
  </si>
  <si>
    <t>Fifteen patients with MJD from 8 unrelated families (A-H) were included in this study. Diagnosis of MJD was confirmed by screening the expanded trinucleotide repeats on the MJD1 gene using standard methods.
For electrophysiological studies of autonomic function, 34 healthy subjects were recruited as controls (15 men and 19 women; mean±SD age, 39.7±14.3 years [range, 20-73 years]). Patients and controls had no clinical evidence of neuropathies or carpal tunnel syndrome by nerve conduction studies, and none were taking sedative or cardiovascular drugs that might affect autonomic function.</t>
    <phoneticPr fontId="1" type="noConversion"/>
  </si>
  <si>
    <t>마카도 조셉병 진단</t>
    <phoneticPr fontId="1" type="noConversion"/>
  </si>
  <si>
    <t>척수손상환자(체성감각/viscerosensory비정상)/건강대조군간 하부요로 신경경로 평가</t>
    <phoneticPr fontId="1" type="noConversion"/>
  </si>
  <si>
    <t>SCI+완전 체성감각손상/SCI+불완전 체성감각손상/HC</t>
    <phoneticPr fontId="1" type="noConversion"/>
  </si>
  <si>
    <t>28(15/13)</t>
    <phoneticPr fontId="1" type="noConversion"/>
  </si>
  <si>
    <t>35/27</t>
    <phoneticPr fontId="1" type="noConversion"/>
  </si>
  <si>
    <t>this prospective study and were consecutively examined after having given informed consent. The study was accepted by our local ethical committee. Medications that could have interfered with autonomic nervous activity (eg anticholinergics, ␣-1-blockers, sedatives, psychotropics), were stopped 72 hours before the examinations. All participants underwent clinical and neurological examinations using American Spinal Injury Association scores 15 to determine level and severity of the spinal lesion. In addition, electrophysiological examinations (SSEP [somatosensory evoked potential], motor evoked potential, bulbospongiosus reflex latency, EMG [electromyography]) were performed.</t>
    <phoneticPr fontId="1" type="noConversion"/>
  </si>
  <si>
    <t>손발한과다증(PH)/HC</t>
    <phoneticPr fontId="1" type="noConversion"/>
  </si>
  <si>
    <t>26.5/30</t>
    <phoneticPr fontId="1" type="noConversion"/>
  </si>
  <si>
    <t>8:12/8:20</t>
    <phoneticPr fontId="1" type="noConversion"/>
  </si>
  <si>
    <t xml:space="preserve">Toennis-Multiliner </t>
    <phoneticPr fontId="1" type="noConversion"/>
  </si>
  <si>
    <t>2001.3-2002.2</t>
    <phoneticPr fontId="1" type="noConversion"/>
  </si>
  <si>
    <t>29:27/19:33</t>
    <phoneticPr fontId="1" type="noConversion"/>
  </si>
  <si>
    <t>68.3/65.3</t>
    <phoneticPr fontId="1" type="noConversion"/>
  </si>
  <si>
    <t>None of the suhjects had diabetes, heart disease, alcoholism, or peripheral neuropathy and none took anticholinergic or sympatholytic drugs.</t>
    <phoneticPr fontId="1" type="noConversion"/>
  </si>
  <si>
    <t>(1-31021 Mogliano Veneto, Italy)</t>
    <phoneticPr fontId="1" type="noConversion"/>
  </si>
  <si>
    <t>뇌경색(ealry phase/ late phase)/HC</t>
    <phoneticPr fontId="1" type="noConversion"/>
  </si>
  <si>
    <t>56(36/20)</t>
    <phoneticPr fontId="1" type="noConversion"/>
  </si>
  <si>
    <t>During the SSR recordings, the patients laid supine on the bed at a room temperature of 25°C. Their limbs were covered with blankets during the test in order to maintain skin temperature between 34°C to 36'C. Unilateral stimuli were applied and the SSRs were recorded simultaneously using two channels from both hands. Active electrodes were placed on the palmar surfaces, and reference electrodes on the dorsal surfaces of both hands. To evoke the SSR, the median nerve over the wrist was stimulated from the right side in the controls and from the non-paretic hand in the patients. Stimulus width was set to 0.2 ms and intensity was increased stepwise from 10
mA initially until optimal responses were obtained. To avoid habituation, intervals between stimuli were irregular at about 20 to 40 sec. Recordings were filtered with a band pass between 0.5 Hz and 100 Hz. Gain was adjusted to allow for adequate recognition of the waveforms. Sweep s p e d was set to 1 secldiv and an analysis time of 10 sec was used. At least six responses from both hands were recorded after stimulation and superimposed. SSR latencies were measured from the stimulus onset to the first deflection of the signal. The baseline and amplitude were measured from peak to
peak.</t>
    <phoneticPr fontId="1" type="noConversion"/>
  </si>
  <si>
    <t>파킨슨병(PD)/HC</t>
    <phoneticPr fontId="1" type="noConversion"/>
  </si>
  <si>
    <t>61.6/59.4</t>
    <phoneticPr fontId="1" type="noConversion"/>
  </si>
  <si>
    <t>14:12/12:12</t>
    <phoneticPr fontId="1" type="noConversion"/>
  </si>
  <si>
    <t>All patients were treated with comparable doses of levodopa plus dopa decarboxylase inhibitor, not exceeding 1000 mg daily, all of them with good response to their main parkinsonian motor symptoms. All the patients were being followed in an Out Patient Clinic for extrapyramidal disorders by one of authors (Z.J.) and none of them presented with the clinical picture of MSA or PSP. None of the patients was treated with anticholinergic drugs, dopamine agonists or any drugs that might modify autonomic function. It has recently been established [25] that levodopa/carbidopa treatment did not modify the SSR results. Neither the PD patients nor the control subjects had peripheral neuropathy, diabetes, heart failure, severe arterial hypertension, ischemic cardiomyopathy, cardiac arrhythmia, bronchopneumopathy, alcoholism, amyloidosis or other disorders that could modify the ANS or cardiovascular function. None of the controld had evidence of dysautonomia when analyzed using the Autonomic Symptoms Questionnaire</t>
    <phoneticPr fontId="1" type="noConversion"/>
  </si>
  <si>
    <t>early/late</t>
    <phoneticPr fontId="1" type="noConversion"/>
  </si>
  <si>
    <t>Sympathetic skin response (SSR) test was performed as described previously [24]. The SSR was recorded with standard EMG surface electrodes placed in the center of the palm as well as in the center of the sole, with reference electrodes on the dorsal surfaces of the hand and the foot. Five consecutive electrical stimuli with 10–12 mA intensity and 0.2 ms duration were applied to the median nerve at the wrist.
The stimuli were delivered at irregular intervals of more than 30 s to assure reproducibility. Recordings were made simultaneously from the upper and lower limbs with the Viking IV, Nicolet system using a band pass of 2–5000 Hz for upper and of 2–2000 Hz for lower limbs. The input sensitivity ranged from 50 to 500 mV per division depending on the amplitude of the response. The latency and amplitude (peak to peak) of the highest response were measured. The SSR was considered abnormal if the latency deviation was more than 2SD compared with the control group or if the response was absent (no elicited by three consecutive stimulations). The degree of SSR abnormality was quantified using our laboratory scores defined in Table 1.</t>
    <phoneticPr fontId="1" type="noConversion"/>
  </si>
  <si>
    <t>Viking IV, Nicolet system</t>
    <phoneticPr fontId="1" type="noConversion"/>
  </si>
  <si>
    <t>The SSR was considered abnormal if the latency deviation was more than 2SD compared with the control group or if the response was absent (no elicited by three consecutive stimulations). The degree of SSR abnormality was quantified using our laboratory scores defined in Table 1.</t>
    <phoneticPr fontId="1" type="noConversion"/>
  </si>
  <si>
    <t>25/43</t>
    <phoneticPr fontId="1" type="noConversion"/>
  </si>
  <si>
    <t>20:5/14:24</t>
    <phoneticPr fontId="1" type="noConversion"/>
  </si>
  <si>
    <t>SSR has been proven to be a useful method to examine the sympathetic sudomotor function Ž Levy et al., 1992; Lin et al., 1995 . . There was no other peripheral neuropathy such as diabetes neuropathy in these patients. SSR was performed before and 2 weeks after sympathectomy as well as in normal control group. The control group Ž 38 peoples . including nurses, medical and paramedical personnel with good health were under study Ž Lin et al., 1995 . . Patients were in the supine position, lying in a warm, quiet and dim room. The room temperature was controlled between 21 and 25 8C. SSR was performed with surface electrodes attached to the right palm and sole as G1 and the dorsum of the right hand and foot as G2 Ž Shahani et al., 1984; Lin et al., 1995 . . The electromyographic ŽEMG. machine ŽViking IV, Nicolet Instrument, Madison, Wisconsin, USA . with a filter setting between 0.5 and 100 Hz was used. Recordings of responses after stimulation were at the forehead, palm, thigh and sole.
Both deep inspiration and electrical stimulation were used to induce SSR. Electrical stimuli delivered to the right median nerve at the wrist portion consisted of 100-ms 2
electrical pulse at 50–150 V. For each patient, more than five deep inspirations and electrical stimuli were used.
After stimulation, the responses at the forehead, palm, thigh and sole, were simultaneously recorded. The peakto-peak amplitude of each response was measured; the largest one was selected. Under a sensitivity of 50 mV per division, the response was thought to be absent if no constant amplitude change was noted. The SSR in the frontal area Ž forehead . of the face before and after T-2, 3 sympathectomy were evaluated between control and patient groups.</t>
    <phoneticPr fontId="1" type="noConversion"/>
  </si>
  <si>
    <t>Viking IV, Nicolet Instrument, Madison, Wisconsin, USA</t>
    <phoneticPr fontId="1" type="noConversion"/>
  </si>
  <si>
    <t>They were all in good health and no thyrotoxic symptoms. The thyroid function tests were all within normal limits.</t>
    <phoneticPr fontId="1" type="noConversion"/>
  </si>
  <si>
    <t>선천성 통증불감증 환자(CIPA)/HC</t>
    <phoneticPr fontId="1" type="noConversion"/>
  </si>
  <si>
    <t>당뇨병성 비신경병증환자/신경병증환자</t>
    <phoneticPr fontId="1" type="noConversion"/>
  </si>
  <si>
    <t>질환+신경병증유무</t>
    <phoneticPr fontId="1" type="noConversion"/>
  </si>
  <si>
    <t>FAP(가족성 아밀로이드성 신경병증)/HSAN(유전적 감각민 자율신경장애)</t>
    <phoneticPr fontId="1" type="noConversion"/>
  </si>
  <si>
    <t>27(20/7)</t>
    <phoneticPr fontId="1" type="noConversion"/>
  </si>
  <si>
    <t>복합질환+HC</t>
    <phoneticPr fontId="1" type="noConversion"/>
  </si>
  <si>
    <t>헌팅턴병(HD)/HC</t>
    <phoneticPr fontId="1" type="noConversion"/>
  </si>
  <si>
    <t>다발성경화증(MS)/HC</t>
    <phoneticPr fontId="1" type="noConversion"/>
  </si>
  <si>
    <t>-</t>
    <phoneticPr fontId="1" type="noConversion"/>
  </si>
  <si>
    <t>스페인</t>
    <phoneticPr fontId="1" type="noConversion"/>
  </si>
  <si>
    <t>다발성경화증(25 with relapsing-remitting forms, 25 with secondary progressive forms and 25 with primary progressive forms)/건강대조군</t>
    <phoneticPr fontId="1" type="noConversion"/>
  </si>
  <si>
    <t>51/33/17</t>
    <phoneticPr fontId="1" type="noConversion"/>
  </si>
  <si>
    <t>과민성방광(OAB) 여성(Group 1,2)/건강대조군</t>
    <phoneticPr fontId="1" type="noConversion"/>
  </si>
  <si>
    <t>PD환자(H&amp;Y I, II, III)/건강대조군</t>
    <phoneticPr fontId="1" type="noConversion"/>
  </si>
  <si>
    <t>PD환자(H&amp;Y I, II, III, IV)/건강대조군</t>
    <phoneticPr fontId="1" type="noConversion"/>
  </si>
  <si>
    <t>복합질환</t>
    <phoneticPr fontId="1" type="noConversion"/>
  </si>
  <si>
    <t>트랜스티레틴 가족성 아밀로이드 다발신경병증(Transthyretin familial amyloid polyneuropathy) 환자 3그룹 (Asymptomatic/Doubtful symptoms, symptomatic stage 1&lt;3Y disease)</t>
    <phoneticPr fontId="1" type="noConversion"/>
  </si>
  <si>
    <t>45/37/28</t>
    <phoneticPr fontId="1" type="noConversion"/>
  </si>
  <si>
    <t>트랜스티레틴 가족성 아밀로이드 다발신경병증(TTR_FAP) Asymptomatic(무증상)/ Paucisymptomatic(비전형적증상)</t>
    <phoneticPr fontId="1" type="noConversion"/>
  </si>
  <si>
    <t>69/64</t>
    <phoneticPr fontId="1" type="noConversion"/>
  </si>
  <si>
    <t>트랜스티레틴 가족성 아밀로이드 다발신경병증(TTR-FAP) 환자 2그룹 (Asymptomatic/symptomatic)/ 건강대조군</t>
    <phoneticPr fontId="1" type="noConversion"/>
  </si>
  <si>
    <t>섬유근육통(FM)/HC</t>
    <phoneticPr fontId="1" type="noConversion"/>
  </si>
  <si>
    <t>류마티스관절염환자(RA)/HC</t>
    <phoneticPr fontId="1" type="noConversion"/>
  </si>
  <si>
    <t>근위축성축삭경화증ALS/HC</t>
    <phoneticPr fontId="1" type="noConversion"/>
  </si>
  <si>
    <t>반사성 교감신경영양증(RSD, CRPS의 1형) 중증도에 따라 3그룹(A,B,C)/건강대조군</t>
    <phoneticPr fontId="1" type="noConversion"/>
  </si>
  <si>
    <t>2형당뇨 환자에서 DCAN 예측(진단)</t>
    <phoneticPr fontId="1" type="noConversion"/>
  </si>
  <si>
    <t>CRPS 진단</t>
    <phoneticPr fontId="1" type="noConversion"/>
  </si>
  <si>
    <t>소섬유신경병증 진단</t>
    <phoneticPr fontId="1" type="noConversion"/>
  </si>
  <si>
    <t>TTR-FAP 변이환자 진단</t>
    <phoneticPr fontId="1" type="noConversion"/>
  </si>
  <si>
    <t>자율신경병증 진단</t>
    <phoneticPr fontId="1" type="noConversion"/>
  </si>
  <si>
    <t>건강인과 MSA, PAF간 구분</t>
    <phoneticPr fontId="1" type="noConversion"/>
  </si>
  <si>
    <t>TTR-FAP 초기증상환자 진단</t>
    <phoneticPr fontId="1" type="noConversion"/>
  </si>
  <si>
    <t>신경병증유무</t>
    <phoneticPr fontId="1" type="noConversion"/>
  </si>
  <si>
    <t>The SSR was recorded as previously described using disk electrodes. The active electrode is attached to the palm or sole,
and the reference electrode to the dorsum of the hand or of the foot, respectively.8 An EMG (TECA TE42 or Mystro system, TECA Corp) was used with filter settings, including the 0.16- to 3200-Hz bandpass, a
sensitivity of 0.5 to 2 mV per division, and
a sweep speed of 500 milliseconds per divi¬ sion. The stimuli used were an inspiratory
gasp or single electrical stimulus at the wrist contralateral to the recording side
(Fig 2). The initial component of the SSR is
negative in most instances, while subse¬
quent components are more variable. Fig¬
ure 2 shows the most common biphasic negative-positive appearance of the SSR.
The amplitude of the response varies
greatly on consecutive stimulations. There is a remarkable tendency to habituation if the same stimulus is used repeatedly.</t>
    <phoneticPr fontId="1" type="noConversion"/>
  </si>
  <si>
    <t>TECA TE42 or Mystro system, TECA Corp</t>
    <phoneticPr fontId="1" type="noConversion"/>
  </si>
  <si>
    <t>27명: 당뇨병성신경병증, 18명 길랑바레증후군, 나머지 hereditary motor and sensory neuropathy
type I, Friedreich's ataxia, idiopathic auto¬ nomie neuropathy, and cerebellar degener¬ ation, and two with peripheral neuropathy
and Parkinson's disease.</t>
    <phoneticPr fontId="1" type="noConversion"/>
  </si>
  <si>
    <t>C:51-73</t>
    <phoneticPr fontId="1" type="noConversion"/>
  </si>
  <si>
    <t>-</t>
    <phoneticPr fontId="1" type="noConversion"/>
  </si>
  <si>
    <t>손</t>
    <phoneticPr fontId="1" type="noConversion"/>
  </si>
  <si>
    <t>발</t>
    <phoneticPr fontId="1" type="noConversion"/>
  </si>
  <si>
    <t>자율신경계이상</t>
    <phoneticPr fontId="1" type="noConversion"/>
  </si>
  <si>
    <t>자율신경계이상없음</t>
    <phoneticPr fontId="1" type="noConversion"/>
  </si>
  <si>
    <t>길랑바레증후군+자율신경병증</t>
    <phoneticPr fontId="1" type="noConversion"/>
  </si>
  <si>
    <t>당뇨+자율신경병증</t>
    <phoneticPr fontId="1" type="noConversion"/>
  </si>
  <si>
    <t>길랑바레증후군+정상자율신경</t>
    <phoneticPr fontId="1" type="noConversion"/>
  </si>
  <si>
    <t>당뇨+정상자율신경</t>
    <phoneticPr fontId="1" type="noConversion"/>
  </si>
  <si>
    <t>다양한 질환(+/-)자율신경병증환자에서 SSR과 RRIV를 이용한 자율신경기능 평가</t>
    <phoneticPr fontId="1" type="noConversion"/>
  </si>
  <si>
    <t>질환(당뇨, 길랑바레증후군)+말초신경병증(유/무)/건강대조군</t>
    <phoneticPr fontId="1" type="noConversion"/>
  </si>
  <si>
    <t>48.5/41.0</t>
    <phoneticPr fontId="1" type="noConversion"/>
  </si>
  <si>
    <t>using disc electrodes, 10 mm in diameter, on the volar (cathode) and dorsal (anode) surfaces of the hand and foot. After explaining the procedure to the subjects, they were encouraged to relax, the room lights were dimmed and the limb temperatures maintained at 34-36 °C using an infrared thermistor lamp. The ambient temperature of the room was controlled at 20-23 ° C.
Different types of stimuli were used to evoke the SSR. The endogenous stimulus was deep inspiration. Exogenous stimuli consisted of constant current, 10-30 mA in single 100 msec pulses, applied to the median nerve at the wrist, tibial nerve at the ankle and supra-orbital nerve at the forehead, and single auditory clicks (95 dB) delivered to the ears with a headphone. Electrical and auditory stimuli were administered at irregular intervals greater than 30 sec apart.
Recordings were filtered at a band pass between 0.32 and 3.2 Hz with an analysis time of 7-8 sec. SSR latencies were measured from stimulus onset to the first deflection of the signal from baseline and amplitudes were measured peak to peak. Conduction velocity of the efferent branch of the SSR was calculated by dividing the difference in the latencies of the response from two recording sites (popliteal fossa and ankle) into the distance between the sites. Controls and patients underwent conventional motor and sensory nerve conduction studies with F responses, and patients were tested electromyographically with concentric needle electrodes. Sensory nerve action potential amplitudes were used to estimate the functional integrity of large diameter somatic afferents fibers. Statistical analysis was performed using the two-tailed Student t-test.
The SSR evoked by median and tibial nerve stimulation was also measured before, during and after ischemic block of large diameter somatic fibers in 3 controls using a pneumatic tourniquet around the upper arm inflated to 80 mm Hg above systolic pressure for 30 min. The efficacy of the block was determined by monitoring the ipsilateral Erb's point potential averaged after 256 median nerve stimulations at the wrist using electrical stimuli at a frequency of 3 Hz and intensity sufficient to produce a thumb twitch.</t>
    <phoneticPr fontId="1" type="noConversion"/>
  </si>
  <si>
    <t>electric stimulation</t>
    <phoneticPr fontId="1" type="noConversion"/>
  </si>
  <si>
    <t>HMAN(Hereditary motor sensory neuropathy TypeI), 감강신경병증, burning feet, 당뇨병성 신경병증, 만성 relapsing polyneuritis,  아급성 ganglionitis, 말초신경병증</t>
    <phoneticPr fontId="1" type="noConversion"/>
  </si>
  <si>
    <t>당뇨병+말초신경병증/건강대조군</t>
    <phoneticPr fontId="1" type="noConversion"/>
  </si>
  <si>
    <t>30:17/</t>
    <phoneticPr fontId="1" type="noConversion"/>
  </si>
  <si>
    <t>TECA TE4 electromyograph (TECA Gorp., Pleasantville, NY)</t>
    <phoneticPr fontId="1" type="noConversion"/>
  </si>
  <si>
    <t>The SSK was obtained with the subject lying i n a supine position. Standard EMC; disc electrodes wcre covered with conducting paste and attached to the palm ( G I ) and dorsum (G2) of the right hand as well as to the sole ( G I ) and dorsum (G2) of the right foot. Recordings were obtained on a TECA TE4 electromyograph (TECA Gorp., Pleasantville, NY) with a frequency response from 1.6 H z to 3.2 KHz. T h e amplification sensitivity was between 50 and 500 pvldivision, and the sweep speed was 500 msec/division. T h e stimulation consisted of square pulses of 200 psec duration delivered to the skin of the hand and foot. T h e skin temperature in all patients was kept above 32" C. T h e SSR consists of a biphasic potential with an initial negative peak, varying in amplitude (peak to peak) from test to test and is subject to habituation (Fig. 1).</t>
    <phoneticPr fontId="1" type="noConversion"/>
  </si>
  <si>
    <t>50/42.3</t>
    <phoneticPr fontId="1" type="noConversion"/>
  </si>
  <si>
    <t>There were 47 diabetic patients (30 male, 17 female, age 50+/- 17 years) with symptoms and signs of' peripheral neuropathy, as determined by a history and physical examination, chosen for study.</t>
    <phoneticPr fontId="1" type="noConversion"/>
  </si>
  <si>
    <t>-</t>
    <phoneticPr fontId="1" type="noConversion"/>
  </si>
  <si>
    <t>-</t>
    <phoneticPr fontId="1" type="noConversion"/>
  </si>
  <si>
    <t>손</t>
    <phoneticPr fontId="1" type="noConversion"/>
  </si>
  <si>
    <t>발</t>
    <phoneticPr fontId="1" type="noConversion"/>
  </si>
  <si>
    <t>손,발</t>
    <phoneticPr fontId="1" type="noConversion"/>
  </si>
  <si>
    <t>&lt;0.01</t>
    <phoneticPr fontId="1" type="noConversion"/>
  </si>
  <si>
    <t>SSR은 당뇨병성 신경병증에 대한 자율적 관여를 평가하는 데 귀중한 부속물이 될 수 있지만, 민감도는 추가 평가가 필요하다.</t>
    <phoneticPr fontId="1" type="noConversion"/>
  </si>
  <si>
    <t>RRIV, E:I ratio</t>
    <phoneticPr fontId="1" type="noConversion"/>
  </si>
  <si>
    <t>아급성기 뇌졸중환자/건강대조군</t>
    <phoneticPr fontId="1" type="noConversion"/>
  </si>
  <si>
    <t>2007년 11월부터 2008년 1월까지 처음 발생한 뇌졸중으로 재활치료를 받고 있는 아급성기 환자 34명의 실험군과 24세에서 56세의 정상성인 남녀 24명을 대조군으로 연구를 시행하였다. 자율신경계 및 기타 신경계의 이상소견과 당뇨병이나 신부전 등의 기왕력이 있는 환자는 제외하였다.</t>
    <phoneticPr fontId="1" type="noConversion"/>
  </si>
  <si>
    <r>
      <t>adwell Exel Plus (Cadwell Laboratories, Washington, USA)를 이용하여 SSR과 RRIV을 측정하였으며, 조용하고 어두운 조명의 검사실에서 실내 온도는 24∼26 o C를 유지하 였으며 연구대상자는 누운 자세에서 충분히 긴장을 푼 상태를 유지하도록 하였다. SSR 검사는 양쪽 정중신경과 경골신경에 전기자극을 주는 방식으로 하여 자극 강도는 15∼20 mA로, 자극 시간은 0.1 msec로 하였다. 2 channel을 이용하여 양쪽 상지와 하지에서 각각 측정하였으며 활성전극은 양쪽 손바닥과 발바닥
에, 기준전극은 양쪽 손등과 발등에, 접지전극은 양쪽 전완부와 종아리 부위에 각각 부착하여 측정하였다. SSR의 습성화를 피하기 위하여 1분 이상의 간격을 두고 세 번 자극 후 진폭이 가장 큰 파형을 선택하여 처음 음극상이 시작되는 지점을 기시잠시로, 음극의 정점에서 양극의 정점까지를 진폭으로 측정하였다. 정상적인 기시잠시와 진폭이 측정 가능한 군을 정상반응군, 전혀 반응이 없는 군을 무반응, 자극 후 반응이 보이기는 하지만, 기시잠시가 뚜렷하게 지연되거나 진폭이 150∼200</t>
    </r>
    <r>
      <rPr>
        <sz val="9"/>
        <color theme="1"/>
        <rFont val="Calibri"/>
        <family val="3"/>
        <charset val="161"/>
      </rPr>
      <t>μ</t>
    </r>
    <r>
      <rPr>
        <sz val="9"/>
        <color theme="1"/>
        <rFont val="맑은 고딕"/>
        <family val="3"/>
        <charset val="129"/>
        <scheme val="minor"/>
      </rPr>
      <t>V를 넘지 못하는 것을 비정상군으로 분류하여 분석하였다</t>
    </r>
    <phoneticPr fontId="1" type="noConversion"/>
  </si>
  <si>
    <t>손, 발</t>
    <phoneticPr fontId="1" type="noConversion"/>
  </si>
  <si>
    <t>김도성</t>
    <phoneticPr fontId="1" type="noConversion"/>
  </si>
  <si>
    <t>박주현</t>
    <phoneticPr fontId="1" type="noConversion"/>
  </si>
  <si>
    <t>Viking Iie(Nicolet, USA)</t>
    <phoneticPr fontId="1" type="noConversion"/>
  </si>
  <si>
    <t>Viking Iie(Nicolet사, USA) 근전도 기기를 이용하여 대조군에서 교감신경피부반응과 R-R 간격변화 검사를 시행하였고, 환자군에서 교감신경비푸반응, R-R간격변화와 신경전도 검사를 시행하였다. 근전도 기기는 박 등의 방법과 동ㅇ일하게 설치하였고, 외부환경으로부터 자극을 피하기 위해 검사실의 조명을 어둡게 하고 외부소음을 차단하였으며, 검사에 대한 충분한 설명을 한 후에 시행하였다. 실내온도는 27'c정도로, 피검자의 피부온도는 33-34'c로 유지하였다.
 + 추가 본문 참고</t>
    <phoneticPr fontId="1" type="noConversion"/>
  </si>
  <si>
    <t>대학병원 근전도실을 방문한 82명의 당뇨병 환자, 12명의 정상대조군을 대상으로 함</t>
    <phoneticPr fontId="1" type="noConversion"/>
  </si>
  <si>
    <t>RRIV, 신경전도검사</t>
    <phoneticPr fontId="1" type="noConversion"/>
  </si>
  <si>
    <t>자율신경기능부전은 기립성 저혈압, 구토 및 설사, 방광기능 부전, 남성불임 및 발한 중 한가지 이상의 증상이 있는 경으로 하였음. 자율신경 기능부전 유무와 신경병증 유무에 따라 당뇨병환자를 4군으로 분류하였음.  자율신경기능부전, 신경병증 없음: 1군), (자율신경기능부전O, 신경병증X : 2군), (자율신경병증기능부전X, 신경병증 O 3군), (자율신경기능부전O, 신경병증 O: 4군)</t>
    <phoneticPr fontId="1" type="noConversion"/>
  </si>
  <si>
    <t>당뇨병+자율신경기능부전/신경병증 유무에 따라 4군/건강대조군</t>
    <phoneticPr fontId="1" type="noConversion"/>
  </si>
  <si>
    <t>(49.8/53.5/55.5/52.9)/53.5</t>
    <phoneticPr fontId="1" type="noConversion"/>
  </si>
  <si>
    <t>31:51(7:13/8:15/4:8/12:15)/5:7</t>
    <phoneticPr fontId="1" type="noConversion"/>
  </si>
  <si>
    <t>I군</t>
    <phoneticPr fontId="1" type="noConversion"/>
  </si>
  <si>
    <t>II군</t>
    <phoneticPr fontId="1" type="noConversion"/>
  </si>
  <si>
    <t>III군</t>
    <phoneticPr fontId="1" type="noConversion"/>
  </si>
  <si>
    <t>IV군</t>
    <phoneticPr fontId="1" type="noConversion"/>
  </si>
  <si>
    <t>교감신경피부반응이 당뇨병환자의 자율신경 기능부전 증상과 연관하여 변화하며, 특히 진폭의 감소 및 반응소실이 유의하였다. 그리고 신경병증과 자율신경기능부전이 없는 I군에서 발바닥의 반응소실이 유의하게 나타났다.</t>
    <phoneticPr fontId="1" type="noConversion"/>
  </si>
  <si>
    <t>&lt;0.05</t>
    <phoneticPr fontId="1" type="noConversion"/>
  </si>
  <si>
    <t>&lt;0.001</t>
    <phoneticPr fontId="1" type="noConversion"/>
  </si>
  <si>
    <t>이인성</t>
    <phoneticPr fontId="1" type="noConversion"/>
  </si>
  <si>
    <t>당뇨병성 신경손상을 주소로 방문한 환자=중재군, 자율신경계 증상이 없고 신경학적으로 이상이없는 정상인=대조군</t>
    <phoneticPr fontId="1" type="noConversion"/>
  </si>
  <si>
    <t>21:20/15:5</t>
    <phoneticPr fontId="1" type="noConversion"/>
  </si>
  <si>
    <t>56.7/37.1</t>
    <phoneticPr fontId="1" type="noConversion"/>
  </si>
  <si>
    <t>Mystro MS-20</t>
    <phoneticPr fontId="1" type="noConversion"/>
  </si>
  <si>
    <t>완관절에서 정중신경을 5회 자극하여 이중 가장 빠른것을 기록하였고, 5회이상 자극에서 반응이 없을때를 비정상으로 하였다.</t>
    <phoneticPr fontId="1" type="noConversion"/>
  </si>
  <si>
    <t xml:space="preserve">frequency filter는 1Hz-10KHz, amplification sensitivity는 100-500uv/dv, 측정전극은 표면전극, sweep velocity는 500msec/div로 표시함. 검사실 온도 18-24'C, 피검자를 긴장을 푼 상태로 눕게하고 손바닥,발바닥에 활성기록전극을 손등과 발등에 기준전극을 부착함. 습성화를 막기위해 적어도 10초이상의 간격을 두고 자극을 주었으며, 자극을 주기전에 자극의 강도등에 대해 환자에게 설명하였음. </t>
    <phoneticPr fontId="1" type="noConversion"/>
  </si>
  <si>
    <t>RRIV, Valsalva ratio, 30:15, 혈압</t>
    <phoneticPr fontId="1" type="noConversion"/>
  </si>
  <si>
    <t>당뇨병성 신경손상환자에서 SSR의 유용성 확인</t>
    <phoneticPr fontId="1" type="noConversion"/>
  </si>
  <si>
    <t>당뇨병성 신경손상환자/건강대조군</t>
    <phoneticPr fontId="1" type="noConversion"/>
  </si>
  <si>
    <t>김광국</t>
    <phoneticPr fontId="1" type="noConversion"/>
  </si>
  <si>
    <t>교감신경피부반응검사는 당뇨환자에 있어 반응의 유무를 기준으로 축삭돌기의 손상특히 무수초 신경(small unmyelinated C-fiber)손상 진단에 유용할 것으로 사료되고 다른 자율신경검사와 함께 사용하여 자율신경계 특히 교감신경게의 이상을 진단하는데 도움이 될 것으로 사료된다.</t>
    <phoneticPr fontId="1" type="noConversion"/>
  </si>
  <si>
    <t>비인슐린의존성 당뇨병환자(NIDDM, Type2)에서 자율신경장애를 보이는 당뇨성 말초신경병의 진단과 당뇨병 환자의 자율신경장애 조기 발견에 SSR를 이용하여 비교하고, 자율신경장애 증상, 말초신경장애 증상, 운동 및 감각신경전달속도검사등과의 관계 확인</t>
    <phoneticPr fontId="1" type="noConversion"/>
  </si>
  <si>
    <t>64(10/25/13/7/9)</t>
    <phoneticPr fontId="1" type="noConversion"/>
  </si>
  <si>
    <t>내과 및 신경과에서 입원 및 통원치료 받는 Type2 당뇨병환자/ 자율신경계 병변이 의심되는 증상이나 소견 없고 약물복용하지 않는 건강인</t>
    <phoneticPr fontId="1" type="noConversion"/>
  </si>
  <si>
    <t>57.2/46.5</t>
    <phoneticPr fontId="1" type="noConversion"/>
  </si>
  <si>
    <t>41:23/31:23</t>
    <phoneticPr fontId="1" type="noConversion"/>
  </si>
  <si>
    <t>1. 말초신경병(PPN) O, 신경전도속도(NCV) O, 자율신경병증 O : PA군
2. PPN O, NCV X, 자율신경병증 O : pA 군
3. PPN O, NCV O, 자율신경병증 X: PN 군
4. PPN O, NCV X, 자율신경병증, X: pN군
5. PPN X, NCV X, 자율신경병증 X : NN군</t>
    <phoneticPr fontId="1" type="noConversion"/>
  </si>
  <si>
    <t>당뇨병환자(말초신경 신경병증, 자율신경실조증(-)/자율신경실조증 only/말초신경 신경병증 only/말초신경 신경병증, 자율신경실조증(+))(NN/PA/PN/pA/pN군)/건강대조군</t>
    <phoneticPr fontId="1" type="noConversion"/>
  </si>
  <si>
    <t>김응규</t>
    <phoneticPr fontId="1" type="noConversion"/>
  </si>
  <si>
    <t>1987.8-1989.7</t>
    <phoneticPr fontId="1" type="noConversion"/>
  </si>
  <si>
    <t>25:33/-</t>
    <phoneticPr fontId="1" type="noConversion"/>
  </si>
  <si>
    <t>대학병원에 입원한 당뇨병환자</t>
    <phoneticPr fontId="1" type="noConversion"/>
  </si>
  <si>
    <t>Medelec sensor(UK)</t>
    <phoneticPr fontId="1" type="noConversion"/>
  </si>
  <si>
    <t>정상대조군에서는 모두 SSR을 쉽게 얻을수 있음. 당뇨병 환자 중 신경전달검사상 정상인 군보다 신경전달검사가 이상이 있었던 환자군에서 SSR 검사상 이상이 있는 환자가 많았음. SSR 검사는 당뇨병환자에서 자율신경계 침법 초기진단에 매우 유용한 검사임</t>
    <phoneticPr fontId="1" type="noConversion"/>
  </si>
  <si>
    <t>2011.11.-2013.2</t>
    <phoneticPr fontId="1" type="noConversion"/>
  </si>
  <si>
    <t>The patients were diagnosed using the proposed revised CRPS clinical diagnostic criteria [3], according to the International Association for the Study of Pain (IASP). The CRPS type was determined using the IASP diagnostic criteria for CRPS [4]. Six patients were diagnosed with CRPS, according to the revised CRPS clinical diagnostic criteria proposed by IASP [3]. Among them, 4 patients were diagnosed with CRPS-I and 2 patients with CRPS-II. Seven patients reported similar upper or lower limb pain, but they did not fulfill the proposed clinical diagnostic criteria for CRPS at the time of evaluation and until 8 months follow-up post-symptom onset.</t>
    <phoneticPr fontId="1" type="noConversion"/>
  </si>
  <si>
    <t>We considered the latency was prolonged if it was longer than 1 SD (&gt;1.65 seconds in palmar and &gt;2.23 seconds in plantar).</t>
    <phoneticPr fontId="1" type="noConversion"/>
  </si>
  <si>
    <t>Medelec Synergy(Oxford Instruments Medical Ltd., Surrey, UK)</t>
    <phoneticPr fontId="1" type="noConversion"/>
  </si>
  <si>
    <t>Patients were informed on the SSR method prior to examination. Patients were positioned supine and relaxed on a secured bed in a silent examination room kept at 22 o C–24 o C or higher [5-10]. The skin temperature was maintained at 32 o C–36 o C [11-17]. The skin was cleansed and covered with electrolyte gel; active electrodes were then placed on the palm or sole and the reference electrode over the dorsum of the respective body part. The median nerve contralateral to the recorded site was stimulated and latency was measured. SSR was performed using EMG equipment (Medelec Synergy; Oxford Instruments Medical Ltd., Surrey, UK) that included a built-in monitor, bipolar stimulator, and discoid electrodes at the following settings: 10–30 mA stimulation intensity, 0.1 ms stimulation duration, 0.5–1,000 Hz frequency filter, 0.5 mV/div sensitivity, 0.5 sec/div sweep speed, 1 minute minimal interstimulus interval, irregular stimulus, and 3 [18]. The stimulus was delivered irregularly a 1-minute or greater interstimulus interval to avoid habituating the sympathetic skin response. Latency was measured at the initiation of the negative phase, and the shortest latency was chosen among three results. Knezevic and Bajada [11] previously reported that the mean palmar peripheral autonomic surface potential latency was 1.52±0.13 seconds and the mean plantar peripheral autonomic surface potential latency was 2.07±0.16 seconds in 30 normal subjects.</t>
    <phoneticPr fontId="1" type="noConversion"/>
  </si>
  <si>
    <t>SSR은 CRPS에 유용한 진단 테스트일 수 있습니다. 추가 연구가 필요하지만, SSR는 CRPS를 진단하는 객관적인 도구 역할을 할 수 있다.</t>
    <phoneticPr fontId="1" type="noConversion"/>
  </si>
  <si>
    <t>8:5</t>
    <phoneticPr fontId="1" type="noConversion"/>
  </si>
  <si>
    <t>당뇨환자 중 penile+foot SSR을 이용해 sudoscan</t>
    <phoneticPr fontId="1" type="noConversion"/>
  </si>
  <si>
    <t>PIGD</t>
    <phoneticPr fontId="1" type="noConversion"/>
  </si>
  <si>
    <t>TD</t>
    <phoneticPr fontId="1" type="noConversion"/>
  </si>
  <si>
    <t>intermediate</t>
    <phoneticPr fontId="1" type="noConversion"/>
  </si>
  <si>
    <t>0.001
(PIGT, TD subtype간 ;&lt;0.001)</t>
    <phoneticPr fontId="1" type="noConversion"/>
  </si>
  <si>
    <t>SSRs of bilateral upper and lower limbs were performed using a multichannel computerized electromyograph (Dante Keypoint G4, Natus Medical, Denmark) by a trained neurophysiologist.
The stimulator was placed over a median nerve at the wrist with a stimulation intensity at 20 mA for 0.2 ms. Surface electrodes were placed on palms of upper limbs and plants of lower limbs with reference electrodes placed on the dorsal region. The filter setting was 0.5–2,000 Hz. For each limb, three recordings were performed with stimulus intervals more than 30 s. The widest amplitude and its corresponding latency were adopted. The response was considered absent when no change larger than 50 µV was observed in any of the three recordings in 2 s following a stimulus (19).</t>
    <phoneticPr fontId="1" type="noConversion"/>
  </si>
  <si>
    <t>(Dante Keypoint G4, Natus Medical, Denmark)</t>
    <phoneticPr fontId="1" type="noConversion"/>
  </si>
  <si>
    <t>The response was considered absent when no change larger than 50 µV was observed in any of the three recordings in 2 s following a stimulus (19).</t>
    <phoneticPr fontId="1" type="noConversion"/>
  </si>
  <si>
    <t>&gt;50uV</t>
    <phoneticPr fontId="1" type="noConversion"/>
  </si>
  <si>
    <t>All patients were diagnosed by two movement disorder neurologists according to the UK Parkinson’s Disease Society Brain Bank Criteria.
Excluded participants were those with a family history of PD, secondary and atypical parkinsonism, or confounding factors potentially involving autonomic symptoms (such as diabetes mellitus, peripheral neuropathy, and low level of vitamin B12), on medications potentially influencing autonomic symptoms (such as tricyclic antidepressants, beta blockers, and anticholinergic drugs), and being diagnosed with cognitive impairment which would otherwise compromise our assessment.
All included patients signed written informed consents.</t>
    <phoneticPr fontId="1" type="noConversion"/>
  </si>
  <si>
    <t>결론적으로, 우리의 결과는 자율 기능 장애가 PIGD 하위 유형 환자에서 더 심각하다는 것을 뒷받침하고 PD에서 SSR의 비대칭을 보여준다. SCOPA-AUT 및 UPDRS-III 점수로 분석된 바와 같이 SSR 부재가 더 나쁜 자율신경 및 운동 증상을 나타낼 수 있지만 심각한 측면의 SSR 매개 변수는 기능 장애의 진행을 평가하기에 충분하지 않다.</t>
    <phoneticPr fontId="1" type="noConversion"/>
  </si>
  <si>
    <t>결론적으로 IGR 환자는 자율신경 손상이 있고 땀이 적고 입안이 건조하며 변비가 있는 등 임상적 징후가 다양하다. 혈청 트리글리세리드, 총 콜레스테롤 및 저밀도 리포단백질 콜레스테롤의 높은 수치는 IGR 환자의 자율신경장애 위험 인자를 나타낸다. 심호흡 중 SSR 및 심박수 변화는 당뇨병 전 자율신경 기능을 감지할 수 있다. SSR 이상은 말초 교감 신경 손상을 반영할 수 있으며, 심호흡 중 심박수 변화가 감소하면 심장 질 신경 기능의 손상을 반영할 수 있다. 그러나 본 연구는 표본 크기가 작고, 관측지표가 불충분하며, 관측시간이 짧기 때문에 이러한 결론을 입증하기 위해서는 추가 연구가 필수적이다.</t>
    <phoneticPr fontId="1" type="noConversion"/>
  </si>
  <si>
    <t>Heart rate changes during deep breathing, Supine-orthostatic blood pressure changes</t>
    <phoneticPr fontId="1" type="noConversion"/>
  </si>
  <si>
    <t>The criteria for abnormal SSR included that Lat was more than mean ± two standard deviations, Amp was lower than the minimum of the normal control group, and the SSR waveform disappeared.</t>
    <phoneticPr fontId="1" type="noConversion"/>
  </si>
  <si>
    <t>우리의 결과에 따르면, 교감 및 부교감 개입은 MSA와 PSP 모두에서 발생하지만, 변화의 강도는 이 두 가지 장애 간에 다르며 비침습 전기생리학 테스트로 평가할 수 있다. MSA에서는 자율신경 실조증의 임상 증상의 강도와 전기생리학적인 검사 결과 사이에 유의미한 상관관계를 발견할 수 있으며, 자율신경 실조증의 임상 증거가 없는 전기생리학적인 검사의 비정상적인 결과는 PSP를 더 시사한다.</t>
    <phoneticPr fontId="1" type="noConversion"/>
  </si>
  <si>
    <t>MSA</t>
    <phoneticPr fontId="1" type="noConversion"/>
  </si>
  <si>
    <t>PSP</t>
    <phoneticPr fontId="1" type="noConversion"/>
  </si>
  <si>
    <t>상지</t>
    <phoneticPr fontId="1" type="noConversion"/>
  </si>
  <si>
    <t>하지</t>
    <phoneticPr fontId="1" type="noConversion"/>
  </si>
  <si>
    <t>NORMAL/NOT REGISTERED</t>
    <phoneticPr fontId="1" type="noConversion"/>
  </si>
  <si>
    <r>
      <t>(SD)There was abnormality if any one of the following manifestations was observed: 1. disappearance of wave form: 2. latency longer than that in the normal control group by mean</t>
    </r>
    <r>
      <rPr>
        <strike/>
        <sz val="9"/>
        <color rgb="FFFF0000"/>
        <rFont val="KoPub돋움체 Light"/>
        <family val="1"/>
        <charset val="129"/>
      </rPr>
      <t>±</t>
    </r>
    <r>
      <rPr>
        <strike/>
        <sz val="9"/>
        <color rgb="FFFF0000"/>
        <rFont val="맑은 고딕"/>
        <family val="3"/>
        <charset val="129"/>
      </rPr>
      <t>2.5SD. 3. wave amplitude lower than the average value in the normal control group by 50%. 
*환자군의 비정상 비율(36.7%) 제시하고 있음</t>
    </r>
    <phoneticPr fontId="1" type="noConversion"/>
  </si>
  <si>
    <t>QSART, RRIV, Valsalva ratio, E:I ratio, 30:15 ratio</t>
    <phoneticPr fontId="1" type="noConversion"/>
  </si>
  <si>
    <t>we recruited 25 patients diagnosed with IGT within the last 6 weeks and 25 patients diagnosed with T2DM within the last 2 years who also have autonomic symptoms. In the control group, 30 age- and sex-matched healthy individuals (hospital staff or relatives of patients) with normal glucose tolerance on standardized oral glucose tolerance test were recruited.
Exclusion criteria were as follows: patients older than 65 years, abnormality in serum tests including complete blood count, liver, kidney and thyroid function tests, serum iron, folate and vitamin B12 levels, history of drug abuse, alcohol intake, toxin exposure, neoplasm, familial or acquired peripheral sensorimotor neuropathy, autoimmune disease, vascular peripheral disease, uncontrolled hypertension, uncontrolled dyslipidemia, congestive heart failure, cardiac arrhythmias, and any other chronic systemic diseases. Also, participants who were taking alpha- or beta-blockers, calcium channel blockers, anticholinergics, sedatives, antidepressant agents were excluded.</t>
    <phoneticPr fontId="1" type="noConversion"/>
  </si>
  <si>
    <t>Autonomic Nervous Testing Software for Neuropack M1 QP-954BK (Nihon Kohden Co., Tokyo, Japan)</t>
    <phoneticPr fontId="1" type="noConversion"/>
  </si>
  <si>
    <t>Filters were set at 0.2 to 1000 Hz, sensitivity was 500 mV/div and the sweep speed was 1 second/div. Patients were in supine position. Recording disc electrodes were placed on palmar and dorsal surfaces of right hand and plantar and dorsal surfaces of right foot. Electrodes on palmar and plantar surfaces were the active electrode, and electrodes on the dorsal surfaces were the reference electrode.
Ground electrode was placed on the forearm. Stimulation intensity was 20 mA and the duration was 0.2 milliseconds.
In order to obtain the palmar SSR, electrical stimuli were applied to the left median nerve at the wrist line and for the plantar SSRs, the left posterior tibial nerve was stimulated behind the medial malleolus. To avoid habituation, stimuli were given randomly at a minimum of 30-second intervals. Three recordings were obtained and the one with the shortest latency and highest amplitude was acquired. At least 5 stimuli were given before it was accepted as absent response when there was no repeatable deflection of the baseline. Amplitude was measured peak-to-peak and the latency was defined as the interval from the stimulus artifact to the first negative deflection
of the response.</t>
    <phoneticPr fontId="1" type="noConversion"/>
  </si>
  <si>
    <t>결론적으로, 우리의 결과는 IGT와 T2DM을 가진 개인에서 내피 기능 장애가 명백하다는 것을 뒷받침한다. 더욱이, HRV는 DM의 질병 과정, 즉 IGT의 매우 초기 단계에서 손상된다. 그러나, 우리는 내피 손상의 바이오마커의 증가된 수준은 손상된 것과 상관관계가 없다는 것을 발견했다.
HRV. 당뇨병성 자율신경병증의 병인과 임상적 상관관계를 명확히 하기 위해 더 많은 연구가 필요하다.</t>
    <phoneticPr fontId="1" type="noConversion"/>
  </si>
  <si>
    <t>우리의 결과는 SPG4-HSP 환자가 손상된 작은 신경절 후 콜린성 섬유로 인한 하복부 운동 장애를 가지고 있음을 나타낸다. SPG4-HSP의 손상은 말초신경계로 확장된다.</t>
    <phoneticPr fontId="1" type="noConversion"/>
  </si>
  <si>
    <t>IGT</t>
    <phoneticPr fontId="1" type="noConversion"/>
  </si>
  <si>
    <t>T2DM</t>
    <phoneticPr fontId="1" type="noConversion"/>
  </si>
  <si>
    <t>loss of response</t>
    <phoneticPr fontId="1" type="noConversion"/>
  </si>
  <si>
    <t>손바닥</t>
    <phoneticPr fontId="1" type="noConversion"/>
  </si>
  <si>
    <t>발바닥</t>
    <phoneticPr fontId="1" type="noConversion"/>
  </si>
  <si>
    <t>&lt;0.019</t>
    <phoneticPr fontId="1" type="noConversion"/>
  </si>
  <si>
    <t>The diagnoses were based on the criteria stipulated by ACR in 1990. The control group of the study was formed by healthy and volunteer individuals who have applied to the outpatient clinics of the same hospital for routine checkups or were hospital employees, paired with the patient groups with respect to age and gender.</t>
    <phoneticPr fontId="1" type="noConversion"/>
  </si>
  <si>
    <t>When the measurement quality was determined to be low, the number of stimulations was increased and when no response to at least 5 stimulations was observed the measurement was classified as Bno response^ and excluded from the study.</t>
    <phoneticPr fontId="1" type="noConversion"/>
  </si>
  <si>
    <t>Physical Medicine and Rehabilitation Clinic (PowerLab 8/30 with LabChart Pro, Data Acquisition Systems, AD Instruments, Inc. Colorado Springs, CO, USA).</t>
  </si>
  <si>
    <t>SSR records were taken in a silent and illuminated room with a suitable temperature (22 °C – 24 °C), while the patient was in a sitting position using a system set up at Physical Medicine and Rehabilitation Clinic (PowerLab 8/30 with LabChart Pro, Data Acquisition Systems, AD Instruments, Inc. Colorado Springs, CO, USA). Ring electrodes placed at the middle bone level on the left hand second and third fingers were used as recording electrodes. Stimulations were given using a stimulator placed at the median nerve block in the right forearm area. The stimulation current strength applied was 0.01A. To prevent the decrease in the reaction of the skin against the stimulation due to the repetition of the stimulation, the lag between two stimulations were adjusted to be more than 30 s and 5 stimulations were applied in random intervals. When the measurement quality was determined to be low, the number of stimulations was increased and when no response to at least 5 stimulations was observed the measurement was classified as Bno response^ and excluded from the study.</t>
    <phoneticPr fontId="1" type="noConversion"/>
  </si>
  <si>
    <t>SSR 매개변수를 포함한 이 결과는 SSR가 FMS의 진단에 사용될 수 있는 새로운 보조 진단 방법이 될 수 있음을 보여주었다.</t>
    <phoneticPr fontId="1" type="noConversion"/>
  </si>
  <si>
    <t>결론적으로 본 연구에서는 포도당 내성 및 인슐린 저항성이 저하된 아동에서 감각섬유와 얇은 섬유를 포함하는 말초신경장애를 검출하였다. 이 결과는 운동신경병증보다는 길이 의존성과 감각 때문에 주로 고려되어 왔다. 최근 소아에서 발견된 비만 합병증인 다발성 신경장애는 포도당 내성이 저하되거나 인슐린 저항성이 저하된 소아에서 정기적인 전기생리학 검사뿐만 아니라 내측 족저신경 전도 연구와 교감 피부 반응을 통해 평가할 것을 권고한다.</t>
    <phoneticPr fontId="1" type="noConversion"/>
  </si>
  <si>
    <t xml:space="preserve">Impaired glucose tolerance </t>
    <phoneticPr fontId="1" type="noConversion"/>
  </si>
  <si>
    <t xml:space="preserve">insulin resistance </t>
    <phoneticPr fontId="1" type="noConversion"/>
  </si>
  <si>
    <t>normal glucose tolerance</t>
    <phoneticPr fontId="1" type="noConversion"/>
  </si>
  <si>
    <t>R 상지</t>
    <phoneticPr fontId="1" type="noConversion"/>
  </si>
  <si>
    <t>R 하지</t>
    <phoneticPr fontId="1" type="noConversion"/>
  </si>
  <si>
    <t>latency</t>
    <phoneticPr fontId="1" type="noConversion"/>
  </si>
  <si>
    <t>L 상지</t>
    <phoneticPr fontId="1" type="noConversion"/>
  </si>
  <si>
    <t>L 하지</t>
    <phoneticPr fontId="1" type="noConversion"/>
  </si>
  <si>
    <t>amplitude</t>
    <phoneticPr fontId="1" type="noConversion"/>
  </si>
  <si>
    <t>포도당내성장애(IGT)/인슐린저항(IR)/정상인슐린저상(NGT)/HC</t>
    <phoneticPr fontId="1" type="noConversion"/>
  </si>
  <si>
    <t>-</t>
    <phoneticPr fontId="1" type="noConversion"/>
  </si>
  <si>
    <t>As both 2 and 3-SDs from the mean of the control group have been considered as possible abnormality criteria in the literature, both were calculated but only the 2-SD criterion was used to define abnormal responses.</t>
    <phoneticPr fontId="1" type="noConversion"/>
  </si>
  <si>
    <t>우리는 SSR가 MS 및 CIS 환자에서 민감하고 구체적이며 효과적인 자율 평가 방법임을 입증했다. 이러한 환자의 자율신경계 기능 장애를 진단하는 데 있어 다른 신경생리학적 검사와 상호 보완적이며, 이는 일반적으로 EDSS에 의해 간과된다. 이전 연구와 함께 이를 바탕으로, 우리는 SSR를 의심 사례를 진단하고 MS 환자의 자율적 장애를 평가하기 위한 보조 도구로 사용할 것을 권장한다.</t>
    <phoneticPr fontId="1" type="noConversion"/>
  </si>
  <si>
    <t>L or R 하지</t>
    <phoneticPr fontId="1" type="noConversion"/>
  </si>
  <si>
    <t>control의 2SD이상
latency</t>
    <phoneticPr fontId="1" type="noConversion"/>
  </si>
  <si>
    <t>latency</t>
    <phoneticPr fontId="1" type="noConversion"/>
  </si>
  <si>
    <t>손</t>
    <phoneticPr fontId="1" type="noConversion"/>
  </si>
  <si>
    <t>발</t>
    <phoneticPr fontId="1" type="noConversion"/>
  </si>
  <si>
    <t>5명 EDSS, 3명 MSA</t>
    <phoneticPr fontId="1" type="noConversion"/>
  </si>
  <si>
    <t>가족성아밀로이드성다발신경병증제1형 환자(FAP-I, Group 1,2)/HC(Group 3)</t>
    <phoneticPr fontId="1" type="noConversion"/>
  </si>
  <si>
    <t>가족성 아밀로이드성 다발성경화증 진단</t>
    <phoneticPr fontId="1" type="noConversion"/>
  </si>
  <si>
    <t>발밑 SSR 반응은 FAP-I에서 말초 신경 섬유의 초기 기능 장애를 감지하는 데 유용한 측정값이다. 그것의 이상은 경고 신호로 간주되어야 하고 신중한 임상 평가로 이어져야 한다.</t>
    <phoneticPr fontId="1" type="noConversion"/>
  </si>
  <si>
    <t>magnetic stimulation</t>
    <phoneticPr fontId="1" type="noConversion"/>
  </si>
  <si>
    <t>matched</t>
    <phoneticPr fontId="1" type="noConversion"/>
  </si>
  <si>
    <t>SSR 이상은 경미한 중증도 PAD 환자의 신경 장애에 대한 초기적이고 독립적인 발견으로 나타났다. 이러한 PAD 환자에 대한 SSR 연구는 PAD 유도 신경병증을 다른 신경병리 과정과 구별하는 데 유용할 수 있다.</t>
    <phoneticPr fontId="1" type="noConversion"/>
  </si>
  <si>
    <t>visual evoked potentials (VEP), somatosensory evoked potentials (SSEP)</t>
    <phoneticPr fontId="1" type="noConversion"/>
  </si>
  <si>
    <t>SSR were recorded synchronously from both palms and soles following a single supramaximal square wave electrical stimulus of the right median nerve at the wrist. 16
Latency to the first peak and peak to peak amplitude were measured for all four limbs. Responses were defined as abnormal if absent in any one limb, or if having an amplitude less than 50% of the contralateral side.</t>
    <phoneticPr fontId="1" type="noConversion"/>
  </si>
  <si>
    <t>Nicolet Viking IV equipment (Madison, Wisconsin, USA)</t>
    <phoneticPr fontId="1" type="noConversion"/>
  </si>
  <si>
    <t>Responses were defined as abnormal if absent in any one limb, or if having an amplitude less than 50% of the contralateral side.</t>
    <phoneticPr fontId="1" type="noConversion"/>
  </si>
  <si>
    <t>항인지질증후군(APS)/다발성경화증(MS)</t>
    <phoneticPr fontId="1" type="noConversion"/>
  </si>
  <si>
    <t>48.3/36.8</t>
    <phoneticPr fontId="1" type="noConversion"/>
  </si>
  <si>
    <t>5:25/13;20</t>
    <phoneticPr fontId="1" type="noConversion"/>
  </si>
  <si>
    <t>Thirty APS patients with CNS manifestations (20 with primary APS and 10 with APS secondary to SLE), all fulfilling the Sapporo criteria, and 33 definite cases of multiple sclerosis with a similar neurological disability underwent electrophysiological studies. These studies are done as part of our routine assessment in all patients with multiple sclerosis and all APS patients with CNS manifestations.
APS patients were recruited consecutively from the rheumatology and neuroimmunology clinics at the Tel-Aviv Sourasky Medical Centre. They were diagnosed as having APS on the basis of evidence of a stroke with a documented neurological deficit, evidence of a vascular thrombotic event outside the CNS, or a typical obstetric history, and the presence of aPL (anticardiolipin IgG, or anticardiolipin IgM, or lupus anticoagulant) on at least two occasions, at least six weeks apart. Anticardiolipin antibodies were measured in different laboratories in the outpatient clinics, using standard commercial enzyme linked immunosorbent assay (ELISA) kits. For each patient the tests were repeated in the same initial laboratory. Lupus anticoagulant was measured in all the patients in a single hospital based laboratory, using the activated partial thromboplastin time test (APTT) with a lupus anticoagulant sensitive thromboplastin, or the dilute Russell viper venom test (dRVVT).
Patients with clinically definite multiple sclerosis according to established clinical criteria (at least two exacerbations together with at least three typical lesions on MRI) were recruited from the neuroimmunology clinic at the Tel-Aviv Sourasky Medical Centre.</t>
    <phoneticPr fontId="1" type="noConversion"/>
  </si>
  <si>
    <t>우리는 중추신경계 소견이 유일한 임상적 징후로서, 뇌 MRI 소견이 다발성 경화증 또는 APS와 양립할 수 있는 환자에서, 정상 유발 전위 검사, 특히 정상 VEP가 APS 진단을 지원한다고 제안한다. 우리의 결과는 명확한 임상 진단을 가진 환자에 대한 연구를 기반으로 한다. 전기생리학 연구가 더 복잡한 경우나 질병의 초기 단계에서 정확한 진단을 내리는 데 도움이 될 수 있을지는 두고 봐야 한다.</t>
    <phoneticPr fontId="1" type="noConversion"/>
  </si>
  <si>
    <t>APS/대조군 MS</t>
    <phoneticPr fontId="1" type="noConversion"/>
  </si>
  <si>
    <t>상지</t>
    <phoneticPr fontId="1" type="noConversion"/>
  </si>
  <si>
    <t>NS</t>
    <phoneticPr fontId="1" type="noConversion"/>
  </si>
  <si>
    <t>결론적으로, 우리의 조사는 임상 또는 전기 생리학적 연구를 사용하여 MJD 환자에서 자율신경 장애는 드물지 않다는 것을 발견했다. RRIV와 SSR의 높은 이상률은 부교감신경계와 교감신경계가 모두 MJD에 영향을 받았으며 질병의 진행과 상관관계가 있음을 나타냈다.</t>
    <phoneticPr fontId="1" type="noConversion"/>
  </si>
  <si>
    <t>electric stimulation</t>
    <phoneticPr fontId="1" type="noConversion"/>
  </si>
  <si>
    <t>20:8/</t>
    <phoneticPr fontId="1" type="noConversion"/>
  </si>
  <si>
    <t>Patients were asked for subjective feelings during stimulation. SSRs were recorded with EMG surface disc electrodes (gold cup, DANTEC, Skovlunde, Denmark and Carbamed, Zurich, Switzerland, fig. 1, C) applied with electrode contact jelly to the right palm and sole with reference electrodes applied to the right hand and foot dorsum. The stimulation electrode and recording electrodes were plugged into a custom built 4-channel electromyograph (DANTEC Keypoint TM, Medtronic Functional Diagnostics A/S, Skovlunde, Denmark) which recorded the curves and latencies with a special computer program. A bandpass of 10 Hz to 2 KHz and an analysis time of 5 seconds were used.</t>
    <phoneticPr fontId="1" type="noConversion"/>
  </si>
  <si>
    <t>EMG surface disc electrodes (gold cup, DANTEC, Skovlunde, Denmark and Carbamed, Zurich, Switzerland, fig. 1, C)</t>
    <phoneticPr fontId="1" type="noConversion"/>
  </si>
  <si>
    <t>불완전 SCI</t>
    <phoneticPr fontId="1" type="noConversion"/>
  </si>
  <si>
    <t>손바닥,발바닥</t>
    <phoneticPr fontId="1" type="noConversion"/>
  </si>
  <si>
    <t>15mA</t>
    <phoneticPr fontId="1" type="noConversion"/>
  </si>
  <si>
    <t>완전 SCI</t>
    <phoneticPr fontId="1" type="noConversion"/>
  </si>
  <si>
    <t>Borderline level for determination of normal from normal level was obtaied by Roc-Curve method. Borderline level for latency in this method was selected 1575msec(with 90% Sp, and 60% Sn) and for amplitude was selected 0.55mV (with 78% Sp, and 75% Sn). Latency more than 1575 msec and amplitude lower than 0.55mv were interpreted as abnormal findings. To increase Sp and Sn for above mentioned levels, two pattern waves were considered as abnormal SSR. First, Absent wave in SSR test, and second abnormal altency(&gt;1575 msec) or abnormal amplitude(&lt;0.55mv) in at least in two of four scales that were determined. In the control group, SSR was present and easily recorded in all subjects. A repsponse was considered as absent if it could not be elicited following five stimulti of increasing intensity, at an inteervals of at least 60 seconds in order to avoid habituation.</t>
    <phoneticPr fontId="1" type="noConversion"/>
  </si>
  <si>
    <t>latency &gt;1575ms, 
amplitude &lt;0.55mV</t>
    <phoneticPr fontId="1" type="noConversion"/>
  </si>
  <si>
    <t>손등, 손바닥</t>
    <phoneticPr fontId="1" type="noConversion"/>
  </si>
  <si>
    <t>결론적으로 본 연구결과는 뇌경색에 따른 교감하 운동활동과 심장부교감기능의 감소를 나타내었다.
교감하 운동 활동은 주로 좌뇌반구에서, 심장 부교감 활동은 주로 우뇌반구에서 나타난다. 시간이 많이 걸리고 수행이 어렵고 불편했던 다른 자율 기능 테스트와 비교하여 SSR 및 RRLV는 단순하고 가치 있으며 객관적인 테스트이다. 특정 뇌 영역과 자율 기능 사이의 연관성을 명확히 하기 위해 뇌출혈, 종양 또는 뇌전증을 가진 더 큰 환자 그룹을 조사할 필요가 있을 수 있다.</t>
    <phoneticPr fontId="1" type="noConversion"/>
  </si>
  <si>
    <t>early phase</t>
    <phoneticPr fontId="1" type="noConversion"/>
  </si>
  <si>
    <t>late phase</t>
    <phoneticPr fontId="1" type="noConversion"/>
  </si>
  <si>
    <t>불완전마비 손</t>
    <phoneticPr fontId="1" type="noConversion"/>
  </si>
  <si>
    <t>물완전마비 손</t>
    <phoneticPr fontId="1" type="noConversion"/>
  </si>
  <si>
    <t>좌측마비</t>
    <phoneticPr fontId="1" type="noConversion"/>
  </si>
  <si>
    <t>우측 마비</t>
    <phoneticPr fontId="1" type="noConversion"/>
  </si>
  <si>
    <t>total</t>
    <phoneticPr fontId="1" type="noConversion"/>
  </si>
  <si>
    <t>요약하자면, 교감 및 부교감 개입은 PD에서 발생하며 비침습 전기생리학 테스트에 의해 평가될 수 있다. 레보도파 치료와 관련된 PD에는 자율적 관여의 범위가 있으며[34] 자율적 연구는 자율성 장애의 평가와 평가에 유용하다[35–38]. 우리의 결과는 비침습 전기생리학 시험(RRIV 및 SSR)을 사용하여 추체외 질환에 대한 부교감 및 교감 시스템 참여를 평가하는 것이 차별적 진단에 도움이 되고 파킨슨 증후군의 임상 분화를 보완할 수 있음을 보여준다</t>
    <phoneticPr fontId="1" type="noConversion"/>
  </si>
  <si>
    <t>하지</t>
    <phoneticPr fontId="1" type="noConversion"/>
  </si>
  <si>
    <t>상지 or 하지</t>
    <phoneticPr fontId="1" type="noConversion"/>
  </si>
  <si>
    <t>Keypoint electromyogram apparatus with Keypoint S. S. R. software package (Keypoint, Dante, Denmark).</t>
    <phoneticPr fontId="1" type="noConversion"/>
  </si>
  <si>
    <t>Sympathetic skin response examinations were performed on all patients and included examination of the median nerve by application of electrical stimuli and then measurement of latency and of peak-to-peak amplitudes.
The active electrode was placed in the palmar area, the reference electrode was placed over the dorsal area of the hand, and the ground electrode was placed on the wrist [13,14].</t>
    <phoneticPr fontId="1" type="noConversion"/>
  </si>
  <si>
    <t>7:6/</t>
    <phoneticPr fontId="1" type="noConversion"/>
  </si>
  <si>
    <t>All patients had complete physical, ophthalmologic, neurologic, and electrophysiologic examinations during a period of 6 months.
Histamine tests were performed by injecting intradermally 0.1 mL of 1:1000 histamine acid phosphate solution, and Lewis triple responses were sought [9,10].</t>
    <phoneticPr fontId="1" type="noConversion"/>
  </si>
  <si>
    <t>4.9/</t>
    <phoneticPr fontId="1" type="noConversion"/>
  </si>
  <si>
    <t>결론적으로, 이전 출판물에 따르면 다소 고정관념적인 특징을 보인 CIPA 환자는 진단적으로 중요할 수 있는 추가적인 임상 및 전기생리학적인 이상을 나타낼 수 있으며 잠재적 CIPA 환자에게서 찾아야 한다.</t>
    <phoneticPr fontId="1" type="noConversion"/>
  </si>
  <si>
    <t>1997.9-1999.6</t>
    <phoneticPr fontId="1" type="noConversion"/>
  </si>
  <si>
    <t>Thirty-eight reference subjects and 337 subjects with diabetes mellitus (DM), as defined by the 1985 World Health Organization criteria, 11 were examined. Treatment of DM consisted of insulin, oral hypoglycemic agents, or diet alone. A complete medical and neurological history with a detailed survey of autonomic symptoms (i.e., incontinence, constipation, nocturnal diarrhea, sexual dysfunction, orthostatic dizziness, gastroparesis, sweating irregularities, cutaneous dryness, and skin color changes) was obtained in all subjects. Complete physical and neurological examinations were performed to select only patients with peripheral symmetrical sensorimotor polyneuropathy attributable to diabetes mellitus. We excluded patients having other causes of polyneuropathy such as familial neuropathy, ethanol abuse, nutritional deficiency, toxic drug exposure, and autoimmune neuropathy, with pertinent laboratory investigations.</t>
    <phoneticPr fontId="1" type="noConversion"/>
  </si>
  <si>
    <t>KeyPoint electromyograph system (Medtronic, Mississauga, ON, Canada)</t>
    <phoneticPr fontId="1" type="noConversion"/>
  </si>
  <si>
    <t xml:space="preserve">The SSR tests were performed in a semidarkened room with the ambient temperature maintained at 28°C. For the palmar SSR, standard silver–silver chloride surface electrodes were used with the active recording electrode placed on the palm 3 cm proximal to the second interdigital cleft and the reference electrode located at the distal phalanx of the third digit. Stimulating electrodes were placed over the contralateral median nerve at the wrist with the cathode placed proximally. The ground electrode was placed on the contralateral hand proximal to the site of stimulation. Temperature of both hands was maintained between 32° and 34°C during testing.
For the plantar SSR, the active recording electrode was placed on the plantar surface of the foot 3 cm proximal to the first web space and the reference electrode on the second toe. The stimulating cathode was placed over the contralateral plantar midfoot proximal to the second digital interspace with the cathode proximal, and the ground electrode on the contralateral foot proximal to the site of stimulation. Temperature of both feet was maintained between 31° and 33°C.
Three successive SSRs were recorded for each limb. As the SSR habituates with repetitive stimulation, the stimuli were delivered at irregular intervals at 15–20 s.
SSR parameters included: maximum amplitude from the first negative peak to the first positive peak; latency to the onset of depolarization indicated by the first continuous deflection from baseline; and the area under the negative peak automatically determined by the KeyPoint. SSR relationships with age, gender, duration of diabetes mellitus, duration of polyneuropathy, CDT, VPT, symptoms of pain due to neuropathy, autonomic symptoms, weight, presence of retinopathy, presence of nephropathy, hypertension, smoking history, coronary artery disease, weakness, sensory testing (light touch, pinprick, temperature, vibration, proprioception), blood pressure, resting heart rate, sural nerve response amplitudes, sural nerve conduction velocities, and glycosylated hemoglobin levels were determined.
In a subset of 32 patients repeat SSR testing was done after 1 year.
</t>
    <phoneticPr fontId="1" type="noConversion"/>
  </si>
  <si>
    <t>55.1/?</t>
    <phoneticPr fontId="1" type="noConversion"/>
  </si>
  <si>
    <t>248:89/?</t>
    <phoneticPr fontId="1" type="noConversion"/>
  </si>
  <si>
    <t>The examination was performed in a quiet room at a temperature of 22°C after an acclimatization period of 15
minutes. The patients were seated comfortably and relaxed in an armchair. Skin temperature was maintained above 31°C. Surface electrodes were placed on the palm of both hands and referred to the dorsum. The cathode of a common stimulator device was positioned over the median nerve at the wrist for both right and left stimulations. Stimulation intensity was 30 mA for 0.2 milliseconds. 16 Three stimuli were delivered at irregular intervals of more than 1 minute to avoid habituation, first to the right and then the left hands. Recordings were made with a conventional electromyography system, using a sensitivity level of 0.5 mV per division. The poststimulus analysis was 10 seconds. Cutoff frequency filters were set at 0.1 Hz and 100 Hz. Latencies were measured by setting cursors from the stimulus artifact to the onset potential (first continuous deflection from baseline). Maximum amplitudes were measured from peak to peak. The SSR latencies and amplitudes were simultaneously recorded on both hands. The greatest amplitude and the shortest latency among the three consecutive SSRs obtained from right and left side stimulations were considered for statistical analysis. A qualitative assessment was also made as follows: SSR was considered normal when it was elicitable by all three stimuli; SSR was considered abnormal when it was not elicitable at the second or third stimulus (fewer than three reproducible responses) 18 ; SSR was considered absent when it was not elicited by any of the three stimuli. SSR latencies and amplitudes were expressed as means ± standard deviations of the ipsilateral and contralateral responses obtained after left and right median nerve stimulation. Interside differences were calculated for the stimulated and contralateral sides.
In patients with PD and motor asymmetries, the SSR latencies and amplitudes on the more severely affected side were compared with those on the less severely affected side. For intergroup comparisons, SSR latencies and amplitudes on the side with more marked motor symptoms in PD were compared with those on the right and left sides of control subjects. For the MSA group, SSR latencies and amplitudes on the more and less severely affected side were considered in four patients with motor asymmetry, whereas those of the right and left side were considered in six patients without motor asymmetry. A quantitative assessment was not performed in the remaining five patients because SSR was absent.</t>
    <phoneticPr fontId="1" type="noConversion"/>
  </si>
  <si>
    <t>A qualitative assessment was also made as follows: SSR was considered normal when it was elicitable by all three stimuli; SSR was considered abnormal when it was not elicitable at the second or third stimulus (fewer than three reproducible responses) 18 ; SSR was considered absent when it was not elicited by any of the three stimuli. SSR latencies and amplitudes were expressed as means ± standard deviations of the ipsilateral and contralateral responses obtained after left and right median nerve stimulation. Interside differences were calculated for the stimulated and contralateral sides.</t>
    <phoneticPr fontId="1" type="noConversion"/>
  </si>
  <si>
    <t>63/61/?</t>
    <phoneticPr fontId="1" type="noConversion"/>
  </si>
  <si>
    <t>9:6/10:5/?</t>
    <phoneticPr fontId="1" type="noConversion"/>
  </si>
  <si>
    <t>Diagnostic criteria for MSA were those of Quinn. 
Patients with PD were in Hoehn and Yahr stages II or III 28 and did not have autonomic symptoms suggestive of MSA. 19 Their degree of motor disability was determined according to the locomotor symptoms score (Webster scale), calculated separately for each body side to assess asymmetry. Patients with MSA had clinical evidence of multiple system involvement. 19 These patients had an akinetic rigid form of parkinsonism with a poor or absent response to levodopa. Orthostatic hypotension, defined as a drop in systolic blood pressure of at least 20 mm Hg, and other minor and major autonomic symptoms were present. Urethral sphincter electromyography showed signs of denervation in all cases. 29 The main features of patients with PD and MSA are shown in Table 1.
Patients with diabetes, alcoholism, and other disorders that may affect the autonomic nervous system were not included in the study. Clinical examination and conduction studies ruled out the presence of peripheral neuropathy in all patients and control subjects. No patient was taking anticholinergic drugs, and all had discontinued antiparkinsonian treatment at least 24 hours before testing.</t>
    <phoneticPr fontId="1" type="noConversion"/>
  </si>
  <si>
    <t>SSR 테스트에 내재된 현재의 한계는 당뇨병 환자에게서 흔히 접하는 자율신경 장애의 신뢰할 수 있고 일관된 지표로 사용할 수 없다는 결론을 내린다.</t>
    <phoneticPr fontId="1" type="noConversion"/>
  </si>
  <si>
    <t>우리 PD 환자에서 심한 자율신경증상이 없음에도 불구하고 SSR는 운동증상이 더 심한 편에서 교감성 콜린성 기능 장애를 보였다. PD에서 비정상적인 땀과 SSR 결과는 신경절 후 교감 섬유의 기능 장애를 반영할 수 있다는 주장이 제기되었다. 미수아질화 및 아세틸콜린에스테라아제 양성 무수아질화 섬유의 형태학적 변화는 신경병리학에서 발견되었지만 PD에서는 발견되지 않았다.
따라서 PD와 MSA의 SSR 이상은 전신경절 병변의 결과일 가능성이 높다. 우리 환자에서 발견된 운동과 SSR 비대칭의 연관성은 이 가설을 뒷받침한다.</t>
    <phoneticPr fontId="1" type="noConversion"/>
  </si>
  <si>
    <t>PD</t>
    <phoneticPr fontId="1" type="noConversion"/>
  </si>
  <si>
    <t>MSA(absent)</t>
    <phoneticPr fontId="1" type="noConversion"/>
  </si>
  <si>
    <t>MSA(Abnormal)</t>
    <phoneticPr fontId="1" type="noConversion"/>
  </si>
  <si>
    <t>Patients being followed at the neuromuscular clinic with a diagnosis of FAP and HSAN were studied. The diagnosis of FAP was confirmed either by DNA testing or the presence of amyloid transthyretin met 30, or both. All had Portuguese ancestry. The diagnosis of HSAN was based on the clinical features and family history. A complete clinical neurological examination was performed at each visit.</t>
    <phoneticPr fontId="1" type="noConversion"/>
  </si>
  <si>
    <t>Routine motor and sensory nerve conduction studies and SSR were performed in all the patients.
The median sensory nerve action potentials (SNAP) were recorded using surface electrodes placed at the wrist. The active electrode was placed 3 cm proximal to the distal crease of the forearm between the palmaris longus and flexor carpi radialis tendons. The median nerve was stimulated in the palm of the hand, 8 cm from the active recording electrode. The stimulating electrode was positioned to avoid eliciting a compound muscle action potential. The responses were amplified using a band pass of 10 Hz to 2 kHz and displayed at 10 µV/division at a sweep speed of 2 ms/division. The responses were averaged when necessary. The normal laboratory mean amplitude was ≈90 µv.
Sympathetic skin responses were recorded with standard electromyographic equipment, in the manner described by Ravits. 6 Surface electrodes were placed on the palm and dorsum of the hand and on the sole and dorsum of the foot. The responses were elicited with single, 200-µs duration electrical stimuli to the ipsilateral median nerve at the wrist, with an intensity above 15 mA (strong enough to cause a twitch of abductor pollicis brevis). At least 60 s was allowed between each stimulus. Sound stimuli and sharp inspiration were used when SSR were not elicitable by peripheral nerve stimulation and the integrity of sensory fibers of the median nerve was in doubt. The responses were amplified using a band pass of 0.5 Hz to 2 kHz and displayed at 200 µv/division at a sweep speed of 1 s/division. The responses from the foot were used because these were most likely to show early abnormalities; they were scored as present or absent.</t>
    <phoneticPr fontId="1" type="noConversion"/>
  </si>
  <si>
    <t>The responses from the foot were used because these were most likely to show early abnormalities; they were scored as present or absent.</t>
    <phoneticPr fontId="1" type="noConversion"/>
  </si>
  <si>
    <t>따라서 SSR는 장애의 초기 단계에서 이 두 가지 소섬유 신경병증의 원인을 구별하는 데 도움이 될 수 있다.</t>
    <phoneticPr fontId="1" type="noConversion"/>
  </si>
  <si>
    <t>28/26.3</t>
    <phoneticPr fontId="1" type="noConversion"/>
  </si>
  <si>
    <t>1(NA)</t>
    <phoneticPr fontId="1" type="noConversion"/>
  </si>
  <si>
    <t>시점별측정횟수</t>
    <phoneticPr fontId="1" type="noConversion"/>
  </si>
  <si>
    <t>혈액투석환자+(당뇨(+/-)/HC</t>
    <phoneticPr fontId="1" type="noConversion"/>
  </si>
  <si>
    <t>11:9/6:1/12:11</t>
    <phoneticPr fontId="1" type="noConversion"/>
  </si>
  <si>
    <t>50.3/54/45.2</t>
    <phoneticPr fontId="1" type="noConversion"/>
  </si>
  <si>
    <t>No patients with systemic disease other than diabetes mellitus were included. Thirteen nondiabetic patients underwent periodic hemodialysis with cuprophane membrane (Idemsa, Spain) and 7 with polyacrylonitrile membrane hollow-fiber dialyzers (AN69; Hospal, Switzerland). The patients used the same membrane type for more than 6 months before the study was performed.</t>
    <phoneticPr fontId="1" type="noConversion"/>
  </si>
  <si>
    <t>Medelec MS92a electromyograph.</t>
    <phoneticPr fontId="1" type="noConversion"/>
  </si>
  <si>
    <t>The response was considered absent (grade 2), if no consistent voltage change was seen when using a sensitivity of 50 ÌV per division after six or more trials to avoid a habitual response. As compared with the normal subjects, we regarded as abnormal (grade 1) the subjects with an amplitude of responses less than 890 ÌV (lower 95% confidence limit of normal subjects, confidence interval 890–1,324 ÌV).</t>
    <phoneticPr fontId="1" type="noConversion"/>
  </si>
  <si>
    <t>The SSR test was performed on the same day as described previously [3]. Surface electrodes were attached to palm and dorsum of the right hand and to sole and dorsum of the right foot. Stimuli delivered to the left wrist consisted of single square pulses of 200 Ìs duration and 50–150 V intensity. The stimuli were given at irregular intervals. Amplitude and latency were determined several times to calculate an average value.
The skin temperature was monitored and maintained at 34– 35 ° C during the tests.</t>
    <phoneticPr fontId="1" type="noConversion"/>
  </si>
  <si>
    <t>결론적으로, 요독증 환자에서 NCS와 SSR의 관계가 입증되었다. 사용된 투석막은 아니지만 노령과 당뇨병은 신경병리장애의 상승요인으로 확인됐다. SSR는 혈액 투석을 통해 만성 요독증 환자의 다발성 신경병변 변화를 감지하는 데 NCS보다 더 민감한 것으로 보인다.</t>
    <phoneticPr fontId="1" type="noConversion"/>
  </si>
  <si>
    <t>9:13/13:8</t>
    <phoneticPr fontId="1" type="noConversion"/>
  </si>
  <si>
    <t>49/45</t>
    <phoneticPr fontId="1" type="noConversion"/>
  </si>
  <si>
    <t>TECA Sapphire; TECA Corp.Pleasantville, NY</t>
    <phoneticPr fontId="1" type="noConversion"/>
  </si>
  <si>
    <t>헌팅턴 병에서 자율신경계 장애가 있음을 시사함</t>
    <phoneticPr fontId="1" type="noConversion"/>
  </si>
  <si>
    <t>근위축성축삭경화증(amyotrophic lateral sclerosis)에서 SSR</t>
    <phoneticPr fontId="1" type="noConversion"/>
  </si>
  <si>
    <t>The diagnosis was based on clinical and electromyographic data. Twenty patients showed bulbar signs. Functional disability was measured by means of the Norris’s Scale;</t>
    <phoneticPr fontId="1" type="noConversion"/>
  </si>
  <si>
    <t>16:15/30:18</t>
    <phoneticPr fontId="1" type="noConversion"/>
  </si>
  <si>
    <t>58.4/54.7</t>
    <phoneticPr fontId="1" type="noConversion"/>
  </si>
  <si>
    <t>Medelec, Mystro Plus</t>
    <phoneticPr fontId="1" type="noConversion"/>
  </si>
  <si>
    <t>To exclude the possible occurrence of an associated neuropathy, standard motor and sensory nerve conduction velocities of median, tibial and sural nerves were performed for each subject. In the patient group, we investigated both palmar and plantar SSR bilaterally. In the controls palmar and plantar SSR were recorded monolaterally. The subject was awake and recumbent on a bed. The limb temperature was maintained at &gt;31”C using an infrared thermistor lamp. m e room temperature was controlled at 22-24°C. Electric shocks (20 mA intensity and 0.2 ms duration) were delivered to the median nerve at the wrist and to the tibial nerve at the ankle using a conventional electromyograph (Medelec, Mystro Plus). To prevent the “habituation phenomenon”, the intervals between shocks were longer than 60 s (29). SSR was recorded using surface disposable AglAgCl electrodes (Dantec 13L20) positioned on the palm (cathode) and back (anode) of the hand or on the sole (cathode) and dorsum (anode) of the foot. The band-pass filtering was set at 0.1-100 Hz. The sensitivity ranged from 0.1 to 2 mV per division and sweep speed was 1 s per division. Ten responses were recorded for each subject, the largest being reserved for subsequent analysis.
A response was defined absent if no reproducible deflection could be recorded after 10 consecutive stimulations. Latencies were measured from the beginning of the stimulus to the onset of the response. Peak-to-peak amplitudes were evaluated.</t>
    <phoneticPr fontId="1" type="noConversion"/>
  </si>
  <si>
    <t>결론적으로, 우리의 연구 결과는 ALS에서 SSR가 퇴행성 과정의 마지막 단계에서 발생하는 사건에 대한 이차적인 변화만 설명할 수 있음을 나타낸다. 본 연구는 자체적으로 사용되는 SSR 기법이 ALS에서 자율신경장애의 유효한 지표가 아님을 시사한다. 식물성 장애에 대한 보다 정확한 평가를 위해 심박수 변동성 연구와 같은 다른 방법과 SSR를 함께 사용하는 것이 바람직하다고 생각한다.</t>
    <phoneticPr fontId="1" type="noConversion"/>
  </si>
  <si>
    <t>손바닥</t>
    <phoneticPr fontId="1" type="noConversion"/>
  </si>
  <si>
    <t>발바닥</t>
    <phoneticPr fontId="1" type="noConversion"/>
  </si>
  <si>
    <t>present/absent</t>
    <phoneticPr fontId="1" type="noConversion"/>
  </si>
  <si>
    <t>25:28/7:3</t>
    <phoneticPr fontId="1" type="noConversion"/>
  </si>
  <si>
    <t>61.7/58</t>
    <phoneticPr fontId="1" type="noConversion"/>
  </si>
  <si>
    <t>Diabetic patients were classified based on the duration of diabetes, type of treatment (diet only, oral hypoglycemic agents or insulin), Scott's classification of retinopathy ( 0 to 111) or subjective voiding symptoms.</t>
    <phoneticPr fontId="1" type="noConversion"/>
  </si>
  <si>
    <t>-</t>
    <phoneticPr fontId="1" type="noConversion"/>
  </si>
  <si>
    <t>Mystro plus MS20 device</t>
    <phoneticPr fontId="1" type="noConversion"/>
  </si>
  <si>
    <t>Sympathetic skin response was measured in 23 randomly selected cases among 53 patients and 10 healthy volunteers using a Mystro plus MS20 device.* The recording surface electromyographic electrodes were applied to the palm and dorsum of t h e hand. Stimulation was applied at 15 mA. for 0.2 msee. through a n electrical stimulator placed on t h e skin at t h e wrist. The stimuli were repeated 25 times at 1-minute intervals for each stimulation to avoid habituation of response. The response was recorded at a sweep velocity of 500 msec. per division with a band pass of 1.6 to 3,200 Hz. Skin temperature at the site was maintained a t 32C or greater a n d patients were requested to remain relaxed with the eyes open during the test. Response amplitude was measured from peak to peak, a n d t h e mean value was calculated from t h e 5 largest sympathetic skin responses. Latency was measured from stimulus artifact to the onset of first response and averaged by selecting the 5 shortest sympathetic skin responses with a clear onset.</t>
    <phoneticPr fontId="1" type="noConversion"/>
  </si>
  <si>
    <t>선택되지 않은 당뇨병 환자의 경우, 감각 상실, 방광 용량 증가, 방광 수축성 저하를 특징으로 하는 방광 기능 장애는 당뇨병의 지속 기간 또는 70에 관계없이 관찰되었다. 방광기능장애는 교감피부반응에 의해 검출된 자율신경장애와 밀접한 관련이 있었기 때문에 당뇨병성 세포장애는 당뇨에 의해 유발된 말초신경장애의 발현일 가능성이 높다.</t>
    <phoneticPr fontId="1" type="noConversion"/>
  </si>
  <si>
    <t>손바닥, 발바닥</t>
    <phoneticPr fontId="1" type="noConversion"/>
  </si>
  <si>
    <t>중재군 53명중 랜덤선택된 23명</t>
    <phoneticPr fontId="1" type="noConversion"/>
  </si>
  <si>
    <t>We evaluated 24 patients with cerebral palsy and 24 control subjects between the ages of 4 and 12 yr in this study. None of the control subjects had a previous history of developmental delay or neurologic deficit.</t>
    <phoneticPr fontId="1" type="noConversion"/>
  </si>
  <si>
    <t>14:10/13:11</t>
    <phoneticPr fontId="1" type="noConversion"/>
  </si>
  <si>
    <t>6.2/7.2</t>
    <phoneticPr fontId="1" type="noConversion"/>
  </si>
  <si>
    <t>EMG equipment (Nicolet Viking LE)</t>
    <phoneticPr fontId="1" type="noConversion"/>
  </si>
  <si>
    <t>The responses were recorded with an active electrode placed on the palm and reference on the dorsum of the hand on both hands simultaneously. SSR was elicited by three ways of stimulation: (1) electric stimulus delivered to left median nerve with duration of 0.1 ms and intensity between 10 and 20 mA; (2) startling stimulus consisting of a sudden clapping of hands, accompanied by a shout; (3) each subject requested to carry out a forced deep breathing to elicit the response. Because the amplitude of SSR is highly variable and tends to habituate with repeated stimulation, only the first elicited response was evaluated in this study.8 The following values were measured at three testing conditions: absolute value of latency and absolute value and right/left ratio of amplitude (peak to peak). Mean value of latency, amplitude, and amplitude ratio were calculated for comparison between the control and study groups by Wilcoxon's rank-sum test.
Because some authors believed that only absent response should be regarded as abnormal because of the high variability of amplitude and habituation phenomenon of SSR,2, 22 at least four trials were carried out before we considered the response to be absent. Asymmetries of amplitude were concluded if amplitude of one side was less than 50% of the contralateral limb.8 Fisher's exact test was used to determine whether there was significant difference of frequency of absent or asymmetric SSR between two groups.</t>
    <phoneticPr fontId="1" type="noConversion"/>
  </si>
  <si>
    <t>startling stimulus</t>
    <phoneticPr fontId="1" type="noConversion"/>
  </si>
  <si>
    <t>deep breathing</t>
    <phoneticPr fontId="1" type="noConversion"/>
  </si>
  <si>
    <t>absent</t>
    <phoneticPr fontId="1" type="noConversion"/>
  </si>
  <si>
    <t>asymmetric</t>
    <phoneticPr fontId="1" type="noConversion"/>
  </si>
  <si>
    <t>RRIV, Heart rate</t>
    <phoneticPr fontId="1" type="noConversion"/>
  </si>
  <si>
    <t>본 연구에서는 뇌성마비 아동의 자율신경장애에 대한 객관적인 증거가 제시되지 않았다. SSR와 RRIV는 자율신경기능을 조사하는 과정에서 단순하고 비침습적이며 고통스럽지 않은 시술로 입증되었으며, 피험자의 최소한의 협조만 필요했기 때문에 소아환자에게 매우 적합했다.</t>
    <phoneticPr fontId="1" type="noConversion"/>
  </si>
  <si>
    <t>Two test (disease) groups of patients and one agematched control group were studied. The first test group comprised 10 patients with MSA who had autonomic failure and pyramidal, extrapyramidal, cere-bellar, or other failures; 7 were men, 3 were women, and the mean age was 61 years (range, 45-70 years).
The second test group comprised 7 patients with PAF who had autonomic failure without other neurological findings; 1 was a man, 6 were women, and the mean age was 60 years (range, 45-76 years). The PAF group had a longer average duration of illness and had more severe autonomic dysfunction than the MSA group because of longer lifespan and less incapacity from other neurological dysfunction. Both groups had undergone extensive clinical and neuropharmacological evaluations at our institution. Seventeen age-matched normal volunteers were also studied; 6 were men, 11 were women, and the mean age was 57 years (range, 42-76 years).</t>
    <phoneticPr fontId="1" type="noConversion"/>
  </si>
  <si>
    <t>7:3/1:6/6:11</t>
    <phoneticPr fontId="1" type="noConversion"/>
  </si>
  <si>
    <t>17(10/7)</t>
    <phoneticPr fontId="1" type="noConversion"/>
  </si>
  <si>
    <t>61/60/57</t>
    <phoneticPr fontId="1" type="noConversion"/>
  </si>
  <si>
    <t>The skin sympathetic response (SSR) was recorded with disk electrodes using electrolyte gel placed over the palm and referred to the dorsum of the hand. The bandpass was 0.5-500 Hz, the amplifiers were 100-500 pV per division, and the sweep recorded 5 s. The SSR was elicited by electrical stimulation of a digit. The stimuli were delivered randomly and maintained as slightly noxious so as to be startling and avoid habituation, which could be mistaken as abnormal. The startling quality of the stimuli was confirmed by the presence of a blink or slight withdrawal. The responses were recorded between 1 and 2 s after the stimulus. Since efferent conduction times are primarily dependent upon conduction in small unmyelinated fibers, measurement of latency is not generally useful. The SSR amplitude was measured from the largest response in several attempts4‘</t>
    <phoneticPr fontId="1" type="noConversion"/>
  </si>
  <si>
    <t>With recursive partitioning, an SSR of 450 p V was defined as the lower limit of normal.</t>
    <phoneticPr fontId="1" type="noConversion"/>
  </si>
  <si>
    <t>따라서, EMG 연구는 남성에게는 가치가 있지만, 여성에게는 높은 거짓 양성률을 가지고 있는데, 아마도 분만으로 인한 사두 신경 손상 때문일 것이다.</t>
    <phoneticPr fontId="1" type="noConversion"/>
  </si>
  <si>
    <t>&lt;450uV</t>
    <phoneticPr fontId="1" type="noConversion"/>
  </si>
  <si>
    <t>37.6/37.7</t>
    <phoneticPr fontId="1" type="noConversion"/>
  </si>
  <si>
    <t>12:13/?</t>
    <phoneticPr fontId="1" type="noConversion"/>
  </si>
  <si>
    <t>The SSR was considered abnormal if the latency deviation was more than 2SD as compared with control group. The degree of abnomalities was quantified using our laboratory scores defined in table.1 grading responses from 0 (normal) to 6 points(absent)</t>
    <phoneticPr fontId="1" type="noConversion"/>
  </si>
  <si>
    <t>다발성경화증(MS)(relapsing-remitting/secondary progressive)/HC</t>
    <phoneticPr fontId="1" type="noConversion"/>
  </si>
  <si>
    <t>25(11/14)</t>
    <phoneticPr fontId="1" type="noConversion"/>
  </si>
  <si>
    <t>SSR은 MS환자의 sympathetic system을 평가하는 유용한 비침습적인 기술이다</t>
    <phoneticPr fontId="1" type="noConversion"/>
  </si>
  <si>
    <t>The test was considered abnormal if no response was detected after at least three stimulations, separated by 1-min intervals to avoid habituation.</t>
    <phoneticPr fontId="1" type="noConversion"/>
  </si>
  <si>
    <t>A diagnosis of alcoholism was made by using a validated Spanish version of the MALT(Munchner Alkoholismus Test) questionnaire.~  본문</t>
    <phoneticPr fontId="1" type="noConversion"/>
  </si>
  <si>
    <t>25:5/22:8</t>
    <phoneticPr fontId="1" type="noConversion"/>
  </si>
  <si>
    <t>45.6/43.4</t>
    <phoneticPr fontId="1" type="noConversion"/>
  </si>
  <si>
    <t>25:35/13:17</t>
    <phoneticPr fontId="1" type="noConversion"/>
  </si>
  <si>
    <t>39.4/38.3</t>
    <phoneticPr fontId="1" type="noConversion"/>
  </si>
  <si>
    <t>Eleven had a chronicprogressive (CP), the remainder a relapsing-remitting (RR) form. They were aged 19-64 years (mean 39.4), their mean duration of disease was 8.5 years (range 1-31) and their median EDSS (17) was 1.75 (range 0-8). The most frequent autonomic disturbance was urinary dysfunction, which was encountered at some time during the illness in almost all cases, followed by sexual disturbances (16 patients, all men). No significant sweating, cardiovascular or gastrointestinal impairment were reported. None of the patients was taking any drugs affecting the autonomic nervous function at the time of the tests. All patients underwent a clinical examination by the same neurologist and, additionally to the EDSS, the following were noted in every limb: weakness, spasticity, cerebellar dysfunction and deep sensory loss. The abnormalities were graded as 0 - normal, 1 - mild to moderate, 2 - severe.</t>
    <phoneticPr fontId="1" type="noConversion"/>
  </si>
  <si>
    <t>The SSR was recorded with a slightly modified Shahani technique (14), using a Medelec Mystro (Old Woking, England) E M G equipment. The responses were recorded simultaneously from both upper and both lower limbs using pairs of 10mm diameter silver/silver chloride disc electrodes, attached to the palmar and dorsal aspects of the hands and plantar and dorsal aspects of the feet. Supramaximal electrical stimuli of 0.1 ms duration were applied to the right median nerve at the wrist. Filter settings of 0.16-3200 Hz were used; sensitivity was set to 0.1-0.5 mV; the sweep duration was 10 s, triggered by the electrical stimulus. Skin temperature was maintained above 32°C.
A response was included if it had the usual sinusoidal shape and was clearly different from the baseline (larger than 20 pV). Response latencies were measured from the stimulus artefact t o the onset of the first deflection from baseline. Response amplitudes were measured peak-to-peak. As the SSR amplitude is variable and habituates with repeated stimulation, the first elicited response was evaluated.  A response was considered as absent if it could not be obtained by any of four stimuli of increasing intensity, given at intervals of at least 90 s in order to avoid habituation. Response latencies were considered pathological when more than two standard deviations above the mean latency of the control group or more than 15 % higher than contralaterally;
amplitudes were considered pathological when more than two standard deviations below the mean amplitude, adjusted for age, of a normal population (18) or less than 50% of the amplitude in the contralateral limb.</t>
    <phoneticPr fontId="1" type="noConversion"/>
  </si>
  <si>
    <t>A response was considered as absent if it could not be obtained by any of four stimuli of increasing intensity, given at intervals of at least 90 s in order to avoid habituation.</t>
    <phoneticPr fontId="1" type="noConversion"/>
  </si>
  <si>
    <t>Medelec Mystro (Old Woking, England)</t>
    <phoneticPr fontId="1" type="noConversion"/>
  </si>
  <si>
    <t>RRIV, Visual evoked rresponses</t>
    <phoneticPr fontId="1" type="noConversion"/>
  </si>
  <si>
    <t>abnormal</t>
    <phoneticPr fontId="1" type="noConversion"/>
  </si>
  <si>
    <t>사지</t>
    <phoneticPr fontId="1" type="noConversion"/>
  </si>
  <si>
    <t>3:27/4:26</t>
    <phoneticPr fontId="1" type="noConversion"/>
  </si>
  <si>
    <t>51.3/50.4</t>
    <phoneticPr fontId="1" type="noConversion"/>
  </si>
  <si>
    <t>Disa-2000.C</t>
    <phoneticPr fontId="1" type="noConversion"/>
  </si>
  <si>
    <t>At each side, the SSR was considered abnormal if no repsponse was recorded after at least three stimuli. The SSR latencies were also considered abnormal if they were not in 9% CI(mean +/- 2SD). Assessments of amplitudes were not attempted in this study.</t>
    <phoneticPr fontId="1" type="noConversion"/>
  </si>
  <si>
    <t>absent(4명 bilaterally absent, 2명 unilaterally absent)</t>
    <phoneticPr fontId="1" type="noConversion"/>
  </si>
  <si>
    <t>자가면역백반증(autoimmune vitiligo)/원발성자가면역갑상선기능저하증(primary autoimmune hypothyroidism)/HC</t>
    <phoneticPr fontId="1" type="noConversion"/>
  </si>
  <si>
    <t>이러한 결과는 자가면역성 갑상선 기능 저하증 또는 백반증이 있는 특정 환자가 SSR이 변경될 수 있음을 나타내며, 이는 두 질환이 모두 존재할 때 훨씬 더 흔하다. 백반에서 발견되는 점액 부종 피부 침착, 자가 면역 피부 반응, 교감성 하체 운동 활성의 티록신 조절, 카테콜아민 수준 또는 자율 시스템에 대한 일반화된 면역학적 영향이 이러한 변화된 SSR 반응에 책임이 있는지 여부는 알려져 있지 않다.</t>
    <phoneticPr fontId="1" type="noConversion"/>
  </si>
  <si>
    <t>9:21/?</t>
    <phoneticPr fontId="1" type="noConversion"/>
  </si>
  <si>
    <t>48.1/?</t>
    <phoneticPr fontId="1" type="noConversion"/>
  </si>
  <si>
    <t>9 with vitiligo, 6 with primary hypothyroidism and 6 with both conditions. Those with primary hypothyroidism had positive thyroid antibodies, were receiving thyroxine (mean daily dose 150 gg) and were clinically euthyroid at the time of the study, with a TSH level between 0.1 and 6.0 mU/1 (measured by ELISA
Correspondence to: M.Merello, Department of Neurology, The Middlesex Hospital, Mortimer Street, London W l N 8AA, UK with monoclonal antibodies). The mean duration of the treatment was 4 years, range 2-7 years. All vitiligo patients had normal TSH, T3, T4 and partial involvement of the hands and at least two of the following: neck, face, genitalia, anus , axilla and chest. Median nerve conduction velocity was normal in all patients and none had symptoms of autonomic dysfunction Surface hand temperature in all patients varied between 35 and 37°C.</t>
    <phoneticPr fontId="1" type="noConversion"/>
  </si>
  <si>
    <t>The study was performed in a semi-dark quiet room at 22-25°C, Standard electromyography disc electrodes were attached to the palm and dorsum of both hands. After resting for 5 min, recordings were obtained from an EMG (ATI) with a frequency response from 0.5-1.5kHz. Amplification sensitivity was set between 50 and 500 mV/division, and sweep speed was 500 ms/division. In patients with vitiligo, hand electrodes were placed first on normal skin and then on the affected part. Response and amplitude were measured after deep inspiration, and non-painful single electric stimulus at the wrist and elbow.</t>
  </si>
  <si>
    <t>41:17/30:16</t>
    <phoneticPr fontId="1" type="noConversion"/>
  </si>
  <si>
    <t>56.1/53.5</t>
    <phoneticPr fontId="1" type="noConversion"/>
  </si>
  <si>
    <t>Patients with manifestations of other central or peripheral nervous system lesions and patients with any other disease known to affect the autonomic nervous system (eg, diabetes and alcoholism) were excluded.</t>
    <phoneticPr fontId="1" type="noConversion"/>
  </si>
  <si>
    <t>The experiment was performed under standard conditions in an illuminated and silent room with the temperature kept at 24°C to 25°C. During the experi-
ment, the subject was kept awake and relaxed in a lying position. The SSRs were provoked by using two types of stimulation separately: an auditory click (0.1 millisecond, 120 dB) delivered to both ears, and an electric single square pulse (0.5 millisecond, intensity adjusted
to 20% to 30% above the motor threshold) to stimulate the median nerve at the wrist of the nonparetic hand.
Both types of stimulation were repeated four times and given at irregular rates with intervals of at least 60 seconds to prevent habituation.
Recordings were carried out using an electromyograph (Counterpoint, Dantec, Skovlunde, Denmark) with an amplifier gain of 0.1 to 2 mV per division and filter settings at 0.2 to 50 Hz. The time base of 0.5
millisecond per division allowed the analysis time of 10
seconds. The electrode (disc) connected to the negative input of the amplifier was attached to the palm, and the electrode connected to the positive input of the amplifier was attached to the dorsum of the hand at the standard location. The amplitudes and latencies of the SSR were recorded simultaneously on both hands, and the mean amplitudes and latencies of the four consecutive SSR recordings were included in the analysis. The
amplitudes of the recorded waves were measured from peak to peak. The SSR was regarded as asymmetric when the amplitude of the response on one side was 50% or less of that on the opposite side.'8</t>
    <phoneticPr fontId="1" type="noConversion"/>
  </si>
  <si>
    <t>Counterpoint, Dantec, Skovlunde, Denmark)</t>
    <phoneticPr fontId="1" type="noConversion"/>
  </si>
  <si>
    <t>25:15/19:16</t>
    <phoneticPr fontId="1" type="noConversion"/>
  </si>
  <si>
    <t>54.5/48.7</t>
    <phoneticPr fontId="1" type="noConversion"/>
  </si>
  <si>
    <t>DISA, type 15G26</t>
    <phoneticPr fontId="1" type="noConversion"/>
  </si>
  <si>
    <t>37:30/24:21</t>
    <phoneticPr fontId="1" type="noConversion"/>
  </si>
  <si>
    <t>51/47</t>
    <phoneticPr fontId="1" type="noConversion"/>
  </si>
  <si>
    <t>Medelec MS6 electromyograph or Nihonkoden ATAC250</t>
    <phoneticPr fontId="1" type="noConversion"/>
  </si>
  <si>
    <t>MCV(motor conduction velocity), RRIV, Change in systolic blood pressure</t>
    <phoneticPr fontId="1" type="noConversion"/>
  </si>
  <si>
    <t>The SSR was studied using the standard method [31]. The skin temperature was maintained at 32 ∘ C (room temperature stabilized at 25-26 ∘ C).
A standard electromyographic active electrode was attached to the right palm and sole and the reference electrode to the dorsum of the hand and foot. The stimuli used were single electrical stimulus at the right wrist, at 0.01 A and 0.100 sec duration. This stimulation procedure was standardized in previous studies on FM and correlated syndromes [17, 19].
Stimuli were delivered unexpectedly and in random intervals between 30 and 60 sec. Five consecutive stimuli were delivered. We measure latency from the onset of the stimulus artifact to the onset of the first negative deflection and expressed in seconds. The amplitude was measured from the baseline to the maximal negative peak and expressed in mV.
The response was considered absent if no consistent voltage change occurred using a sensitivity of 50 mV per division after three trials at maximum stimuli intensity. Response latencies were considered pathological when exceeding the two SD above the mean latency of the control group. The SSR habituation was considered as the percent rate of the maximal amplitude change between the fifth and the first response. A value below 1 pointed out habituation.</t>
    <phoneticPr fontId="1" type="noConversion"/>
  </si>
  <si>
    <t>2015.1-2016.1</t>
    <phoneticPr fontId="1" type="noConversion"/>
  </si>
  <si>
    <t>FM was diagnosed by history-taking and clinical assessment according to the 2010 American College of Rheumatology criteria for FM [2]. The exclusion criteria were scholar age of less than 8 years and any peripheral or central nervous system (CNS) diseases, including spinal cord diseases and radiculopathies, psychiatric disease, diabetes, active and/or positive history for thyroid insufficiency, renal failure, autoimmune diseases, inflammatory arthritis, systemic connective tissue disease, present or previous history of cancer, as well as use of drugs acting on the CNS or chronic opioid therapy. Patients taking analgesics were instructed to avoid analgesic use 24 h prior to the laser evoked potentials examination in order to avoid any effect on LEPs amplitudes [22]. Psychiatric disorders were defined according to the criteria of the Diagnostic and Statistical Manual of Mental Disorders, 4th ed (DSM-IV).</t>
    <phoneticPr fontId="1" type="noConversion"/>
  </si>
  <si>
    <t>(median)47.37/47.43</t>
    <phoneticPr fontId="1" type="noConversion"/>
  </si>
  <si>
    <t>4:46/4:26</t>
    <phoneticPr fontId="1" type="noConversion"/>
  </si>
  <si>
    <t>고통의 비정상적인 중앙 정교화의 신호로 LEP 후기 파동 특징과 상관관계가 있는 FM 환자에서 SSR 지연 시간 증가가 확인되었다. LEP의 거주 감소와 SSR의 대기 시간 증가는 통증과 식물 반응 처리의 중심 기능 장애의 징후로서 샘플 크기 및 포함 기준의 차이를 넘어 다양한 FM 그룹에 걸쳐 강력한 신경 생리학적 패턴으로 확인될 수 있다. LEP와 SSR가 없는 경우 DN4 테스트에 의해 평가된 신경병리학적 특징의 임상적 외관에 작은 섬유가 관여할 수 있다. FM에 대한 중추 및 말초 신경 개입에 관한 증거가 증가하고 있는 한 [53], 현재의 결과는 그러한 환자를 피부 생검에 의해 완료되었을 수 있는 수용성 및 식물성 시스템의 신경 생리학 평가에 제출할 수 있는 기회를 지적할 수 있다.
두 신경생리학적 방법과 임상 평가의 연관성은 표적 치료 접근법의 관점에서 단일 환자의 말초 및 중추신경계 이상과 가능한 원인을 명확히 하는 데 도움을 줄 수 있다.</t>
    <phoneticPr fontId="1" type="noConversion"/>
  </si>
  <si>
    <t>56/33</t>
    <phoneticPr fontId="1" type="noConversion"/>
  </si>
  <si>
    <t>(I)For some the test was requested by the referring physician because of the possibility of dysautonomia; in others, it was performed as part of the evaluation of suspected neuropathy. This report includes all patients who had the test performed during this period.
(C) none of whom had any evidence of peripheral neuropathy or
dysautonomia. In no subjects were there any adverse effects of the procedure.</t>
    <phoneticPr fontId="1" type="noConversion"/>
  </si>
  <si>
    <t>EMG disc electrodes (TECA 10 mm diameter stainless steel surface electrodes)</t>
    <phoneticPr fontId="1" type="noConversion"/>
  </si>
  <si>
    <t>교감성 피부 반응은 현재 임상 EMG 실험실에서 수행된 연구로는 평가할 수 없는 말초 신경계의 일부인 작고 수분이 없는 C 섬유를 평가하는 새롭고 유용한 방법이다.</t>
    <phoneticPr fontId="1" type="noConversion"/>
  </si>
  <si>
    <t>SR were evoked using two different stimulations above the lesion and recorded from the palmar and plantar surfaces, left and right sides separately. Electrical stimulations (2–5 mA) of the median nerve of the contralateral wrist for paraplegics and of the supraorbital nerve at the forehead for tetraplegics were used [5]. A sudden noise was produced to arouse the patient [8]. Each stimulus was delivered at a varying time (30–40 s), at least three times.</t>
    <phoneticPr fontId="1" type="noConversion"/>
  </si>
  <si>
    <t>SSR were considered present when the responses could be reproduced three consecutive times by every stimulus train (responders), and absent when both stimulations failed to elicit any response (non-responders). [8] No quantitative analysis (amplitude or latency) was performed on the SSR.</t>
    <phoneticPr fontId="1" type="noConversion"/>
  </si>
  <si>
    <t>전체 22:4</t>
    <phoneticPr fontId="1" type="noConversion"/>
  </si>
  <si>
    <t>전체 35.9</t>
    <phoneticPr fontId="1" type="noConversion"/>
  </si>
  <si>
    <t>Autonomic testing has been routinely performed in all SCI patients in our rehabilitation department since 2009. Only data from patients with a complete (AIS A) and chronic ([4 months) traumatic lesion above T6 were considered for this study. Exclusion criteria were history of cardiovascular disease or diabetes mellitus. Cardiovascular autonomic assessments in SCI and other neurological diseases are recommended by the French health authorities [18]. The study was conducted in accordance with the Declaration of Helsinki. All participating subjects gave written (or oral and witnessed) informed consent.</t>
    <phoneticPr fontId="1" type="noConversion"/>
  </si>
  <si>
    <t>손</t>
    <phoneticPr fontId="1" type="noConversion"/>
  </si>
  <si>
    <t>발</t>
    <phoneticPr fontId="1" type="noConversion"/>
  </si>
  <si>
    <t>요약하면, 우리는 완전한 AIS 체성 병변과 교감 병변의 심각성 사이의 훌륭한 일치성을 발견했다. 자율신경 장애의 평가는 SSR, 복부 ES 및 VM을 포함하는 일련의 비침습적 테스트를 통해 가장 잘 달성된다.</t>
    <phoneticPr fontId="1" type="noConversion"/>
  </si>
  <si>
    <t>Previnaire</t>
    <phoneticPr fontId="1" type="noConversion"/>
  </si>
  <si>
    <t>4;2/9:3</t>
    <phoneticPr fontId="1" type="noConversion"/>
  </si>
  <si>
    <t>43.3/40</t>
    <phoneticPr fontId="1" type="noConversion"/>
  </si>
  <si>
    <t xml:space="preserve">A response was considered absent if it was not obatined following to stimuli of increasing intesity at time intervals longer than 60s, in order to avoid any possible habituation. </t>
    <phoneticPr fontId="1" type="noConversion"/>
  </si>
  <si>
    <r>
      <t>(SD)정상군의 mean보다 1SD이상의 Prolonged latency를 비정상으로 정의, 환자군에서 비정상 비율 제시,</t>
    </r>
    <r>
      <rPr>
        <b/>
        <strike/>
        <sz val="9"/>
        <color rgb="FFFF0000"/>
        <rFont val="맑은 고딕"/>
        <family val="3"/>
        <charset val="129"/>
        <scheme val="minor"/>
      </rPr>
      <t xml:space="preserve"> 대조군에서는 비정상비율을 제시하지 않음. </t>
    </r>
    <phoneticPr fontId="1" type="noConversion"/>
  </si>
  <si>
    <t>홍색사지통증환자에서 SSR를 통해 교감신경계를 평가함</t>
    <phoneticPr fontId="1" type="noConversion"/>
  </si>
  <si>
    <t>1998-2000</t>
    <phoneticPr fontId="1" type="noConversion"/>
  </si>
  <si>
    <t>13:9/9:12</t>
    <phoneticPr fontId="1" type="noConversion"/>
  </si>
  <si>
    <t>40.7/393</t>
    <phoneticPr fontId="1" type="noConversion"/>
  </si>
  <si>
    <t>대조군을 정상으로 봄</t>
    <phoneticPr fontId="1" type="noConversion"/>
  </si>
  <si>
    <t>Kazemi</t>
    <phoneticPr fontId="1" type="noConversion"/>
  </si>
  <si>
    <t>다발성경화증 환자에서 SSR, 눈깜박검사 역할</t>
    <phoneticPr fontId="1" type="noConversion"/>
  </si>
  <si>
    <t>8:13/12:13</t>
    <phoneticPr fontId="1" type="noConversion"/>
  </si>
  <si>
    <t>39/37</t>
    <phoneticPr fontId="1" type="noConversion"/>
  </si>
  <si>
    <t>patients with a diagnosis of definite MS according to Poser criteria. All patients underwent neurological examination and a clinic score was given according to the Kurtzke EDSS, 7 which assesses separately pyramidal, cerebellar, brainstem, sensory, bladder, bowel, visual, mental and other functions. Histories were reviewed for symptoms of autonomic dysfunction (orthostatic dizziness, syncope, altered gastrointestinal function or altered perspiration).
None of the patients was complaining from sensorial deficits in the hands and/or feet referable to myelopathy or other central disorder. Also, none of them was taking drugs that are known to alter autonomic nervous system function, had ever been treated with chemotherapeutic agents or had recently received steroids. Subjects with central or peripheral nerve diseases, with earlier cranial nerve lesions, with autonomic disturbances, diabetes mellitus or those using drugs with anti-cholinergic properties were excluded. All subjects were normal upon neurologic examination.</t>
    <phoneticPr fontId="1" type="noConversion"/>
  </si>
  <si>
    <t>A response was considered absent if it was not obtained following 10 stimuli of increasing intensity at time intervals longer than 60 s to avoid any possible habituation.</t>
    <phoneticPr fontId="1" type="noConversion"/>
  </si>
  <si>
    <t>The SSR is a multisynaptic somatic sympathetic reflex and it could be diminished or abolished with any lesion along the arch. To exclude the existence of a somatic neuropathy (afferent branch), we checked deep peroneal motor and sural sensory nerves. Motor conduction was determined with surface electrodes for both stimulation and recording (fibular head and extensor digitorum brevis). Orthodromic sensory conduction was performed at the sural nerve also with surface electrodes (above the lateral malleolus and distal to the lower border of the gastrocnemius bellies).
Only patients with normal results were included in to the study.
The SSR was performed with the subjects lying supine and relaxed in a semi-darkened room. External stimuli were avoided as much as possible and the skin temperatures of the limbs was kept above 32°C. The technical specifications described by Shanani et al 8 were followed. The active surface recording electrode provided with cavity containing conductive material was placed in the centre of the palm and sole, and the reference electrode on the dorsum of the hand and foot, respectively. The stimulus was a brief electrical pulse (duration=0.2 ms, intensity 6 ± 20 mA) applied from the contralateral wrist and ankle. Both sides and all four extremities were tested consecutively. Recordings were performed using Dantec/Cantata EMG machine, with an amplifier gain of 0.1 ± 2 mV, for 1 cm of screen and filter settings at 0.1 and 100 Hz, using a time base of 1 s/ division; analysis time was 10 s. For recordings, Dantec 13 K60 surface electrodes were used.
As the SSR amplitude is variable and habituates with repeated stimulation, the first elicited response was evaluated. A response was considered absent if it was not obtained following 10 stimuli of increasing intensity at time intervals longer than 60 s to avoid any possible habituation.
A response recorded with a clear and sharp onset edge was accepted. The response amplitudes were measured peak-topeak. Only delays of SSR above the average latency‹3 SD of the mean in the control subjects or the absence of SSR were considered abnormal. The amplitude of SSR varies greatly within a normal population. Therefore, the amplitude of the SSR was not considered as a major index and abnormality.</t>
    <phoneticPr fontId="1" type="noConversion"/>
  </si>
  <si>
    <t>Dantec/Cantata EMG machine,</t>
    <phoneticPr fontId="1" type="noConversion"/>
  </si>
  <si>
    <t>눈깜빡임반사</t>
    <phoneticPr fontId="1" type="noConversion"/>
  </si>
  <si>
    <t>mean+/-3SD</t>
    <phoneticPr fontId="1" type="noConversion"/>
  </si>
  <si>
    <t>Nazliel</t>
    <phoneticPr fontId="1" type="noConversion"/>
  </si>
  <si>
    <t>Ozge</t>
    <phoneticPr fontId="1" type="noConversion"/>
  </si>
  <si>
    <t>당뇨병성 신경병증(DM1/ DM2)/건강대조군</t>
    <phoneticPr fontId="1" type="noConversion"/>
  </si>
  <si>
    <t>64.5/57.08</t>
    <phoneticPr fontId="1" type="noConversion"/>
  </si>
  <si>
    <t>20:29/10;16</t>
    <phoneticPr fontId="1" type="noConversion"/>
  </si>
  <si>
    <t>Medelc MS92a EMG</t>
    <phoneticPr fontId="1" type="noConversion"/>
  </si>
  <si>
    <t>49(15/34)</t>
    <phoneticPr fontId="1" type="noConversion"/>
  </si>
  <si>
    <t>Caminero</t>
    <phoneticPr fontId="1" type="noConversion"/>
  </si>
  <si>
    <t>다발성경화증 환자에서 SSR 검사</t>
    <phoneticPr fontId="1" type="noConversion"/>
  </si>
  <si>
    <t>TTR-FAP환자에서 Sudoscan의 진단정확성</t>
    <phoneticPr fontId="1" type="noConversion"/>
  </si>
  <si>
    <t>One hundred and thirty-three carriers of Val30Met mutation, confirmed by molecular analysis and regularly followed at our department were included. Sixty-nine subjects were Val30Met carriers without signs or symptoms related to TTR-FAP; sixty-four subjects were symptomatic patients with sensory or autonomic symptoms in stage 1 of the disease (Coutinho et al., 1980) and
with a modified Polyneuropathy Disability Score (PNDs) 61(Yamamoto et al., 2007). Patients with paresthesias, neuropathic pain,
tingling, numbness or with temperature and/or pain insensitivity were categorized as patients with sensory symptoms; patients
with postural hypotension, nauseas and vomiting, diarrhea or diarrhea/constipation, sphincter abnormalities or sexual dysfunction
were classified as patients with autonomic dysfunction. For the assessment of the autonomic symptoms in this population,
the Compound Autonomic Dysfunction Test (CADT) (Denier et al., 2007) was applied. The score of at least one point was
considered indicative of autonomic dysfunction and categorized patients in the group of those with autonomic manifestations. Subjects with walking disability (PNDs &gt; 1), taking anticholinergic drugs or with other medical or neurological disorders were excluded. Thirty-seven healthy volunteers, matched for age and sex, with no signs or symptoms of neuropathy were selected as
a control group.</t>
    <phoneticPr fontId="1" type="noConversion"/>
  </si>
  <si>
    <t>Nerve conduction study, Sudoscan</t>
    <phoneticPr fontId="1" type="noConversion"/>
  </si>
  <si>
    <t>40.6/44/39.6</t>
    <phoneticPr fontId="1" type="noConversion"/>
  </si>
  <si>
    <t>22:47/26:38/11:26</t>
    <phoneticPr fontId="1" type="noConversion"/>
  </si>
  <si>
    <t>SSR was recorded from the right sole using surface electrodes (reference on the dorsum region). The patient was kept relaxed in a quiet room. Responses were elicited by a single electrical stimulus to the contralateral median nerve
at the wrist (stimulus intensity, 70 mA; duration, 0.2 ms).  The responses were amplified using a band pass of 0.5 Hz to 2 kHz and displayed at a sweep speed of 1 s/division, with a gain of 0.2 mV/division (Conceição et al., 2008). Two responses were obtained with a variable interval gap of a few minutes and the lar- gest one was selected. Peak-to-peak amplitude was measured. This test was performed before all the other neurophysiological studies.</t>
    <phoneticPr fontId="1" type="noConversion"/>
  </si>
  <si>
    <t>Ahn</t>
    <phoneticPr fontId="1" type="noConversion"/>
  </si>
  <si>
    <t>Castro</t>
    <phoneticPr fontId="1" type="noConversion"/>
  </si>
  <si>
    <t>2016.1-2017.7</t>
    <phoneticPr fontId="1" type="noConversion"/>
  </si>
  <si>
    <t>약물비노출PD(Drug-naive PD)환자의 장애 피로와 자율신경기능 장애간 관계 확인</t>
    <phoneticPr fontId="1" type="noConversion"/>
  </si>
  <si>
    <t>The diagnosis of PD was based on the United Kingdom Parkinson’s Disease Brain Bank Criteria [16].
The patients also fulfilled the following inclusion criteria at the time of the investigation: (1) no current or previous exposure to antiparkinsonian medications, (2) disease duration &lt; 36 months from the onset of motor symptoms of PD, (3) modified Hoehn and Yahr (H&amp;Y) stage &lt; 3, (4) decreased DAT uptake in striatal dopaminergic depletion deter- mined using 18F-radiolabeled N-(3-fluoropropyl)-2␤-carboxymethoxy-3␤-(4-iodophenyl) nortropane PET, (5) normal cognitive function (Montreal Cognitive Assessment, MoCA ≥ 26). All patients enrolled in the study had been treated at our movement disorder clinic for at least 2 years. Patients who had any of the following conditions were excluded: (1) a red flag sign indicating atypical parkinsonism, except autonomic dysfunction after &gt; 2 years of follow-up [17], (2) lack of response or poor response (&lt;30% decrease in Unified Parkinson’s Disease Rating Scale-III, UPDRS-III) to optimal treatment of L-dopa replacement therapy or the patients did not show sustained response to L-dopa after &gt; 2 years of follow-up [18], (3) cardiovascular disease, peripheral neuropathy, diabetes or musculoskeletal diseases which affect autonomic function, (4) history of relevant head injury or cerebrovascular diseases, major medical diseases, or musculoskeletal diseases (5) taking medications influence autonomic function such as tricyclic antidepressants and alpha-adrenergic antagonists (6) structural brain lesion including putaminal atrophy, T2 slit-like putaminal hyperintensity, cerebellar atrophy, high signal intensity of middle cerebellar peduncle, or hot cross bun on brain MRI conducted at least 12 months after onset of motor symptoms or during the follow-up period. T</t>
    <phoneticPr fontId="1" type="noConversion"/>
  </si>
  <si>
    <t>Clinical assessment
Patient fatigue was assessed using Parkinson’s disease fatigue scale (PFS) [19]. PFS is a self -administered questionnaire which contains 16 items for assessing fatigue in PD patients. Items are rated on a 5-point Likert scale and average score of all 16 items gives a total PFS score. An average score ≥ 3.3 is considered as fatigue in patients. Autonomic dysfunction was assessed using two methods, a self-administered questionnaire and objective autonomic function test (AFT). Scale for Outcomes in Parkinson’s Disease-Autonomic (SCOPA-AUT) contains 23 items in 6 regional domains (gastrointestinal, urinary, cardiovascular, thermoregulatory, pupillomotor, and sexual dysfunction) [20]. The maximum score is 69 and a higher score indicates more severe dysautonomia symptom. The UPDRS-I, -II, -III, H&amp;Y stage, MoCA, Parkinson’s Disease Questionnaire-39 (PDQ-39) [21], Parkinson’s Disease Sleep Scale (PDSS) [22], and Beck Depres- ion Inventory (BDI) [23] were also used to assess clinical features. The patients were divided into fatigue (mean PFS ≥ 3.3) and non-fatigue groups (mean PFS &lt; 3.3) and clinical features and AFT results were compared [19].</t>
    <phoneticPr fontId="1" type="noConversion"/>
  </si>
  <si>
    <t>본 연구 결과는 피로와 자율신경장애가 일반적인 비운동 증상이며, 특히 증상성 OH는 약물 순응 PD 환자에서 강한 상관관계를 보였다. 피로감이 있는 약물 순발력 PD 환자들도 UPDRS-I 및 -II 점수가 높았고, 우울증, QoL 불량, 수면 문제 등이 있었다. 피로의 병태생리학은 대체로 알려져 있지 않지만, 질병 초기 약물 순응 PD환자의 자율신경장애를 객관적 검사와 주관적 척도를 이용하여 조사하였으며, 그 결과 피로가 PD환자의 자율신경장애와 관련이 있는 것으로 나타났다.</t>
    <phoneticPr fontId="1" type="noConversion"/>
  </si>
  <si>
    <t>65.2/61.7</t>
    <phoneticPr fontId="1" type="noConversion"/>
  </si>
  <si>
    <t>10:11/37:31</t>
    <phoneticPr fontId="1" type="noConversion"/>
  </si>
  <si>
    <t>Sousa</t>
    <phoneticPr fontId="1" type="noConversion"/>
  </si>
  <si>
    <t>One hundred and 10 TTR-FAP Val50Met carriers were divided in asymptomatic (group 1), with doubtful neurologic symptoms (group 2) and symptomatic stage 1 with less than 3 years of disease (group 3).</t>
    <phoneticPr fontId="1" type="noConversion"/>
  </si>
  <si>
    <t>35/44/40</t>
    <phoneticPr fontId="1" type="noConversion"/>
  </si>
  <si>
    <t>(F)28/27/15</t>
    <phoneticPr fontId="1" type="noConversion"/>
  </si>
  <si>
    <t>우리의 연구는 CDT, HRdb 및 ESC가 TTRFAP의 조기 기능 장애를 감지하는 데 유사한 진단 성능을 가지고 있음을 보여주었다. 예상대로, sural SNAP 진폭은 질병의 초기 단계에서 영향을 받지 않는 큰 골수 섬유만을 평가하기 때문에 감도가 매우 낮다. 이러한 테스트 조합 중 어떤 것이 조기 진단을 위한 최선의 접근 방식인지 분석하기 위해 추가 분석이 수행될 것이다.</t>
    <phoneticPr fontId="1" type="noConversion"/>
  </si>
  <si>
    <t>Asymptomatic TTR-FAP</t>
    <phoneticPr fontId="1" type="noConversion"/>
  </si>
  <si>
    <t>Doubtful symptoms TTR-FAP</t>
    <phoneticPr fontId="1" type="noConversion"/>
  </si>
  <si>
    <t>Symptomatic stage 1&lt;3Y disease</t>
    <phoneticPr fontId="1" type="noConversion"/>
  </si>
  <si>
    <t>&lt;0.0001</t>
    <phoneticPr fontId="1" type="noConversion"/>
  </si>
  <si>
    <t>cold detection thresholds (CDT), heart rate variability to deep breathing (HRdb), sural sensory nerve action potential (SNAP) amplitude, electrochemical skin conductance (ESC)</t>
    <phoneticPr fontId="1" type="noConversion"/>
  </si>
  <si>
    <t>Triki</t>
    <phoneticPr fontId="1" type="noConversion"/>
  </si>
  <si>
    <t>2016.11-2017.4</t>
    <phoneticPr fontId="1" type="noConversion"/>
  </si>
  <si>
    <t>presence of numbness and/or tingling in at least 2 fingers (among the 1st to 4th fingers);
• for at least 2 months, but mostly intermittent;
• aggravated during sleep and/or by maintaining a position or performing repetitive movements with the hand;
• improved by shaking the hand and/or by wearing a wrist splint.</t>
    <phoneticPr fontId="1" type="noConversion"/>
  </si>
  <si>
    <t>Palmar SSR recording
The SSR is a transient reflex variation of skin potential due to the activation of sweat glands in response to various stimuli. It is a polysynaptic reflex including large-fiber sensory afference, central integration of the input, and sympathetic efference ending on sweat glands. It assesses sudomotor function. Palmar SSRs were recorded using surface electrodes with the reference placed at the dorsum of the hand, triggered by a surprising but non-painful electric stimulation (intensity 25 mA) delivered to the supraorbital nerve by a bipolar bar electrode. The signal was filtered between 0.1 and 100 Hz. The amplitude (peak-to-peak, in mV) and the latency (in s) of the SSRs were measured. Normality was defined as an amplitude ≥ 1.3 mV and a latency ≤ 1.6 s [27,28].</t>
    <phoneticPr fontId="1" type="noConversion"/>
  </si>
  <si>
    <t>Normality was defined as an amplitude ≥ 1.3 mV and a latency ≤ 1.6 s [27,28].</t>
    <phoneticPr fontId="1" type="noConversion"/>
  </si>
  <si>
    <t>결론적으로, 우리의 연구는 CTS 조사 관리에 있어 간단하고 저렴한 EMLA 테스트의 관련성을 입증한다. EMLA 테스트 등급은 임상 감각 증상과 관련이 있으며 기존의 NCS에 대한 좋은 보완 도구가 될 수 있다. 그러나, 우리의 결과는 건강한 대조군을 포함하여 더 큰 샘플에 대한 추가 연구에 의해 검증되어야 한다. 이 연구는 또한 CTS 환자의 감각 증상과 신경 통증의 기초가 되는 메커니즘에서 작고 큰 신경 섬유의 각각의 병리 생리학적 개입에 대한 새로운 통찰력을 제공한다.</t>
    <phoneticPr fontId="1" type="noConversion"/>
  </si>
  <si>
    <t>Symptomatic hands</t>
    <phoneticPr fontId="1" type="noConversion"/>
  </si>
  <si>
    <t>Asymptomatic hands</t>
    <phoneticPr fontId="1" type="noConversion"/>
  </si>
  <si>
    <t>SSR amplitude(mV)</t>
    <phoneticPr fontId="1" type="noConversion"/>
  </si>
  <si>
    <t>SSR latency(s)</t>
    <phoneticPr fontId="1" type="noConversion"/>
  </si>
  <si>
    <t>&gt;=1.3mV</t>
    <phoneticPr fontId="1" type="noConversion"/>
  </si>
  <si>
    <t>&lt;=1.6s</t>
    <phoneticPr fontId="1" type="noConversion"/>
  </si>
  <si>
    <t>TTR-FAP 돌연변이 환자에서 FAP의 초기 마커를 제공하기 위한 포괄적인신경생리학적 검사 유용성평가</t>
    <phoneticPr fontId="1" type="noConversion"/>
  </si>
  <si>
    <t>43.6/47.5</t>
    <phoneticPr fontId="1" type="noConversion"/>
  </si>
  <si>
    <t>5:3/6:6</t>
    <phoneticPr fontId="1" type="noConversion"/>
  </si>
  <si>
    <t>Group 1 included eight asymptomatic TTR-mutation carriers (three women and five men), with mean (SD) age of 43.6 (10.3) years (range 27–57). Group 2 included 12 paucisymptomatic (as defined in the methods) TTR-mutation carriers (six women and six men), with mean (SD) age of 47.5 (11.0) years (range 32–71). In this group, all individuals but one (case 15) had doubtful thermoalgic hypoesthesia in the lower limbs, with possible proximodistal gradient and no or few discrimination errors suggesting the very onset of a length-dependent small-fibre neuropathy. In addition, patients 15–20 presented distal paresthesia at the lower limbs, comprising tingling, numbness, or pain sensations, evoking neuropathic characteristics. The other patients had no positive sensory complaints. 
Patients with motor deficit or clinical evidence of dysautonomia or cardiomyopathy were excluded from this study.</t>
    <phoneticPr fontId="1" type="noConversion"/>
  </si>
  <si>
    <t>CMAPs, HR, QST, CDT, LEPs</t>
    <phoneticPr fontId="1" type="noConversion"/>
  </si>
  <si>
    <t>결론적으로, 이 탐색적 연구는 특히 작은 신경섬유를 조사하는 신경생리학 테스트의 조합이 TTR 돌연변이 운반체에서 원위축삭성 FAP를 조기에 발견할 수 있음을 보여준다. 우리는 이전에 감각 신경 병리를 조사하고 중요한 임상적-전기적 상관관계를 확립하기 위해 다양한 신경 생리학적 테스트의 배터리의 가치를 입증했다[27]. 작은 신경 섬유 평가에 전념하는 신경 생리학적 테스트는 TTR-FAP의 초기 마커를 제공하는 기존의 신경 전도 연구보다 분명히 더 적절하며 이러한 맥락에서 그 사용이 개발되어야 한다.</t>
    <phoneticPr fontId="1" type="noConversion"/>
  </si>
  <si>
    <t>상지</t>
    <phoneticPr fontId="1" type="noConversion"/>
  </si>
  <si>
    <t>하지</t>
    <phoneticPr fontId="1" type="noConversion"/>
  </si>
  <si>
    <t>altered</t>
    <phoneticPr fontId="1" type="noConversion"/>
  </si>
  <si>
    <t>Lefaucheur</t>
    <phoneticPr fontId="1" type="noConversion"/>
  </si>
  <si>
    <t>PD환자 중 유전자 변이(LRRK2 mut.) 있는군/없는군(iPD)</t>
    <phoneticPr fontId="1" type="noConversion"/>
  </si>
  <si>
    <t>We studied 25 patients with a diagnosis of iPD according to the UK Parkinson’s disease Society Brain Bank clinical diagnostic criteria; 12 with the LRRK2 mutation (6 G2019S and 6 R1441G) (age: 56.41 Æ 10.17 years, with a disease duration of 8.77 Æ 4.69 years; 8 men), and 13 with iPD without genetic mutations (age:
59.22 Æ 8.95 years, with a disease duration of 6.47 Æ 5.07 years; 8 men). All patients
with LRRK2 mutation were consecutively selected, and none of the 12 patients were related.</t>
    <phoneticPr fontId="1" type="noConversion"/>
  </si>
  <si>
    <t>56.41/59.22</t>
    <phoneticPr fontId="1" type="noConversion"/>
  </si>
  <si>
    <t>8;4/8:5</t>
    <phoneticPr fontId="1" type="noConversion"/>
  </si>
  <si>
    <t>Keypoint device (Medtronic)</t>
    <phoneticPr fontId="1" type="noConversion"/>
  </si>
  <si>
    <t>Tijero</t>
    <phoneticPr fontId="1" type="noConversion"/>
  </si>
  <si>
    <t>Tentolouris</t>
    <phoneticPr fontId="1" type="noConversion"/>
  </si>
  <si>
    <t>결론적으로 본 연구는 당뇨병에서 하체운동기능장애가 FU와 관련이 있음을 보여주었다. 더 간단한 방법을 사용한 사전 연구는 당뇨병에서 FU에 대한 하위 운동 기능 장애의 기여를 더 명확하게 할 수 있다.</t>
    <phoneticPr fontId="1" type="noConversion"/>
  </si>
  <si>
    <t>14:16/14:16/18:12</t>
    <phoneticPr fontId="1" type="noConversion"/>
  </si>
  <si>
    <t>60.3/58.9/59.3</t>
    <phoneticPr fontId="1" type="noConversion"/>
  </si>
  <si>
    <t>Inclusion criteria required that age was &lt; 75 years and subjects were free of clinically apparent cardiovascular disease, peripheral vascular disease [ankle brachial index (ABI) &lt; 0.9], venous insufficiency, significant foot swelling or foot infection. Patients treated with medications with effects on the autonomic nervous system activity were excluded. All procedures and analytical determinations were carried out early in the morning after a 10- to 12-h fast. Participants underwent a thorough clinical examination and a detailed history was obtained</t>
    <phoneticPr fontId="1" type="noConversion"/>
  </si>
  <si>
    <t>Peripheral sympathetic nerve function was based on the assessment of the SSR [14]. SSR was assessed using an electromyography apparatus (Medelec; Medelec Ltd, Woking, UK). Sudomotor measurements were obtained by a pair of standard platinum surface electrodes placed on the inner position of the sole of the right foot and on the pulp of the right first toe. A pair of ring surface electrodes applied over the median nerve at the right wrist was used for stimulation.
Single square electrical pulses were delivered with stimulus duration of 1 ms and with increasing current intensity (10– 50 mA) to avoid habituation in the response. Five stimuli were delivered at irregular rate separated by at least 1 min.
The SSR was recorded over 10 s and sampled at a band pass of 0.3–3 kHz. For each SSR, the amplitude (from peak to peak) and the latency were measured. The maximum SSR of the five stimuli was determined and used in the analysis [14].
The intra-subject coefficient of variation across all participants in five stimuli was 7.4% for latency and 52.4% for amplitude.</t>
    <phoneticPr fontId="1" type="noConversion"/>
  </si>
  <si>
    <t>Medelec; Medelec Ltd, Woking, UK</t>
    <phoneticPr fontId="1" type="noConversion"/>
  </si>
  <si>
    <t>with FU(foot ulcer)</t>
    <phoneticPr fontId="1" type="noConversion"/>
  </si>
  <si>
    <t>with PN(peripheral neuropathy)</t>
    <phoneticPr fontId="1" type="noConversion"/>
  </si>
  <si>
    <t>w/o PN(peripheral neuropathy)</t>
    <phoneticPr fontId="1" type="noConversion"/>
  </si>
  <si>
    <t>&lt;0.001</t>
    <phoneticPr fontId="1" type="noConversion"/>
  </si>
  <si>
    <t>present</t>
    <phoneticPr fontId="1" type="noConversion"/>
  </si>
  <si>
    <t>prospectively included; they were diagnosed from a group of 520 consecutive patients who presented with complete or incomplete urinary retention and/or emptying symptoms consisting of hesitancy, straining to void, difficulty in starting micturition, diminished stream and a feeling of incomplete bladder emptying. All the 520 patients were selected for EMG and urodynamic investigations.
Any cause of female voiding-phase dysfunction was excluded; the patients had neither previous anti-incontinence surgery nor severe genital prolapse. Other causes of BOO were also excluded (urethral stricture, primary bladder neck obstruction and detrusor external sphincter dyssynergia). Any neurological disease was excluded (e.g. multiple sclerosis, peripheral neuropathy, etc.). All patients had a physical neurological examination (cranial nerves, tone, power, coordination, sensation and reflexes), with examination of the sensation in the perineal region, and anal tone. No patient had neurological features indicating a cauda equina lesion or central demyelization, and none had progressing features of a general neurological disorder. None of the patients had a medical history of pathology which could determine autonomic dysfunction, e.g. diabetes mellitus, alcoholic intoxication, and amyloidosis. No patient took any drugs that might modify detrusor contractility or interfere with autonomic function (anticholinergics, tricyclic antidepressants, α-adrenergic or β-blocking agents, etc.).</t>
    <phoneticPr fontId="1" type="noConversion"/>
  </si>
  <si>
    <t>Positive if cutaneous response is absent after 10 trials</t>
    <phoneticPr fontId="1" type="noConversion"/>
  </si>
  <si>
    <t>The SSR represents the momentary change in electrical potential of the skin due to synchronized activation of exocrine sweat glands under the control of the sympathetic nervous system. The SSR was tested with the patients supine and they were instructed to avoid active movements. All remained alert during the sessions. External influences, such as sudden noises, were avoided. The active surface electrode was placed in the centre of the palm, of the sole and on perineal area just outside vulva, and the reference electrode, respectively, on the dorsum of the hand and foot, and above the anterior superior iliac spine for the perineum. A single square stimulus was applied at the contralateral wrist. The interval between stimuli was ≥ 30 s.
The SSR was recorded in the three zones and considered absent after 10 trials with no response [9].</t>
    <phoneticPr fontId="1" type="noConversion"/>
  </si>
  <si>
    <t>따라서 FS 간 중복 증상, 국소적 방광 이상 자율성 장애 또는 심지어 확산적 자율성 장애도 발생할 수 있다. 이 가설은 FS가 있는 여성은 CAFT를 사용하여 평가되어야 한다고 제안한다.</t>
    <phoneticPr fontId="1" type="noConversion"/>
  </si>
  <si>
    <t>presenting</t>
    <phoneticPr fontId="1" type="noConversion"/>
  </si>
  <si>
    <t>Amarenco</t>
    <phoneticPr fontId="1" type="noConversion"/>
  </si>
  <si>
    <t>-</t>
    <phoneticPr fontId="1" type="noConversion"/>
  </si>
  <si>
    <t>17:20/15:20</t>
    <phoneticPr fontId="1" type="noConversion"/>
  </si>
  <si>
    <t>38/34</t>
    <phoneticPr fontId="1" type="noConversion"/>
  </si>
  <si>
    <t>All the subjects were preferably selected from the same region and socioeconomic background (for example, healthy relatives of patients or neighbours for control group). Patients were hospitalised in Elazıg˘ Leprosy Hospital for treatment and rehabilitation.
The patients involved in this study was completed their cure, were not currently using drug and their illness was in inactive state. The mean duration of disease was 16.73 years. The patients and controls were carefully examined. The patients who had a history of alcohol abuse, diabetes mellitus, infectious mononucleosis, porphyria, amyloidosis, Guillain–Barre syndrome, cardiac failure, cardiac arrhythmias or chronic obstructive lung disease were excluded from the study. None of the patients had diabetes mellitus or evidence of other diseases which could affect the ANS. The patients diagnosis was confirmed by standard clinical criteria and the tuberculoid leprosy and the other types of borderline leprosy were excluded according to the Ridley– Jopling classification (15). Clinical manifestations of autonomic dysfunction were recorded when present. These included orthostatic dizziness, alterations of sphincter control, impotence, abnormalities of sweating, postural changes in blood pressure and heart rate, or heart rate change to the Valsalva maneuver. The patients were then classified according to the presence or absence of clinical dysautonomia. Informed consent was obtained from all patients and controls before the investigations were carried out. Routine blood and urine analysis were performed. Electrocardiographic and teleradiographic (P-A chest X-ray) findings were evaluated to exclude cardiac failure, cardiac arrhythmias and chronic obstructive lung disease from the study. The following tests were performed in the morning on the same day on every patient and control.</t>
    <phoneticPr fontId="1" type="noConversion"/>
  </si>
  <si>
    <t>Keypoint, Dantec, Denmark</t>
    <phoneticPr fontId="1" type="noConversion"/>
  </si>
  <si>
    <t>The SSR was studied using the standard method (19). The skin temperature was maintained at 32°C (ambient temperature, 20–22°C). A standard electromyographic active disc (6 mm) electrode is attached bilaterally to the palm, and the reference electrode to the dorsum of the hand. An EMG equipment (Keypoint, Dantec, Denmark) was used with filter settings, including the 0.16–3200 Hz bandpass, a sensitivity of 0.5–2 mV per division, and a sweep speed of 500 ms per division. The stimuli used were single electrical stimulus at the wrist contralateral to the recording side. The initial component of the SSR is negative in most instances, while subsequent components are more variable. The amplitude of the response varies greatly on consecutive stimulations. There is a remarkable tendency to habituation if the same stimulus is used repeatedly. Stimuli were delivered unexpectedly and in irregular intervals of more than 1 min to prevent habituation. The latency was measured from the onset of the stimulus artefact to the onset of the first negative deflection and expressed in milliseconds. The amplitude was measured from the baseline to the negative peak and expressed in microvolts. The response was considered absent if no consistent voltage change occurred using a sensitivity of 50 lV per division after three trials at maximum stimuli intensity.
Response latencies were considered pathological when more than two standard deviations above the mean latency of the control group or more than 15% higher than contralaterally, amplitudes were considered pathological when more than two standard deviations below the mean amplitude, adjusted for age, of a normal population (20) or &lt;50% of the amplitude in the contralateral limb.</t>
    <phoneticPr fontId="1" type="noConversion"/>
  </si>
  <si>
    <t>The response was considered absent if no consistent voltage change occurred using a sensitivity of 50 lV per division after three trials at maximum stimuli intensity.</t>
    <phoneticPr fontId="1" type="noConversion"/>
  </si>
  <si>
    <t>결론적으로, 우리는 나병에서 두드러지게 비정상적인 자율신경장애 패턴을 관찰했고 RR 간격과 SSR 테스트로 평가된 자율신경장애와 명백한 임상적 자율성을 가진 나병 사이의 강한 연관성을 보여주었다. 표준 장비를 사용하여 EMG 실험실에서 쉽고 빠르게 수행할 수 있는 이 두 가지 테스트를 함께 사용하면 부교감 및 교감 기능의 별도 테스트가 가능하며, 나병 환자의 말초신경병증에서 자율신경 기능을 평가할 때 민감한 방법이다.</t>
    <phoneticPr fontId="1" type="noConversion"/>
  </si>
  <si>
    <t>latency</t>
    <phoneticPr fontId="1" type="noConversion"/>
  </si>
  <si>
    <t>with dysautonomia</t>
    <phoneticPr fontId="1" type="noConversion"/>
  </si>
  <si>
    <t>w/o dysautonomia</t>
    <phoneticPr fontId="1" type="noConversion"/>
  </si>
  <si>
    <t>RRIV, Valsalva ratio, BP, nerve motor distal</t>
    <phoneticPr fontId="1" type="noConversion"/>
  </si>
  <si>
    <t>abnormal</t>
    <phoneticPr fontId="1" type="noConversion"/>
  </si>
  <si>
    <t>One hundred and thirty-nine limbs (76 patients) with CTS, 76 with autonomic symptoms, were identified from 130 consecutive patients referred for symptoms suggestive of mononeuropathy in the upper limbs over a 6-month period. Ten patients with a clinical history of diabetes (four with CTS) were excluded. Eleven patients who were referred for evaluation of mononeuropathy were excluded from the study as they had CTS in the presence of either clinical (“glove and stocking” pattern of sensory loss with reduced or absent tendon reflexes) or electrophysiologic evidence of polyneuropathy (abnormal median and ulnar nerve conduction studies) in the upper limbs. Ten patients (two with CTS) had clinical features consistent with cervical radiculopathy such as radicular pattern of pain with absent or reduced upper limb reflexes and with confirmatory evidence on imaging studies of the cervical spine (90%) and evidence of denervation in a myotomal distribution (70%). Six patients had a known clinical history of rheumatoid arthritis (four) or connective tissue disease (two). Ten patients had only ulnar neuropathy.
Asymptomatic CTS was found on electrophysiologic examination in 12 limbs in seven patients, but not included in the analysis.</t>
    <phoneticPr fontId="1" type="noConversion"/>
  </si>
  <si>
    <t>49/50.8</t>
    <phoneticPr fontId="1" type="noConversion"/>
  </si>
  <si>
    <t>7:69/18:45</t>
    <phoneticPr fontId="1" type="noConversion"/>
  </si>
  <si>
    <t>The response was considered abnormal if it was absent or the latency exceeded 1.72 s (&gt;2 SD).</t>
    <phoneticPr fontId="1" type="noConversion"/>
  </si>
  <si>
    <t>Sympathetic skin response (SSR) was performed before the electrophysiologic examination, following the technique described by Shahani et al. 19 Patients lay supine in a moderately heated room avoiding external stimuli. Single square-wave pulses of 0.1 ms duration and slightly over motor threshold intensity were applied to the median nerve at the wrist at irregular intervals to prevent habituation. Recording was done using standard disc electrodes attached to the palmar and dorsal surfaces of the hand. Latency was recorded as the time to onset of the response (negative or positive deflection). Amplitudes were recorded but not included for analysis, as they were variable. Normative values (1.14 ± 0.29 s, mean ± SD) for SSR were established in 58 limbs from 35 patients without autonomic features or CTS and other confounding medical conditions (age range 27–78 years, mean 48 years). The response was considered abnormal if it was absent or the latency exceeded 1.72 s (&gt;2 SD).</t>
    <phoneticPr fontId="1" type="noConversion"/>
  </si>
  <si>
    <t>진단정확도, 질환+신경병증유무</t>
    <phoneticPr fontId="1" type="noConversion"/>
  </si>
  <si>
    <t>1.6-11.45</t>
    <phoneticPr fontId="1" type="noConversion"/>
  </si>
  <si>
    <t>p</t>
    <phoneticPr fontId="1" type="noConversion"/>
  </si>
  <si>
    <t>자율신경 장애는 CTS에서 흔하며(55%) 전기생리학 소견의 심각도가 증가함에 따라 발생한다.</t>
    <phoneticPr fontId="1" type="noConversion"/>
  </si>
  <si>
    <t>유전성 감각신경병증 III, IV 환자의 SSR 평가</t>
    <phoneticPr fontId="1" type="noConversion"/>
  </si>
  <si>
    <t>미국</t>
    <phoneticPr fontId="1" type="noConversion"/>
  </si>
  <si>
    <t>Nicolet), commercial electrode paste, and a Viking IV electromyographic system (Nicolet)</t>
    <phoneticPr fontId="1" type="noConversion"/>
  </si>
  <si>
    <t>Seventeen HSAN III patients and seven HSAN IV patients were examined after informed consent was obtained, with a parent signing for patients younger than 21 years of age. Diagnosis was confirmed at the NYU Dysautonomia Treatment and Evaluation Center. For the diagnosis of HSAN III, established clinical diagnostic criteria were used, including Ashkenazi Jewish ancestry, decreased or absent deep tendon reflexes, absence of overflow tears, absence of fungiform papillae of the tongue, and absent axonal flare response following intradermal histamine injection. 1-3
The diagnosis of HSAN IV was based on insensitivity to pain with unnoticed bone fractures or burn injuries, decreased corneal reflex, normal to decreased deep tendon reflexes, neurogenic anhidrosis, and lack of axonal flare following intradermal histamine injection. 3,4,7-9 In four patients genetic analysis showed tyrosine kinase/nerve growth factor (trk/NGF) receptor gene alterations. In three patients sural nerve biopsy supported the diagnosis of HSAN IV.</t>
    <phoneticPr fontId="1" type="noConversion"/>
  </si>
  <si>
    <t>20.65/10</t>
    <phoneticPr fontId="1" type="noConversion"/>
  </si>
  <si>
    <t>9:8/2:5</t>
    <phoneticPr fontId="1" type="noConversion"/>
  </si>
  <si>
    <t>SSR was recorded simultaneously from the hands and feet using 10-mm-diameter stainless steel electrodes (Nicolet), commercial electrode paste, and a Viking IV electromyographic system (Nicolet). The active electrodes were placed on the palms and soles, and the indifferent electrodes were positioned on the dorsum of the hands and feet. Electrode–skin impedance was kept below 5 kOhm.
Filters were set at 0.2 Hz and 30 Hz. 21
For electrical arousal stimulation, single square pulses of 0.2 to 0.5-msec duration were applied to the volar wrist.
Four stimuli of increasing duration and voltage (26 to 400 V) were delivered at randomized 60 to 120-second intervals. 12,22</t>
    <phoneticPr fontId="1" type="noConversion"/>
  </si>
  <si>
    <t>우리의 연구는 올바르게 수행된 SSR 테스트가 특히 비정형 증상과 관련된 환자에서 HSAN III와 HSAN IV의 임상적 분화를 촉진하고, 이러한 발달 장애에 대한 교감성 하체 운동 섬유의 관여에 대한 추가 정보를 제공한다는 것을 보여준다</t>
    <phoneticPr fontId="1" type="noConversion"/>
  </si>
  <si>
    <t>Mystro system, Medelec MS20, A Vickers Healthcare company</t>
    <phoneticPr fontId="1" type="noConversion"/>
  </si>
  <si>
    <t>53.2/52.9</t>
    <phoneticPr fontId="1" type="noConversion"/>
  </si>
  <si>
    <t>22:15/25:15</t>
    <phoneticPr fontId="1" type="noConversion"/>
  </si>
  <si>
    <t xml:space="preserve">Group1: presence, Group2: absence of clinical manifestations of autonomic dysfunction. </t>
    <phoneticPr fontId="1" type="noConversion"/>
  </si>
  <si>
    <t>The response was considered absent if no consistent voltage change was seen using a sensitivity of 50 p,V per division after six or more trials. SSR was consiered abnormal if response was absent or unstable(less than three reporducible responses) at one or several recording sites.</t>
    <phoneticPr fontId="1" type="noConversion"/>
  </si>
  <si>
    <t>absent/present</t>
    <phoneticPr fontId="1" type="noConversion"/>
  </si>
  <si>
    <t>neuropathic/normatives</t>
    <phoneticPr fontId="1" type="noConversion"/>
  </si>
  <si>
    <t>group I/ group II</t>
    <phoneticPr fontId="1" type="noConversion"/>
  </si>
  <si>
    <t>벨기에</t>
    <phoneticPr fontId="1" type="noConversion"/>
  </si>
  <si>
    <t>샤리코마리투스 환자에서 비침습적 진단법 평가</t>
    <phoneticPr fontId="1" type="noConversion"/>
  </si>
  <si>
    <t>Nicolet Viking; Madison, WI</t>
    <phoneticPr fontId="1" type="noConversion"/>
  </si>
  <si>
    <t>SSR latencies were within normal ranges for hand and foot for all control subjects.</t>
    <phoneticPr fontId="1" type="noConversion"/>
  </si>
  <si>
    <t>3:2/6:4</t>
    <phoneticPr fontId="1" type="noConversion"/>
  </si>
  <si>
    <t>47/45</t>
    <phoneticPr fontId="1" type="noConversion"/>
  </si>
  <si>
    <t>비침습적 검사방법은 샤리코마리투스병을 진단하는데 도움을 줄 수 있다</t>
    <phoneticPr fontId="1" type="noConversion"/>
  </si>
  <si>
    <t>present</t>
    <phoneticPr fontId="1" type="noConversion"/>
  </si>
  <si>
    <t>Jha</t>
    <phoneticPr fontId="1" type="noConversion"/>
  </si>
  <si>
    <t>Hanson</t>
    <phoneticPr fontId="1" type="noConversion"/>
  </si>
  <si>
    <t>Parisi</t>
    <phoneticPr fontId="1" type="noConversion"/>
  </si>
  <si>
    <t>Hilz</t>
    <phoneticPr fontId="1" type="noConversion"/>
  </si>
  <si>
    <t>Verghese</t>
    <phoneticPr fontId="1" type="noConversion"/>
  </si>
  <si>
    <t>Ulv</t>
    <phoneticPr fontId="1" type="noConversion"/>
  </si>
  <si>
    <t>43.2/-(matched)</t>
    <phoneticPr fontId="1" type="noConversion"/>
  </si>
  <si>
    <t>19:15/-(matched)</t>
    <phoneticPr fontId="1" type="noConversion"/>
  </si>
  <si>
    <t>당뇨병성자율신경병증와 SSR</t>
    <phoneticPr fontId="1" type="noConversion"/>
  </si>
  <si>
    <t>인도</t>
    <phoneticPr fontId="1" type="noConversion"/>
  </si>
  <si>
    <t>Nineteen male and fifteen female biochemically confirmed diabetics in age range of 35-52 years were subjects (mean age 43.2.:t: 13.1 yrs), 15 age and sex matched healthy volunteers were control. They were patients of non-insulin dependent diabetes (NIDDM).
All were diagnosed at least 4-5 years prior 10 registration and were adequately controlled on oral hypoglycemics. After a detailed clinical evaluation, which included history suggestive of autonomic dysfunction (syncope, bowel, bladder and sexual dysfunctions. orthostatic hypotension. dyspepsia) necessary and relevant investigations were done to monitor target organ damage (cardiac. hepatorenal.
opthalmic evaluation, nerve conduction studies and electromyography). Patients with evidence of Iarget organ damage and hypertension were not selected.
Patients requiring insulin were excluded.</t>
    <phoneticPr fontId="1" type="noConversion"/>
  </si>
  <si>
    <t>a Neuropack II and IV model of EMG machine supplied by NIHON KOHDEN. Japan</t>
    <phoneticPr fontId="1" type="noConversion"/>
  </si>
  <si>
    <t>Sympathetic skin response (SSR) was then measured using a variety of stimuli to prevent adaptation (since repeated use of same stimulus produces quick adaptation and erroneous response) on a Neuropack II and IV model of EMG machine supplied by NIHON KOHDEN. Japan. Measurements were done using cursors and markers of the machine. which had a computer, specially programmed to analyse response and results of SSR.</t>
    <phoneticPr fontId="1" type="noConversion"/>
  </si>
  <si>
    <t>당뇨병성 신경병증(증상 유무(+/-)/건강대조군</t>
    <phoneticPr fontId="1" type="noConversion"/>
  </si>
  <si>
    <t>34(15/19)</t>
    <phoneticPr fontId="1" type="noConversion"/>
  </si>
  <si>
    <t>elicitable</t>
    <phoneticPr fontId="1" type="noConversion"/>
  </si>
  <si>
    <t>우리는 SSR을 쉽고 민감하며 아마도 자율 기능의 초기 지표로 사용할 수 있다고 결론짓는다.</t>
    <phoneticPr fontId="1" type="noConversion"/>
  </si>
  <si>
    <t>증상있는 환자</t>
    <phoneticPr fontId="1" type="noConversion"/>
  </si>
  <si>
    <t>증상없는 환자</t>
    <phoneticPr fontId="1" type="noConversion"/>
  </si>
  <si>
    <t>elicitable/not elicitable</t>
    <phoneticPr fontId="1" type="noConversion"/>
  </si>
  <si>
    <t>Park</t>
    <phoneticPr fontId="1" type="noConversion"/>
  </si>
  <si>
    <t>말초신경병증 환자에서 SSR과 DITI비교</t>
    <phoneticPr fontId="1" type="noConversion"/>
  </si>
  <si>
    <t>23:12/-</t>
    <phoneticPr fontId="1" type="noConversion"/>
  </si>
  <si>
    <t>말초신경병증(신경근병증/말초성 다발신경병증/외상성 말초신경병증)</t>
    <phoneticPr fontId="1" type="noConversion"/>
  </si>
  <si>
    <t>(21/6/8)</t>
    <phoneticPr fontId="1" type="noConversion"/>
  </si>
  <si>
    <t>Medelec MS60 EMG machine</t>
    <phoneticPr fontId="1" type="noConversion"/>
  </si>
  <si>
    <t>SSR finding is considered as abnormal when the response is absent or when the amplitude of SSR is less than 2 SD of normal mean on Kim's results.</t>
    <phoneticPr fontId="1" type="noConversion"/>
  </si>
  <si>
    <t>DITI의 민감도 82.9로 매우 교감신경기능을 평가하는데 민감한 검사임</t>
    <phoneticPr fontId="1" type="noConversion"/>
  </si>
  <si>
    <t>말초성 다발신경병증</t>
    <phoneticPr fontId="1" type="noConversion"/>
  </si>
  <si>
    <t>외상성 말초신경병증</t>
  </si>
  <si>
    <t>신경근병증</t>
    <phoneticPr fontId="1" type="noConversion"/>
  </si>
  <si>
    <t>Robles</t>
    <phoneticPr fontId="1" type="noConversion"/>
  </si>
  <si>
    <t>정기적인 혈액 투석을 받는 당뇨병 및 비당뇨병 환자를 대상으로 SSR 검사를 수행했고 그 결과를 NCS와 연관시켰다. 당뇨병 환자와 비당뇨병 환자와 셀룰로오스 막과 폴리아크릴로니트릴 막 투석 환자의 결과를 비교했다.</t>
    <phoneticPr fontId="1" type="noConversion"/>
  </si>
  <si>
    <t>27(7/20)</t>
    <phoneticPr fontId="1" type="noConversion"/>
  </si>
  <si>
    <t>54/50.3/45.2</t>
    <phoneticPr fontId="1" type="noConversion"/>
  </si>
  <si>
    <t>6:1/11:9/12:11</t>
    <phoneticPr fontId="1" type="noConversion"/>
  </si>
  <si>
    <t>Medelec MS92a electromyograph.</t>
    <phoneticPr fontId="1" type="noConversion"/>
  </si>
  <si>
    <t>당뇨 유무(+/-) + 요독증으로 투석환자/건강대조군</t>
    <phoneticPr fontId="1" type="noConversion"/>
  </si>
  <si>
    <t>The SSR test was performed on the same day as described previously [3]. Surface electrodes were attached to palm and dorsum of the right hand and to sole and dorsum of the right foot. Stimuli delivered to the left wrist consisted of single square pulses of 200 Ìs duration and 50–150 V intensity. The stimuli were given at irregular intervals. Amplitude and latency were determined several times to calculate an average value. The response was considered absent (grade 2), if no consistent voltage change was seen when using a sensitivity of 50 ÌV per division after six or more trials to avoid a habitual response. As compared with the normal subjects, we regarded as abnormal (grade 1) the subjects with an amplitude of responses less than 890 ÌV (lower 95% confidence limit of normal subjects, confidence interval 890–1,324 ÌV).
The skin temperature was monitored and maintained at 34– 35 ° C during the tests. All studies were performed using a Medelec MS92a electromyograph.</t>
    <phoneticPr fontId="1" type="noConversion"/>
  </si>
  <si>
    <t>당뇨x 투석환자</t>
    <phoneticPr fontId="1" type="noConversion"/>
  </si>
  <si>
    <t>당뇨o 투석환자</t>
    <phoneticPr fontId="1" type="noConversion"/>
  </si>
  <si>
    <t>response</t>
    <phoneticPr fontId="1" type="noConversion"/>
  </si>
  <si>
    <t>According to the eGFR  (CKD‑EPI), six patients (10%) were at Stage I, eight patients  (13.3%) were at Stage II, 16  patients  (26.7%) were at Stage IIIa, 14 patients (23.3%) were at Stage IIIb, 15 patients (25%) were at Stage IV, and one patient (1.7%) was at Stage V. 
The patients in Stages I, II, and IIIa were classified as Group  I, and the patients in Stages IIIb, IV, and V were classified as Group II. Then, both groups were compared with the control group.
The exclusion criteria were as follows: Vitamin B12 deficiency, presence of a hypothyroid, diagnosis of hereditary neuropathy, receiving treatment for cancer, and thus being on drugs that might cause neuropathy and dermatologic disease history in the evaluation of pruritus. All patients underwent detailed neurologic examinations. Age, sex, body mass index (BMI), disease duration, disease stage, and medications were noted.
Information was received regarding hypertension  (HT), diabetes mellitus  (DM), atherosclerotic heart disease (ASHD), rheumatologic disease history, and  (if any) additional diseases. Laboratory examinations and glomerular filtration rate  (eGFR  [chronic kidney disease (CKD)‑EPI]), which were routinely performed during admission to the nephrology outpatient clinic, were recorded. The neuropathy symptom score  (NSS) [5] was used to obtain data about neuropathy, a visual analog scale  (VAS) [6] was used to question the severity of pruritus in patients with pruritus, and the modified itch severity scale  (ISS) [7] was used to learn about the charcteristics of pruritus.</t>
    <phoneticPr fontId="1" type="noConversion"/>
  </si>
  <si>
    <t>16:44/11:19</t>
    <phoneticPr fontId="1" type="noConversion"/>
  </si>
  <si>
    <t>50.1/59.6</t>
    <phoneticPr fontId="1" type="noConversion"/>
  </si>
  <si>
    <t>The sympathetic skin response  (SSR) was studied in both hands. The active electrode was placed in the palm, the reference electrode on the back of the hand, and the grounding electrode in the proximal portion of the recording electrode. Electrical stimulation of 0.1 ms and 10–30  mA current was given from the wrist, from the stimulus area of the median nerve. At least three responses were recorded. The SSR was noted as present or absent.</t>
    <phoneticPr fontId="1" type="noConversion"/>
  </si>
  <si>
    <t>본 연구에서는 투석 전 단계의 환자에게서 신경병증의 존재가 유의미하게 크지는 않았지만, 정상 환자군에 비해 신경전도의 이상이 빈번하게 나타나는 것은 세포 수준에서 작은 섬유신경병증이나 요소수치에 영향을 미칠 수 있음을 시사한다. 환자의 36.7%에서 발견된 가려움증과 증가된 BMI 및 요산 수치 사이의 관계는 분석 전 단계에서 환자에게 가려움증의 가능한 메커니즘을 설명하는 데 중요할 수 있다. 또한 체중 증가 및 요산 수치가 낮은 것이 환자의 삶의 질에 미치는 긍정적인 영향을 강조할 수 있다.</t>
    <phoneticPr fontId="1" type="noConversion"/>
  </si>
  <si>
    <t>R</t>
    <phoneticPr fontId="1" type="noConversion"/>
  </si>
  <si>
    <t>L</t>
    <phoneticPr fontId="1" type="noConversion"/>
  </si>
  <si>
    <t>Group1/Group2</t>
    <phoneticPr fontId="1" type="noConversion"/>
  </si>
  <si>
    <t>Soylemez</t>
    <phoneticPr fontId="1" type="noConversion"/>
  </si>
  <si>
    <t>The 43 PD patients evaluated in the current research were initially recruited to study the association between RBD and enteric PASH [3] and to perform a comprehensive evaluation of autonomic dysfunction in PD [6].</t>
    <phoneticPr fontId="1" type="noConversion"/>
  </si>
  <si>
    <t>PD환자 + PASH(phosphorylated alpha-synuclein histopathology)(+)/(-); I/C</t>
    <phoneticPr fontId="1" type="noConversion"/>
  </si>
  <si>
    <t>61.6/59.8</t>
    <phoneticPr fontId="1" type="noConversion"/>
  </si>
  <si>
    <t>16:4/12:11</t>
    <phoneticPr fontId="1" type="noConversion"/>
  </si>
  <si>
    <t>결론적으로, 우리의 결과는 대장 PASH가 자율신경증상 및 기능 장애와 관련이 없다는 증거를 제공한다. 이전 연구 결과[9]와 함께, 그들은 PD의 자율성 장애는 복잡하며 더 확산된 알파-시뉴클린 병리학에만 관련된 것이 아니라는 것을 시사한다.</t>
    <phoneticPr fontId="1" type="noConversion"/>
  </si>
  <si>
    <t>Leclair-Visonneau</t>
    <phoneticPr fontId="1" type="noConversion"/>
  </si>
  <si>
    <t>64.5/58.5</t>
    <phoneticPr fontId="1" type="noConversion"/>
  </si>
  <si>
    <t>60명 중 20명(F)</t>
    <phoneticPr fontId="1" type="noConversion"/>
  </si>
  <si>
    <t>Sympathetic skin response was measured on both hands and soles by the same electromyography device that was used in the heart rate response to deep breathing test. The bandpass was 0.1-­1000 Hz, and the time constant was 0.1 second. Electric stimuli (single square pulse wave; intensity, 10 mA; duration, 0.1 ms) were applied to the skin overlying the right median nerve at the wrist. Amplitude of the most prominent sympathetic skin response at the palm and sole was obtained as an independent variable.</t>
    <phoneticPr fontId="1" type="noConversion"/>
  </si>
  <si>
    <t>2014.10-2016.9</t>
    <phoneticPr fontId="1" type="noConversion"/>
  </si>
  <si>
    <t>All enrolled subjects underwent brain magnetic resonance imaging (MRI) including diffusion- weighted imaging (DWI) and apparent diffusion coefficient (ADC) sequences, and brain MR angiography (MRA) or computed tomography angiography (CTA) as soon as possible after admission. ALI was defined as a single lesion caused by occlusion of deep perforators sized less than 30 mm in largest diameter with high signal intensity on DWI and low signal intensity on ADC images at subcortical deep brain structures, including basal ganglia, corona radiate, thalamus, and brainstem. Patients with ALI who were admitted within 96 hours of symptom onset and signed the consent form were eligible for the study.
Patients who had a territorial infarction by the occlusion of pial artery, a significant arterial stenosis over 50% in major intra/extracranial cerebral arteries on MRA or CTA, atrial fibrillation, known heart disease, and previous stroke history were excluded. ALI patients who had coagulopathy, cancer, chronic kidney disease, chronic liver disease, and collagen vascular disease were also excluded. A total of 60 patients with ALI completed the study. Enrolled 60 patients with ALI comprised 32 pure motor hemiparesis, 3 pure sensory stroke, 6 sensorimotor stroke, 3 ataxic-­hemiparesis, 12 dysarthria-­clumsy hand, and 4 atypical lacunar syndrome.</t>
    <phoneticPr fontId="1" type="noConversion"/>
  </si>
  <si>
    <t>우리의 연구는 ALI의 신경학적 진행에서 ANS 기능의 역할을 평가하고 명확히 하기 위해 설계되었다. 우리는 발살바 검사에 대한 비정상적인 BP 반응이 ALI 환자의 신경학적 진행과 관련이 있으며, 입원 중 신경학적 진행도 ALI의 3개월 결과와 관련이 있다는 것을 발견했다.</t>
    <phoneticPr fontId="1" type="noConversion"/>
  </si>
  <si>
    <t>The minimum criterion for assumed abnormal values in patients was a test result of &gt; 95th percentile or absence of SSR.</t>
    <phoneticPr fontId="1" type="noConversion"/>
  </si>
  <si>
    <t>NIHON KOHDEN Neuropack 4)</t>
  </si>
  <si>
    <t>Tests were also performed in an control group of 51 men and 49 women (age 18-83 years, mean 50.3 years) to define the normal range of values.
Subjects were seated comfortably in an armchair in a quiet, dimly lit room at 22°C. A 4-channel EMG system (NIHON KOHDEN Neuropack 4) was used with a sensitivity of 0.5 mV/div, analysis time 10 s, and Cut-off frequency filters 0.1 Hz and 20 Hz.
Latencies were measured manually to the first continuous deflection from the baseline with a cursor. Maximum amplitudes were measured from peak to peak. Stimulation cathode was placed over the median nerve on the wrist contralateral to the recording site. Ipsilateral stimulation induced muscle contraction artifacts on SSR derivation from the hand (Fuhrer, 1971). A stimulus strength of 30 mA with duration 0.2 ms was tolerable by all subjects.
Lower values were associated with poor reproducibility and even absence of response. Skin impedance was reduced to &lt; 5 k0 by gentle skin abrasion and application of conductive gel. The SSR was recorded from the hands and feet with surface electrodes (9 mm dia) on the volardorsal and plantardorsal surface. When recordings were made from other skin sites: e.g. fingertips or thenar-hypothenar, or when comparing results from the left and right hand or the left and right foot ot ten healthy volunteers, statistically significant differences in amplitudes and latenties were not detected. In addition, intraindividual differences of SSR amplitudes and latencies could not be shown by means of comparing the derivations from respectively.
Minimum time between successive stimuli was 60 s.
The greatest amplitude and shortest latency of five consecutive SSR measurements were recorded for further data processing, since averaging of consecutive potentials did not result in significantly different values (Schondorf and Gendron, 1990).</t>
    <phoneticPr fontId="1" type="noConversion"/>
  </si>
  <si>
    <t>52/50.3</t>
    <phoneticPr fontId="1" type="noConversion"/>
  </si>
  <si>
    <t>54:46/51:49</t>
    <phoneticPr fontId="1" type="noConversion"/>
  </si>
  <si>
    <t>On the day of the examination the patients had their usual breakfeast and, if necessary, their morning insulin dose. None of the subjects was allowed to drink coffee or tea, smoke, or take any medication in the hours before and during the visit. Major physical activity/strain and hypo- or hyperglycemic periods which occurred up to three days before examination led to exclusion from the study. Patients with symptoms not due to diabetes or with case histories other than diabetes, e.g.
previous injury, lumbar discogenic disease, carpal tunnel syndrome, inherited or alcoholic neuropathy or other neurological diseases as well as patients taking medication acting on the sympathetic system were excluded. Another exclusion criterion was the presence of acute focal neuropathy and acute painful neuropathic syndroms which are probably caused by diabetes. However, these are rare and presumably of varying pathogenesis. Several studies demonstrate that the clinical course of these syndromes is different from that of common chronic distal symmetric polyneuropathy which primarily affects the sensory nerve fibers (Behse et al., 1977; Dyck et al., 1992).</t>
    <phoneticPr fontId="1" type="noConversion"/>
  </si>
  <si>
    <t>결과는 병리 SSR 검사로 이어지는 일부 변화가 당뇨병성 신경병증(NO-N1)의 임상 징후가 없거나 매우 가벼운 임상 단계에서 발생함을 시사한다. SSR 테스트 결과의 상당한 추가 악화는 임상적으로 명백한 신경병증(N2a, N2b, N3) 환자에서 예상할 수 있으며 이로 인해 발과 손의 잠재력이 상실된다. 자율신경장애 환자의 5년 치사율은 자율신경 개입이 없는 환자의 3배이다(Ewing et al., 1980; O'Brian et al., 1991; Sampson et al., 1990). 그러나 예후가 가장 나쁜 것이 당뇨병과 함께 종종 발생하는 혈관 변화와 관련이 있는지 아니면 자율신경실조 자체와 관련이 있는지에 대해서는 상당한 논란이 있다. 그럼에도 불구하고, 신경장애의 임상 징후가 없거나 경미한 당뇨병 환자에게 수행되는 SSR 검사는 다른 테스트 외에 초기 단계에서 자율신경장애가 있는 대상자를 결정하는 데 도움이 될 수 있다.</t>
    <phoneticPr fontId="1" type="noConversion"/>
  </si>
  <si>
    <t>당뇨병(clinical stage별 5군)/건강대조군</t>
    <phoneticPr fontId="1" type="noConversion"/>
  </si>
  <si>
    <t>100(8/15/24/28/25)</t>
    <phoneticPr fontId="1" type="noConversion"/>
  </si>
  <si>
    <t>Ha</t>
    <phoneticPr fontId="1" type="noConversion"/>
  </si>
  <si>
    <t>Braune</t>
    <phoneticPr fontId="1" type="noConversion"/>
  </si>
  <si>
    <t>손</t>
    <phoneticPr fontId="1" type="noConversion"/>
  </si>
  <si>
    <t>발</t>
    <phoneticPr fontId="1" type="noConversion"/>
  </si>
  <si>
    <t>loss</t>
    <phoneticPr fontId="1" type="noConversion"/>
  </si>
  <si>
    <t>전체</t>
    <phoneticPr fontId="1" type="noConversion"/>
  </si>
  <si>
    <t>손 전체</t>
    <phoneticPr fontId="1" type="noConversion"/>
  </si>
  <si>
    <t>발 전체</t>
    <phoneticPr fontId="1" type="noConversion"/>
  </si>
  <si>
    <t>64 patients with RDEB, which made this project feasible. Patients with clinical and molecular diagnosis of RDEB (with confirmed mutations in the COL7A1 gene) were asked by their physician for permission to be contacted for participation in the study..
We only included patients that were over 13 years old, because in performing QST a minimum understanding of instructions is required and in this specific cohort of patients cognition is limited by low educational level due to poor school attendance.</t>
    <phoneticPr fontId="1" type="noConversion"/>
  </si>
  <si>
    <t>HR-deep breathing, valsalva ratio, QST. BP&amp;HRT,  NCS</t>
    <phoneticPr fontId="1" type="noConversion"/>
  </si>
  <si>
    <t>Sympathetic skin responses were recorded using EMG equipment (Cadwell Sierra Wave). The differential surface electrodes were fixed at the sole of the right foot with the reference electrode fixed on the dorsum of the foot. Responses were recorded in a quiet dimly lit room at 22–24 C, with the subject supine and relaxed, with the skin temperature at 32–36 C. Responses were elicited by asking the subject to do deep breathing. The recording time was 10 s, the lower frequency limit was 0.1 Hz, and the upper limit 200 Hz.
Amplitude of the sympathetic skin response was analysed determining the peak-to-peak distance.</t>
    <phoneticPr fontId="1" type="noConversion"/>
  </si>
  <si>
    <t>Cadwell Sierra Wave</t>
    <phoneticPr fontId="1" type="noConversion"/>
  </si>
  <si>
    <t>13:16/19:8</t>
    <phoneticPr fontId="1" type="noConversion"/>
  </si>
  <si>
    <t>22.3/26.5</t>
    <phoneticPr fontId="1" type="noConversion"/>
  </si>
  <si>
    <t>우리는 RDEB를 가진 환자의 피부-표피 경계의 이상이 가장 긴 축삭의 특별한 취약성을 가진 작은 섬유의 원위 말단에 부상을 초래한다고 결론짓는다. 이로 인해 섬유 기능 부전이 작고 신경성 통증의 발생률이 높다. 이 모집단의 신경병성 통증의 평가와 표적 치료가 그들의 무력화 통증을 개선하기 위해 시행되어야 한다</t>
    <phoneticPr fontId="1" type="noConversion"/>
  </si>
  <si>
    <t>Von Bischhoffshausen</t>
    <phoneticPr fontId="1" type="noConversion"/>
  </si>
  <si>
    <t>61.87/61.35</t>
    <phoneticPr fontId="1" type="noConversion"/>
  </si>
  <si>
    <t>26:14/11:9</t>
    <phoneticPr fontId="1" type="noConversion"/>
  </si>
  <si>
    <t>All electrophysiological tests were performed with the Dantec Keypoint EMG/NCS/EP System device. SSR were recorded from
forehead, hands and feet. Recordings were obtained at supine position in a quiet, air-conditioned room maintained at 22–24 °C. For extremity studies, active disc electrodes were placed in the middle of palms and soles, while reference electrodes were placed on the dorsum of hands and feet. Active electrodes were placed on the superolateral margin of the frontal eminence, and reference electrodes were placed approximately 3–4 cm laterally and 2 cm downwards in forehead studies (Fig. 1). Electrical stimulation (0.2 s duration and 30–100 mA intensity) was applied on the median nerve at wrist on the contralateral of the recording. Filter band pass was kept at 0.5–2 kHz, sensitivity was 0.5 mV and sweep speed was 5–10 s. Electrical stimulation was administered irregularly at a minimum of 30-s and 20-s intervals during extremity and forehead studies, respectively, to overcome habituation (Yildiz et al., 2008; Oh, 1993). The onset latency and peak-to-peak amplitude of SSR were evaluated. Ten consecutive stimuli were administered in each forehead and extremity zone. Stimulus intensity was increased if no response was obtained. If at least 5 consecutive 100 mA electrical stimuli could not elicit a consistent change larger than 50 lV from baseline, the result was recorded as absent SSR, and SSR was deemed pathological only if no response was recorded.</t>
    <phoneticPr fontId="1" type="noConversion"/>
  </si>
  <si>
    <t>Dantec Keypoint EMG/NCS/EP System device</t>
    <phoneticPr fontId="1" type="noConversion"/>
  </si>
  <si>
    <t>Forty patients with idiopathic PD (26 males, 14 females), including 20 early (Hoehn Yahr 1–2) and 20 late (Hoehn Yahr 3–5) stage patients, diagnosed by the U.K. Parkinson’s Disease Society Brain Bank criteria (Hughes et al., 1992) at
the Movement Disorders Outpatients Clinic of Bakirkoy Research and Training Hospital between June 2010 and December 2011, and 20 age-matched (by study group) healthy controls (11 males, 9 females)  were included in this study, consecutively. All subjects were examined and followed by movement disorders specialists. Clinical severity was determined according to Hoehn–Yahr (H–Y) scale and disability status was evaluated by unified Parkinson’s disease rating scale (UPDRS) (Hoehn and Yahr, 1967; Fahn and Elton, 1987). Early PD was defined as having a Hoehn Yahr score of 1–2 and advanced PD was defined as having a Hoehn–Yahr score of 3–4–5. Subjects with vascular, drug-related or
atypical parkinsonism such as Shy Drager syndrome, multisys- tem atrophy or progressive supranuclear palsy; concomitant potentially ANS involving diseases including diabetes mellitus, cerebrovascular diseases; polyneuropathy or carpal tunnel syndrome determined by nerve conduction studies; cardiac arrhythmia or implanted pacemaker; or subjects receiving any medications  that might affect ANS including tricyclic antidepres- sants or beta blockers were excluded     from the study. Control group consisted of volunteering healthy, age-matched hospital staff and their relatives with no disorders that might affect the ANS.</t>
    <phoneticPr fontId="1" type="noConversion"/>
  </si>
  <si>
    <t>Stimulus intensity was increased if no response was obtained. If at least 5 consecutive 100 mA electrical stimuli could not elicit a consistent change larger than 50 lV from baseline, the result was recorded as absent SSR, and SSR was deemed pathological only if no response was recorded.</t>
    <phoneticPr fontId="1" type="noConversion"/>
  </si>
  <si>
    <t>HRV</t>
    <phoneticPr fontId="1" type="noConversion"/>
  </si>
  <si>
    <t>advanced stage PD</t>
    <phoneticPr fontId="1" type="noConversion"/>
  </si>
  <si>
    <t>early stage PD</t>
    <phoneticPr fontId="1" type="noConversion"/>
  </si>
  <si>
    <t>손 R+L</t>
    <phoneticPr fontId="1" type="noConversion"/>
  </si>
  <si>
    <t>발 R+L</t>
    <phoneticPr fontId="1" type="noConversion"/>
  </si>
  <si>
    <t>우리의 결과에 비추어 볼 때, 우리는 이마 SSR가 특히 PD의 초기 단계에서 ANS 기능 장애를 결정하는 데 극단 SSR보다 더 민감할 수 있다고 추측한다.
이마 SSR에 대한 추가 연구와 생검 연구를 수행하여 초기 PD 환자의 자율적 개입에서 진단 도구로서의 이 단순하고 비침습적인 전기생리학 검사의 역할을 지원해야 한다. ANS 기능 장애 증상의 조기 진단에서 이마 SSR를 효과적으로 사용하면 적절한 치료가 가능해야 하며, 따라서 PD 환자의 삶의 질을 높일 수 있어야 한다.</t>
    <phoneticPr fontId="1" type="noConversion"/>
  </si>
  <si>
    <t>Sariahmetoglu</t>
    <phoneticPr fontId="1" type="noConversion"/>
  </si>
  <si>
    <t>Deniz</t>
    <phoneticPr fontId="1" type="noConversion"/>
  </si>
  <si>
    <t>Medelec Teca Premerie Plus vE05 electromyograph (Surrey, UK)</t>
    <phoneticPr fontId="1" type="noConversion"/>
  </si>
  <si>
    <t>Fourteen consecutive SSR were recorded for each median nerve. The unilateral median nerve was stimulated at the wrist with square electrical pulses of 0.2 ms duration and 20 mA intensity. SSR latencies, amplitudes, areas, and waveforms were determined for the patient and control groups. SSR waveforms were analyzed according to Toyokura [16] classiWcation: responses in which one of the phases accounted for at least 80% of the peak-to-peak amplitude could be either positive (P) or negative (N) types.</t>
    <phoneticPr fontId="1" type="noConversion"/>
  </si>
  <si>
    <t>46/44.2</t>
    <phoneticPr fontId="1" type="noConversion"/>
  </si>
  <si>
    <t>NCS study, F wave parameter</t>
    <phoneticPr fontId="1" type="noConversion"/>
  </si>
  <si>
    <t>&lt;0.005</t>
    <phoneticPr fontId="1" type="noConversion"/>
  </si>
  <si>
    <t>occurrence rate</t>
    <phoneticPr fontId="1" type="noConversion"/>
  </si>
  <si>
    <t>(Medtronic Keypoint Ò Portable, Software Version V5.06, Medtronic, Inc., Minneapolis, Minnesota, USA).</t>
    <phoneticPr fontId="1" type="noConversion"/>
  </si>
  <si>
    <t>Following the method described by Claus and Schondorf, Ag/AgCl surface electrodes were positioned at the sole of the foot (active electrode) and at the back of the foot (indifferent electrode) on the extremity being studied [10]. Electrical stimulus was applied above the contralateral tibial nerve (Fig. 5). The duration of stimulation was 0.2 s at 30 mA. Registration parameters were: duration of measurement 5–10 s, lower frequency limit 0.1– 1.0 Hz, upper limit 100–2000 Hz, amplification 0.05–3.0 mV/division [10]. After SSRs had been measured six times for each limb, it was evaluated categorically whether an SSR was present or not. The reproducibility of the response is relatively poor with regard to response amplitude and latency [19, 59].
Following recommendations by several research groups [52, 54], this study therefore intentionally focused on the qualitative presence or absence of the response, rather than on amplitude or latency.
The validated German version of the Scoliosis Research Society SRS-22 questionnaire was used to assess healthrelated quality of life for the patients included in the study [36]. The SRS-22 consists of five domains, with the numbers of questions in each domain as follows: ‘‘function/ activity’’ (5), ‘‘pain’’ (5), ‘‘self-image/appearance’’ (5), ‘‘mental health’’ (5) and ‘‘satisfaction with management’’ (2) [1]. For each question, five possible answers are available, rated one to five, with five representing a normal healthy status. The overall total from all domains for each patient is calculated as the ‘‘total score’’.</t>
    <phoneticPr fontId="1" type="noConversion"/>
  </si>
  <si>
    <t>특발성 척추측만증 환자(T12/L3 group)</t>
    <phoneticPr fontId="1" type="noConversion"/>
  </si>
  <si>
    <t>16.1/18.2</t>
    <phoneticPr fontId="1" type="noConversion"/>
  </si>
  <si>
    <t>Schulte</t>
    <phoneticPr fontId="1" type="noConversion"/>
  </si>
  <si>
    <t>side of approach</t>
    <phoneticPr fontId="1" type="noConversion"/>
  </si>
  <si>
    <t>control side</t>
    <phoneticPr fontId="1" type="noConversion"/>
  </si>
  <si>
    <t>absent</t>
    <phoneticPr fontId="1" type="noConversion"/>
  </si>
  <si>
    <t>• L3까지 척추뼈를 포함한 척추측만증의 전방 계측은 본 연구에서 교감신경줄기의 병변을 정기적으로 초래했다.
• 이러한 교감 병변은 접근 측의 하지에서 상당한 온도 증가, 땀 감소 및 SSR 감소를 초래한다.
• 전방 계측기의 꼬리 수준(T12 vs.L3)은 교감기능의 손상 정도에 영향을 미치며, L2 신경절의 의심되는 중요성을 뒷받침한다.
• 환자들은 수술 전에 이러한 정기적인 합병증에 대해 알아야 한다.
• SRS-22의 관점에서 임상 결과는 교감성 간 병변에 의해 크게 제한되지 않는다.
• 병변 최소화를 위한 수술 기법과 관련하여 교감 병변을 자세히 연구하고, 추적 중 잠재적인 신경학적 회복 경향을 따르고, 잠재적인 장기 영양 제한을 조사하기 위해 전향적인 조사가 수행되어야 한다.</t>
    <phoneticPr fontId="1" type="noConversion"/>
  </si>
  <si>
    <t>결론적으로, 현 연구는 지방 스테로이드 주사 NCSs 가치관의 특별 서비스 의뢰와 F-wave 매개 변수의 개선을 위한 것은 아니지만 결과 보여 주었다.그 특별 서비스 의뢰와 F파도 CTS치료에 단기로 풍흉을 위한 민감한 방법 같지 않다.이 치료법의 형식에 대한 가벼운 적당한 CTS경우 좋은 후보들과 CTS의 투여량 덱사메사 손 인산 나트륨 주사로 치료 단기로eVective 있다.</t>
    <phoneticPr fontId="1" type="noConversion"/>
  </si>
  <si>
    <t>Oishi</t>
    <phoneticPr fontId="1" type="noConversion"/>
  </si>
  <si>
    <t>당뇨병성신경병증/알콜중독성 다발성신경병증/건강대조군</t>
    <phoneticPr fontId="1" type="noConversion"/>
  </si>
  <si>
    <t>CPT</t>
    <phoneticPr fontId="1" type="noConversion"/>
  </si>
  <si>
    <t>본 연구에서 신경전도 속도는 2,000Hz 자극에 대해 CPT와 음의 상관관계를 보이는 경향을 보였다. 이는 신경전도속도와 CPT~2000Hz 자극 모두 A(3섬유(1~6개)의 기능을 보인다는 사실과 관련이 있을 수 있다. 통증과 온도 감각은 체세포 C 섬유와 관련이 있다. 본 연구에서 CPT에서 5Hz까지의 자극은 통증 및/또는 온도 감각의 교란 정도와 상관관계가 있는 경향을 보였다. 많은 수의 환자를 검사하여 이 상관 관계의 중요성을 확인해야 합니다.</t>
    <phoneticPr fontId="1" type="noConversion"/>
  </si>
  <si>
    <t>apperance rate</t>
    <phoneticPr fontId="1" type="noConversion"/>
  </si>
  <si>
    <t>당뇨병성신경병증</t>
    <phoneticPr fontId="1" type="noConversion"/>
  </si>
  <si>
    <t>알콜중독성다발성신경병증</t>
    <phoneticPr fontId="1" type="noConversion"/>
  </si>
  <si>
    <t>L 손</t>
    <phoneticPr fontId="1" type="noConversion"/>
  </si>
  <si>
    <t>R 손</t>
    <phoneticPr fontId="1" type="noConversion"/>
  </si>
  <si>
    <t>L 발</t>
    <phoneticPr fontId="1" type="noConversion"/>
  </si>
  <si>
    <t>R 발</t>
    <phoneticPr fontId="1" type="noConversion"/>
  </si>
  <si>
    <t>&lt;0.05</t>
    <phoneticPr fontId="1" type="noConversion"/>
  </si>
  <si>
    <t>기립성 빈맥환자에서 SSR 평가</t>
    <phoneticPr fontId="1" type="noConversion"/>
  </si>
  <si>
    <t>recording/elicited</t>
    <phoneticPr fontId="1" type="noConversion"/>
  </si>
  <si>
    <t>The study subjects comprised 44 hyperhidrotic patients (26 males and 18 females) who were scheduled to have endoscopic laser thoracic sympathectomy. All patients had excessive palmar sweating to the extent that they suffered psychological, social and occupational problems. . None of the patients had peripheral or central nervous system disorders that may cause secondary hyperhidrosis. 7 None of them was taking medication that may affect autonomic function. If necessary, peripheral neuropathy or carpal tunnel syndrome was ruled out by nerve conduction study.</t>
    <phoneticPr fontId="1" type="noConversion"/>
  </si>
  <si>
    <t>Viking IIe, Nicolet, Madison, WI)</t>
    <phoneticPr fontId="1" type="noConversion"/>
  </si>
  <si>
    <t>Recordings of the SSR were conducted in a comfortable sitting position in a room with the ambient temperature maintained at 22~ by thermostat. The SSR was recorded from the palm by an electromyography machine (Viking IIe, Nicolet, Madison, WI) through surface electrodes placed on the volar and dorsal surfaces of the hand, as active and reference sites respectively. The ground electrode was situated in the forearm. Responses were amplified with a bandpass between 0.01 and 3 kHz for an analysis time of 10 s.
The SSR was elicited by electrical stimulation of the contralateral median nerve at the wrist and by magnetic stimulation o f the neck, presumably activating the sympathetic trunks within the spinal canal. ~~ Electrical stimulation consisted of constant current square pulses 5-15 mA in intensity and 0.2 ms in duration. Magnetic stimulation by the Magstim model 200 (Novametrix, UK) consisted of magnetic pulses of i ms duration delivered from a circular coil stimulator in a 90 m m diameter plate. ~2 The center of the stimulator was placed over the seventh cervical or the first thoracic spinous process. The stimulus intensity is expressed as the percentage o f the maximal output which is 1.5 tesla at the center. Counter-clockwise current flow (surface A) was used, and the stimulus intensity was about 70% o f the maximal output.
After explaining the procedure, the subject was encouraged to relax but to remain awake. In electrical stimulation o f the median nerve, the stimulation was given unexpectedly at random intervals o f longer than 1 min to avoid habituation. In magnetic stimulation of the neck, the stimulation was usually given at an interval of approximately 1 min.
The latency of SSR was the onset time of the first negative deflection from the baseline, and the amplitude was measured from the first deflection to the following deflection (peak-to-peak). Usually, five responses were obtained to determine the presence or absence of response, and if present to calculate the mean values.
In median nerve stimulation, SSRs were also recorded from the sole via two electrodes placed on the dorsum and sole of the foot. In magnetic stimulation of the neck, SSRs were recorded from both hands. In median nerve stimulation, SSRs were also obtained from both sides by alternating the side of stimulation. As SSRs from both sides were similar, only SSRs from right palms and soles were used in calculation of latency and amplitude. When SSRs were absent or abnormal, repeat recordings were usually carried out to ensure the consistency o f the responses.</t>
    <phoneticPr fontId="1" type="noConversion"/>
  </si>
  <si>
    <t>결론적으로 팔마 다한증의 SSR은 몇 가지 특이한 특징을 보였다. SSR 유형과 손바닥의 피부 상태 사이에는 상관관계가 있었다.
정상 반응은 주로 따뜻한 손바닥을 가진 환자에서 보였고, 반응이 없는 환자는 주로 차갑거나 건조한 손바닥을 가진 환자에서 나타났다. 나머지 두 반응의 진폭은 여러 개의 피크를 포함하거나 포함하지 않았습니다. 팔마 다한증에서 팔마 온도와 수분은 비정상적인 SSRs를 생성하는 데 중요한 것으로 나타났다. 마지막으로, 본 데이터는 SSR이 팔마 다한증에서 교감신경 절제술의 성공을 평가하는 데 적합한 방법이 아니라는 것을 시사한다.</t>
    <phoneticPr fontId="1" type="noConversion"/>
  </si>
  <si>
    <t>Chu</t>
    <phoneticPr fontId="1" type="noConversion"/>
  </si>
  <si>
    <t>When SSRs were absent or abnormal, repeat recordings were usually carried out to ensure the consistency o f the responses.</t>
    <phoneticPr fontId="1" type="noConversion"/>
  </si>
  <si>
    <t>발바닥</t>
    <phoneticPr fontId="1" type="noConversion"/>
  </si>
  <si>
    <t>Electric stimulus</t>
    <phoneticPr fontId="1" type="noConversion"/>
  </si>
  <si>
    <t>손바닥</t>
    <phoneticPr fontId="1" type="noConversion"/>
  </si>
  <si>
    <t>Matsunaga</t>
    <phoneticPr fontId="1" type="noConversion"/>
  </si>
  <si>
    <t>다한증 환자에서 SSR로 평가</t>
    <phoneticPr fontId="1" type="noConversion"/>
  </si>
  <si>
    <t>목의 magnetic stimulation으로 SSR 검사</t>
    <phoneticPr fontId="1" type="noConversion"/>
  </si>
  <si>
    <t>자율신경병증/MS/MSA/건강대조군</t>
    <phoneticPr fontId="1" type="noConversion"/>
  </si>
  <si>
    <t>There were no clinical signs of neuropathies in any of the patients with MS or MSA. In these patients, somatosensory evoked potentials (SEPs) obtained by electrical stimulation of the median nerve at the wrist (median nerve SEPs) were studied initially. The method of eliciting median nerve SEPs was described elsewhere (Tsuji et al. 1984). N9 potentials, which would be generated in the peripheral nerve at the brachial plexus (Tsuji et al. 1984) were clearly elicited with normal peak latencies in all patients with MS or MSA.
All subjects gave their informed consent for this study</t>
    <phoneticPr fontId="1" type="noConversion"/>
  </si>
  <si>
    <t>Neuropack Eight (Nihon Kohden)</t>
    <phoneticPr fontId="1" type="noConversion"/>
  </si>
  <si>
    <t>The SSR recordings were performed with subjects relaxed and supine in bed, in a warm and quiet room.
The subjects were requested not to fall asleep. SSRs were recorded with surface electrodes placed on the palm and the dorsum of the right hand as well as on the sole and the dorsum of the right foot. The skin temperature in all subjects was maintained above 32°C.
SSRs were amplified and recorded with a restricted filter setting of l-3000 Hz (- 3 dB) and an analysis time of 5 or 10 set, using the Neuropack Eight (Nihon Kohden) apparatus.
A magnetic stimulator (Nihon Kohden) consisting of a capacitor and a flat round coil with an inner diameter of 10.4 cm and an outer diameter of 17.3 cm was used.
A large current (8000 A) passes through the coil following discharge of the capacitor (1500 pF). A maximum magnetic field of 0.4 tesla was obtained with an output voltage of 900 V (= 8000 A) about 170 psec after the onset of discharge. The center of the coil was placed over the seventh cervical spinous process or the first thoracic spinous process. Magnetic stimulation was given at an intensity of 900 V ( = maximum output).
Counter-clockwise current flow in the coil was used.
The subjects did not feel any pain at the sites of magnetic stimulation. A pair of ear-plugs was provided to the subjects to exclude auditory stimuli from the magnetic coil.</t>
    <phoneticPr fontId="1" type="noConversion"/>
  </si>
  <si>
    <t>active sweat gland densty(ASGD) study</t>
    <phoneticPr fontId="1" type="noConversion"/>
  </si>
  <si>
    <t>Only absent responses were considered abnormal in this study.</t>
    <phoneticPr fontId="1" type="noConversion"/>
  </si>
  <si>
    <t>신경병증</t>
    <phoneticPr fontId="1" type="noConversion"/>
  </si>
  <si>
    <t>electrical+, magnetic+</t>
    <phoneticPr fontId="1" type="noConversion"/>
  </si>
  <si>
    <t>MS</t>
    <phoneticPr fontId="1" type="noConversion"/>
  </si>
  <si>
    <t>MSA</t>
    <phoneticPr fontId="1" type="noConversion"/>
  </si>
  <si>
    <t>E-, M-</t>
    <phoneticPr fontId="1" type="noConversion"/>
  </si>
  <si>
    <t>E+, M-</t>
    <phoneticPr fontId="1" type="noConversion"/>
  </si>
  <si>
    <t>E-, M+</t>
    <phoneticPr fontId="1" type="noConversion"/>
  </si>
  <si>
    <t xml:space="preserve">결론적으로, 큰 원형 코일을 가진 목의 자기 자극은 SSRs를 환기시키는 매우 재현성이 높은 방법이며, 자기 자극에 이은 SSR는 특히 신경병리 환자에서 신경절 후 교감 기능을 평가하는 데 매우 유용하다.
</t>
    <phoneticPr fontId="1" type="noConversion"/>
  </si>
  <si>
    <t>SSR: SSR was performed as previously described [10, 11, 16, 22]. Surface electrodes were attached to the palm (Gl) and dorsum (G2) of the right hand as well as to the sole (Gl) and dorsum (G2) of the right foot. The same E M G was used with filter setting, including a O.53-1OOO Hz bandpass, a sensitivity of 0.5—3 mV per division, and a sweep speed of 1.0s per division. Stimuli delivered at the left wrist consisted of single square pulses of 200 /is duration and 50-150 V intensity, and were given at irregular intervals. Amplitude and latency of each response were not assessed as they varied greatly on consecutive stimulations. The response was considered absent if no consistent voltage change was seen using a sensitivity of 50/iV per division after six or more trials to avoid habituation of the response.</t>
    <phoneticPr fontId="1" type="noConversion"/>
  </si>
  <si>
    <t>The response was considered absent if no consistent voltage change was seen using a sensitivity of 50/iV per division after six or more trials to avoid habituation of the response.</t>
    <phoneticPr fontId="1" type="noConversion"/>
  </si>
  <si>
    <t>우리는 약간 우울한 질 부교감 기능이 AD 환자를 특징짓는다고 결론짓는다.
질 기능 장애의 심각성은 PD 환자만큼 두드러지지 않는다. 저혈압은 AD 환자에게서 기록되며, 임상적 의의와 병인에 대한 추가 평가가 필요하다.</t>
    <phoneticPr fontId="1" type="noConversion"/>
  </si>
  <si>
    <t>손, 발</t>
    <phoneticPr fontId="1" type="noConversion"/>
  </si>
  <si>
    <t>Sympathetic skin response in patients with multiple sclerosis compared with patients with spinal cord transection and normal controls</t>
    <phoneticPr fontId="1" type="noConversion"/>
  </si>
  <si>
    <t>척수신경 완전절단된 다발성경화증 환자의 SSR</t>
    <phoneticPr fontId="1" type="noConversion"/>
  </si>
  <si>
    <t>척수신경 완전절단된 다발성경화증 환자/건강대조군</t>
    <phoneticPr fontId="1" type="noConversion"/>
  </si>
  <si>
    <t>28/21</t>
    <phoneticPr fontId="1" type="noConversion"/>
  </si>
  <si>
    <t>43.6/44.6</t>
    <phoneticPr fontId="1" type="noConversion"/>
  </si>
  <si>
    <t>6:22/?</t>
    <phoneticPr fontId="1" type="noConversion"/>
  </si>
  <si>
    <t>18—71 yrs, mean age 43.6 yrs). They were diagnosed as clinically definite MS by Poser's criteria (1983).
All MS patients were studied with magnetic resonance imaging (MRI). Seventeen patients had optic neuritis and transverse myelopathy, 4 had recurrent brainstem symptoms with multiple lesions in the brainstem;
3 had recurrent symptoms in the brainstem and spinal cord; 4 had recurrent transverse myelopathy with multiple lesions in the spinal cord and 9 had several small lesions in cerebral white matter on MRI.
In addition to 50 normal controls (age range 18—75 yrs, mean age 44.6 yrs), 21 patients with a functionally complete transection of the spinal cord (17 with spinal cord injury and 4 with spinal vascular lesions, age range 20—26 yrs, mean age 32.3 yrs) and 12 patients with a functionally incomplete transection of the spinal cord (7 with spinal cord injury and 5 with spinal tumours, age range 21 - 7 5 yrs, mean age 40.5 yrs) were studied as positive controls for myelopathy.</t>
    <phoneticPr fontId="1" type="noConversion"/>
  </si>
  <si>
    <t>For SSR recordings, the relaxed patient lay on a couch in a warm, quiet room. The patient was asked to keep his/her eyes open and not to fall asleep. Standard electromyographic disc electrodes were covered with conducting paste and attached to the palm (Gl) and dorsum of the hand (G2) as well as to the sole (Gl) and dorsum of the foot (G2) bilaterally. Recordings were obtained on a Nihon Koden polygraphic EEG-4214, with a frequency response from 0.53 to 1000 Hz. Stimuli consisted of single square pulses of 200 us duration, 50—150 V intensity, applied to the supraorbital nerves bilaterally on the forehead.
More than 10 electrical stimuli were administered at irregular intervals greater than 30 s apart. The skin temperature in all patients was kept above 31° C. The latency and peak-to-peak amplitude of each response were measured, and the response with largest amplitude and that with the shortest latency were selected.
The ratio of amplitudes of left and right responses in palms and soles, and that of ipsilateral palm and sole in the largest response, were calculated. The left-right ratio was the result of the amplitude of the smaller of the left and right responses divided by that of the larger one.</t>
    <phoneticPr fontId="1" type="noConversion"/>
  </si>
  <si>
    <t>a Nihon-Koden Neuropack 8.</t>
    <phoneticPr fontId="1" type="noConversion"/>
  </si>
  <si>
    <t>SEP, VEP</t>
    <phoneticPr fontId="1" type="noConversion"/>
  </si>
  <si>
    <t>Yokota</t>
    <phoneticPr fontId="1" type="noConversion"/>
  </si>
  <si>
    <t>만성 알코올리즘 환자에서 음주력에 따라서 자율신경 기능검사의 연관성은 없었으나 자율신경 증상척도와 자율신경 기능검사는 일부 연관성이 있었다. 또한 만성 알코올리 즘이 아닌 정상인에 비해서 만성 알코올리즘 환자에서 자율신경계 반응이 저하되어 있었다.</t>
    <phoneticPr fontId="1" type="noConversion"/>
  </si>
  <si>
    <t>특발성 수장다한증으로 딘잔받은 환자 20명을 대상으로 교감신경피부반응검사를 하여 교감신경 활성도를 평가하였고, 내시경적 교감신경절제술 10일 후 다시 검사하여 수술 전, 후 변화를 관찰하고 설문지를 통해 수술전후 임상양상 변호를 평가함</t>
    <phoneticPr fontId="1" type="noConversion"/>
  </si>
  <si>
    <t>수근관증후군의 증상을 가지고 외래에 내원 하였거나 수근관증후군이 의심되어 전기진단검사가 의뢰된 환자 17명을 대상으로 총 27수에 대하여 검사를 실시하였 다.</t>
    <phoneticPr fontId="1" type="noConversion"/>
  </si>
  <si>
    <t>저자들은 수근관증후군 환자에서 교감신경계 이상의 정도를 알아보고자 17명, 27수의 수근관증후군환자를 대상으로 교감신경피부반응검사를 실시하여 다음과 같은 결과를 얻었다.
1) 수근관증후군 환자에서 교감신경계 이상증상이 흔히 동반됨을 확인하였다.
2) 교감신경피부반응검사 시 정중신경을 자극하였을 때나 척골신경을 자극하였을 때 모두 대조군에 비하여 의미있는 잠시의 지연을 보였다(p&lt;0.01).
3) 교감신경계 이상증상이 있는 환자가 없는 환자에 비하여 잠시의 지연이 더 길었다.
이상의 결과로 교감신경피부반응검사는 수근관증후군 환자에서 교감신경계이상을 객관적으로 평가할 수 있는 방법으로 이용될 수 있을 것으로 사료된다.</t>
    <phoneticPr fontId="1" type="noConversion"/>
  </si>
  <si>
    <t>본 연구에서 뇌졸중 환자 20명의 주관적 및 객관적 자율 신경계 기능 평가를 통하여, 뇌졸중 환자의 70.0%에서 주관 적인 자율신경계 이상 증상이 발생하며, Ewing과 Clarke의기준에 따라 50.0%의 환자와 교감신경 피부반응 검사상
65.5%의 환자에서 교감신경계 부전이 있음을 확인하였다.
자율신경계 기능 평가 설문지에서 70.0%의 많은 환자에서한 가지 이상의 자율신경계 증상 변화를 호소하였지만, 자율신경계의 이상 증상을 호소하지 않았던 환자의 50.0∼ 83.3%의 높은 비율에서도 자율신경계 부전이 존재함을 알수 있었으며, 주관적인 자율신경계 이상의 유무와 객관적 자율신경계 검사 결과 간에 통계적인 연관성은 나타나지 않았다. 그러므로 뇌졸중 환자의 재활치료 과정에서 객관 적인 자율신경계 기능 장애 및 평가에 대하여 더 적극적인 관심이 필요하며, 뇌졸중 환자가 자율신경계 부전 증상을 호소하지 않더라도 직립부하와 지속적 주먹쥐기에 따른 혈압 변화 검사 및 교감신경 피부반응 검사와 같은 객관적이고 시행이 간편한 검사를 시행하여 자율신경계의 부전 여부를 알아보는 것이 필요할 것으로 생각한다.</t>
    <phoneticPr fontId="1" type="noConversion"/>
  </si>
  <si>
    <t>전기적</t>
  </si>
  <si>
    <t>Inspiratory 
gasp</t>
    <phoneticPr fontId="1" type="noConversion"/>
  </si>
  <si>
    <t>Acoustic</t>
    <phoneticPr fontId="1" type="noConversion"/>
  </si>
  <si>
    <t>I: III군/ C: V군</t>
    <phoneticPr fontId="1" type="noConversion"/>
  </si>
  <si>
    <t>군 개수</t>
    <phoneticPr fontId="1" type="noConversion"/>
  </si>
  <si>
    <t>손목목터널증후군+자율신경병증 진단</t>
    <phoneticPr fontId="1" type="noConversion"/>
  </si>
  <si>
    <t>-</t>
    <phoneticPr fontId="1" type="noConversion"/>
  </si>
  <si>
    <t>Definite SFPN/Possible SFPN</t>
    <phoneticPr fontId="1" type="noConversion"/>
  </si>
  <si>
    <t>(환자군)Symtomatic hands와 (대조군)asymtomatic hands간 비정상 비율 제시</t>
    <phoneticPr fontId="1" type="noConversion"/>
  </si>
  <si>
    <t>나병 +자율신경실조증 O/X vs HC (자율신경병증유무를 I,C로 세워서보고자함)</t>
    <phoneticPr fontId="1" type="noConversion"/>
  </si>
  <si>
    <t>(I)with dysautonomia, (C)w/o dysautonomia</t>
    <phoneticPr fontId="1" type="noConversion"/>
  </si>
  <si>
    <t>-</t>
    <phoneticPr fontId="1" type="noConversion"/>
  </si>
  <si>
    <t>I: MSA(C: IPD)</t>
    <phoneticPr fontId="1" type="noConversion"/>
  </si>
  <si>
    <t>17(68)</t>
    <phoneticPr fontId="1" type="noConversion"/>
  </si>
  <si>
    <t>사지</t>
    <phoneticPr fontId="1" type="noConversion"/>
  </si>
  <si>
    <t>18(72)</t>
    <phoneticPr fontId="1" type="noConversion"/>
  </si>
  <si>
    <t>Lee(2021)</t>
  </si>
  <si>
    <t>진단법평가연구</t>
  </si>
  <si>
    <t>Lee</t>
  </si>
  <si>
    <t>측두외측증후군(LMS)/건강대조군</t>
    <phoneticPr fontId="1" type="noConversion"/>
  </si>
  <si>
    <t>Soylemez</t>
  </si>
  <si>
    <t>Soylemez(2020)</t>
  </si>
  <si>
    <t>R</t>
  </si>
  <si>
    <t>L</t>
  </si>
  <si>
    <t>Group1/HC</t>
    <phoneticPr fontId="1" type="noConversion"/>
  </si>
  <si>
    <t>Group2/HC</t>
    <phoneticPr fontId="1" type="noConversion"/>
  </si>
  <si>
    <t>측정방법</t>
    <phoneticPr fontId="1" type="noConversion"/>
  </si>
  <si>
    <t>측정방법</t>
    <phoneticPr fontId="1" type="noConversion"/>
  </si>
  <si>
    <t>&gt;2SD</t>
    <phoneticPr fontId="1" type="noConversion"/>
  </si>
  <si>
    <t>HC&gt;2SD</t>
    <phoneticPr fontId="1" type="noConversion"/>
  </si>
  <si>
    <t>latency, amplitude</t>
    <phoneticPr fontId="1" type="noConversion"/>
  </si>
  <si>
    <t xml:space="preserve"> latency &gt;1575ms, 
amplitude &lt;0.55mV</t>
    <phoneticPr fontId="1" type="noConversion"/>
  </si>
  <si>
    <t>amplitude</t>
    <phoneticPr fontId="1" type="noConversion"/>
  </si>
  <si>
    <t>샤리코마리투스병 vs HC</t>
    <phoneticPr fontId="1" type="noConversion"/>
  </si>
  <si>
    <t>Zakrzewska-Pniewska(1998)</t>
  </si>
  <si>
    <t>총 연구대상자(명)</t>
    <phoneticPr fontId="1" type="noConversion"/>
  </si>
  <si>
    <t>성별(남/여,명)</t>
    <phoneticPr fontId="1" type="noConversion"/>
  </si>
  <si>
    <t>I:63.8, C:55.3</t>
    <phoneticPr fontId="1" type="noConversion"/>
  </si>
  <si>
    <t>I:30/12, C:48/44</t>
    <phoneticPr fontId="1" type="noConversion"/>
  </si>
  <si>
    <t>-방 온도는 25-26°C로 유지함
-표준 근전도 활성전극은 오른쪽 손바닥과 발바닥에 부착하고, 기준전극은 손등과 발등에 부착하였고, 사용된 자극은 100ms동안 10mA으로 오른쪽 손목에 단일 전기자극으로 적용됨. 이 자극 절차는 섬유 근육통에 대한 이전 연구에서 표준화된 방법으로 증상과 상관관계가 있음.
-자극은 30-60초 사이에 무작위로 전달되었었음. 5회 연속 자극이 전달되었고, 잠복기(latency) 시간은 자극 인공물(artifact)의 시작부터 첫번째 음(negative) 편향의 시작까지 측정되었으며, 초 단위로 표현됨. 진폭(amplitude)은 기준선에서 최대 음(negative)의 피크까지 측정되었으며, mV로 표시됨</t>
    <phoneticPr fontId="1" type="noConversion"/>
  </si>
  <si>
    <t>- 최대 자극강도에서 3번 자극이 주어지고 분할당 50mV 민감도를 사용하여 일관된 전압변화가 발생하지 않으면 응답이 없는것으로(absent)로 간주됨
- 반응 잠복기(latency)는 대조군의 평균 잠복기의 2 SD를 초과할때 병리학적 소견이 있는것으로 간주됨
- SSR의 습관화(habituation)는 다섯번째 반응과 첫번째 반응 사이의 최대 진폭변화비율로 간주되었고 값이 1보다 작으면 습관화라고 함</t>
    <phoneticPr fontId="1" type="noConversion"/>
  </si>
  <si>
    <t>당뇨병성 심혈관계 자율신경신경병증(DCAN)환자에서 SSR, NCS(nerve conduction studies, 신경전도연구) 평가</t>
    <phoneticPr fontId="1" type="noConversion"/>
  </si>
  <si>
    <t>복합부위통증증후군(CRPS)환자(type I/II)/비non-CRPS환자(의심환자)</t>
    <phoneticPr fontId="1" type="noConversion"/>
  </si>
  <si>
    <t>복합부위통증증후군(CRPS)환자들의 자율신경검사를 통해 자율신경장애 유병률 조사</t>
    <phoneticPr fontId="1" type="noConversion"/>
  </si>
  <si>
    <t>선택기준: Budapest 임상진단기준으로 CRPS로 진단받은 환자로 연구를 수행하는 병원의 통증센터에 등록된 환자로 자율신경계기능검사를 받은 환자
배제기준: CRPS 증상 임상평가 4주 후에 자율신경계기능검사를 받지 않은 환자, 척수 자극기 등의 이식장치 또는 불완전한 CRPS 평가를 받은 환자, 불완전한 자율신경계기능검사 데이터, 섬유근육통 진단을 받은 환자</t>
    <phoneticPr fontId="1" type="noConversion"/>
  </si>
  <si>
    <t>I: 43(42/46), C: 43</t>
    <phoneticPr fontId="1" type="noConversion"/>
  </si>
  <si>
    <t>I: (남)62.8%, C: (남)45.8%</t>
    <phoneticPr fontId="1" type="noConversion"/>
  </si>
  <si>
    <t>-땀샘의 교감신경작용을 반영하는 손바닥, 발바닥 전극에서 나오는 전위를 측정함
-정중신경 교감신경피부반응검사 기록을 위해 손바닥에 활성전극을, 손등에 기준전극을 배치함
-경골신경 교감신경피부반응검사 활성전극은 발바닥에, 기준전극은 발등에 배치함
-교감신경피부반응검사 매개변수에는 기준선에서 첫번째 연속으로 나타나는 잠복기(latency)시간과 피크에서 피크까지 측정된 진폭(amplitude)가 포함됨</t>
    <phoneticPr fontId="1" type="noConversion"/>
  </si>
  <si>
    <t>-SSR 양성(positive)은 사지에서 모두 자극에 대한 반응이 없는것으로 정의함
-자극 후 2초동안 baseline 보통 50mV이상의 반응을 보이지만, 아무변화가 없을때를 말함</t>
    <phoneticPr fontId="1" type="noConversion"/>
  </si>
  <si>
    <t>진단정확도, 질환과의 관련성</t>
    <phoneticPr fontId="1" type="noConversion"/>
  </si>
  <si>
    <t>소섬유신경병증(SFNP)환자의 진단을 위한 5가지 신경생리학적 검사 비교</t>
    <phoneticPr fontId="1" type="noConversion"/>
  </si>
  <si>
    <t>선택기준: 임상검사(정상 접촉, 진동, 관철위치감각, 심부건반사(deep tendon reflex), 근력)에서 객관적 징후가 없고, 기존 NCS 지표에서 정상값을 지닌 사람</t>
    <phoneticPr fontId="1" type="noConversion"/>
  </si>
  <si>
    <t>소섬유신경병증(SFPN) 확진군/의심군</t>
    <phoneticPr fontId="1" type="noConversion"/>
  </si>
  <si>
    <t>남: 32, 여:55
(I: 남 17, 여 16)</t>
    <phoneticPr fontId="1" type="noConversion"/>
  </si>
  <si>
    <t>55.3
(I: 60.4)</t>
    <phoneticPr fontId="1" type="noConversion"/>
  </si>
  <si>
    <t>사지에서 하나라도 비정상으로 측정되면 비정상으로 간주함</t>
    <phoneticPr fontId="1" type="noConversion"/>
  </si>
  <si>
    <t>-교감신경피부반응검사는 자가 접착성 일회용 표면전극을 사용하여 안와 위의 구멍에 위치한 삼차신경을 전기자극 후 손바닥과 발바닥에서 기록하게 됨
-기준 전극은 손등과 발등에 부착함
-습관화를 피하기 위해 증가하는 자극강도와 무작위 자극간격을 사용해 3번 실험함
-신호는 필터링됨(bandpass:0.1-100Hz)
-최적화된 반응의 진폭(피크-피크)와 잠복기가 고려됨</t>
    <phoneticPr fontId="1" type="noConversion"/>
  </si>
  <si>
    <t>선택기준:32명은 양성 가족력이 있는 환자로 무증상이었고, 확인할만한 신경학적 검사를 받았음(Val30Met carriers), 31명의 환자는 6개월 내에 감각 및/또는 자율신경계 증상이 있었고, 표준화된 설문지에서 마비, 저림 및/또는 산발적인 위장장애(변비, 설사 등)등을 포함하여 확인함
배제기준: TTR-FAP 치료(간이식 또는 약물실험) 이전에 상지 또는 하지에서 6개월 이상의 증상이 계속되거나 근육이 약화된 경우, 상하지에 감각기 감퇴되거나 없는 경우, 기타 의학적 조건이 성립되지 않거나 말초신경기능에 영향을 미칠 수 있는 약물을 복용중인 환자
건강대조군: 전신성 또는 국소 신경병증, 당뇨병, 경부 또는 요추 척추질환의 징후나 증상이 없는 건강한 자원자를 대상으로 함</t>
    <phoneticPr fontId="1" type="noConversion"/>
  </si>
  <si>
    <t>I: 43.1/37.1, C: 35.1</t>
    <phoneticPr fontId="1" type="noConversion"/>
  </si>
  <si>
    <t>I: (여) 71.9%, 67.7%,
 C: (여)72.7%</t>
    <phoneticPr fontId="1" type="noConversion"/>
  </si>
  <si>
    <t xml:space="preserve">-표면에 Ag-AgCl 전극은 오른발과 오른발등에 부착함
-반응은 70mA의 자극강도로 손목의 대측 정중신경에 단일로 200s 지속시간 전기자극으로 유도됨
-환자는 말을 하지 않고 긴장을 푼 상태로 전기자극은 2분간격으로 무작위로 주어짐
</t>
    <phoneticPr fontId="1" type="noConversion"/>
  </si>
  <si>
    <t>진단정확도, 안전성</t>
    <phoneticPr fontId="1" type="noConversion"/>
  </si>
  <si>
    <t>-</t>
    <phoneticPr fontId="1" type="noConversion"/>
  </si>
  <si>
    <t>초기증상 환자</t>
    <phoneticPr fontId="1" type="noConversion"/>
  </si>
  <si>
    <t>배제사유: 심혈관계 질환 환자, 협심증, 당뇨, 기타 퇴행성 질환, 말초신경병증 환자</t>
    <phoneticPr fontId="1" type="noConversion"/>
  </si>
  <si>
    <t>SSR와 심막변이도검사(HRV)는 알츠하이머병 환자와 루이소체치매를 구분하는데 적용할 수 있다</t>
    <phoneticPr fontId="1" type="noConversion"/>
  </si>
  <si>
    <t>안전성</t>
    <phoneticPr fontId="1" type="noConversion"/>
  </si>
  <si>
    <t>I: 78.7, C: 78.5</t>
    <phoneticPr fontId="1" type="noConversion"/>
  </si>
  <si>
    <t>I: 10:10, C: 10:10</t>
    <phoneticPr fontId="1" type="noConversion"/>
  </si>
  <si>
    <t xml:space="preserve">-교감신경피부반응검사 측정에 표면전극이 사용됨. 활성전극은 손바닥 위에, 기준전극은 손등에 부착함
- 10초 간격으로 20mA진폭으로 정중신경전기자극이 유도됨
- SSR의 파형은 1.5~2.5초뒤에 나타나고, 각 면(왼쪽, 오른쪽)에서 3개의 파형으로 나타남
- 측정된 진폭은 피크-피크 값으로 정의됨
- 조용한 방에서 긴장을 푼 상태로 진행됨 </t>
    <phoneticPr fontId="1" type="noConversion"/>
  </si>
  <si>
    <t>Negami</t>
    <phoneticPr fontId="1" type="noConversion"/>
  </si>
  <si>
    <t>Conceicao</t>
    <phoneticPr fontId="1" type="noConversion"/>
  </si>
  <si>
    <t>I: 46.9, C:41.4</t>
    <phoneticPr fontId="1" type="noConversion"/>
  </si>
  <si>
    <t>I: 30/20 , C: 10/8</t>
    <phoneticPr fontId="1" type="noConversion"/>
  </si>
  <si>
    <t>선택기준: 미국 신경학회의 사례정의기준에 따라 말단 대칭성 다발 신경병증이 있는경우로, 신경전도검사(Nerve conduction studies)에서 비정상 소견이 있는경우임(통증, 따끔거림, 발 저림, 원위근 약화 또는 위축, 말단근육 감각 감소, 아킬레스건 반사 감소 및 부재)
배제기준: 뇌졸중, 손목터널증후군, 당뇨병에 기인하지 않는 말초신경장애가 있는경우</t>
    <phoneticPr fontId="1" type="noConversion"/>
  </si>
  <si>
    <t>당뇨가 있으면서 말초신경병증(PN)/말초신경병증+자율신경병증(PNAN)/건강대조군</t>
    <phoneticPr fontId="1" type="noConversion"/>
  </si>
  <si>
    <t>SSR 반응은 있음(present) 혹은 없음(absent)으로 기록되었음. 적어도 하나의 하지에서 반응을 기록할 수 없는 경우 없음으로 간주함</t>
    <phoneticPr fontId="1" type="noConversion"/>
  </si>
  <si>
    <t>Nicolet Biomedical EMG system</t>
    <phoneticPr fontId="1" type="noConversion"/>
  </si>
  <si>
    <t>-SSR검사는 반쯤 어두운 방에서 실내온도 26-30°C, 손발온도 32-36°C를 유지하고 환자가 누운 상태로 수행됨
-상지와 하지 동시에 기록되었고, 자극은 습관화를 피하기 위해 2-4분 간격으로 4번 반복됨
-기록전극은 손바닥과 발바닥 중앙에 부착하고, 기준전극은 손과 발의 등쪽에 부착함
-10-30mA 강도로, 0.1msec지속시간으로 전기자극이 적용됨</t>
    <phoneticPr fontId="1" type="noConversion"/>
  </si>
  <si>
    <t>SSR은 말초신경병증을 가진 당뇨병 환자의 자율신경기능을 평가할 수 있는 검사임을 확인함. 자율신경실조증이 의심되는 당뇨병 환자의 평가에 SSR을 포함할것을 지지함. 하지만 무증상 당뇨병 환자에서 SSR 검사의 역할을 명확히 하고 자율신경기능평가에서 SSR의 진폭과 잠복기의 유용성을 결정하기 위한 추가연구가 필요함</t>
    <phoneticPr fontId="1" type="noConversion"/>
  </si>
  <si>
    <t>루이소체치매(DLB)환자의 진단을 위한 SSR, HRV 유용성 조사</t>
    <phoneticPr fontId="1" type="noConversion"/>
  </si>
  <si>
    <t>-</t>
    <phoneticPr fontId="1" type="noConversion"/>
  </si>
  <si>
    <t>자율신경병증 유무별</t>
    <phoneticPr fontId="1" type="noConversion"/>
  </si>
  <si>
    <t>선택기준: 손과 발에 감각이상이 있는 환자
배제기준: 신경병증의 원인이 뚜렷한 환자로 암 환자, 화학치료를 받는 사람, 알콜중독, 용제노출(solvent exposure), 치매, 척수 및 뿌리질환, 중요 사지 외상, 공복 혈당 이상, 갑상선 기능 장애(thyrotropin 분비 호르몬 및 thyroxine), paraproteinaemias(단백질 면역 전기영동), 결합조직 질환(C-반응성단백질, C3/C4 보체, 이중가닥 DNA에 대한 항체, 류마티스 인자), 비정상 힘줄 반사, 표면 접촉, 날카로운 통증, 진동 및 자기수용, 신경정도검사에서 비정상(양측 정중부, 척골, 경골, 비골정맥, 비복신경)</t>
    <phoneticPr fontId="1" type="noConversion"/>
  </si>
  <si>
    <t>Medlec Synergy, Oxford Instruments, Oxford, UK</t>
    <phoneticPr fontId="1" type="noConversion"/>
  </si>
  <si>
    <t>4개 상하지에 운동신경과 감강신경전도를 SSR기기를 사용하여 표준 설정 및 절차를 따라 검사함</t>
    <phoneticPr fontId="1" type="noConversion"/>
  </si>
  <si>
    <t>신경절 후 교감신경섬유를 검사하는 SSW(Stimulated skin wrinkling)는 소섬유 신경병증 진단에서 IENFD(intraepidermal nerve fibre density)와 좋은 일치를 보인 반면, SSR 검사는 거의 쓸모가 없었음</t>
    <phoneticPr fontId="1" type="noConversion"/>
  </si>
  <si>
    <t>질환 증상유무별</t>
    <phoneticPr fontId="1" type="noConversion"/>
  </si>
  <si>
    <t>-</t>
    <phoneticPr fontId="1" type="noConversion"/>
  </si>
  <si>
    <t>(여성 14</t>
    <phoneticPr fontId="1" type="noConversion"/>
  </si>
  <si>
    <t>(남성) 40</t>
    <phoneticPr fontId="1" type="noConversion"/>
  </si>
  <si>
    <t>-손목의 정중신경을 자극하고, 발바닥에서 반응을 기록하였고, 다른경로는 발목의 후경골 신경을 자극하고 손바닥에서 기록함
- 표준 표면전극은 손바닥과 손등, 오른쪽 발바닥과 발등에 부착함
-자극은 0.2msec동안 20-40mA의 전기 펄스로 구성됨
-습관화를 피하기 위해 자극간 30초 간격을 유지함</t>
    <phoneticPr fontId="1" type="noConversion"/>
  </si>
  <si>
    <t xml:space="preserve">선택기준:  척수손상의 표준 신경학적 및 기능적 분류를 위한 국제 지침에 따라 평가함
배제기준: 말초혈관질환, 당뇨병을 포함하여 발기부전을 일으킬수 있는 다른 질병의 특징을 가진 환자, 말초신경장애 또는 신경 후 병변이 있는 환자, 척수원추, 마미총에 병변이 있는 환자 </t>
    <phoneticPr fontId="1" type="noConversion"/>
  </si>
  <si>
    <t>반응이 없는것으로 평가하기 전에 각 부위에서 최소 10개의 자극이 주어졌고, SSR 반응이 없을 때 비정상으로 간주됨</t>
    <phoneticPr fontId="1" type="noConversion"/>
  </si>
  <si>
    <t>발기부전(ED)은 척수손상(SCD)을 가진 남성들에게 흔함. 손바닥과 밑창에서 나온 Pudendal SEP 및 SSR의 비정상적인 결과는 ED와 유의하게 관련이 있었음. 발바닥의 SSR 검사 결과는 SCD를 가진 피험자에게 ED의 가장 민감하고 구체적인 임상 신경생리학 검사가 될 수 있음</t>
    <phoneticPr fontId="1" type="noConversion"/>
  </si>
  <si>
    <t>43(20/23)</t>
    <phoneticPr fontId="1" type="noConversion"/>
  </si>
  <si>
    <t>배제기준: 알콜중독, 신장부전, 기타 말초신경병증 환자</t>
    <phoneticPr fontId="1" type="noConversion"/>
  </si>
  <si>
    <t>I: 57.5/56, C:52.5</t>
    <phoneticPr fontId="1" type="noConversion"/>
  </si>
  <si>
    <t>반응이 없을때 비정상으로 판단함</t>
    <phoneticPr fontId="1" type="noConversion"/>
  </si>
  <si>
    <t>-피험자가 누워있는 상태에서 검사함
-표준 전극은 오른쪽 손바닥, 팔뚝, 오른발 경골뼈, 발바닥과 발등에 적용
-0.5Hz~20Hz주파수를 가지는 근전도계로 측정함
-증폭감도는 0.05mV-2mV이고, sweep 기간은 10초
-자극은 0.15ms 지속되게, 이중 사각 펄스로 구성되었으며, 양쪽 끝에서 검사기록이 동시에 기록됨
-습관화를 피가히 위해 불규칙하게 최소 1분간격을 두고 자극이 주어졌고, 피부 온도는 32도 이상으로 유지됨</t>
    <phoneticPr fontId="1" type="noConversion"/>
  </si>
  <si>
    <t>당뇨병성 심혈관계 자율신경병증의 유무에 따라 말초신경섬유의 변화가 있음을 확인함</t>
    <phoneticPr fontId="1" type="noConversion"/>
  </si>
  <si>
    <t>CRPS 환자에서 SSR와 3가지 진단법 비교하고, 진단정확도도조사</t>
    <phoneticPr fontId="1" type="noConversion"/>
  </si>
  <si>
    <t>선택기준: 병원에 내원한 심각한 상지 혹은 하지 통증이 있는 환자</t>
    <phoneticPr fontId="1" type="noConversion"/>
  </si>
  <si>
    <t>8/5</t>
    <phoneticPr fontId="1" type="noConversion"/>
  </si>
  <si>
    <r>
      <t>-22-24</t>
    </r>
    <r>
      <rPr>
        <sz val="9"/>
        <rFont val="맑은 고딕"/>
        <family val="3"/>
        <charset val="129"/>
      </rPr>
      <t>℃</t>
    </r>
    <r>
      <rPr>
        <sz val="7.65"/>
        <rFont val="맑은 고딕"/>
        <family val="3"/>
        <charset val="129"/>
      </rPr>
      <t>로 유지되는 검사실에 누워서 검사 진행함
-피부온도 32-36℃로 유지함
-활성전극을 손바닥, 발바닥에 배치하고, 기준전극을 손등, 발등에 부착함
-10-30mA강도로, 0.1ms 지속, 0.5-1000Hz 주파수로 진행됨
-습관화를 방지하기위해 1분이상 자극 간격으로 불규칙하게 자극 전달됨</t>
    </r>
    <phoneticPr fontId="1" type="noConversion"/>
  </si>
  <si>
    <t>SSR은 CRPS를 진단할때 도움이 될 수 있음</t>
    <phoneticPr fontId="1" type="noConversion"/>
  </si>
  <si>
    <t>가족성 아밀로이드성 다발신경병증 제1형 환자(FAP-I)의 신경생리학적 표지자 확인</t>
    <phoneticPr fontId="1" type="noConversion"/>
  </si>
  <si>
    <t>가족성아밀로이드성다발신경병증제1형 환자(FAP-I, Group 1,2)/건강대조군(Group 3)</t>
    <phoneticPr fontId="1" type="noConversion"/>
  </si>
  <si>
    <t>마카도-조셉병(MJD)/건강대조군</t>
    <phoneticPr fontId="1" type="noConversion"/>
  </si>
  <si>
    <t>심혈관자율신경병증(CAN)(+/-)/대조군</t>
    <phoneticPr fontId="1" type="noConversion"/>
  </si>
  <si>
    <t>모든 환자는 Val30Met TTR 변이가 있는것이 유전자 분석으로 확인되었음. 모든 신경생리학적 검사는 간 이식 이전에 환자의 기타 임상적 상태나 자율신경계 검사에 영향을 줄 수 있는 약물을 복용하는 경우 연구에서 제외됨</t>
    <phoneticPr fontId="1" type="noConversion"/>
  </si>
  <si>
    <t>I: 37(35.4/39.4), C:39.7</t>
    <phoneticPr fontId="1" type="noConversion"/>
  </si>
  <si>
    <t>I: 20/38,16/7, C: 21/55</t>
    <phoneticPr fontId="1" type="noConversion"/>
  </si>
  <si>
    <t>-표면 Ag-Cl 전극은 오른쪽 손바닥과 손등, 발바닥과 발등에 부착됨. 반응은 손목의 대측 정중신경에 200ls 동안 유도되었으며 강도는 50-70mA
-증폭은 0.5Hz-2kHz의 band pass를 이용하였고, 200IV/division으로 표시됨
-환자는 15분동안 말을 하지 않고 휴식을 취한상태에서 검사를 수행했고, 최소 2분간격으로 무작위로 전기자극이 이뤄짐</t>
    <phoneticPr fontId="1" type="noConversion"/>
  </si>
  <si>
    <t>SSR은 FAP-I의 신경생리학적 마커로 유용하게 사용될 수 있음</t>
    <phoneticPr fontId="1" type="noConversion"/>
  </si>
  <si>
    <t>8가족에서 Machado-Joseph병으로 유전적으로 확인된 환자가 포함됨</t>
    <phoneticPr fontId="1" type="noConversion"/>
  </si>
  <si>
    <t>I: 40.2, C:39.7</t>
    <phoneticPr fontId="1" type="noConversion"/>
  </si>
  <si>
    <t>I: 4/7, C:15/19</t>
    <phoneticPr fontId="1" type="noConversion"/>
  </si>
  <si>
    <t>-SSR은 잘 정립된 표준 방식에 따라 진행되었고, 환자는 22℃로 유지되는 방에서 편안한 상태로 진행됨
-반응은 10초동안 분석되었고, 0.2-3000Hz band pass 증폭을 이용하였음. 최소 5번의 반응을 수집하고 저장함. 손과 손가락 피부온도는 32-34℃로 유지됨
-정중신경의 전기자극은 0.2ms동안 5-15mA 강도의 정전류 사각펄스로 전달되고, 1분간 간격을 임의로 두어 습관화를 방지함</t>
    <phoneticPr fontId="1" type="noConversion"/>
  </si>
  <si>
    <t>진폭이 가장 큰 파형으로 정상 반응을 분석함. 파형이 없거나 잠복기 시간이 길면 비정상으로 간주함</t>
    <phoneticPr fontId="1" type="noConversion"/>
  </si>
  <si>
    <t>현재 연구로 자율신경기능장애는 Machado-Joseph질환을 가진 환자들에게 드물지 않고, 임상진행과 관련이 있다는 점을 알 수 있음</t>
    <phoneticPr fontId="1" type="noConversion"/>
  </si>
  <si>
    <t>-</t>
    <phoneticPr fontId="1" type="noConversion"/>
  </si>
  <si>
    <t>R 손,발</t>
    <phoneticPr fontId="1" type="noConversion"/>
  </si>
  <si>
    <t>다계통위축증(MSA)/일차성자율신경계부전(PAF)/건강대조군</t>
    <phoneticPr fontId="1" type="noConversion"/>
  </si>
  <si>
    <t>- 첫번째 그룹은 자율신경기능부전이 있으면서 pyramidal 부전, extrapyramidal 부전, cerebellar 부전, 기타 부전이 있음
- 두번째 그룹은 일차성자율신경계부전이 있지만 기타 신경학적 소견이 없음
-두 그룹 모두 임상 및 신경약리학적 평가를 받음</t>
    <phoneticPr fontId="1" type="noConversion"/>
  </si>
  <si>
    <t>I: 61, 60, C:57</t>
    <phoneticPr fontId="1" type="noConversion"/>
  </si>
  <si>
    <t>I: 7/3, 1/6, C:6/11</t>
    <phoneticPr fontId="1" type="noConversion"/>
  </si>
  <si>
    <t>-손바닥위의 전해질 젤을 사용하여 디스크 전극으로 SSR을 기록하였고 손등을 참고함
-band pass는 0.5-500Hz, 증폭은 100-500 pV/division, sweep은 5초를 기록함
-반응은 무작위로 전달되었고, 자극 후 1-2초 사이에 기록됨</t>
    <phoneticPr fontId="1" type="noConversion"/>
  </si>
  <si>
    <t>450pV을 SSR의 정상 하한치로 정의함</t>
    <phoneticPr fontId="1" type="noConversion"/>
  </si>
  <si>
    <t>근전도 검사는 남성에게 가치가 있지만 여성에서는 높은 위양성율을 보였으며, 아마도 이는 출산으로 인한 정맥신경 손상일것으로 예상됨</t>
    <phoneticPr fontId="1" type="noConversion"/>
  </si>
  <si>
    <t>선택기준:Val30Met 변이를 분자분석으로 확인된 환자, 마비, 신경성 통증, 따끔거림, 마비, 온도 및 통증 불감증 환자를 자율신경 증상이 있는 자로 구분함. 또한 자세 저혈압, 메스꺼움, 구토, 설사 및 변비환자, 괄약근 이상이나 성적 기능 장애는 자율신경기능장애환자로 구분함
배제기준: 자율신경기능 평가를 위해 Compound autonomic dysfuncion test를 실시하였고, 동 검사에서 1점의 점수를 가진 사람은 자율신경기능장애를 나타나는 것으로 간주하였음. 보행장애, 항콜린제 복용하는 사람, 기타 의학적, 신경학적 장애가 있는 환자는 제외함</t>
    <phoneticPr fontId="1" type="noConversion"/>
  </si>
  <si>
    <t>I: 40.6/44, C:39.6</t>
    <phoneticPr fontId="1" type="noConversion"/>
  </si>
  <si>
    <t>I: 22/47, 26/38, C: 11/26</t>
    <phoneticPr fontId="1" type="noConversion"/>
  </si>
  <si>
    <t>-SSR은 표면전극(표준은 손등부분)을 사용하여 오른쪽 손발바닥을 기록함. 환자는 조용한 방에서 편안한 상태로 진행함
-반응은 손목의 대측정중신경(자극강도 70mA, 지속시간 0.2ms)에 대해 단일 전기자극으로 도출됨. 응답은 0.5Hz-2kHz대역통과를 사용하여 증폭되었으며, 0.2mV/div을 얻고, 1s/div의 sweep으로 표시됨
-몇번의 가번 구간 간격으로 2개의 반응을 얻었고, 가장 큰 반응이 선택됨. 피크-피크 진폭이 측정됨</t>
    <phoneticPr fontId="1" type="noConversion"/>
  </si>
  <si>
    <t>발 ESC(the electrochemical skin conductance)는 TTR-FAP 환자의 초기 자율신경기능장애를 평가하기 위한 민감한 검사임</t>
    <phoneticPr fontId="1" type="noConversion"/>
  </si>
  <si>
    <t>트랜스티레틴 가족성 아밀로이드 다발신경병증(TTR-FAP) 환자 2그룹 (무증상/증상있음)/ 건강대조군</t>
    <phoneticPr fontId="1" type="noConversion"/>
  </si>
  <si>
    <t>트랜스티레틴 가족성 아밀로이드 다발신경병증(TTR-FAP) 환자 3그룹 (무증상/증상의심/증상1기 3년이내)</t>
    <phoneticPr fontId="1" type="noConversion"/>
  </si>
  <si>
    <t>(여성)28, 27, 15</t>
    <phoneticPr fontId="1" type="noConversion"/>
  </si>
  <si>
    <t>35, 44, 40</t>
    <phoneticPr fontId="1" type="noConversion"/>
  </si>
  <si>
    <t>sural sensory nerve action potential(SNAP) 진폭은 질병의 초기단계에 영향을 받지 않는 큰 골수화 섬유만 평가하기 떄문에 민감도가 매우 낮음. 검사들 중 조기진단을 위한 최선의 접근방식을 확인하기 위해 추가 분석이 수행되어야 함</t>
    <phoneticPr fontId="1" type="noConversion"/>
  </si>
  <si>
    <t>-파킨슨병은 UK PD Society Brain Bank diagnostic criteria로 진단함
-대조군은 a-시누클레인병증 가능성에 대한 임상적 근거가 부족한 군이었는데 임상평가 후 뇌혈관질환, 당노병의 신경학적 합병증, 또는 기능장애으로 확인되었고, 신경퇴행정 질환의 징후를 보이지 않았음</t>
    <phoneticPr fontId="1" type="noConversion"/>
  </si>
  <si>
    <t>I: 67/70, C:74</t>
    <phoneticPr fontId="1" type="noConversion"/>
  </si>
  <si>
    <t>(남성)I: 67/296, C:88</t>
    <phoneticPr fontId="1" type="noConversion"/>
  </si>
  <si>
    <t>SSR은 정중신경에 전기적 자극을 통해 도출되었고 이전에 연구된 방법론에 설명된대로 손바닥에서 기록됨</t>
    <phoneticPr fontId="1" type="noConversion"/>
  </si>
  <si>
    <t>병리학적 IT(ice test)와 OH(orthostatic hypotension)사이의 손상된 교감신경혈관 조절 장애의 병리생리학적 친화성을 시사함</t>
    <phoneticPr fontId="1" type="noConversion"/>
  </si>
  <si>
    <t>다계통위축증(MSA)/파킨슨병(PD)/알파-시누클레인병증(a-synucleinopathy)에 대한 임상적근거가 불충분한 사람</t>
    <phoneticPr fontId="1" type="noConversion"/>
  </si>
  <si>
    <t>다계통위축증(MSA)/특발성파킨슨병(IPD)</t>
    <phoneticPr fontId="1" type="noConversion"/>
  </si>
  <si>
    <t>I: 68, C:67</t>
    <phoneticPr fontId="1" type="noConversion"/>
  </si>
  <si>
    <t>I: 5/8, C:9/4</t>
    <phoneticPr fontId="1" type="noConversion"/>
  </si>
  <si>
    <t>대상자들 모두 자율신경계에 영향을 미칠 수 있는 당뇨병, 알콜중독, 말초신경병증을 가지고 있지 않았음. 또한 자율신경 또는 심혈관 기능에 영향을 미칠 수 있는 약물(extrapyramidal 질환 치료는 제외)을 복용하지 않은 환자를 대상으로 함
-다계통위축증(MSA)환자는 Quinn’s criteria으로 진단했고, 특발성파킨슨병(IPD)환자는 United Kingdom Parkinson’s Disease Society Brain Bank criteria으로 진단함</t>
    <phoneticPr fontId="1" type="noConversion"/>
  </si>
  <si>
    <t>SSR은 하나이상의 기록부위에서 반응이 없거나 불안정한 경우(재현가능한 반응이 3개 미만) 비정상을 간주함</t>
    <phoneticPr fontId="1" type="noConversion"/>
  </si>
  <si>
    <r>
      <t>-편안한 상태로 조용한 방의 소파에 누워 진행되었음. 실내 온도는 22-24</t>
    </r>
    <r>
      <rPr>
        <sz val="9"/>
        <rFont val="맑은 고딕"/>
        <family val="3"/>
        <charset val="129"/>
      </rPr>
      <t>℃</t>
    </r>
    <r>
      <rPr>
        <sz val="7.65"/>
        <rFont val="맑은 고딕"/>
        <family val="3"/>
        <charset val="129"/>
      </rPr>
      <t>, 피부온도는 31℃로 유지됨
-표준 전극은 발바닥과 발등, 손바닥과 손등에 부착됨. 근전계 설정은 0.5-1,000Hz, 감도 0.05-2mV, sweep 속도 0.5/div로 사용함
-자극은 불규칙한 간격을 두고 적용되었고, 두 자극 사이의 잠복기는 30초 이상이었음</t>
    </r>
    <phoneticPr fontId="1" type="noConversion"/>
  </si>
  <si>
    <t>당뇨병성 신경병증환자에서 SSR의 반응 확인</t>
    <phoneticPr fontId="1" type="noConversion"/>
  </si>
  <si>
    <t>I: 55.1, C: -</t>
    <phoneticPr fontId="1" type="noConversion"/>
  </si>
  <si>
    <t>I: 248/89, C: -</t>
    <phoneticPr fontId="1" type="noConversion"/>
  </si>
  <si>
    <t>- 당뇨병환자들에서 치료방식을 인슐린, 경구 혈당강하제, 식이요법을 하는 환자로만 구성
- 모든 피험자에서 자율신경계증상(대소변 실금, 변비, 야행성설사, 성기능장애, 기립성 어지럼증, 위염, 불규칙한 땀흘림, 피부건조 및 피부색변화)에 대한 자세한 조사가 포함된 의학, 신경학적 정보를 얻음
-당뇨병으로 인한 신경병증 환자를 선택하기 위해 신체, 신경검사가 수행되었음
-배제기준으로는 가족성 신경병증, 알콜중독, 영양결핍, 독성약물노출, 자가면역신경병증과 같은 다른 원인을 가진 환자는 제외함</t>
    <phoneticPr fontId="1" type="noConversion"/>
  </si>
  <si>
    <t xml:space="preserve">- SSR을 검사하는 실내는 28℃로 유지되는 반쯤 어두운 실내에서 진행됨
-손바닥에 표준 전극을 사용하였으며, 접지전극은 반대손에 배치함. 검사 중 양손 온도는 32-34℃로 유지됨
-발바닥의 표준전극을 배치하고, 두번째 발가락에 기준전극을 배치함. 두발의 온도는 31-33℃로 유지됨
-사지에 대해 연속적으로 3개의 SSR을 기록하였고, 습관화를 방지하기 위해 15-20초의 불규칙한 간격을 두고 자극함4
</t>
    <phoneticPr fontId="1" type="noConversion"/>
  </si>
  <si>
    <t>SSR검사에 내재된 한계로 인해 당뇨병환자에서 흔히 발생하는 자율신경기능장애 평가를 일관되게 할 수 없다고 결론지음</t>
    <phoneticPr fontId="1" type="noConversion"/>
  </si>
  <si>
    <t>유전적 감각 자율신경장애, 가족성 아밀로이드성 신경병증간 SSR검사결과 차이</t>
    <phoneticPr fontId="1" type="noConversion"/>
  </si>
  <si>
    <t>FAP(가족성 아밀로이드성 신경병증)/HSAN(유전성 감각 자율신경장애)</t>
    <phoneticPr fontId="1" type="noConversion"/>
  </si>
  <si>
    <t>신경근 클리닉에서 FAP, HSAN으로 진단받은 환자들. FAP는 DNA 검사를 통해 아밀로이드 트렌트티레틴 met30이 있는것을 확인하였음. HSAN은 가족력으로 판단함</t>
    <phoneticPr fontId="1" type="noConversion"/>
  </si>
  <si>
    <t>I: 28, C:26.3</t>
    <phoneticPr fontId="1" type="noConversion"/>
  </si>
  <si>
    <t>-SSR은 표준 근전도장비로 기록됨. 표면전극은 손바닥과 손등, 발바닥과 발등에 부착됨
-200us동안 15mA이상으로 자극되었고, 자극간 간격은 최소 60초였음
-응답은 0.5Hz-2kHz band pass를 사용하여 증폭됨</t>
    <phoneticPr fontId="1" type="noConversion"/>
  </si>
  <si>
    <t>발 반응으로 초기 비정상을 확인하였음</t>
    <phoneticPr fontId="1" type="noConversion"/>
  </si>
  <si>
    <t>두 그룹 모두 발에서 시작하여 점진적으로 통증과 온도가 감소함. HSAN에서 median sensory nerve action potentials (SNAP)은 조기에 사라졌지만, SSR은 항상 보존됨. FAP에서는 SSR은 초기단계에 소실됨. 따라서 SSR은 질환 초기에 두 가지 소섬유 신경병증의 원인을 구분하는데 도움이 될 수 있음</t>
    <phoneticPr fontId="1" type="noConversion"/>
  </si>
  <si>
    <t xml:space="preserve">T6 이상의 운동 및 감각 완전 병변을 보이는 만성 척수손상환자의 교감신경장애 연구 </t>
    <phoneticPr fontId="1" type="noConversion"/>
  </si>
  <si>
    <t>질환 세부특성별</t>
    <phoneticPr fontId="1" type="noConversion"/>
  </si>
  <si>
    <t>선택기준: T6이상의 완전한(AIS A), 만성(4개월 이상)의 외상성 병변을 가진 환자의 데이터만 포함함
배제기준: 심혈관 질환 또는 당뇨병 병력</t>
    <phoneticPr fontId="1" type="noConversion"/>
  </si>
  <si>
    <t>22/4</t>
    <phoneticPr fontId="1" type="noConversion"/>
  </si>
  <si>
    <t>SSR은 두 가지 다른 자극을 사용하여 유발되었으며, 왼쪽, 오른쪽의 손바닥과 발바닥 표면에서 개별적으로 기록됨. 하반신 마비의 경우 손목의 정중신경에서 사지마비의 경우 이마의 안와 위 신경에 전기자극이 사용됨(2-5mA). 환자의 반응을 유도하기 위해 갑작스런 소음으로 자극을 주었고 최소 3번, 다양한 시간 간격을 두고 전달됨(30-40초)</t>
    <phoneticPr fontId="1" type="noConversion"/>
  </si>
  <si>
    <t>반응이 연속적으로 3번있을때 정상으로 간주하였고, 2번이 있을때는 비정상으로 간주함</t>
    <phoneticPr fontId="1" type="noConversion"/>
  </si>
  <si>
    <t>한 환자를 제외한 모든 환자에서 모든 반응이 관찰되지 않았음. 대부분 척수신경 환자에서 교감신경기능장애와 신체장애의 일치가 있음을 확인하였음. 자율신경기능장애를 평가하려면 일련의 검사에 SSR, 복부전기자극 및 발살바검사가 포함되어야함</t>
    <phoneticPr fontId="1" type="noConversion"/>
  </si>
  <si>
    <t>트랜스티레틴 가족성 아밀로이드 다발신경병증(TTR-FAP) 무증상/ 비전형적증상</t>
    <phoneticPr fontId="1" type="noConversion"/>
  </si>
  <si>
    <t>트랜스티레틴 가족성 아밀로이드 다발신경병증(TTR-FAP) 돌연변이 환자에서 FAP의 초기 마커를 제공하기 위한 포괄적인 신경생리학적 검사 유용성평가</t>
    <phoneticPr fontId="1" type="noConversion"/>
  </si>
  <si>
    <t>I: 43.6, C: 47.5</t>
    <phoneticPr fontId="1" type="noConversion"/>
  </si>
  <si>
    <t>I: 5/3, C:6/6</t>
    <phoneticPr fontId="1" type="noConversion"/>
  </si>
  <si>
    <t>선택기준: 병원에서 TTR-변이가 있는 환자
배제기준: 운동부족환자 또는 자율신경장애, 심근증의 임상적 근거가 있는 환자</t>
    <phoneticPr fontId="1" type="noConversion"/>
  </si>
  <si>
    <t>안와 상부에서 삼차신경의 전지자극에 의해 유도된 반사의 진폭(peak-to-peak) 및 잠복기를 측정함</t>
    <phoneticPr fontId="1" type="noConversion"/>
  </si>
  <si>
    <t>소신경섬유를 검사하는 신경생리학적 검사의 조합이 TTR-변이 운반체에서 조기에 발견할 수 있다는 것을 보여줌. 신경생리학적 검사는 TTR-FAP의 초기 마커를 제공하기 위해 기존의 신경전도검사보다 더 적절함</t>
    <phoneticPr fontId="1" type="noConversion"/>
  </si>
  <si>
    <t>당뇨병 +말초신경병증 있음/ 당뇨병+말초신경병증 없음/ 당뇨병+말초신경병증+발궤양</t>
    <phoneticPr fontId="1" type="noConversion"/>
  </si>
  <si>
    <t>60.3, 58.9, 59.3</t>
    <phoneticPr fontId="1" type="noConversion"/>
  </si>
  <si>
    <t>14/16, 14/16, 18/12</t>
    <phoneticPr fontId="1" type="noConversion"/>
  </si>
  <si>
    <t>선택기준: 74세미만, 임상적으로 명백하게 심혈관질환, 말초혈관질환(발목상완지수(ABI)&lt;0.9), 정맥기능부전, 심각한 발 붓기 또는 발 감염이 없는 사람
배제기준: 자율신경계 활동에 영향을 미치는 약물 치료를 받는 환자</t>
    <phoneticPr fontId="1" type="noConversion"/>
  </si>
  <si>
    <t>-말초신경기능은 SSR 평가에 기초함. SSR은 근전도기기를 사용해 평가하였음
-sudomotor 측정은 오른쪽 발바닥과 오른쪽 첫번째 발가락에 표면전극을 부착하였음. 오른쪽 손목의 정중신경위에 부착하여 자극함.
-1ms 자극시간, 응답의 습관화를 방지하기위해 전류강도 10-50mA로 증가하게 만들어 전달함. 최소 1분간격으로 불규칙하게 5번의 자극이 전달됨
-SSR은 10초에 걸쳐 기록되었으며, 0.3-3kHz의 대역통과로 샘플링됨. SSR에 대해 진폭(peak-to-peak)과 잠복기가 측정됨. 5번의 자극 중 최대 SSR이 결정되어 분석에 사용됨</t>
    <phoneticPr fontId="1" type="noConversion"/>
  </si>
  <si>
    <t>sudomotor 기능장애가 당뇨병에서 발궤양과 관련이 있다는 것을 보여주었음</t>
    <phoneticPr fontId="1" type="noConversion"/>
  </si>
  <si>
    <t>손목터널증후군의 자율신경계 장애 평가</t>
    <phoneticPr fontId="1" type="noConversion"/>
  </si>
  <si>
    <t>손목터널증후군 + 자율신경병증 있음/ 손목터널증후군 + 자율신경병증 없음</t>
    <phoneticPr fontId="1" type="noConversion"/>
  </si>
  <si>
    <t>I: 49, C: 50.8</t>
    <phoneticPr fontId="1" type="noConversion"/>
  </si>
  <si>
    <t>I: 7/69, C: 18/45</t>
    <phoneticPr fontId="1" type="noConversion"/>
  </si>
  <si>
    <t>-Shahani 등이설명한 방법에 따라 전기생리학적 검사전에 SSR을 실시함
-환자들은 외부자극을 피해 적당히 난방이 된 방에서 누워서 검사를 진행함
-지속시간 0.1ms의 단일 사각파 펄스와 운동 임계값 강도를 약간 초과하는 단일 사각파 펄스를 손목의 정중 신경에 불규칙하게 적용하여 습관하를 방지함
-기록은 손바닥과 손등표면에 표준전극을 사용하여 수행함. 잠복기 시간은 반응 시작시간으로 기록됨</t>
    <phoneticPr fontId="1" type="noConversion"/>
  </si>
  <si>
    <t>반응이 없거나 잠보기가 1.72초(&gt;2SD)를 초과하는 경우 비정상 반응으로 간주됨</t>
    <phoneticPr fontId="1" type="noConversion"/>
  </si>
  <si>
    <t>자율신경계 장애는 손목터널증후군 환자에서 흔하며, 전기생리학적 검사를 통해 중증도를 확인할 수 있음</t>
    <phoneticPr fontId="1" type="noConversion"/>
  </si>
  <si>
    <t>유전성 감각자율신경병증(HSAN) III/ 유전성 감각자율신경병증 IV</t>
    <phoneticPr fontId="1" type="noConversion"/>
  </si>
  <si>
    <t>-HSAN III 진단을 위해 확립된 임상진단 기준을 사용하였음(Ashkenazi 유대인 , 힘줄반사의 감소 또는 부재, 눈물 등)
-HSAN IV 진단에서는 눈에 띄지 않는 뼈골절, 화상, 각막반사감소, 깊은 힘줄반사 감소, 신경성 다한증 등</t>
    <phoneticPr fontId="1" type="noConversion"/>
  </si>
  <si>
    <t>I: 20.65, C:10</t>
    <phoneticPr fontId="1" type="noConversion"/>
  </si>
  <si>
    <t>I: 9/8, C:2/5</t>
    <phoneticPr fontId="1" type="noConversion"/>
  </si>
  <si>
    <t>SSR은 손과 발에서 근전도기기를 이요하여 기록함. 활성 전극은 손바닥과 발바닥에, 기준전극은 손등과 발등에 부착함.
4번의 자극은 간격과 전압을 올려서 전달되었고 60-120초 간격을 두고 랜덤하게 주어짐</t>
    <phoneticPr fontId="1" type="noConversion"/>
  </si>
  <si>
    <t>Viking IV electromyographic system (Nicolet))</t>
    <phoneticPr fontId="1" type="noConversion"/>
  </si>
  <si>
    <t>SSR 검사를 올바르게 수행하면 특히 비정형적인 증상과 관련된 환자에서 HSAN III, IV의 임상적 구별이 용이 하다는것을 보여주며, 발달장애에 대한 교감신경운동 섬유에 대한 추가 정보를 제공함</t>
    <phoneticPr fontId="1" type="noConversion"/>
  </si>
  <si>
    <t>자율신경병증 유무별</t>
    <phoneticPr fontId="1" type="noConversion"/>
  </si>
  <si>
    <t>말초신경병증+자율신경실조증 있음/ 말초신경병증+자율신경실조증 없음</t>
    <phoneticPr fontId="1" type="noConversion"/>
  </si>
  <si>
    <t>선택기준: 부정맥 없음, bundle of branch block, 심부전, 또는 심각한 고혈압이 없는 경우</t>
    <phoneticPr fontId="1" type="noConversion"/>
  </si>
  <si>
    <t>I: 53.2, C:52.9</t>
    <phoneticPr fontId="1" type="noConversion"/>
  </si>
  <si>
    <t>I: 22/15, C:25/15</t>
    <phoneticPr fontId="1" type="noConversion"/>
  </si>
  <si>
    <t>SSR은 하나이상의 기록부위에서 반응이 없거나 불안정한 경우(보고가능한 반응이 3개 미만)일때 비정상으로 간주함</t>
    <phoneticPr fontId="1" type="noConversion"/>
  </si>
  <si>
    <r>
      <t>SSR 검사동안 방안온도는 22-24</t>
    </r>
    <r>
      <rPr>
        <sz val="9"/>
        <rFont val="맑은 고딕"/>
        <family val="3"/>
        <charset val="129"/>
      </rPr>
      <t>℃</t>
    </r>
    <r>
      <rPr>
        <sz val="7.65"/>
        <rFont val="맑은 고딕"/>
        <family val="3"/>
        <charset val="129"/>
      </rPr>
      <t>로 유지하고, 피부온도는 31℃ 이상으로 유지하도록함</t>
    </r>
    <r>
      <rPr>
        <sz val="9"/>
        <rFont val="맑은 고딕"/>
        <family val="3"/>
        <charset val="129"/>
        <scheme val="minor"/>
      </rPr>
      <t xml:space="preserve">
표준전극은 손바닥,발바닥에, 기준전극은 손등,발등에 부착함
Bandpass는 0.16-3200Hz으로 민감도 0,5-2mV/division, sweep spped는 1.0sec/division
자극은 비정기적 간격으로 30초 이상을 두고 주어짐</t>
    </r>
    <phoneticPr fontId="1" type="noConversion"/>
  </si>
  <si>
    <t>결론적으로, 이 세 가지 테스트는 표준 장비를 사용하여 EMG 실험실에서 간단하고 신속하게 수행될 수 있으며, 부교감 및 교감 기능을 평가할 수 있으며, 말초 신경병증 평가에 기존에 사용된 전기생리학적 기술의 배터리를 보완할 수 있음. 자율 장애를 감지하는 데 최소한 세 가지 테스트를 수행할 것을 제안하고, RRIV, SSR 및 QT 분산 테스트는 현재 근전계를 사용하여 수행할 수 있음</t>
    <phoneticPr fontId="1" type="noConversion"/>
  </si>
  <si>
    <t>파킨슨병 환자에서 아세틸콜린(Ach)주사에 대한 SSR, 땀반응을 이용한 운동기능 평가</t>
    <phoneticPr fontId="1" type="noConversion"/>
  </si>
  <si>
    <t>파킨슨병 환자 4개 군으로 구분(I~IV)</t>
    <phoneticPr fontId="1" type="noConversion"/>
  </si>
  <si>
    <t>38/45</t>
    <phoneticPr fontId="1" type="noConversion"/>
  </si>
  <si>
    <r>
      <t>-피험자는 잠들지 않도록 하고, 표준전극은 손바닥, 발바닥, 손등, 발등에 부착함
-30초 이상의 간격으로 불규칙하게 10번 이상의 자극을 주었음
-피험자의 피부온도는 32</t>
    </r>
    <r>
      <rPr>
        <sz val="9"/>
        <rFont val="맑은 고딕"/>
        <family val="3"/>
        <charset val="129"/>
      </rPr>
      <t>℃</t>
    </r>
    <r>
      <rPr>
        <sz val="7.65"/>
        <rFont val="맑은 고딕"/>
        <family val="3"/>
        <charset val="129"/>
      </rPr>
      <t xml:space="preserve">이상으로 유지됨
</t>
    </r>
    <r>
      <rPr>
        <sz val="9"/>
        <rFont val="맑은 고딕"/>
        <family val="3"/>
        <charset val="129"/>
        <scheme val="minor"/>
      </rPr>
      <t>-각 반응의 peak-to-peak진폭을 측정하여 가장 큰 반응을 선택함</t>
    </r>
    <phoneticPr fontId="1" type="noConversion"/>
  </si>
  <si>
    <t>-</t>
    <phoneticPr fontId="1" type="noConversion"/>
  </si>
  <si>
    <t>SSR은 파킨슨병 환자의 원심성 sudomotor 경로를 평가하는데 사용될 수 있음</t>
    <phoneticPr fontId="1" type="noConversion"/>
  </si>
  <si>
    <t>-환자군은 Hoehn&amp;Yahr 기준에 따라 5그룹으로 구분함(I, II, III, IV/V)
-제외기준: 자율신경기능에 영향을 미칠 수 있는 뇌혈관질환, 당뇨병환자, 다발성신경병증 환자</t>
    <phoneticPr fontId="1" type="noConversion"/>
  </si>
  <si>
    <t>CRPS type I/ CRPS type II</t>
    <phoneticPr fontId="1" type="noConversion"/>
  </si>
  <si>
    <t>3/39/20/21</t>
    <phoneticPr fontId="1" type="noConversion"/>
  </si>
  <si>
    <t>5/16</t>
    <phoneticPr fontId="1" type="noConversion"/>
  </si>
  <si>
    <t xml:space="preserve"> 43</t>
    <phoneticPr fontId="1" type="noConversion"/>
  </si>
  <si>
    <t>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t>
    <phoneticPr fontId="1" type="noConversion"/>
  </si>
  <si>
    <t xml:space="preserve">근전도기기를 이용해 손바닥을 기준으로 하여 측정함
</t>
    <phoneticPr fontId="1" type="noConversion"/>
  </si>
  <si>
    <t>잠복기의 임계값은 대조군의 평균 ± 2SD 를 기준으로 함</t>
    <phoneticPr fontId="1" type="noConversion"/>
  </si>
  <si>
    <t>CRPS에서 염증은 SSR 반응에 중요한 역할을 함</t>
    <phoneticPr fontId="1" type="noConversion"/>
  </si>
  <si>
    <t>다계통위축증(MSA)/진행성핵상마비(PSP)/특발성파킨슨병(IPD)간 자율신경계 평가</t>
    <phoneticPr fontId="1" type="noConversion"/>
  </si>
  <si>
    <t>다계통위축증(MSA)/진행성핵상마비(PSP)/특발성파킨슨병(IPD)</t>
    <phoneticPr fontId="1" type="noConversion"/>
  </si>
  <si>
    <t>38/32/26</t>
    <phoneticPr fontId="1" type="noConversion"/>
  </si>
  <si>
    <t>62.5/65.8/64.5</t>
    <phoneticPr fontId="1" type="noConversion"/>
  </si>
  <si>
    <t>(남성비율)34%/69%/73%</t>
    <phoneticPr fontId="1" type="noConversion"/>
  </si>
  <si>
    <t>-</t>
    <phoneticPr fontId="1" type="noConversion"/>
  </si>
  <si>
    <t>-환자들은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t>
    <phoneticPr fontId="1" type="noConversion"/>
  </si>
  <si>
    <t>SSR은 교감신경운동활동 평가를 제공함
음향으로 자극을 주었고, 양쪽 손바닥에서 최소 3회 반응을 기록함</t>
    <phoneticPr fontId="1" type="noConversion"/>
  </si>
  <si>
    <t>SSR 반응이 없을때 병리학적으로 확인되었음. 신호가 있을떄 잠복기와 진폭은 Jorg(2001)에 의해 제안된 표준값과 비교하여 분석함</t>
    <phoneticPr fontId="1" type="noConversion"/>
  </si>
  <si>
    <t>IPD, MSA, PSP환자를 구별하는데 공식적인 검사나 정성적 평가 모두 적절하지 않다고 결론지을 수 있음. 하지만 동공조영술과 ABPM은 MSA와 PSP환자를 구분하는데 도움을 줄 수 있음. 또한, 비뇨생식 및 혈관운동 이상에 대한 높은 점수는 IPD보다는 MSA를 구분할 수 있음</t>
    <phoneticPr fontId="1" type="noConversion"/>
  </si>
  <si>
    <t>나병환자/나병환자 접촉자</t>
    <phoneticPr fontId="1" type="noConversion"/>
  </si>
  <si>
    <t>배제기준: 당뇨병, 알콜중독, 나병과 같이 다른기타원인으로 인한 다발성신경병증 환자, 손가락 한마디 이상 완전히 절제된 환자, 한 쪽 팔다이 이상으로 수술 받은 환자</t>
    <phoneticPr fontId="1" type="noConversion"/>
  </si>
  <si>
    <t>I: 35, C:29.4</t>
    <phoneticPr fontId="1" type="noConversion"/>
  </si>
  <si>
    <t>(남성비율) 74%, 64%</t>
    <phoneticPr fontId="1" type="noConversion"/>
  </si>
  <si>
    <t>SSR은 앞선 연구에서 수행한대로 진행됨.
간단히 말해서, 알코올 용액으로 세척한 후 손바닥과 손등,  발바닥과 발등에도 표면 전극이 부착함. 200msec으로 단일 사각맥박을 흉선과 발목의 피부에 전달하였으며, 그 부위의 피부가 마취된 경우에는 정상적으로 민감한 피부 부위에 보다 근접하게 적용함</t>
    <phoneticPr fontId="1" type="noConversion"/>
  </si>
  <si>
    <t>습관화를 피하기 위해 긴 간격으로 최소 10회 시도 후 50mV/cm의 감도를 사용하여 일관된 전압 변화가 관찰되지 않으면 반응이 없는 것으로 간주함</t>
  </si>
  <si>
    <t>VMR 검사와 SSR검사는 초기 나병 신경병증을 평가하는데 가치있는 검사임</t>
    <phoneticPr fontId="1" type="noConversion"/>
  </si>
  <si>
    <t>질환 중증도별</t>
    <phoneticPr fontId="1" type="noConversion"/>
  </si>
  <si>
    <t>파킨슨병 환자에서 SSR, RRIV로 자율신경계기능평가</t>
    <phoneticPr fontId="1" type="noConversion"/>
  </si>
  <si>
    <t>파킨슨병 환자(H&amp;Y I, II, III, IV)</t>
    <phoneticPr fontId="1" type="noConversion"/>
  </si>
  <si>
    <t>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t>
    <phoneticPr fontId="1" type="noConversion"/>
  </si>
  <si>
    <t>55:7</t>
    <phoneticPr fontId="1" type="noConversion"/>
  </si>
  <si>
    <t>62(H&amp;Y I(13), II(19), III(14), IV(16))</t>
    <phoneticPr fontId="1" type="noConversion"/>
  </si>
  <si>
    <t>습관화를 피하기 위해 6번 이상의 자극이후에 일관된 전압변화가 50uV 이상 없으면 반응이 없는것으로 간주함</t>
    <phoneticPr fontId="1" type="noConversion"/>
  </si>
  <si>
    <r>
      <t>-SSR은 기존 연구에서 설명한대로 수행됨. 환자가 편할 수 있도록 조용한 방에 소파에 누워서 진행됨. 실내온도는 22-24</t>
    </r>
    <r>
      <rPr>
        <sz val="9"/>
        <rFont val="맑은 고딕"/>
        <family val="3"/>
        <charset val="129"/>
      </rPr>
      <t xml:space="preserve">℃도로 유지되고, 피부온도는 31℃이상으로 유지됨
표면전극은 오른쪽 손바닥, 손등, 오른쪽 발바닥, 발등에 부착됨. </t>
    </r>
    <r>
      <rPr>
        <sz val="7.65"/>
        <rFont val="맑은 고딕"/>
        <family val="3"/>
        <charset val="129"/>
      </rPr>
      <t xml:space="preserve">
</t>
    </r>
    <r>
      <rPr>
        <sz val="9"/>
        <rFont val="맑은 고딕"/>
        <family val="3"/>
        <charset val="129"/>
        <scheme val="minor"/>
      </rPr>
      <t>-근전도계 대역은 0.53-1,000Hz, 감도 0.05-3mV, sweep 속도는 1.0s/division으로 사용함
-자극은 불규칙한 간격으로 주어졌음</t>
    </r>
    <phoneticPr fontId="1" type="noConversion"/>
  </si>
  <si>
    <t>비정상적인 SSR은 파킨슨병 환자의 자율신경장애와 더 관련이 있을 수 있음</t>
    <phoneticPr fontId="1" type="noConversion"/>
  </si>
  <si>
    <t>질환(당뇨, 길랑바레증후군)+말초신경병증(유/무)</t>
    <phoneticPr fontId="1" type="noConversion"/>
  </si>
  <si>
    <t xml:space="preserve">27명: 당뇨병성신경병증, 18명 길랑바레증후군, 나머지는 유전성 운동 및 감각신경병증 1형, Friedreich's 운동실조증, 특발성 자율신경병증, 소뇌변성, 말초신경병증, 파킨슨병 </t>
    <phoneticPr fontId="1" type="noConversion"/>
  </si>
  <si>
    <t>-활성전극은 손바닥, 발바닥에 부착하고 기준전극은 손등, 발등에 부착함
-근전도계를 이용해 0.16-3200Hz의 대역, 0.5~2mV 감도, Sweep 속도 500ms로 사용됨</t>
    <phoneticPr fontId="1" type="noConversion"/>
  </si>
  <si>
    <t>근전도기기를 통해 쉽게 할수 있는 SSR, RRIV는 말초신경병증의 자율신경기능 평가에 도움이 될 수 있음</t>
    <phoneticPr fontId="1" type="noConversion"/>
  </si>
  <si>
    <t>당뇨병+신경병증 없음+자율신경실조증 없음/ 당뇨병+신경병증 있음/자율신경실조증 있음</t>
    <phoneticPr fontId="1" type="noConversion"/>
  </si>
  <si>
    <t>I; 7/13, C: 5/7</t>
    <phoneticPr fontId="1" type="noConversion"/>
  </si>
  <si>
    <t>I: 49.8, C: 52.9</t>
    <phoneticPr fontId="1" type="noConversion"/>
  </si>
  <si>
    <t>대학병원 근전도실을 방문한 당뇨병 환자
자율신경기능부전은 기립성 저혈압, 구토 및 설사, 방광기능 부전, 남성불임 및 발한 중 한가지 이상의 증상이 있는 경으로 하였음</t>
    <phoneticPr fontId="1" type="noConversion"/>
  </si>
  <si>
    <t>근전도 기기를 이용하여 교감신경피부반응, R-R간격변화와 신경전도 검사를 시행하였다. 근전도 기기는 기존 연구 방법과 동일하게 설치하였고, 외부환경으로부터 자극을 피하기 위해 검사실의 조명을 어둡게 하고 외부소음을 차단하였으며, 검사에 대한 충분한 설명을 한 후에 시행함. 실내온도는 27'c정도로, 피검자의 피부온도는 33-34'c로 유지함</t>
    <phoneticPr fontId="1" type="noConversion"/>
  </si>
  <si>
    <t>교감신경피부반응 및 R-R간격변화는 당뇨병 자율신경기능부전과 관련하여 나타남을 알 수 있고, 그중 발바닥의 반응 소실과 30:15 비가 당뇨성 말초신경병변이 없는 환자에서 조기에 자율신경계 병변을 알아내는데 유용할 것으로 생각됨</t>
    <phoneticPr fontId="1" type="noConversion"/>
  </si>
  <si>
    <t>당뇨병+자율신경병증 있음/ 당뇨병+자율신경병증 없음</t>
    <phoneticPr fontId="1" type="noConversion"/>
  </si>
  <si>
    <t>내과 및 신경과에서 입원 및 통원치료 받는 Type2 당뇨병환자</t>
    <phoneticPr fontId="1" type="noConversion"/>
  </si>
  <si>
    <t>41/23</t>
    <phoneticPr fontId="1" type="noConversion"/>
  </si>
  <si>
    <t>피검자는 조용한 근전도실에서 충분히 긴장을 푼 상태로 시작전에 검사에 사용되는 동일한 강도의 자극을 시험적으로 1회 받도록 함. 피검자의 손바닥, 발바닥 온도를 33-36도로 유지함. 근전도 기기는 freuquency filter를 1-1600Hz, sweep 속도를 500msec/div, 자극 강도를 20-50mA, 자극 시간을 0.05msec로 조작함. 기록전극은 표면전극을 사용하였고, 양쪽 손바닥이나 발바닥에 활동전극을 부착하고, 양쪽의 손등이나 발등에 각각 기준전극을 부착함. 접지전극은 전기자극 지점과 활동전극 사이에 위치하도록 함</t>
    <phoneticPr fontId="1" type="noConversion"/>
  </si>
  <si>
    <t>정중신경과 후경골신경을 완관절과 족관절에서 각각 30-60초 간격으로 적어도 5번 자극하여 가장 빠른것을 잠복시간, 가장 높은치를 진폭으로 측정하였으며, 반응이 나타나지 않는것은 무반응으로 판다함</t>
  </si>
  <si>
    <t>비인슐린의존성 당뇨병환자에서 SSR측정은 당뇨성 말초신경병의 자율신경기능측정에 도움이 될 수 있음. 또한 자율신경병증상을 보이지 않는 당뇨병 환자에서 발에서 측정안 SSR이 무반응일 때 자율신경장애를 예견할 수 있을것으로 사료되어 초기 당뇨병성 자율신경기능장애 진단에 도움을 줄 수 있음</t>
    <phoneticPr fontId="1" type="noConversion"/>
  </si>
  <si>
    <t>다계통위축증(MSA)(C형, P형)/진행성핵상마비(PSP)</t>
    <phoneticPr fontId="1" type="noConversion"/>
  </si>
  <si>
    <t>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t>
    <phoneticPr fontId="1" type="noConversion"/>
  </si>
  <si>
    <t>I: 60.3, C: 67.5</t>
    <phoneticPr fontId="1" type="noConversion"/>
  </si>
  <si>
    <t>I: 22:37, C: -</t>
    <phoneticPr fontId="1" type="noConversion"/>
  </si>
  <si>
    <t>잠복기와 증폭(peak-to-peak)는 5번 반응 중 가장 높은 수준의 것으로 측정됨</t>
    <phoneticPr fontId="1" type="noConversion"/>
  </si>
  <si>
    <t>SSR의 잠복기는 대조군보다 표준편차가 2SD이상 나거나 3번연속 자극에도 반응이 없는 경우 비정상으로 간주됨</t>
    <phoneticPr fontId="1" type="noConversion"/>
  </si>
  <si>
    <t>자율신경장애의 임상증상과 근전도 검사간의 통계적으로 유의한 상관관계를 확인함</t>
    <phoneticPr fontId="1" type="noConversion"/>
  </si>
  <si>
    <t>내당능장애(IGT)/2형당뇨(T2DM)</t>
    <phoneticPr fontId="1" type="noConversion"/>
  </si>
  <si>
    <t>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t>
    <phoneticPr fontId="1" type="noConversion"/>
  </si>
  <si>
    <t>I: 56, C: 54</t>
    <phoneticPr fontId="1" type="noConversion"/>
  </si>
  <si>
    <t>I: 7/18, C: 11/14</t>
    <phoneticPr fontId="1" type="noConversion"/>
  </si>
  <si>
    <t>필터 0.2~1000Hz, 감도 500mV/div, sweep속도 1sec/div
환자는 누운자세로 검사를 수행하였고 기록전극은 오른쪽 손바닥, 손등, 오른쪽 발바닥, 발등에 놓임. 손바닥과 발바닥에 표면전극이 활성전극으로, 손등과 발등이 기준전극이었음.
접지전극은 팔뚝에 배치, 자극강도는 20mA, 지속시간은 0.2msec.
습관화를 피하기 위해 최소 30초 간격으로 무작위로 자극을 주어짐</t>
    <phoneticPr fontId="1" type="noConversion"/>
  </si>
  <si>
    <t>내당능장애와 2형당뇨를 가진 사람에서 HRV는 2형당뇨 초기단계에서 장애를 발견할 수 있음. 내피 손상이 바이오마커 수준 증가는 HRV, SSR과는 관계가 없음</t>
    <phoneticPr fontId="1" type="noConversion"/>
  </si>
  <si>
    <t>15/31/23</t>
    <phoneticPr fontId="1" type="noConversion"/>
  </si>
  <si>
    <t>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t>
    <phoneticPr fontId="1" type="noConversion"/>
  </si>
  <si>
    <t>14.5/14/13.9</t>
    <phoneticPr fontId="1" type="noConversion"/>
  </si>
  <si>
    <t>7/8,14/17,9/14</t>
    <phoneticPr fontId="1" type="noConversion"/>
  </si>
  <si>
    <t>SSR은 손바닥, 발바닥에 활성전극을, 손등과 발등에 기준전극을 배치하여 4채널에서 기록하였음
환자들은 조용한 상태에서 누워서 눈을 감은채로 검사를 수행함
흉골을 통해 전기자극을 30-60초 사이에 불규칙한 간격으로 5회 주어짐. 자극지속시간은 0.1ms, 강도는 80-100mA</t>
    <phoneticPr fontId="1" type="noConversion"/>
  </si>
  <si>
    <t>사지에서 모두 반응이 없거나, 오른쪽, 왼쪽사이에 50%이상의 진폭 차이가 있거나 잠복기가 50%이상 연장된 경우 비정상으로 간주함</t>
    <phoneticPr fontId="1" type="noConversion"/>
  </si>
  <si>
    <t>신경전도검사와 SSR검사를 정기적으로 수행하는것을 추천함</t>
    <phoneticPr fontId="1" type="noConversion"/>
  </si>
  <si>
    <t>척수손상환자+완전 체성감각손상/척수손상환자+불완전 체성감각손상</t>
    <phoneticPr fontId="1" type="noConversion"/>
  </si>
  <si>
    <t>자율신경활동을 방해할 수 있는 약물(항콜린제, 베타차단제, 진정제, 정신과약)은 검사 72시간 이전에 중단하였으며, 모든 참가자들은 척수손상환자의 수준과 중증도를 판단하기 위해 적절한 평가를 받았음</t>
    <phoneticPr fontId="1" type="noConversion"/>
  </si>
  <si>
    <t>20/8</t>
    <phoneticPr fontId="1" type="noConversion"/>
  </si>
  <si>
    <t>EMG surface disc electrodes (gold cup, DANTEC, Skovlunde, Denmark and Carbamed, Zurich, Switzerland)</t>
    <phoneticPr fontId="1" type="noConversion"/>
  </si>
  <si>
    <t>SSR은 기준전극을 오른쪽 손바닥, 발등에 기록함</t>
    <phoneticPr fontId="1" type="noConversion"/>
  </si>
  <si>
    <t>요도 전기 자극 후 척추병변 수준 이상의 SSR 검사기록은 하부요로에서 자율신경의 무결성을 평가하는 유용한고 객관적인 진단 도구로 제공될 수 있음</t>
    <phoneticPr fontId="1" type="noConversion"/>
  </si>
  <si>
    <t>파킨슨병(PD)/다계통위축증(MSA)</t>
    <phoneticPr fontId="1" type="noConversion"/>
  </si>
  <si>
    <t>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t>
    <phoneticPr fontId="1" type="noConversion"/>
  </si>
  <si>
    <t>I: 63, C: 61</t>
    <phoneticPr fontId="1" type="noConversion"/>
  </si>
  <si>
    <t>I: 9/6, C: 10/5</t>
    <phoneticPr fontId="1" type="noConversion"/>
  </si>
  <si>
    <t>22도씨로 유지되는 조용한 방에서 검사 진행되었고, 피부온도는 31도씨 이상으로 유지됨
표면전극은 양손 손바닥, 손등에 부착함
자극강도는 30mA, 자극기간은 0.2msec으로 습관화를 피하기 위해 1분이상 불규칙한 간격으로 전달하였으며, 오른쪽-&gt;왼쪽으로 전달함</t>
    <phoneticPr fontId="1" type="noConversion"/>
  </si>
  <si>
    <t>2,3번째 자극에서 반응이 없을때 비정사으로 간주됨</t>
    <phoneticPr fontId="1" type="noConversion"/>
  </si>
  <si>
    <t>SSR검사는 MSA환자의 교감신경 퇴행을 평가하기 위한 추가적 검사가 될 수 있음</t>
    <phoneticPr fontId="1" type="noConversion"/>
  </si>
  <si>
    <t>나병+자율신경실조증 있음/ 나병+자율신경실조증 없음</t>
    <phoneticPr fontId="1" type="noConversion"/>
  </si>
  <si>
    <t>I: 38, C: 34</t>
    <phoneticPr fontId="1" type="noConversion"/>
  </si>
  <si>
    <t>I: 17/20, C:15/20</t>
    <phoneticPr fontId="1" type="noConversion"/>
  </si>
  <si>
    <t>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t>
    <phoneticPr fontId="1" type="noConversion"/>
  </si>
  <si>
    <t>SSR은 표준 검사방식을 사용함. 피부온도 32도씨, 주변온도는 20-22도씨로 유지함.
표준 전극은 손바닥에 기준전극은 손등에 양쪽으로 부착함
대역은 0.16-3200Hz, 감도 0.5-2mV/division, sweep 속도는 500ms
습관화를 방지하기위해 1분이상의 불규칙한 간격을 두고 자극을 전달함</t>
    <phoneticPr fontId="1" type="noConversion"/>
  </si>
  <si>
    <t>최대 자극강도에서 3번 시도 후 분할당 50uV 감도를 사용하여 일관된 전압변화가 발생하지 않으면 비정상으로 간주함</t>
    <phoneticPr fontId="1" type="noConversion"/>
  </si>
  <si>
    <t>근전도 기기를 이용해 쉽고 빠르게 교감, 부교감 검사를 수행할 수 있으며 나병환자의 말초신경병증에서 자율신경계 기능을 평가하는데 민감한 방법임</t>
    <phoneticPr fontId="1" type="noConversion"/>
  </si>
  <si>
    <t>당뇨병성 신경병증 증상 있음/ 당뇨병성 신경병증 증상 없음</t>
    <phoneticPr fontId="1" type="noConversion"/>
  </si>
  <si>
    <t xml:space="preserve">4-5년전 진단을 받아 경구용 저혈당제로 혈당을 조절중인 환자임. 자율신경기능자애(syncope, 대장, 방광 및 성기능장애)를 암시하는 병력을 포함하는 상세한 임상 평가를 진행함
배제기준: 장기손상, 고혈압 </t>
    <phoneticPr fontId="1" type="noConversion"/>
  </si>
  <si>
    <t>19/15</t>
    <phoneticPr fontId="1" type="noConversion"/>
  </si>
  <si>
    <t>Neuropack II and IV model of EMG machine supplied by NIHON KOHDEN. Japan</t>
    <phoneticPr fontId="1" type="noConversion"/>
  </si>
  <si>
    <t>SSR은 반응의 결과를 분석하도록 프로그래밍 된 컴퓨터를 이용해 검사 진행됨</t>
    <phoneticPr fontId="1" type="noConversion"/>
  </si>
  <si>
    <t>SSR은 자율신경계 기능을 초기에 확인하는데 쉽고 민감하게 사용될 수 있는 검사임</t>
    <phoneticPr fontId="1" type="noConversion"/>
  </si>
  <si>
    <t>요독증으로 인한 투석 + 당뇨 있음/ 요독증으로 인한 투석+ 당뇨 없음</t>
    <phoneticPr fontId="1" type="noConversion"/>
  </si>
  <si>
    <t>당뇨병 이외 전신질환을 가진 환자는 포함되지 않았음</t>
    <phoneticPr fontId="1" type="noConversion"/>
  </si>
  <si>
    <t>I; 54, C: 50.3</t>
    <phoneticPr fontId="1" type="noConversion"/>
  </si>
  <si>
    <t>I: 6/1, C:11/9</t>
    <phoneticPr fontId="1" type="noConversion"/>
  </si>
  <si>
    <t xml:space="preserve">표면전극은 오른쪽 손바닥, 손등, 오른쪽 발바닥과 발등에 부착됨. 
왼쪽 손목에 전달되는 자극은 200us 지속시간, 50-150V강도로 구성됨
자극은 불규칙한 간격으로 주어짐
</t>
    <phoneticPr fontId="1" type="noConversion"/>
  </si>
  <si>
    <t>습관화를 피하기 위해 6번 이상 자극 후 일관된 전압변화가 일어나지 않으면 비정상으로 간주함</t>
  </si>
  <si>
    <t>요독증 환자에서 NCS와 SSR간의 관계를 확인함. SSR은 혈액 투석시 요독증 환자의 다발성 신경병증을 검출하는데 신경전도검사보다 더 민감한것으로 확인됨</t>
    <phoneticPr fontId="1" type="noConversion"/>
  </si>
  <si>
    <t>투석전 환자(I/II)/대조군</t>
    <phoneticPr fontId="1" type="noConversion"/>
  </si>
  <si>
    <t>eFGR에 따라 환자군을 Stage I,II, IIIa는 그룹1로, Stage IIIb, IV, V는 그룹2로 정의함
배제기준: 비타민 B12결핍, 갑상선 기능 저하, 유전성 신경병증 진단, 암치료 받은 병력 있는 사람, 가려움증 평가에서 신경병증과 피부병을 유발할 수 있는 약물을 복용한 적 있는사람</t>
    <phoneticPr fontId="1" type="noConversion"/>
  </si>
  <si>
    <t>I: 50.1, C: 59.6</t>
    <phoneticPr fontId="1" type="noConversion"/>
  </si>
  <si>
    <t>I: 16/44, C:11/19</t>
    <phoneticPr fontId="1" type="noConversion"/>
  </si>
  <si>
    <t>SSR은 양손에서 자극을 주어 분석하였고 활성전극은 손바닥에, 기준전극은 손등, 접지전극은 기록전국의 근위부에 배치함. 손목에서 정중신경의 자극부위로부터 0.1msec 간격으로 10-30mA 세기로 전기자극을 주어짐. 최소 3개의 반응을 기록하였음</t>
    <phoneticPr fontId="1" type="noConversion"/>
  </si>
  <si>
    <t>1/3이상의 환자가 반응을 보였음. BMI와 요산수치 증가는 투석 전 단계에서 환자를 평가하는 것이 중요하다는 것을 보여줌</t>
    <phoneticPr fontId="1" type="noConversion"/>
  </si>
  <si>
    <t>당뇨병 환자의 임상적 단계 (stage 1~5)</t>
    <phoneticPr fontId="1" type="noConversion"/>
  </si>
  <si>
    <t>8/15/24/28/25</t>
    <phoneticPr fontId="1" type="noConversion"/>
  </si>
  <si>
    <t>54/46</t>
    <phoneticPr fontId="1" type="noConversion"/>
  </si>
  <si>
    <t>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t>
    <phoneticPr fontId="1" type="noConversion"/>
  </si>
  <si>
    <t>감도 0.5 mV/div, 분석 시간 10초, 컷오프 주파수 필터 0.1 ~20 Hz의 4채널 근전도기기를 이용하였음, 실내 온도 22도씨로 유지함
손바닥, 발바닥에 반응을 기록함
자극간 간격은 최소 60초</t>
    <phoneticPr fontId="1" type="noConversion"/>
  </si>
  <si>
    <t>신경병증의 임상징후가 없거나 약간만 있는 당뇨병 환자에게 수행되는 SSR 검사는 초기단계의 자율신경장애가 있는 환자를 감지할 수 있음</t>
    <phoneticPr fontId="1" type="noConversion"/>
  </si>
  <si>
    <t>파킨슨병 환자의 자율 신경 결정하기위한 SSR 검사</t>
    <phoneticPr fontId="1" type="noConversion"/>
  </si>
  <si>
    <t>초기 파킨슨병/ 진행성 파킨슨병</t>
    <phoneticPr fontId="1" type="noConversion"/>
  </si>
  <si>
    <t>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t>
    <phoneticPr fontId="1" type="noConversion"/>
  </si>
  <si>
    <t>26/14</t>
    <phoneticPr fontId="1" type="noConversion"/>
  </si>
  <si>
    <t>SSR은 이마, 손, 발바닥에서 측정되었음. 조용하고 에어컨이 있는 22-24도로 유지되는 방에서 진행되었음. 활성전극은 손바닥, 발바닥에서 기준전극은 손등과 발등에 부착함
전기자극은의 filter band pass 0.5–2 kHz, 감도는 0.5 mV, 스위프 속도는 5–10s
자극은 30, 20초 간격을 두고 불규칙하게 주었고 연속적으로 10번의 자극을 가함</t>
    <phoneticPr fontId="1" type="noConversion"/>
  </si>
  <si>
    <t>최소 5번의 자극에서 큰 변화가 없었을 때 반응이 없는것으로 간주함</t>
    <phoneticPr fontId="1" type="noConversion"/>
  </si>
  <si>
    <t>이마에서 측정한 SSR은 파킨슨병의 초기단계에서도 자율신경계 장애를 판단하는데 민감하게 사용될 수 있음</t>
    <phoneticPr fontId="1" type="noConversion"/>
  </si>
  <si>
    <t>당뇨병성 신경병증/알콜중독성 다발성신경병증</t>
    <phoneticPr fontId="1" type="noConversion"/>
  </si>
  <si>
    <t>10</t>
    <phoneticPr fontId="1" type="noConversion"/>
  </si>
  <si>
    <t xml:space="preserve">다발성신경병증 환자가 당뇨에 걸렸을 경우를 당뇨병성 다발신경병증으로 진단함
</t>
    <phoneticPr fontId="1" type="noConversion"/>
  </si>
  <si>
    <t>I; 51, C: 53</t>
    <phoneticPr fontId="1" type="noConversion"/>
  </si>
  <si>
    <t>I: 8/2, C: 6/8</t>
    <phoneticPr fontId="1" type="noConversion"/>
  </si>
  <si>
    <t>피부온도는 32도 이상으로 유지되었고, 피시험자는 긴장을푼 상태로 진행함
탐색전극은 양쪽 손바닥, 발바닥에, 기준전극은 손등과 발등에 배치함
최소 20mA의 강도로 전기자극을 가함
20개의 기록을 저장하였음</t>
    <phoneticPr fontId="1" type="noConversion"/>
  </si>
  <si>
    <t>5Hz 자극에 대한 현재 인식 임계값과 SSR은 모두 C섬유와 관련있기 때문에 이는 당뇨병과 알코올 다발성 신경병증에서 모두 손상된것으로 간주됨</t>
    <phoneticPr fontId="1" type="noConversion"/>
  </si>
  <si>
    <t>자율신경병증/다발성경화증(MS)/다계통위축증(MSA)</t>
    <phoneticPr fontId="1" type="noConversion"/>
  </si>
  <si>
    <t>38/10/6</t>
    <phoneticPr fontId="1" type="noConversion"/>
  </si>
  <si>
    <t>다발성경화증, 다계통위축증 환자 어느 누구에서도 신경병증 임상적 증후가 없었음</t>
    <phoneticPr fontId="1" type="noConversion"/>
  </si>
  <si>
    <t>36/18</t>
    <phoneticPr fontId="1" type="noConversion"/>
  </si>
  <si>
    <t>SSR 검사는 조용한 방에서 누워서 진행됨. 발바닥과 발등, 손바닥과 손등에 모두 표면전극을 배치하였음
피부온도는 32도씨 이상으로 유지됨</t>
    <phoneticPr fontId="1" type="noConversion"/>
  </si>
  <si>
    <t>반응이 없는 경우 비정상으로 간주됨</t>
    <phoneticPr fontId="1" type="noConversion"/>
  </si>
  <si>
    <t xml:space="preserve"> SSR은 신경병증 환자에서 신경절 후 교감신경기능을 평가하는데 매우 유용함</t>
    <phoneticPr fontId="1" type="noConversion"/>
  </si>
  <si>
    <t>50
(PNAN:16)</t>
    <phoneticPr fontId="1" type="noConversion"/>
  </si>
  <si>
    <t>루이소체치매(DLB)/알츠하이머병(AD)</t>
    <phoneticPr fontId="1" type="noConversion"/>
  </si>
  <si>
    <t>magnetic stimulation으로 SSR 검사</t>
    <phoneticPr fontId="1" type="noConversion"/>
  </si>
  <si>
    <t>중재군특징
(질환특성별/
중증도별)</t>
    <phoneticPr fontId="1" type="noConversion"/>
  </si>
  <si>
    <t>선택기준: 18세이상, 현재 2형당뇨로 진단받은 사람
배제기준: 검사를 받을 수 없는 사람, 기타질환(길랑바레증후군, Shy–Drager 증후군 등)으로 인해 신경학적 혹은 자율신경장애가 있는 사람, 관상동맥질환 이력이 있는 사람(심근경색증 혹은 협심증 등), 부정맥, 중증 심부전, 악성 종양, 사지 외상, 만성 류마티즘 질환, 갑상선 기능 이상, 환자가 연구를 수행을 방해할 수 있는 수준의 정신질환, 중증의 간 호는 신장기능 장애(GFR&lt;30mL/min.1.37m2), 알콜 중독(지난 해 주당 여성은 14회, 남성은 21회 이상 마신 사람), 신경독성 물질이나 베타차단제 섭취하는 사람, 비타민 B12 결핍된 사람, 임산부</t>
    <phoneticPr fontId="1" type="noConversion"/>
  </si>
  <si>
    <t>확진군</t>
    <phoneticPr fontId="1" type="noConversion"/>
  </si>
  <si>
    <t>의심군</t>
    <phoneticPr fontId="1" type="noConversion"/>
  </si>
  <si>
    <t>-</t>
    <phoneticPr fontId="1" type="noConversion"/>
  </si>
  <si>
    <t>1SD 차이(손바닥&gt;1.65, 발바닥 &gt;2.23s)</t>
    <phoneticPr fontId="1" type="noConversion"/>
  </si>
  <si>
    <t>측정기준</t>
    <phoneticPr fontId="1" type="noConversion"/>
  </si>
  <si>
    <t>임계치</t>
    <phoneticPr fontId="1" type="noConversion"/>
  </si>
  <si>
    <t>왼쪽 상지</t>
    <phoneticPr fontId="1" type="noConversion"/>
  </si>
  <si>
    <t>왼쪽 하지</t>
    <phoneticPr fontId="1" type="noConversion"/>
  </si>
  <si>
    <t>진폭</t>
    <phoneticPr fontId="1" type="noConversion"/>
  </si>
  <si>
    <t>잠복기</t>
    <phoneticPr fontId="1" type="noConversion"/>
  </si>
  <si>
    <t>임계값</t>
    <phoneticPr fontId="1" type="noConversion"/>
  </si>
  <si>
    <t>심혈관자율신경병증(CAN) 진단</t>
    <phoneticPr fontId="1" type="noConversion"/>
  </si>
  <si>
    <t>만성신부전 투석전 환자(eGFR stage I~IIIa)/ 만성신부전 투석전 환자(eGFR stage IIIb~V)</t>
    <phoneticPr fontId="1" type="noConversion"/>
  </si>
  <si>
    <t>total</t>
    <phoneticPr fontId="1" type="noConversion"/>
  </si>
  <si>
    <t>다계통위축증(MSA)/알파-시누클레인병증(a-synucleinopathy)에 대한 임상적근거가 불충분한 사람</t>
    <phoneticPr fontId="1" type="noConversion"/>
  </si>
  <si>
    <t>파킨슨병(PD)/알파-시누클레인병증(a-synucleinopathy)에 대한 임상적근거가 불충분한 사람</t>
    <phoneticPr fontId="1" type="noConversion"/>
  </si>
  <si>
    <t xml:space="preserve"> R+L 손바닥</t>
    <phoneticPr fontId="1" type="noConversion"/>
  </si>
  <si>
    <t>R+L 발바닥</t>
    <phoneticPr fontId="1" type="noConversion"/>
  </si>
  <si>
    <t>트랜스티레틴 가족성 아밀로이드 다발신경병증(TTR-FAP) 비전형적증상/ 무증상</t>
    <phoneticPr fontId="1" type="noConversion"/>
  </si>
  <si>
    <t>당뇨가 있으면서 말초신경병증(PN)/말초신경병증+자율신경병증(PNAN)</t>
    <phoneticPr fontId="1" type="noConversion"/>
  </si>
  <si>
    <t>진폭</t>
    <phoneticPr fontId="1" type="noConversion"/>
  </si>
  <si>
    <t>잠복기</t>
    <phoneticPr fontId="1" type="noConversion"/>
  </si>
  <si>
    <t>0.64 ± 0.49(mV)</t>
    <phoneticPr fontId="1" type="noConversion"/>
  </si>
  <si>
    <t>2.48 ± 0.67(s)</t>
    <phoneticPr fontId="1" type="noConversion"/>
  </si>
  <si>
    <t>당뇨병성 신경병증 있음/ 당뇨병성 신경병증 없음</t>
    <phoneticPr fontId="1" type="noConversion"/>
  </si>
  <si>
    <t>당뇨병+신경병증,자율신경실조증 없음/ 당뇨병 + 신경병증,자율신경실조증 있음</t>
    <phoneticPr fontId="1" type="noConversion"/>
  </si>
  <si>
    <t>CRPS환자(type I/II)/non-CRPS환자(의심환자)</t>
    <phoneticPr fontId="1" type="noConversion"/>
  </si>
  <si>
    <t>증상없음</t>
    <phoneticPr fontId="1" type="noConversion"/>
  </si>
  <si>
    <t>증상의심</t>
    <phoneticPr fontId="1" type="noConversion"/>
  </si>
  <si>
    <t>증상1기(3년이하)</t>
    <phoneticPr fontId="1" type="noConversion"/>
  </si>
  <si>
    <t>말초신경병증 없음</t>
    <phoneticPr fontId="1" type="noConversion"/>
  </si>
  <si>
    <t>말초신경병증 있음</t>
    <phoneticPr fontId="1" type="noConversion"/>
  </si>
  <si>
    <t>발궤양 있음</t>
    <phoneticPr fontId="1" type="noConversion"/>
  </si>
  <si>
    <t>내당능장애</t>
    <phoneticPr fontId="1" type="noConversion"/>
  </si>
  <si>
    <t>인슐린저항</t>
    <phoneticPr fontId="1" type="noConversion"/>
  </si>
  <si>
    <t>정상인슐린저항</t>
    <phoneticPr fontId="1" type="noConversion"/>
  </si>
  <si>
    <t>내당능장애(IGT)/인슐린저항(IR)/정상인슐린저항(NGT)</t>
    <phoneticPr fontId="1" type="noConversion"/>
  </si>
  <si>
    <t>Stage 1</t>
    <phoneticPr fontId="1" type="noConversion"/>
  </si>
  <si>
    <t>Stage 2</t>
  </si>
  <si>
    <t>Stage 3</t>
  </si>
  <si>
    <t>Stage 4</t>
  </si>
  <si>
    <t>Stage 5</t>
  </si>
  <si>
    <t>E+, M+</t>
    <phoneticPr fontId="1" type="noConversion"/>
  </si>
  <si>
    <t>검사와 관련한 이상반응 발생하지 않음</t>
    <phoneticPr fontId="1" type="noConversion"/>
  </si>
  <si>
    <t>신경생리학적 검사와 관련된 가벼운 불쾌감을 제외하고, 이상반응은 발생하지 않음</t>
    <phoneticPr fontId="1" type="noConversion"/>
  </si>
  <si>
    <t>별첨 1. 교감신경피부반응검사 자료추출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</si>
</sst>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맑은 고딕"/>
      <family val="2"/>
      <charset val="129"/>
      <scheme val="minor"/>
    </font>
    <font>
      <sz val="8"/>
      <name val="맑은 고딕"/>
      <family val="2"/>
      <charset val="129"/>
      <scheme val="minor"/>
    </font>
    <font>
      <sz val="10"/>
      <color theme="1"/>
      <name val="맑은 고딕"/>
      <family val="3"/>
      <charset val="129"/>
      <scheme val="minor"/>
    </font>
    <font>
      <b/>
      <sz val="9"/>
      <color indexed="81"/>
      <name val="Tahoma"/>
      <family val="2"/>
    </font>
    <font>
      <sz val="9"/>
      <color indexed="81"/>
      <name val="Tahoma"/>
      <family val="2"/>
    </font>
    <font>
      <sz val="9"/>
      <color indexed="81"/>
      <name val="돋움"/>
      <family val="3"/>
      <charset val="129"/>
    </font>
    <font>
      <sz val="8"/>
      <color theme="1"/>
      <name val="맑은 고딕"/>
      <family val="3"/>
      <charset val="129"/>
      <scheme val="minor"/>
    </font>
    <font>
      <b/>
      <sz val="8"/>
      <color theme="1"/>
      <name val="맑은 고딕"/>
      <family val="3"/>
      <charset val="129"/>
      <scheme val="minor"/>
    </font>
    <font>
      <b/>
      <sz val="9"/>
      <color theme="1"/>
      <name val="맑은 고딕"/>
      <family val="3"/>
      <charset val="129"/>
      <scheme val="minor"/>
    </font>
    <font>
      <sz val="9"/>
      <color theme="1"/>
      <name val="맑은 고딕"/>
      <family val="3"/>
      <charset val="129"/>
      <scheme val="minor"/>
    </font>
    <font>
      <sz val="9"/>
      <color rgb="FFFF0000"/>
      <name val="맑은 고딕"/>
      <family val="3"/>
      <charset val="129"/>
      <scheme val="minor"/>
    </font>
    <font>
      <b/>
      <sz val="6"/>
      <color theme="1"/>
      <name val="맑은 고딕"/>
      <family val="3"/>
      <charset val="129"/>
      <scheme val="minor"/>
    </font>
    <font>
      <sz val="6"/>
      <color theme="1"/>
      <name val="맑은 고딕"/>
      <family val="3"/>
      <charset val="129"/>
      <scheme val="minor"/>
    </font>
    <font>
      <sz val="8"/>
      <color theme="1"/>
      <name val="맑은 고딕"/>
      <family val="3"/>
      <charset val="129"/>
    </font>
    <font>
      <sz val="9"/>
      <name val="맑은 고딕"/>
      <family val="3"/>
      <charset val="129"/>
      <scheme val="minor"/>
    </font>
    <font>
      <sz val="8"/>
      <color rgb="FFFF0000"/>
      <name val="맑은 고딕"/>
      <family val="3"/>
      <charset val="129"/>
      <scheme val="minor"/>
    </font>
    <font>
      <sz val="9"/>
      <color theme="8"/>
      <name val="맑은 고딕"/>
      <family val="3"/>
      <charset val="129"/>
      <scheme val="minor"/>
    </font>
    <font>
      <sz val="9"/>
      <color theme="5"/>
      <name val="맑은 고딕"/>
      <family val="3"/>
      <charset val="129"/>
      <scheme val="minor"/>
    </font>
    <font>
      <sz val="9"/>
      <color theme="1"/>
      <name val="Calibri"/>
      <family val="3"/>
      <charset val="161"/>
    </font>
    <font>
      <strike/>
      <sz val="9"/>
      <color rgb="FFFF0000"/>
      <name val="맑은 고딕"/>
      <family val="3"/>
      <charset val="129"/>
      <scheme val="minor"/>
    </font>
    <font>
      <sz val="9"/>
      <color theme="4"/>
      <name val="맑은 고딕"/>
      <family val="3"/>
      <charset val="129"/>
      <scheme val="minor"/>
    </font>
    <font>
      <sz val="11"/>
      <color theme="1"/>
      <name val="맑은 고딕"/>
      <family val="2"/>
      <charset val="129"/>
      <scheme val="minor"/>
    </font>
    <font>
      <strike/>
      <sz val="9"/>
      <color rgb="FFFF0000"/>
      <name val="KoPub돋움체 Light"/>
      <family val="1"/>
      <charset val="129"/>
    </font>
    <font>
      <strike/>
      <sz val="9"/>
      <color rgb="FFFF0000"/>
      <name val="맑은 고딕"/>
      <family val="3"/>
      <charset val="129"/>
    </font>
    <font>
      <b/>
      <sz val="9"/>
      <color indexed="81"/>
      <name val="돋움"/>
      <family val="3"/>
      <charset val="129"/>
    </font>
    <font>
      <b/>
      <strike/>
      <sz val="9"/>
      <color rgb="FFFF0000"/>
      <name val="맑은 고딕"/>
      <family val="3"/>
      <charset val="129"/>
      <scheme val="minor"/>
    </font>
    <font>
      <sz val="8"/>
      <color theme="4"/>
      <name val="맑은 고딕"/>
      <family val="3"/>
      <charset val="129"/>
      <scheme val="minor"/>
    </font>
    <font>
      <sz val="8"/>
      <color rgb="FF0070C0"/>
      <name val="맑은 고딕"/>
      <family val="3"/>
      <charset val="129"/>
      <scheme val="minor"/>
    </font>
    <font>
      <sz val="8"/>
      <name val="맑은 고딕"/>
      <family val="3"/>
      <charset val="129"/>
      <scheme val="minor"/>
    </font>
    <font>
      <sz val="8"/>
      <color theme="8"/>
      <name val="맑은 고딕"/>
      <family val="3"/>
      <charset val="129"/>
      <scheme val="minor"/>
    </font>
    <font>
      <b/>
      <sz val="9"/>
      <name val="맑은 고딕"/>
      <family val="3"/>
      <charset val="129"/>
      <scheme val="minor"/>
    </font>
    <font>
      <sz val="9"/>
      <name val="맑은 고딕"/>
      <family val="3"/>
      <charset val="129"/>
    </font>
    <font>
      <sz val="7.65"/>
      <name val="맑은 고딕"/>
      <family val="3"/>
      <charset val="129"/>
    </font>
    <font>
      <sz val="10"/>
      <name val="맑은 고딕"/>
      <family val="3"/>
      <charset val="129"/>
      <scheme val="minor"/>
    </font>
    <font>
      <b/>
      <sz val="10"/>
      <name val="맑은 고딕"/>
      <family val="3"/>
      <charset val="129"/>
      <scheme val="minor"/>
    </font>
    <font>
      <b/>
      <sz val="24"/>
      <color theme="4"/>
      <name val="맑은 고딕"/>
      <family val="3"/>
      <charset val="129"/>
      <scheme val="minor"/>
    </font>
  </fonts>
  <fills count="15">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CCCC"/>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9"/>
        <bgColor indexed="64"/>
      </patternFill>
    </fill>
    <fill>
      <patternFill patternType="solid">
        <fgColor theme="4"/>
        <bgColor indexed="64"/>
      </patternFill>
    </fill>
    <fill>
      <patternFill patternType="solid">
        <fgColor theme="8" tint="0.7999816888943144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9" fontId="21" fillId="0" borderId="0" applyFont="0" applyFill="0" applyBorder="0" applyAlignment="0" applyProtection="0">
      <alignment vertical="center"/>
    </xf>
  </cellStyleXfs>
  <cellXfs count="23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7" fillId="4" borderId="0" xfId="0" applyFont="1" applyFill="1" applyAlignment="1">
      <alignment horizontal="center" vertical="center"/>
    </xf>
    <xf numFmtId="0" fontId="8" fillId="2" borderId="0" xfId="0" applyFont="1" applyFill="1" applyAlignment="1">
      <alignment horizontal="center" vertical="center"/>
    </xf>
    <xf numFmtId="0" fontId="8" fillId="7" borderId="0" xfId="0" applyFont="1" applyFill="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horizontal="left" vertical="center"/>
    </xf>
    <xf numFmtId="49" fontId="9" fillId="0" borderId="0" xfId="0" applyNumberFormat="1"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left" vertical="center"/>
    </xf>
    <xf numFmtId="0" fontId="7" fillId="2" borderId="0" xfId="0" applyFont="1" applyFill="1" applyAlignment="1">
      <alignment horizontal="center" vertical="center"/>
    </xf>
    <xf numFmtId="0" fontId="7" fillId="3" borderId="0" xfId="0" applyFont="1" applyFill="1" applyAlignment="1">
      <alignment horizontal="center" vertical="center"/>
    </xf>
    <xf numFmtId="0" fontId="7" fillId="9" borderId="0" xfId="0" applyFont="1" applyFill="1" applyAlignment="1">
      <alignment horizontal="center" vertical="center" wrapText="1"/>
    </xf>
    <xf numFmtId="0" fontId="7" fillId="5" borderId="0" xfId="0" applyFont="1" applyFill="1" applyAlignment="1">
      <alignment horizontal="center" vertical="center" wrapText="1"/>
    </xf>
    <xf numFmtId="0" fontId="7" fillId="10" borderId="0" xfId="0" applyFont="1" applyFill="1" applyAlignment="1">
      <alignment horizontal="center" vertical="center" wrapText="1"/>
    </xf>
    <xf numFmtId="0" fontId="8" fillId="11" borderId="0" xfId="0" applyFont="1" applyFill="1" applyAlignment="1">
      <alignment horizontal="center" vertical="center"/>
    </xf>
    <xf numFmtId="0" fontId="8" fillId="11" borderId="0" xfId="0" applyFont="1" applyFill="1" applyAlignment="1">
      <alignment horizontal="center" vertical="center" wrapText="1"/>
    </xf>
    <xf numFmtId="0" fontId="8" fillId="5" borderId="0" xfId="0" applyFont="1" applyFill="1" applyAlignment="1">
      <alignment horizontal="center" vertical="center"/>
    </xf>
    <xf numFmtId="0" fontId="8" fillId="6" borderId="0" xfId="0" applyFont="1" applyFill="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0" fontId="9" fillId="0" borderId="0" xfId="0" applyFont="1" applyAlignment="1">
      <alignment vertical="top" wrapText="1"/>
    </xf>
    <xf numFmtId="49" fontId="9" fillId="0" borderId="0" xfId="0" applyNumberFormat="1" applyFont="1" applyAlignment="1">
      <alignment horizontal="left" vertical="top"/>
    </xf>
    <xf numFmtId="49" fontId="9" fillId="0" borderId="0" xfId="0" applyNumberFormat="1"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1" fillId="9" borderId="0" xfId="0" applyFont="1" applyFill="1" applyAlignment="1">
      <alignment horizontal="center" vertical="center" wrapText="1"/>
    </xf>
    <xf numFmtId="49" fontId="9" fillId="0" borderId="0" xfId="0" applyNumberFormat="1" applyFont="1">
      <alignment vertical="center"/>
    </xf>
    <xf numFmtId="0" fontId="9" fillId="0" borderId="0" xfId="0" applyFont="1" applyAlignment="1">
      <alignment vertical="top"/>
    </xf>
    <xf numFmtId="0" fontId="7" fillId="0" borderId="0" xfId="0" applyFont="1" applyAlignment="1">
      <alignment horizontal="center" vertical="center"/>
    </xf>
    <xf numFmtId="49" fontId="14" fillId="0" borderId="0" xfId="0" applyNumberFormat="1" applyFont="1" applyAlignment="1">
      <alignment horizontal="center" vertical="center"/>
    </xf>
    <xf numFmtId="49" fontId="14" fillId="0" borderId="0" xfId="0" applyNumberFormat="1" applyFont="1" applyAlignment="1">
      <alignment horizontal="left" vertical="top"/>
    </xf>
    <xf numFmtId="49" fontId="14" fillId="0" borderId="0" xfId="0" applyNumberFormat="1"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right" vertical="center"/>
    </xf>
    <xf numFmtId="0" fontId="15" fillId="0" borderId="3" xfId="0" applyFont="1" applyBorder="1" applyAlignment="1">
      <alignment horizontal="left" vertical="center"/>
    </xf>
    <xf numFmtId="0" fontId="15" fillId="0" borderId="3" xfId="0" applyFont="1" applyBorder="1" applyAlignment="1">
      <alignment horizontal="center" vertical="center"/>
    </xf>
    <xf numFmtId="0" fontId="15" fillId="0" borderId="3" xfId="0" applyFont="1" applyBorder="1">
      <alignment vertical="center"/>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1" xfId="0" applyFont="1" applyBorder="1">
      <alignment vertical="center"/>
    </xf>
    <xf numFmtId="0" fontId="15" fillId="0" borderId="1" xfId="0" applyFont="1" applyBorder="1" applyAlignment="1">
      <alignment horizontal="right" vertical="center"/>
    </xf>
    <xf numFmtId="0" fontId="15" fillId="0" borderId="1" xfId="0" applyFont="1" applyBorder="1" applyAlignment="1">
      <alignment horizontal="left" vertical="center"/>
    </xf>
    <xf numFmtId="0" fontId="15" fillId="0" borderId="3" xfId="0" applyFont="1" applyBorder="1" applyAlignment="1">
      <alignment horizontal="right" vertical="center"/>
    </xf>
    <xf numFmtId="0" fontId="6" fillId="0" borderId="0" xfId="0" applyFont="1" applyAlignment="1">
      <alignment vertical="center" wrapText="1"/>
    </xf>
    <xf numFmtId="0" fontId="15" fillId="0" borderId="2" xfId="0" applyFont="1" applyBorder="1" applyAlignment="1">
      <alignment horizontal="center" vertical="center"/>
    </xf>
    <xf numFmtId="0" fontId="15" fillId="0" borderId="2" xfId="0" applyFont="1" applyBorder="1">
      <alignment vertical="center"/>
    </xf>
    <xf numFmtId="49" fontId="15" fillId="0" borderId="2" xfId="0" applyNumberFormat="1" applyFont="1" applyBorder="1" applyAlignment="1">
      <alignment horizontal="right" vertical="center"/>
    </xf>
    <xf numFmtId="0" fontId="15" fillId="0" borderId="2" xfId="0" applyFont="1" applyBorder="1" applyAlignment="1">
      <alignment horizontal="right" vertical="center"/>
    </xf>
    <xf numFmtId="0" fontId="15" fillId="0" borderId="2" xfId="0" applyFont="1" applyBorder="1" applyAlignment="1">
      <alignment horizontal="left" vertical="center"/>
    </xf>
    <xf numFmtId="0" fontId="9" fillId="0" borderId="0" xfId="0" applyFont="1" applyAlignment="1">
      <alignment vertical="center" wrapText="1"/>
    </xf>
    <xf numFmtId="0" fontId="8" fillId="2" borderId="0" xfId="0" applyFont="1" applyFill="1" applyAlignment="1">
      <alignment horizontal="center" vertical="center" wrapText="1"/>
    </xf>
    <xf numFmtId="0" fontId="8" fillId="5" borderId="0" xfId="0" applyFont="1" applyFill="1" applyAlignment="1">
      <alignment horizontal="center" vertical="center" wrapText="1"/>
    </xf>
    <xf numFmtId="0" fontId="14" fillId="0" borderId="0" xfId="0" applyFont="1" applyAlignment="1">
      <alignment vertical="top" wrapText="1"/>
    </xf>
    <xf numFmtId="0" fontId="9" fillId="0" borderId="0" xfId="0" quotePrefix="1" applyFont="1">
      <alignment vertical="center"/>
    </xf>
    <xf numFmtId="0" fontId="14"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vertical="center" wrapText="1"/>
    </xf>
    <xf numFmtId="49" fontId="19" fillId="0" borderId="0" xfId="0" applyNumberFormat="1" applyFont="1" applyAlignment="1">
      <alignment horizontal="center" vertical="center"/>
    </xf>
    <xf numFmtId="0" fontId="19" fillId="0" borderId="0" xfId="0" applyFont="1" applyAlignment="1">
      <alignment horizontal="right" vertical="center"/>
    </xf>
    <xf numFmtId="49" fontId="19" fillId="0" borderId="0" xfId="0" applyNumberFormat="1" applyFont="1" applyAlignment="1">
      <alignment horizontal="left" vertical="top"/>
    </xf>
    <xf numFmtId="49" fontId="19" fillId="0" borderId="0" xfId="0" applyNumberFormat="1" applyFont="1" applyAlignment="1">
      <alignment horizontal="left" vertical="center"/>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vertical="top" wrapText="1"/>
    </xf>
    <xf numFmtId="0" fontId="19" fillId="0" borderId="0" xfId="0" applyFont="1" applyAlignment="1">
      <alignment horizontal="left" vertical="center"/>
    </xf>
    <xf numFmtId="0" fontId="19" fillId="0" borderId="0" xfId="0" quotePrefix="1" applyFont="1">
      <alignment vertical="center"/>
    </xf>
    <xf numFmtId="49" fontId="19" fillId="0" borderId="0" xfId="0" applyNumberFormat="1" applyFont="1" applyAlignment="1">
      <alignment horizontal="right" vertical="center"/>
    </xf>
    <xf numFmtId="0" fontId="2" fillId="12" borderId="0" xfId="0" applyFont="1" applyFill="1" applyAlignment="1">
      <alignment horizontal="center" vertical="center"/>
    </xf>
    <xf numFmtId="0" fontId="9" fillId="12" borderId="0" xfId="0" applyFont="1" applyFill="1" applyAlignment="1">
      <alignment horizontal="center" vertical="center"/>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vertical="top" wrapText="1"/>
    </xf>
    <xf numFmtId="0" fontId="10" fillId="0" borderId="0" xfId="0" applyFont="1" applyAlignment="1">
      <alignment horizontal="right" vertical="center"/>
    </xf>
    <xf numFmtId="0" fontId="20" fillId="0" borderId="0" xfId="0" applyFont="1">
      <alignment vertical="center"/>
    </xf>
    <xf numFmtId="49" fontId="14" fillId="0" borderId="0" xfId="0" applyNumberFormat="1" applyFont="1" applyAlignment="1">
      <alignment horizontal="left" vertical="top" wrapText="1"/>
    </xf>
    <xf numFmtId="0" fontId="6" fillId="0" borderId="0" xfId="0" applyFont="1" applyAlignment="1">
      <alignment horizontal="center" vertical="center" wrapText="1"/>
    </xf>
    <xf numFmtId="0" fontId="6" fillId="0" borderId="0" xfId="0" quotePrefix="1" applyFont="1" applyAlignment="1">
      <alignment horizontal="center" vertical="center"/>
    </xf>
    <xf numFmtId="0" fontId="14" fillId="0" borderId="0" xfId="0" applyFont="1" applyAlignment="1">
      <alignment horizontal="left" vertical="top"/>
    </xf>
    <xf numFmtId="22" fontId="14" fillId="0" borderId="0" xfId="0" applyNumberFormat="1" applyFont="1" applyAlignment="1">
      <alignment horizontal="center" vertical="center"/>
    </xf>
    <xf numFmtId="0" fontId="14" fillId="0" borderId="0" xfId="0" applyFont="1" applyAlignment="1">
      <alignment horizontal="left" vertical="top" wrapText="1"/>
    </xf>
    <xf numFmtId="49" fontId="14" fillId="0" borderId="0" xfId="0" applyNumberFormat="1" applyFont="1" applyAlignment="1">
      <alignment horizontal="right" vertical="center"/>
    </xf>
    <xf numFmtId="9" fontId="6" fillId="0" borderId="0" xfId="1" applyFont="1" applyBorder="1" applyAlignment="1">
      <alignment horizontal="center" vertical="center"/>
    </xf>
    <xf numFmtId="1" fontId="6" fillId="0" borderId="0" xfId="0" applyNumberFormat="1" applyFont="1" applyAlignment="1">
      <alignment horizontal="center" vertical="center"/>
    </xf>
    <xf numFmtId="0" fontId="14" fillId="0" borderId="0" xfId="0" applyFont="1" applyAlignment="1">
      <alignment vertical="top"/>
    </xf>
    <xf numFmtId="0" fontId="26" fillId="0" borderId="0" xfId="0" applyFont="1" applyAlignment="1">
      <alignment horizontal="center" vertical="center"/>
    </xf>
    <xf numFmtId="0" fontId="17" fillId="0" borderId="0" xfId="0" applyFont="1">
      <alignment vertical="center"/>
    </xf>
    <xf numFmtId="20" fontId="14" fillId="0" borderId="0" xfId="0" applyNumberFormat="1" applyFont="1" applyAlignment="1">
      <alignment horizontal="center" vertical="center"/>
    </xf>
    <xf numFmtId="0" fontId="9" fillId="0" borderId="0" xfId="0" applyFont="1" applyAlignment="1">
      <alignment horizontal="left" vertical="center" wrapText="1"/>
    </xf>
    <xf numFmtId="20" fontId="9" fillId="0" borderId="0" xfId="0" applyNumberFormat="1" applyFont="1" applyAlignment="1">
      <alignment horizontal="center" vertical="center"/>
    </xf>
    <xf numFmtId="0" fontId="19" fillId="0" borderId="0" xfId="0" applyFont="1" applyAlignment="1">
      <alignment vertical="top"/>
    </xf>
    <xf numFmtId="0" fontId="7" fillId="13" borderId="0" xfId="0" applyFont="1" applyFill="1" applyAlignment="1">
      <alignment horizontal="center" vertical="center"/>
    </xf>
    <xf numFmtId="0" fontId="16" fillId="0" borderId="0" xfId="0" applyFont="1">
      <alignment vertical="center"/>
    </xf>
    <xf numFmtId="0" fontId="9" fillId="14" borderId="0" xfId="0" applyFont="1" applyFill="1" applyAlignment="1">
      <alignment horizontal="center" vertical="center"/>
    </xf>
    <xf numFmtId="0" fontId="14" fillId="14" borderId="0" xfId="0" applyFont="1" applyFill="1" applyAlignment="1">
      <alignment horizontal="center" vertical="center"/>
    </xf>
    <xf numFmtId="0" fontId="26" fillId="0" borderId="0" xfId="0" applyFont="1">
      <alignment vertical="center"/>
    </xf>
    <xf numFmtId="0" fontId="27" fillId="0" borderId="0" xfId="0" applyFont="1" applyAlignment="1">
      <alignment horizontal="center" vertical="center"/>
    </xf>
    <xf numFmtId="0" fontId="27" fillId="0" borderId="0" xfId="0" applyFont="1">
      <alignment vertical="center"/>
    </xf>
    <xf numFmtId="0" fontId="29" fillId="0" borderId="0" xfId="0" applyFont="1" applyAlignment="1">
      <alignment horizontal="center" vertical="center"/>
    </xf>
    <xf numFmtId="0" fontId="29" fillId="6" borderId="0" xfId="0" applyFont="1" applyFill="1" applyAlignment="1">
      <alignment horizontal="center" vertical="center"/>
    </xf>
    <xf numFmtId="0" fontId="6" fillId="0" borderId="0" xfId="1" applyNumberFormat="1" applyFont="1" applyBorder="1" applyAlignment="1">
      <alignment horizontal="center" vertical="center"/>
    </xf>
    <xf numFmtId="0" fontId="29" fillId="0" borderId="0" xfId="1" applyNumberFormat="1" applyFont="1" applyBorder="1" applyAlignment="1">
      <alignment horizontal="center" vertical="center"/>
    </xf>
    <xf numFmtId="0" fontId="6" fillId="6" borderId="0" xfId="0" applyFont="1" applyFill="1" applyAlignment="1">
      <alignment horizontal="center" vertical="center"/>
    </xf>
    <xf numFmtId="0" fontId="29" fillId="0" borderId="0" xfId="0" applyFont="1">
      <alignment vertical="center"/>
    </xf>
    <xf numFmtId="0" fontId="29" fillId="6" borderId="0" xfId="0" applyFont="1" applyFill="1">
      <alignment vertical="center"/>
    </xf>
    <xf numFmtId="0" fontId="19" fillId="14" borderId="0" xfId="0" applyFont="1" applyFill="1" applyAlignment="1">
      <alignment horizontal="center" vertical="center"/>
    </xf>
    <xf numFmtId="0" fontId="9" fillId="8" borderId="0" xfId="0" applyFont="1" applyFill="1" applyAlignment="1">
      <alignment horizontal="center" vertical="center"/>
    </xf>
    <xf numFmtId="0" fontId="29" fillId="0" borderId="0" xfId="0" quotePrefix="1" applyFont="1" applyAlignment="1">
      <alignment horizontal="center" vertical="center"/>
    </xf>
    <xf numFmtId="0" fontId="6" fillId="6" borderId="0" xfId="0" applyFont="1" applyFill="1">
      <alignmen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28" fillId="0" borderId="0" xfId="0" applyFont="1" applyAlignment="1">
      <alignment horizontal="center" vertical="center"/>
    </xf>
    <xf numFmtId="0" fontId="27" fillId="0" borderId="0" xfId="0" applyFont="1" applyAlignment="1">
      <alignment horizontal="center" vertical="center" wrapText="1"/>
    </xf>
    <xf numFmtId="0" fontId="10" fillId="6" borderId="0" xfId="0" applyFont="1" applyFill="1">
      <alignment vertical="center"/>
    </xf>
    <xf numFmtId="0" fontId="27" fillId="6" borderId="0" xfId="0" applyFont="1" applyFill="1" applyAlignment="1">
      <alignment horizontal="center" vertical="center"/>
    </xf>
    <xf numFmtId="0" fontId="6" fillId="6" borderId="0" xfId="1" applyNumberFormat="1" applyFont="1" applyFill="1" applyBorder="1" applyAlignment="1">
      <alignment horizontal="center" vertical="center"/>
    </xf>
    <xf numFmtId="0" fontId="29" fillId="6" borderId="0" xfId="1" applyNumberFormat="1"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wrapText="1"/>
    </xf>
    <xf numFmtId="0" fontId="10" fillId="0" borderId="0" xfId="0" applyFont="1" applyAlignment="1">
      <alignment vertical="center" wrapText="1"/>
    </xf>
    <xf numFmtId="49" fontId="14" fillId="0" borderId="0" xfId="0" applyNumberFormat="1" applyFont="1">
      <alignment vertical="center"/>
    </xf>
    <xf numFmtId="0" fontId="14" fillId="0" borderId="0" xfId="0" applyFont="1" applyAlignment="1">
      <alignment horizontal="center" vertical="center"/>
    </xf>
    <xf numFmtId="0" fontId="14" fillId="0" borderId="0" xfId="0" applyFont="1" applyFill="1">
      <alignment vertical="center"/>
    </xf>
    <xf numFmtId="0" fontId="30" fillId="4" borderId="4" xfId="0" applyFont="1" applyFill="1" applyBorder="1" applyAlignment="1">
      <alignment horizontal="center" vertical="center"/>
    </xf>
    <xf numFmtId="0" fontId="30" fillId="4" borderId="4" xfId="0" applyFont="1" applyFill="1" applyBorder="1" applyAlignment="1">
      <alignment horizontal="center" vertical="center" wrapText="1"/>
    </xf>
    <xf numFmtId="0" fontId="14" fillId="0" borderId="4" xfId="0" applyFont="1" applyBorder="1" applyAlignment="1">
      <alignment horizontal="center" vertical="center"/>
    </xf>
    <xf numFmtId="0" fontId="14" fillId="0" borderId="4" xfId="0" applyFont="1" applyBorder="1">
      <alignment vertical="center"/>
    </xf>
    <xf numFmtId="0" fontId="14" fillId="0" borderId="4" xfId="0" applyFont="1" applyBorder="1" applyAlignment="1">
      <alignment vertical="center" wrapText="1"/>
    </xf>
    <xf numFmtId="49" fontId="14" fillId="0" borderId="4" xfId="0" applyNumberFormat="1" applyFont="1" applyBorder="1" applyAlignment="1">
      <alignment horizontal="center" vertical="center"/>
    </xf>
    <xf numFmtId="49" fontId="14" fillId="0" borderId="4" xfId="0" applyNumberFormat="1" applyFont="1" applyBorder="1" applyAlignment="1">
      <alignment horizontal="left" vertical="center" wrapText="1"/>
    </xf>
    <xf numFmtId="0" fontId="14" fillId="0" borderId="4" xfId="0" quotePrefix="1" applyFont="1" applyBorder="1" applyAlignment="1">
      <alignment vertical="center" wrapText="1"/>
    </xf>
    <xf numFmtId="49" fontId="14" fillId="0" borderId="4" xfId="0" quotePrefix="1" applyNumberFormat="1" applyFont="1" applyBorder="1" applyAlignment="1">
      <alignment horizontal="left" vertical="center" wrapText="1"/>
    </xf>
    <xf numFmtId="49" fontId="14" fillId="0" borderId="4"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quotePrefix="1"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left" vertical="center"/>
    </xf>
    <xf numFmtId="0" fontId="14" fillId="0" borderId="4" xfId="0" quotePrefix="1" applyFont="1" applyBorder="1" applyAlignment="1">
      <alignment vertical="top" wrapText="1"/>
    </xf>
    <xf numFmtId="20" fontId="14" fillId="0" borderId="4" xfId="0" applyNumberFormat="1" applyFont="1" applyBorder="1" applyAlignment="1">
      <alignment horizontal="center" vertical="center"/>
    </xf>
    <xf numFmtId="0" fontId="14" fillId="0" borderId="4" xfId="0" applyFont="1" applyFill="1" applyBorder="1" applyAlignment="1">
      <alignment horizontal="center" vertical="center"/>
    </xf>
    <xf numFmtId="0" fontId="14" fillId="0" borderId="4" xfId="0" applyFont="1" applyFill="1" applyBorder="1">
      <alignment vertical="center"/>
    </xf>
    <xf numFmtId="0" fontId="14" fillId="0" borderId="4" xfId="0" applyFont="1" applyFill="1" applyBorder="1" applyAlignment="1">
      <alignment vertical="center" wrapText="1"/>
    </xf>
    <xf numFmtId="49" fontId="14" fillId="0" borderId="4" xfId="0" applyNumberFormat="1" applyFont="1" applyFill="1" applyBorder="1" applyAlignment="1">
      <alignment horizontal="center" vertical="center"/>
    </xf>
    <xf numFmtId="49" fontId="14" fillId="0" borderId="4" xfId="0" quotePrefix="1" applyNumberFormat="1" applyFont="1" applyFill="1" applyBorder="1" applyAlignment="1">
      <alignment horizontal="left" vertical="center" wrapText="1"/>
    </xf>
    <xf numFmtId="0" fontId="14" fillId="0" borderId="4" xfId="0" applyFont="1" applyFill="1" applyBorder="1" applyAlignment="1">
      <alignment vertical="top" wrapText="1"/>
    </xf>
    <xf numFmtId="49" fontId="14" fillId="0" borderId="4" xfId="0" applyNumberFormat="1" applyFont="1" applyFill="1" applyBorder="1" applyAlignment="1">
      <alignment horizontal="left" vertical="center" wrapText="1"/>
    </xf>
    <xf numFmtId="0" fontId="14" fillId="0" borderId="4" xfId="0" applyNumberFormat="1" applyFont="1" applyFill="1" applyBorder="1" applyAlignment="1">
      <alignment horizontal="center" vertical="center"/>
    </xf>
    <xf numFmtId="0" fontId="14" fillId="0" borderId="4" xfId="0" quotePrefix="1" applyFont="1" applyFill="1" applyBorder="1" applyAlignment="1">
      <alignment vertical="center" wrapText="1"/>
    </xf>
    <xf numFmtId="0" fontId="14" fillId="0" borderId="4" xfId="0" applyFont="1" applyFill="1" applyBorder="1" applyAlignment="1">
      <alignment horizontal="left" vertical="center" wrapText="1"/>
    </xf>
    <xf numFmtId="0" fontId="14" fillId="0" borderId="4" xfId="0" applyFont="1" applyFill="1" applyBorder="1" applyAlignment="1">
      <alignment horizontal="left" vertical="center"/>
    </xf>
    <xf numFmtId="0" fontId="14" fillId="0" borderId="4" xfId="0" applyFont="1" applyFill="1" applyBorder="1" applyAlignment="1">
      <alignment horizontal="center" vertical="center" wrapText="1"/>
    </xf>
    <xf numFmtId="0" fontId="30" fillId="4" borderId="4" xfId="0" applyFont="1" applyFill="1" applyBorder="1" applyAlignment="1">
      <alignment horizontal="left" vertic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9" fillId="0" borderId="0" xfId="0" applyFont="1" applyFill="1">
      <alignment vertical="center"/>
    </xf>
    <xf numFmtId="0" fontId="6"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15" fillId="0" borderId="0" xfId="0" applyFont="1" applyFill="1" applyAlignment="1">
      <alignment horizontal="center" vertical="center"/>
    </xf>
    <xf numFmtId="0" fontId="15" fillId="0" borderId="0" xfId="0" applyFont="1" applyFill="1">
      <alignment vertical="center"/>
    </xf>
    <xf numFmtId="0" fontId="15" fillId="0" borderId="2" xfId="0" applyFont="1" applyFill="1" applyBorder="1" applyAlignment="1">
      <alignment horizontal="center" vertical="center"/>
    </xf>
    <xf numFmtId="0" fontId="15" fillId="0" borderId="2" xfId="0" applyFont="1" applyFill="1" applyBorder="1">
      <alignment vertical="center"/>
    </xf>
    <xf numFmtId="0" fontId="15" fillId="0" borderId="3" xfId="0" applyFont="1" applyFill="1" applyBorder="1" applyAlignment="1">
      <alignment horizontal="center" vertical="center"/>
    </xf>
    <xf numFmtId="0" fontId="15" fillId="0" borderId="3" xfId="0" applyFont="1" applyFill="1" applyBorder="1">
      <alignment vertical="center"/>
    </xf>
    <xf numFmtId="0" fontId="15" fillId="0" borderId="1" xfId="0" applyFont="1" applyFill="1" applyBorder="1" applyAlignment="1">
      <alignment horizontal="center" vertical="center"/>
    </xf>
    <xf numFmtId="0" fontId="15" fillId="0" borderId="1" xfId="0" applyFont="1" applyFill="1" applyBorder="1">
      <alignment vertical="center"/>
    </xf>
    <xf numFmtId="0" fontId="7" fillId="4" borderId="4" xfId="0" applyFont="1" applyFill="1" applyBorder="1" applyAlignment="1">
      <alignment horizontal="center" vertical="center"/>
    </xf>
    <xf numFmtId="0" fontId="7" fillId="4"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lignment vertical="center"/>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9" fillId="0" borderId="4"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4" xfId="0" applyFont="1" applyFill="1" applyBorder="1">
      <alignment vertical="center"/>
    </xf>
    <xf numFmtId="0" fontId="28" fillId="0" borderId="4" xfId="0" applyFont="1" applyFill="1" applyBorder="1" applyAlignment="1">
      <alignment horizontal="left" vertical="center"/>
    </xf>
    <xf numFmtId="0" fontId="28" fillId="0" borderId="4" xfId="1" applyNumberFormat="1" applyFont="1" applyFill="1" applyBorder="1" applyAlignment="1">
      <alignment horizontal="center" vertical="center"/>
    </xf>
    <xf numFmtId="0" fontId="28" fillId="0" borderId="0" xfId="0" applyFont="1" applyFill="1">
      <alignment vertical="center"/>
    </xf>
    <xf numFmtId="0" fontId="28" fillId="0" borderId="0" xfId="0" applyFont="1" applyFill="1" applyAlignment="1">
      <alignment horizontal="left" vertical="center"/>
    </xf>
    <xf numFmtId="0" fontId="28" fillId="0" borderId="4" xfId="0" applyFont="1" applyFill="1" applyBorder="1" applyAlignment="1">
      <alignment vertical="center" wrapText="1"/>
    </xf>
    <xf numFmtId="0" fontId="15" fillId="0" borderId="2" xfId="0" applyFont="1" applyFill="1" applyBorder="1" applyAlignment="1">
      <alignment vertical="center" wrapText="1"/>
    </xf>
    <xf numFmtId="0" fontId="15" fillId="0" borderId="0" xfId="0" applyFont="1" applyFill="1" applyAlignment="1">
      <alignment vertical="center" wrapText="1"/>
    </xf>
    <xf numFmtId="0" fontId="15" fillId="0" borderId="1" xfId="0" applyFont="1" applyFill="1" applyBorder="1" applyAlignment="1">
      <alignment vertical="center" wrapText="1"/>
    </xf>
    <xf numFmtId="0" fontId="15" fillId="0" borderId="3" xfId="0" applyFont="1" applyFill="1" applyBorder="1" applyAlignment="1">
      <alignment vertical="center" wrapText="1"/>
    </xf>
    <xf numFmtId="0" fontId="9" fillId="0" borderId="4" xfId="0" applyFont="1" applyFill="1" applyBorder="1">
      <alignment vertical="center"/>
    </xf>
    <xf numFmtId="0" fontId="9" fillId="0" borderId="4"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28" fillId="0" borderId="4" xfId="0" applyFont="1" applyFill="1" applyBorder="1" applyAlignment="1">
      <alignment horizontal="center" vertical="center" wrapText="1"/>
    </xf>
    <xf numFmtId="0" fontId="28" fillId="0" borderId="0" xfId="0" applyFont="1" applyFill="1" applyAlignment="1">
      <alignment vertical="center" wrapText="1"/>
    </xf>
    <xf numFmtId="0" fontId="33" fillId="0" borderId="4" xfId="0" applyFont="1" applyFill="1" applyBorder="1" applyAlignment="1">
      <alignment horizontal="center" vertical="center"/>
    </xf>
    <xf numFmtId="0" fontId="28" fillId="0" borderId="4" xfId="0" applyFont="1" applyFill="1" applyBorder="1" applyAlignment="1">
      <alignment horizontal="left" vertical="center" wrapText="1"/>
    </xf>
    <xf numFmtId="0" fontId="34" fillId="4" borderId="4"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4" xfId="0" applyFont="1" applyBorder="1" applyAlignment="1">
      <alignment horizontal="right" vertical="center"/>
    </xf>
    <xf numFmtId="0" fontId="2" fillId="0" borderId="4" xfId="0" applyFont="1" applyBorder="1" applyAlignment="1">
      <alignment vertical="center" wrapText="1"/>
    </xf>
    <xf numFmtId="0" fontId="14" fillId="0" borderId="4" xfId="0" applyFont="1" applyFill="1" applyBorder="1" applyAlignment="1">
      <alignment horizontal="center" vertical="center"/>
    </xf>
    <xf numFmtId="0" fontId="14" fillId="0" borderId="4" xfId="0" quotePrefix="1" applyFont="1" applyFill="1" applyBorder="1" applyAlignment="1">
      <alignment horizontal="center" vertical="center"/>
    </xf>
    <xf numFmtId="0" fontId="14" fillId="0" borderId="4" xfId="0" applyFont="1" applyBorder="1" applyAlignment="1">
      <alignment horizontal="center" vertical="center"/>
    </xf>
    <xf numFmtId="0" fontId="14" fillId="0" borderId="4" xfId="0" applyFont="1" applyFill="1" applyBorder="1" applyAlignment="1">
      <alignment horizontal="center" vertical="center" wrapText="1"/>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left" vertical="center"/>
    </xf>
    <xf numFmtId="0" fontId="29" fillId="0" borderId="0" xfId="0" applyFont="1" applyAlignment="1">
      <alignment horizontal="center" vertical="center"/>
    </xf>
    <xf numFmtId="0" fontId="7" fillId="4" borderId="0" xfId="0" applyFont="1" applyFill="1" applyAlignment="1">
      <alignment horizontal="center" vertical="center"/>
    </xf>
    <xf numFmtId="0" fontId="15" fillId="0" borderId="3" xfId="0" applyFont="1" applyFill="1" applyBorder="1" applyAlignment="1">
      <alignment horizontal="center" vertical="center"/>
    </xf>
    <xf numFmtId="0" fontId="15" fillId="0" borderId="0" xfId="0" applyFont="1" applyFill="1" applyAlignment="1">
      <alignment horizontal="center" vertical="center"/>
    </xf>
    <xf numFmtId="0" fontId="15" fillId="0" borderId="1"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49" fontId="35"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cellXfs>
  <cellStyles count="2">
    <cellStyle name="백분율" xfId="1" builtinId="5"/>
    <cellStyle name="표준" xfId="0" builtinId="0"/>
  </cellStyles>
  <dxfs count="0"/>
  <tableStyles count="0" defaultTableStyle="TableStyleMedium2" defaultPivotStyle="PivotStyleLight16"/>
  <colors>
    <mruColors>
      <color rgb="FFFFCCFF"/>
      <color rgb="FFFFEFEF"/>
      <color rgb="FFFF99FF"/>
      <color rgb="FFFFCCCC"/>
      <color rgb="FFCC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78"/>
  <sheetViews>
    <sheetView zoomScaleNormal="100" workbookViewId="0">
      <pane xSplit="4" ySplit="1" topLeftCell="E2" activePane="bottomRight" state="frozen"/>
      <selection pane="topRight" activeCell="H1" sqref="H1"/>
      <selection pane="bottomLeft" activeCell="A2" sqref="A2"/>
      <selection pane="bottomRight" activeCell="A183" sqref="A183"/>
    </sheetView>
  </sheetViews>
  <sheetFormatPr defaultRowHeight="12" x14ac:dyDescent="0.3"/>
  <cols>
    <col min="1" max="1" width="6.125" style="8" customWidth="1"/>
    <col min="2" max="2" width="9.375" style="8" customWidth="1"/>
    <col min="3" max="3" width="6.75" style="8" customWidth="1"/>
    <col min="4" max="4" width="19.75" style="8" customWidth="1"/>
    <col min="5" max="5" width="11.625" style="8" customWidth="1"/>
    <col min="6" max="6" width="10.375" style="8" customWidth="1"/>
    <col min="7" max="7" width="11.625" style="8" customWidth="1"/>
    <col min="8" max="8" width="22.625" style="8" customWidth="1"/>
    <col min="9" max="9" width="7.875" style="9" customWidth="1"/>
    <col min="10" max="10" width="40.5" style="8" customWidth="1"/>
    <col min="11" max="11" width="5.375" style="8" customWidth="1"/>
    <col min="12" max="12" width="9" style="8" customWidth="1"/>
    <col min="13" max="13" width="6.375" style="8" customWidth="1"/>
    <col min="14" max="14" width="9.625" style="10" customWidth="1"/>
    <col min="15" max="15" width="9" style="8" customWidth="1"/>
    <col min="16" max="16" width="26.25" style="32" customWidth="1"/>
    <col min="17" max="17" width="9" style="8" customWidth="1"/>
    <col min="18" max="18" width="13.125" style="9" customWidth="1"/>
    <col min="19" max="19" width="8" style="13" customWidth="1"/>
    <col min="20" max="20" width="7.625" style="9" bestFit="1" customWidth="1"/>
    <col min="21" max="21" width="9" style="8"/>
    <col min="22" max="22" width="23.25" style="29" customWidth="1"/>
    <col min="23" max="23" width="23.25" style="8" customWidth="1"/>
    <col min="24" max="24" width="15.125" style="8" customWidth="1"/>
    <col min="25" max="26" width="9" style="8" customWidth="1"/>
    <col min="27" max="27" width="9" style="8"/>
    <col min="28" max="28" width="57" style="8" customWidth="1"/>
    <col min="29" max="16384" width="9" style="8"/>
  </cols>
  <sheetData>
    <row r="1" spans="1:28" ht="36" customHeight="1" x14ac:dyDescent="0.3">
      <c r="A1" s="6" t="s">
        <v>0</v>
      </c>
      <c r="B1" s="6" t="s">
        <v>1</v>
      </c>
      <c r="C1" s="6" t="s">
        <v>2</v>
      </c>
      <c r="D1" s="6" t="s">
        <v>3</v>
      </c>
      <c r="E1" s="6" t="s">
        <v>505</v>
      </c>
      <c r="F1" s="63" t="s">
        <v>1169</v>
      </c>
      <c r="G1" s="23" t="s">
        <v>1247</v>
      </c>
      <c r="H1" s="23" t="s">
        <v>5</v>
      </c>
      <c r="I1" s="23" t="s">
        <v>6</v>
      </c>
      <c r="J1" s="23" t="s">
        <v>7</v>
      </c>
      <c r="K1" s="24" t="s">
        <v>683</v>
      </c>
      <c r="L1" s="24" t="s">
        <v>587</v>
      </c>
      <c r="M1" s="23" t="s">
        <v>507</v>
      </c>
      <c r="N1" s="23" t="s">
        <v>8</v>
      </c>
      <c r="O1" s="23" t="s">
        <v>9</v>
      </c>
      <c r="P1" s="24" t="s">
        <v>506</v>
      </c>
      <c r="Q1" s="24" t="s">
        <v>606</v>
      </c>
      <c r="R1" s="24" t="s">
        <v>605</v>
      </c>
      <c r="S1" s="64" t="s">
        <v>593</v>
      </c>
      <c r="T1" s="23" t="s">
        <v>10</v>
      </c>
      <c r="U1" s="25" t="s">
        <v>484</v>
      </c>
      <c r="V1" s="64" t="s">
        <v>509</v>
      </c>
      <c r="W1" s="25" t="s">
        <v>1116</v>
      </c>
      <c r="X1" s="23" t="s">
        <v>11</v>
      </c>
      <c r="Y1" s="23" t="s">
        <v>12</v>
      </c>
      <c r="Z1" s="23" t="s">
        <v>13</v>
      </c>
      <c r="AB1" s="26" t="s">
        <v>508</v>
      </c>
    </row>
    <row r="2" spans="1:28" ht="14.25" customHeight="1" x14ac:dyDescent="0.3">
      <c r="A2" s="106">
        <v>40</v>
      </c>
      <c r="B2" s="8" t="s">
        <v>453</v>
      </c>
      <c r="C2" s="9">
        <v>2021</v>
      </c>
      <c r="D2" s="8" t="s">
        <v>26</v>
      </c>
      <c r="E2" s="29" t="s">
        <v>652</v>
      </c>
      <c r="F2" s="29" t="s">
        <v>56</v>
      </c>
      <c r="G2" s="87" t="s">
        <v>27</v>
      </c>
      <c r="H2" s="8" t="s">
        <v>28</v>
      </c>
      <c r="I2" s="9" t="s">
        <v>29</v>
      </c>
      <c r="J2" s="8" t="s">
        <v>30</v>
      </c>
      <c r="K2" s="8">
        <v>2</v>
      </c>
      <c r="L2" s="27" t="s">
        <v>589</v>
      </c>
      <c r="M2" s="8">
        <v>134</v>
      </c>
      <c r="N2" s="10">
        <v>42</v>
      </c>
      <c r="O2" s="8">
        <v>92</v>
      </c>
      <c r="P2" s="31" t="s">
        <v>590</v>
      </c>
      <c r="Q2" s="27" t="s">
        <v>591</v>
      </c>
      <c r="R2" s="27" t="s">
        <v>603</v>
      </c>
      <c r="S2" s="28" t="s">
        <v>56</v>
      </c>
      <c r="T2" s="9" t="s">
        <v>31</v>
      </c>
      <c r="U2" s="8" t="s">
        <v>56</v>
      </c>
      <c r="V2" s="29" t="s">
        <v>801</v>
      </c>
      <c r="W2" s="29"/>
      <c r="X2" s="8" t="s">
        <v>32</v>
      </c>
      <c r="Y2" s="8" t="s">
        <v>33</v>
      </c>
      <c r="Z2" s="27"/>
      <c r="AB2" s="29" t="s">
        <v>594</v>
      </c>
    </row>
    <row r="3" spans="1:28" ht="14.25" customHeight="1" x14ac:dyDescent="0.3">
      <c r="A3" s="106">
        <v>52</v>
      </c>
      <c r="B3" s="8" t="s">
        <v>544</v>
      </c>
      <c r="C3" s="9">
        <v>2021</v>
      </c>
      <c r="D3" s="8" t="s">
        <v>34</v>
      </c>
      <c r="E3" s="8" t="s">
        <v>652</v>
      </c>
      <c r="F3" s="8" t="s">
        <v>1141</v>
      </c>
      <c r="G3" s="87" t="s">
        <v>27</v>
      </c>
      <c r="H3" s="8" t="s">
        <v>35</v>
      </c>
      <c r="I3" s="9" t="s">
        <v>36</v>
      </c>
      <c r="J3" s="8" t="s">
        <v>37</v>
      </c>
      <c r="K3" s="8">
        <v>3</v>
      </c>
      <c r="L3" s="27" t="s">
        <v>595</v>
      </c>
      <c r="M3" s="8">
        <v>247</v>
      </c>
      <c r="N3" s="10" t="s">
        <v>38</v>
      </c>
      <c r="O3" s="8">
        <v>48</v>
      </c>
      <c r="P3" s="31" t="s">
        <v>596</v>
      </c>
      <c r="Q3" s="27" t="s">
        <v>598</v>
      </c>
      <c r="R3" s="27" t="s">
        <v>599</v>
      </c>
      <c r="S3" s="28" t="s">
        <v>597</v>
      </c>
      <c r="T3" s="9" t="s">
        <v>31</v>
      </c>
      <c r="U3" s="8" t="s">
        <v>490</v>
      </c>
      <c r="V3" s="29" t="s">
        <v>600</v>
      </c>
      <c r="X3" s="8" t="s">
        <v>39</v>
      </c>
      <c r="Y3" s="8" t="s">
        <v>40</v>
      </c>
      <c r="Z3" s="27"/>
      <c r="AB3" s="29" t="s">
        <v>601</v>
      </c>
    </row>
    <row r="4" spans="1:28" ht="14.25" customHeight="1" x14ac:dyDescent="0.3">
      <c r="A4" s="106">
        <v>83</v>
      </c>
      <c r="B4" s="8" t="s">
        <v>548</v>
      </c>
      <c r="C4" s="9">
        <v>1996</v>
      </c>
      <c r="D4" s="8" t="s">
        <v>41</v>
      </c>
      <c r="E4" s="8" t="s">
        <v>1166</v>
      </c>
      <c r="F4" s="8" t="s">
        <v>1392</v>
      </c>
      <c r="G4" s="8" t="s">
        <v>42</v>
      </c>
      <c r="H4" s="8" t="s">
        <v>43</v>
      </c>
      <c r="I4" s="9" t="s">
        <v>44</v>
      </c>
      <c r="J4" s="8" t="s">
        <v>1195</v>
      </c>
      <c r="K4" s="8">
        <v>5</v>
      </c>
      <c r="L4" s="27" t="s">
        <v>56</v>
      </c>
      <c r="M4" s="8">
        <v>103</v>
      </c>
      <c r="N4" s="10" t="s">
        <v>615</v>
      </c>
      <c r="O4" s="10">
        <v>20</v>
      </c>
      <c r="P4" s="30" t="s">
        <v>56</v>
      </c>
      <c r="Q4" s="27" t="s">
        <v>604</v>
      </c>
      <c r="R4" s="27" t="s">
        <v>602</v>
      </c>
      <c r="S4" s="28" t="s">
        <v>609</v>
      </c>
      <c r="T4" s="9" t="s">
        <v>31</v>
      </c>
      <c r="U4" s="8" t="s">
        <v>488</v>
      </c>
      <c r="V4" s="29" t="s">
        <v>610</v>
      </c>
      <c r="X4" s="8" t="s">
        <v>45</v>
      </c>
      <c r="Y4" s="8" t="s">
        <v>46</v>
      </c>
      <c r="Z4" s="27"/>
      <c r="AB4" s="29" t="s">
        <v>611</v>
      </c>
    </row>
    <row r="5" spans="1:28" ht="14.25" customHeight="1" x14ac:dyDescent="0.3">
      <c r="A5" s="106">
        <v>106</v>
      </c>
      <c r="B5" s="8" t="s">
        <v>495</v>
      </c>
      <c r="C5" s="9">
        <v>2019</v>
      </c>
      <c r="D5" s="8" t="s">
        <v>47</v>
      </c>
      <c r="E5" s="8" t="s">
        <v>1166</v>
      </c>
      <c r="F5" s="8" t="s">
        <v>56</v>
      </c>
      <c r="G5" s="8" t="s">
        <v>42</v>
      </c>
      <c r="H5" s="8" t="s">
        <v>48</v>
      </c>
      <c r="I5" s="9" t="s">
        <v>49</v>
      </c>
      <c r="J5" s="8" t="s">
        <v>620</v>
      </c>
      <c r="K5" s="8">
        <v>2</v>
      </c>
      <c r="L5" s="27" t="s">
        <v>622</v>
      </c>
      <c r="M5" s="8">
        <v>82</v>
      </c>
      <c r="N5" s="10">
        <v>50</v>
      </c>
      <c r="O5" s="8">
        <v>32</v>
      </c>
      <c r="P5" s="31" t="s">
        <v>621</v>
      </c>
      <c r="Q5" s="27" t="s">
        <v>623</v>
      </c>
      <c r="R5" s="27" t="s">
        <v>624</v>
      </c>
      <c r="S5" s="28" t="s">
        <v>56</v>
      </c>
      <c r="T5" s="9" t="s">
        <v>50</v>
      </c>
      <c r="U5" s="8" t="s">
        <v>489</v>
      </c>
      <c r="V5" s="29" t="s">
        <v>619</v>
      </c>
      <c r="X5" s="8" t="s">
        <v>51</v>
      </c>
      <c r="Y5" s="8" t="s">
        <v>46</v>
      </c>
      <c r="Z5" s="27"/>
      <c r="AB5" s="32" t="s">
        <v>625</v>
      </c>
    </row>
    <row r="6" spans="1:28" ht="14.25" customHeight="1" x14ac:dyDescent="0.3">
      <c r="A6" s="106">
        <v>129</v>
      </c>
      <c r="B6" s="8" t="s">
        <v>496</v>
      </c>
      <c r="C6" s="9">
        <v>2018</v>
      </c>
      <c r="D6" s="8" t="s">
        <v>52</v>
      </c>
      <c r="E6" s="8" t="s">
        <v>652</v>
      </c>
      <c r="F6" s="8" t="s">
        <v>1165</v>
      </c>
      <c r="G6" s="87" t="s">
        <v>139</v>
      </c>
      <c r="H6" s="8" t="s">
        <v>53</v>
      </c>
      <c r="I6" s="9" t="s">
        <v>44</v>
      </c>
      <c r="J6" s="8" t="s">
        <v>54</v>
      </c>
      <c r="K6" s="8">
        <v>3</v>
      </c>
      <c r="L6" s="27" t="s">
        <v>56</v>
      </c>
      <c r="M6" s="8">
        <v>152</v>
      </c>
      <c r="N6" s="10" t="s">
        <v>55</v>
      </c>
      <c r="O6" s="10" t="s">
        <v>56</v>
      </c>
      <c r="P6" s="31" t="s">
        <v>633</v>
      </c>
      <c r="Q6" s="27" t="s">
        <v>627</v>
      </c>
      <c r="R6" s="27" t="s">
        <v>628</v>
      </c>
      <c r="S6" s="28" t="s">
        <v>629</v>
      </c>
      <c r="T6" s="9" t="s">
        <v>31</v>
      </c>
      <c r="U6" s="8" t="s">
        <v>485</v>
      </c>
      <c r="V6" s="33" t="s">
        <v>626</v>
      </c>
      <c r="W6" s="33"/>
      <c r="X6" s="8" t="s">
        <v>57</v>
      </c>
      <c r="Y6" s="8" t="s">
        <v>58</v>
      </c>
      <c r="Z6" s="27"/>
      <c r="AB6" s="8" t="s">
        <v>638</v>
      </c>
    </row>
    <row r="7" spans="1:28" ht="14.25" customHeight="1" x14ac:dyDescent="0.3">
      <c r="A7" s="106">
        <v>152</v>
      </c>
      <c r="B7" s="8" t="s">
        <v>497</v>
      </c>
      <c r="C7" s="9">
        <v>2017</v>
      </c>
      <c r="D7" s="8" t="s">
        <v>59</v>
      </c>
      <c r="E7" s="8" t="s">
        <v>588</v>
      </c>
      <c r="F7" s="8" t="s">
        <v>1165</v>
      </c>
      <c r="G7" s="8" t="s">
        <v>42</v>
      </c>
      <c r="H7" s="8" t="s">
        <v>60</v>
      </c>
      <c r="I7" s="9" t="s">
        <v>61</v>
      </c>
      <c r="J7" s="8" t="s">
        <v>62</v>
      </c>
      <c r="K7" s="8">
        <v>3</v>
      </c>
      <c r="L7" s="27" t="s">
        <v>632</v>
      </c>
      <c r="M7" s="8">
        <v>857</v>
      </c>
      <c r="N7" s="10" t="s">
        <v>63</v>
      </c>
      <c r="O7" s="8">
        <v>150</v>
      </c>
      <c r="P7" s="30" t="s">
        <v>634</v>
      </c>
      <c r="Q7" s="27" t="s">
        <v>636</v>
      </c>
      <c r="R7" s="27" t="s">
        <v>637</v>
      </c>
      <c r="S7" s="28" t="s">
        <v>631</v>
      </c>
      <c r="T7" s="9" t="s">
        <v>31</v>
      </c>
      <c r="U7" s="8" t="s">
        <v>56</v>
      </c>
      <c r="V7" s="29" t="s">
        <v>635</v>
      </c>
      <c r="X7" s="8" t="s">
        <v>64</v>
      </c>
      <c r="Y7" s="8" t="s">
        <v>65</v>
      </c>
      <c r="Z7" s="27"/>
      <c r="AB7" s="32" t="s">
        <v>639</v>
      </c>
    </row>
    <row r="8" spans="1:28" ht="14.25" customHeight="1" x14ac:dyDescent="0.3">
      <c r="A8" s="106">
        <v>202</v>
      </c>
      <c r="B8" s="8" t="s">
        <v>498</v>
      </c>
      <c r="C8" s="9">
        <v>2016</v>
      </c>
      <c r="D8" s="8" t="s">
        <v>66</v>
      </c>
      <c r="E8" s="126" t="s">
        <v>1166</v>
      </c>
      <c r="F8" s="8" t="s">
        <v>1392</v>
      </c>
      <c r="G8" s="8" t="s">
        <v>42</v>
      </c>
      <c r="H8" s="8" t="s">
        <v>67</v>
      </c>
      <c r="I8" s="9" t="s">
        <v>68</v>
      </c>
      <c r="J8" s="8" t="s">
        <v>1445</v>
      </c>
      <c r="K8" s="8">
        <v>2</v>
      </c>
      <c r="L8" s="27" t="s">
        <v>640</v>
      </c>
      <c r="M8" s="8">
        <v>55</v>
      </c>
      <c r="N8" s="10" t="s">
        <v>69</v>
      </c>
      <c r="O8" s="8">
        <v>15</v>
      </c>
      <c r="P8" s="30" t="s">
        <v>642</v>
      </c>
      <c r="Q8" s="27" t="s">
        <v>643</v>
      </c>
      <c r="R8" s="27" t="s">
        <v>56</v>
      </c>
      <c r="S8" s="28" t="s">
        <v>504</v>
      </c>
      <c r="T8" s="9" t="s">
        <v>31</v>
      </c>
      <c r="U8" s="8" t="s">
        <v>502</v>
      </c>
      <c r="V8" s="29" t="s">
        <v>503</v>
      </c>
      <c r="X8" s="9" t="s">
        <v>56</v>
      </c>
      <c r="Y8" s="8" t="s">
        <v>70</v>
      </c>
      <c r="Z8" s="27" t="s">
        <v>71</v>
      </c>
      <c r="AB8" s="8" t="s">
        <v>644</v>
      </c>
    </row>
    <row r="9" spans="1:28" ht="14.25" customHeight="1" x14ac:dyDescent="0.3">
      <c r="A9" s="106">
        <v>211</v>
      </c>
      <c r="B9" s="8" t="s">
        <v>549</v>
      </c>
      <c r="C9" s="9">
        <v>2015</v>
      </c>
      <c r="D9" s="8" t="s">
        <v>72</v>
      </c>
      <c r="E9" s="8" t="s">
        <v>652</v>
      </c>
      <c r="F9" s="8" t="s">
        <v>1438</v>
      </c>
      <c r="G9" s="87" t="s">
        <v>27</v>
      </c>
      <c r="H9" s="8" t="s">
        <v>73</v>
      </c>
      <c r="I9" s="9" t="s">
        <v>74</v>
      </c>
      <c r="J9" s="8" t="s">
        <v>75</v>
      </c>
      <c r="K9" s="8">
        <v>4</v>
      </c>
      <c r="L9" s="27" t="s">
        <v>641</v>
      </c>
      <c r="M9" s="8">
        <v>104</v>
      </c>
      <c r="N9" s="10" t="s">
        <v>76</v>
      </c>
      <c r="O9" s="10" t="s">
        <v>69</v>
      </c>
      <c r="P9" s="31" t="s">
        <v>648</v>
      </c>
      <c r="Q9" s="27" t="s">
        <v>646</v>
      </c>
      <c r="R9" s="27" t="s">
        <v>645</v>
      </c>
      <c r="S9" s="28" t="s">
        <v>647</v>
      </c>
      <c r="T9" s="9" t="s">
        <v>31</v>
      </c>
      <c r="U9" s="8" t="s">
        <v>56</v>
      </c>
      <c r="V9" s="29" t="s">
        <v>649</v>
      </c>
      <c r="X9" s="8" t="s">
        <v>77</v>
      </c>
      <c r="Y9" s="8" t="s">
        <v>78</v>
      </c>
      <c r="Z9" s="27"/>
      <c r="AB9" s="8" t="s">
        <v>650</v>
      </c>
    </row>
    <row r="10" spans="1:28" ht="14.25" customHeight="1" x14ac:dyDescent="0.3">
      <c r="A10" s="106">
        <v>212</v>
      </c>
      <c r="B10" s="8" t="s">
        <v>550</v>
      </c>
      <c r="C10" s="9">
        <v>2015</v>
      </c>
      <c r="D10" s="8" t="s">
        <v>79</v>
      </c>
      <c r="E10" s="8" t="s">
        <v>652</v>
      </c>
      <c r="F10" s="8" t="s">
        <v>1163</v>
      </c>
      <c r="G10" s="87" t="s">
        <v>139</v>
      </c>
      <c r="H10" s="8" t="s">
        <v>80</v>
      </c>
      <c r="I10" s="9" t="s">
        <v>81</v>
      </c>
      <c r="J10" s="8" t="s">
        <v>82</v>
      </c>
      <c r="K10" s="8">
        <v>2</v>
      </c>
      <c r="L10" s="27" t="s">
        <v>56</v>
      </c>
      <c r="M10" s="8">
        <v>87</v>
      </c>
      <c r="N10" s="10">
        <v>33</v>
      </c>
      <c r="O10" s="8">
        <v>54</v>
      </c>
      <c r="P10" s="30" t="s">
        <v>653</v>
      </c>
      <c r="Q10" s="27" t="s">
        <v>657</v>
      </c>
      <c r="R10" s="27" t="s">
        <v>656</v>
      </c>
      <c r="S10" s="28" t="s">
        <v>56</v>
      </c>
      <c r="T10" s="9" t="s">
        <v>31</v>
      </c>
      <c r="U10" s="8" t="s">
        <v>655</v>
      </c>
      <c r="V10" s="29" t="s">
        <v>654</v>
      </c>
      <c r="X10" s="8" t="s">
        <v>83</v>
      </c>
      <c r="Y10" s="8" t="s">
        <v>84</v>
      </c>
      <c r="Z10" s="27"/>
      <c r="AB10" s="8" t="s">
        <v>658</v>
      </c>
    </row>
    <row r="11" spans="1:28" ht="14.25" customHeight="1" x14ac:dyDescent="0.3">
      <c r="A11" s="106">
        <v>250</v>
      </c>
      <c r="B11" s="8" t="s">
        <v>511</v>
      </c>
      <c r="C11" s="9">
        <v>2014</v>
      </c>
      <c r="D11" s="8" t="s">
        <v>85</v>
      </c>
      <c r="E11" s="8" t="s">
        <v>652</v>
      </c>
      <c r="F11" s="8" t="s">
        <v>1391</v>
      </c>
      <c r="G11" s="87" t="s">
        <v>27</v>
      </c>
      <c r="H11" s="8" t="s">
        <v>86</v>
      </c>
      <c r="I11" s="9" t="s">
        <v>87</v>
      </c>
      <c r="J11" s="8" t="s">
        <v>664</v>
      </c>
      <c r="K11" s="8">
        <v>3</v>
      </c>
      <c r="L11" s="27" t="s">
        <v>665</v>
      </c>
      <c r="M11" s="8">
        <v>96</v>
      </c>
      <c r="N11" s="10" t="s">
        <v>89</v>
      </c>
      <c r="O11" s="10">
        <v>33</v>
      </c>
      <c r="P11" s="31" t="s">
        <v>667</v>
      </c>
      <c r="Q11" s="27" t="s">
        <v>663</v>
      </c>
      <c r="R11" s="27" t="s">
        <v>662</v>
      </c>
      <c r="S11" s="28" t="s">
        <v>666</v>
      </c>
      <c r="T11" s="9" t="s">
        <v>31</v>
      </c>
      <c r="U11" s="8" t="s">
        <v>56</v>
      </c>
      <c r="V11" s="29" t="s">
        <v>661</v>
      </c>
      <c r="X11" s="8" t="s">
        <v>90</v>
      </c>
      <c r="Y11" s="8" t="s">
        <v>91</v>
      </c>
      <c r="Z11" s="27"/>
      <c r="AB11" s="8" t="s">
        <v>668</v>
      </c>
    </row>
    <row r="12" spans="1:28" ht="14.25" customHeight="1" x14ac:dyDescent="0.3">
      <c r="A12" s="106">
        <v>284</v>
      </c>
      <c r="B12" s="8" t="s">
        <v>688</v>
      </c>
      <c r="C12" s="9">
        <v>2013</v>
      </c>
      <c r="D12" s="8" t="s">
        <v>92</v>
      </c>
      <c r="E12" s="8" t="s">
        <v>1166</v>
      </c>
      <c r="F12" s="8" t="s">
        <v>1390</v>
      </c>
      <c r="G12" s="8" t="s">
        <v>42</v>
      </c>
      <c r="H12" s="8" t="s">
        <v>93</v>
      </c>
      <c r="I12" s="9" t="s">
        <v>49</v>
      </c>
      <c r="J12" s="8" t="s">
        <v>94</v>
      </c>
      <c r="K12" s="8">
        <v>6</v>
      </c>
      <c r="L12" s="27" t="s">
        <v>678</v>
      </c>
      <c r="M12" s="8">
        <v>78</v>
      </c>
      <c r="N12" s="10" t="s">
        <v>680</v>
      </c>
      <c r="O12" s="8">
        <v>38</v>
      </c>
      <c r="P12" s="31" t="s">
        <v>681</v>
      </c>
      <c r="Q12" s="27" t="s">
        <v>684</v>
      </c>
      <c r="R12" s="27" t="s">
        <v>685</v>
      </c>
      <c r="S12" s="28" t="s">
        <v>679</v>
      </c>
      <c r="T12" s="9" t="s">
        <v>31</v>
      </c>
      <c r="U12" s="8" t="s">
        <v>56</v>
      </c>
      <c r="V12" s="29" t="s">
        <v>682</v>
      </c>
      <c r="X12" s="8" t="s">
        <v>95</v>
      </c>
      <c r="Y12" s="8" t="s">
        <v>96</v>
      </c>
      <c r="Z12" s="27"/>
      <c r="AB12" s="8" t="s">
        <v>686</v>
      </c>
    </row>
    <row r="13" spans="1:28" ht="14.25" customHeight="1" x14ac:dyDescent="0.3">
      <c r="A13" s="106">
        <v>291</v>
      </c>
      <c r="B13" s="8" t="s">
        <v>705</v>
      </c>
      <c r="C13" s="9">
        <v>2013</v>
      </c>
      <c r="D13" s="8" t="s">
        <v>97</v>
      </c>
      <c r="E13" s="8" t="s">
        <v>652</v>
      </c>
      <c r="F13" s="8" t="s">
        <v>1165</v>
      </c>
      <c r="G13" s="87" t="s">
        <v>139</v>
      </c>
      <c r="H13" s="8" t="s">
        <v>98</v>
      </c>
      <c r="I13" s="9" t="s">
        <v>44</v>
      </c>
      <c r="J13" s="8" t="s">
        <v>698</v>
      </c>
      <c r="K13" s="8">
        <v>2</v>
      </c>
      <c r="L13" s="27" t="s">
        <v>690</v>
      </c>
      <c r="M13" s="8">
        <v>40</v>
      </c>
      <c r="N13" s="10">
        <v>20</v>
      </c>
      <c r="O13" s="8">
        <v>20</v>
      </c>
      <c r="P13" s="30" t="s">
        <v>691</v>
      </c>
      <c r="Q13" s="27" t="s">
        <v>695</v>
      </c>
      <c r="R13" s="27" t="s">
        <v>696</v>
      </c>
      <c r="S13" s="28" t="s">
        <v>56</v>
      </c>
      <c r="T13" s="9" t="s">
        <v>31</v>
      </c>
      <c r="U13" s="8" t="s">
        <v>56</v>
      </c>
      <c r="V13" s="33" t="s">
        <v>692</v>
      </c>
      <c r="W13" s="33"/>
      <c r="X13" s="8" t="s">
        <v>100</v>
      </c>
      <c r="Y13" s="8" t="s">
        <v>101</v>
      </c>
      <c r="Z13" s="27"/>
      <c r="AB13" s="8" t="s">
        <v>703</v>
      </c>
    </row>
    <row r="14" spans="1:28" ht="14.25" customHeight="1" x14ac:dyDescent="0.3">
      <c r="A14" s="106">
        <v>308</v>
      </c>
      <c r="B14" s="8" t="s">
        <v>512</v>
      </c>
      <c r="C14" s="9">
        <v>2012</v>
      </c>
      <c r="D14" s="8" t="s">
        <v>102</v>
      </c>
      <c r="E14" s="8" t="s">
        <v>1166</v>
      </c>
      <c r="F14" s="8" t="s">
        <v>56</v>
      </c>
      <c r="G14" s="8" t="s">
        <v>42</v>
      </c>
      <c r="H14" s="8" t="s">
        <v>103</v>
      </c>
      <c r="I14" s="9" t="s">
        <v>104</v>
      </c>
      <c r="J14" s="8" t="s">
        <v>701</v>
      </c>
      <c r="K14" s="8">
        <v>2</v>
      </c>
      <c r="L14" s="27" t="s">
        <v>56</v>
      </c>
      <c r="M14" s="8">
        <v>79</v>
      </c>
      <c r="N14" s="10">
        <v>39</v>
      </c>
      <c r="O14" s="8">
        <v>40</v>
      </c>
      <c r="P14" s="30" t="s">
        <v>702</v>
      </c>
      <c r="Q14" s="27" t="s">
        <v>699</v>
      </c>
      <c r="R14" s="27" t="s">
        <v>700</v>
      </c>
      <c r="S14" s="28" t="s">
        <v>56</v>
      </c>
      <c r="T14" s="9" t="s">
        <v>31</v>
      </c>
      <c r="U14" s="8" t="s">
        <v>56</v>
      </c>
      <c r="V14" s="29" t="s">
        <v>56</v>
      </c>
      <c r="X14" s="8" t="s">
        <v>105</v>
      </c>
      <c r="Y14" s="8" t="s">
        <v>106</v>
      </c>
      <c r="Z14" s="27"/>
      <c r="AB14" s="8" t="s">
        <v>704</v>
      </c>
    </row>
    <row r="15" spans="1:28" ht="14.25" customHeight="1" x14ac:dyDescent="0.3">
      <c r="A15" s="106">
        <v>352</v>
      </c>
      <c r="B15" s="8" t="s">
        <v>551</v>
      </c>
      <c r="C15" s="9">
        <v>2011</v>
      </c>
      <c r="D15" s="8" t="s">
        <v>107</v>
      </c>
      <c r="E15" s="8" t="s">
        <v>1166</v>
      </c>
      <c r="F15" s="8" t="s">
        <v>1392</v>
      </c>
      <c r="G15" s="8" t="s">
        <v>42</v>
      </c>
      <c r="H15" s="8" t="s">
        <v>108</v>
      </c>
      <c r="I15" s="9" t="s">
        <v>109</v>
      </c>
      <c r="J15" s="8" t="s">
        <v>1171</v>
      </c>
      <c r="K15" s="8">
        <v>3</v>
      </c>
      <c r="L15" s="27" t="s">
        <v>56</v>
      </c>
      <c r="M15" s="8">
        <v>36</v>
      </c>
      <c r="N15" s="10" t="s">
        <v>707</v>
      </c>
      <c r="O15" s="8">
        <v>15</v>
      </c>
      <c r="P15" s="30" t="s">
        <v>708</v>
      </c>
      <c r="Q15" s="27" t="s">
        <v>711</v>
      </c>
      <c r="R15" s="27" t="s">
        <v>710</v>
      </c>
      <c r="S15" s="31" t="s">
        <v>712</v>
      </c>
      <c r="T15" s="9" t="s">
        <v>31</v>
      </c>
      <c r="U15" s="32" t="s">
        <v>793</v>
      </c>
      <c r="V15" s="33" t="s">
        <v>706</v>
      </c>
      <c r="W15" s="32"/>
      <c r="X15" s="8" t="s">
        <v>110</v>
      </c>
      <c r="Y15" s="8" t="s">
        <v>111</v>
      </c>
      <c r="Z15" s="27"/>
      <c r="AB15" s="8" t="s">
        <v>713</v>
      </c>
    </row>
    <row r="16" spans="1:28" ht="14.25" customHeight="1" x14ac:dyDescent="0.3">
      <c r="A16" s="106">
        <v>357</v>
      </c>
      <c r="B16" s="8" t="s">
        <v>545</v>
      </c>
      <c r="C16" s="9">
        <v>2010</v>
      </c>
      <c r="D16" s="8" t="s">
        <v>112</v>
      </c>
      <c r="E16" s="62" t="s">
        <v>588</v>
      </c>
      <c r="F16" s="62"/>
      <c r="G16" s="8" t="s">
        <v>42</v>
      </c>
      <c r="H16" s="8" t="s">
        <v>113</v>
      </c>
      <c r="I16" s="9" t="s">
        <v>49</v>
      </c>
      <c r="J16" s="8" t="s">
        <v>114</v>
      </c>
      <c r="K16" s="8">
        <v>2</v>
      </c>
      <c r="L16" s="27" t="s">
        <v>56</v>
      </c>
      <c r="M16" s="8">
        <v>70</v>
      </c>
      <c r="N16" s="10">
        <v>50</v>
      </c>
      <c r="O16" s="8">
        <v>20</v>
      </c>
      <c r="P16" s="30" t="s">
        <v>56</v>
      </c>
      <c r="Q16" s="27" t="s">
        <v>718</v>
      </c>
      <c r="R16" s="27" t="s">
        <v>719</v>
      </c>
      <c r="S16" s="28" t="s">
        <v>56</v>
      </c>
      <c r="T16" s="9" t="s">
        <v>31</v>
      </c>
      <c r="U16" s="8" t="s">
        <v>56</v>
      </c>
      <c r="V16" s="33" t="s">
        <v>717</v>
      </c>
      <c r="W16" s="32"/>
      <c r="X16" s="8" t="s">
        <v>56</v>
      </c>
      <c r="Y16" s="8" t="s">
        <v>111</v>
      </c>
      <c r="Z16" s="27"/>
      <c r="AB16" s="29" t="s">
        <v>720</v>
      </c>
    </row>
    <row r="17" spans="1:38" ht="14.25" customHeight="1" x14ac:dyDescent="0.3">
      <c r="A17" s="106">
        <v>370</v>
      </c>
      <c r="B17" s="8" t="s">
        <v>552</v>
      </c>
      <c r="C17" s="9">
        <v>2009</v>
      </c>
      <c r="D17" s="8" t="s">
        <v>122</v>
      </c>
      <c r="E17" s="62" t="s">
        <v>588</v>
      </c>
      <c r="F17" s="62" t="s">
        <v>1165</v>
      </c>
      <c r="G17" s="8" t="s">
        <v>42</v>
      </c>
      <c r="H17" s="8" t="s">
        <v>123</v>
      </c>
      <c r="I17" s="9" t="s">
        <v>104</v>
      </c>
      <c r="J17" s="8" t="s">
        <v>124</v>
      </c>
      <c r="K17" s="8">
        <v>2</v>
      </c>
      <c r="L17" s="27" t="s">
        <v>56</v>
      </c>
      <c r="M17" s="8">
        <v>27</v>
      </c>
      <c r="N17" s="10">
        <v>17</v>
      </c>
      <c r="O17" s="8">
        <v>10</v>
      </c>
      <c r="P17" s="30" t="s">
        <v>741</v>
      </c>
      <c r="Q17" s="27" t="s">
        <v>734</v>
      </c>
      <c r="R17" s="27" t="s">
        <v>735</v>
      </c>
      <c r="S17" s="28" t="s">
        <v>56</v>
      </c>
      <c r="T17" s="9" t="s">
        <v>31</v>
      </c>
      <c r="V17" s="29" t="s">
        <v>737</v>
      </c>
      <c r="X17" s="8" t="s">
        <v>125</v>
      </c>
      <c r="Y17" s="8" t="s">
        <v>126</v>
      </c>
      <c r="Z17" s="27"/>
      <c r="AB17" s="8" t="s">
        <v>740</v>
      </c>
    </row>
    <row r="18" spans="1:38" ht="14.25" customHeight="1" x14ac:dyDescent="0.3">
      <c r="A18" s="106">
        <v>376</v>
      </c>
      <c r="B18" s="8" t="s">
        <v>514</v>
      </c>
      <c r="C18" s="9">
        <v>2010</v>
      </c>
      <c r="D18" s="8" t="s">
        <v>127</v>
      </c>
      <c r="E18" s="8" t="s">
        <v>1166</v>
      </c>
      <c r="F18" s="8" t="s">
        <v>1390</v>
      </c>
      <c r="G18" s="8" t="s">
        <v>42</v>
      </c>
      <c r="H18" s="8" t="s">
        <v>128</v>
      </c>
      <c r="I18" s="9" t="s">
        <v>129</v>
      </c>
      <c r="J18" s="8" t="s">
        <v>130</v>
      </c>
      <c r="K18" s="8">
        <v>4</v>
      </c>
      <c r="L18" s="27" t="s">
        <v>742</v>
      </c>
      <c r="M18" s="8">
        <v>123</v>
      </c>
      <c r="N18" s="10" t="s">
        <v>747</v>
      </c>
      <c r="O18" s="8">
        <v>27</v>
      </c>
      <c r="P18" s="31" t="s">
        <v>744</v>
      </c>
      <c r="Q18" s="27" t="s">
        <v>748</v>
      </c>
      <c r="R18" s="27" t="s">
        <v>749</v>
      </c>
      <c r="S18" s="28" t="s">
        <v>743</v>
      </c>
      <c r="T18" s="9" t="s">
        <v>31</v>
      </c>
      <c r="U18" s="8" t="s">
        <v>746</v>
      </c>
      <c r="V18" s="29" t="s">
        <v>745</v>
      </c>
      <c r="X18" s="8" t="s">
        <v>131</v>
      </c>
      <c r="Y18" s="8" t="s">
        <v>106</v>
      </c>
      <c r="Z18" s="27"/>
      <c r="AB18" s="8" t="s">
        <v>750</v>
      </c>
    </row>
    <row r="19" spans="1:38" ht="14.25" customHeight="1" x14ac:dyDescent="0.3">
      <c r="A19" s="106">
        <v>417</v>
      </c>
      <c r="B19" s="8" t="s">
        <v>553</v>
      </c>
      <c r="C19" s="9">
        <v>2008</v>
      </c>
      <c r="D19" s="8" t="s">
        <v>132</v>
      </c>
      <c r="E19" s="8" t="s">
        <v>652</v>
      </c>
      <c r="F19" s="8" t="s">
        <v>1435</v>
      </c>
      <c r="G19" s="87" t="s">
        <v>139</v>
      </c>
      <c r="H19" s="8" t="s">
        <v>133</v>
      </c>
      <c r="I19" s="9" t="s">
        <v>134</v>
      </c>
      <c r="J19" s="8" t="s">
        <v>757</v>
      </c>
      <c r="K19" s="8">
        <v>3</v>
      </c>
      <c r="L19" s="27" t="s">
        <v>56</v>
      </c>
      <c r="M19" s="8">
        <v>86</v>
      </c>
      <c r="N19" s="10" t="s">
        <v>135</v>
      </c>
      <c r="O19" s="8">
        <v>18</v>
      </c>
      <c r="P19" s="30" t="s">
        <v>761</v>
      </c>
      <c r="Q19" s="27" t="s">
        <v>760</v>
      </c>
      <c r="R19" s="27" t="s">
        <v>56</v>
      </c>
      <c r="S19" s="28" t="s">
        <v>56</v>
      </c>
      <c r="T19" s="9" t="s">
        <v>31</v>
      </c>
      <c r="U19" s="8" t="s">
        <v>56</v>
      </c>
      <c r="V19" s="29" t="s">
        <v>756</v>
      </c>
      <c r="X19" s="8" t="s">
        <v>136</v>
      </c>
      <c r="Y19" s="8" t="s">
        <v>137</v>
      </c>
      <c r="Z19" s="27"/>
      <c r="AB19" s="8" t="s">
        <v>767</v>
      </c>
    </row>
    <row r="20" spans="1:38" s="42" customFormat="1" ht="14.25" customHeight="1" x14ac:dyDescent="0.3">
      <c r="A20" s="107">
        <v>434</v>
      </c>
      <c r="B20" s="42" t="s">
        <v>554</v>
      </c>
      <c r="C20" s="41">
        <v>2008</v>
      </c>
      <c r="D20" s="42" t="s">
        <v>138</v>
      </c>
      <c r="E20" s="42" t="s">
        <v>652</v>
      </c>
      <c r="F20" s="42" t="s">
        <v>56</v>
      </c>
      <c r="G20" s="87" t="s">
        <v>139</v>
      </c>
      <c r="H20" s="42" t="s">
        <v>140</v>
      </c>
      <c r="I20" s="41" t="s">
        <v>141</v>
      </c>
      <c r="J20" s="42" t="s">
        <v>142</v>
      </c>
      <c r="K20" s="42">
        <v>1</v>
      </c>
      <c r="L20" s="38" t="s">
        <v>762</v>
      </c>
      <c r="M20" s="42">
        <v>21</v>
      </c>
      <c r="N20" s="43">
        <v>21</v>
      </c>
      <c r="O20" s="43" t="s">
        <v>56</v>
      </c>
      <c r="P20" s="88" t="s">
        <v>778</v>
      </c>
      <c r="Q20" s="38" t="s">
        <v>764</v>
      </c>
      <c r="R20" s="38" t="s">
        <v>765</v>
      </c>
      <c r="S20" s="40" t="s">
        <v>56</v>
      </c>
      <c r="T20" s="41" t="s">
        <v>31</v>
      </c>
      <c r="U20" s="42" t="s">
        <v>56</v>
      </c>
      <c r="V20" s="65" t="s">
        <v>56</v>
      </c>
      <c r="X20" s="67" t="s">
        <v>143</v>
      </c>
      <c r="Y20" s="42" t="s">
        <v>144</v>
      </c>
      <c r="Z20" s="38"/>
      <c r="AB20" s="42" t="s">
        <v>766</v>
      </c>
    </row>
    <row r="21" spans="1:38" ht="14.25" customHeight="1" x14ac:dyDescent="0.3">
      <c r="A21" s="106">
        <v>448</v>
      </c>
      <c r="B21" s="8" t="s">
        <v>555</v>
      </c>
      <c r="C21" s="9">
        <v>2007</v>
      </c>
      <c r="D21" s="8" t="s">
        <v>145</v>
      </c>
      <c r="E21" s="8" t="s">
        <v>1166</v>
      </c>
      <c r="F21" s="8" t="s">
        <v>56</v>
      </c>
      <c r="G21" s="8" t="s">
        <v>42</v>
      </c>
      <c r="H21" s="8" t="s">
        <v>146</v>
      </c>
      <c r="I21" s="9" t="s">
        <v>134</v>
      </c>
      <c r="J21" s="8" t="s">
        <v>147</v>
      </c>
      <c r="K21" s="8">
        <v>2</v>
      </c>
      <c r="L21" s="27" t="s">
        <v>769</v>
      </c>
      <c r="M21" s="8">
        <v>66</v>
      </c>
      <c r="N21" s="10">
        <v>32</v>
      </c>
      <c r="O21" s="8">
        <v>34</v>
      </c>
      <c r="P21" s="30" t="s">
        <v>776</v>
      </c>
      <c r="Q21" s="27" t="s">
        <v>770</v>
      </c>
      <c r="R21" s="27" t="s">
        <v>771</v>
      </c>
      <c r="S21" s="28" t="s">
        <v>56</v>
      </c>
      <c r="T21" s="9" t="s">
        <v>31</v>
      </c>
      <c r="U21" s="8" t="s">
        <v>775</v>
      </c>
      <c r="V21" s="29" t="s">
        <v>774</v>
      </c>
      <c r="X21" s="8" t="s">
        <v>148</v>
      </c>
      <c r="Y21" s="8" t="s">
        <v>149</v>
      </c>
      <c r="Z21" s="27"/>
      <c r="AB21" s="8" t="s">
        <v>777</v>
      </c>
      <c r="AL21" s="35" t="e">
        <f>-'1. 문헌특성(125)_원본'!P19</f>
        <v>#VALUE!</v>
      </c>
    </row>
    <row r="22" spans="1:38" ht="14.25" customHeight="1" x14ac:dyDescent="0.3">
      <c r="A22" s="106">
        <v>453</v>
      </c>
      <c r="B22" s="8" t="s">
        <v>515</v>
      </c>
      <c r="C22" s="9">
        <v>2007</v>
      </c>
      <c r="D22" s="8" t="s">
        <v>150</v>
      </c>
      <c r="E22" s="8" t="s">
        <v>1166</v>
      </c>
      <c r="F22" s="8" t="s">
        <v>56</v>
      </c>
      <c r="G22" s="8" t="s">
        <v>42</v>
      </c>
      <c r="H22" s="8" t="s">
        <v>151</v>
      </c>
      <c r="I22" s="9" t="s">
        <v>68</v>
      </c>
      <c r="J22" s="8" t="s">
        <v>152</v>
      </c>
      <c r="K22" s="8">
        <v>2</v>
      </c>
      <c r="L22" s="27" t="s">
        <v>56</v>
      </c>
      <c r="M22" s="8">
        <v>42</v>
      </c>
      <c r="N22" s="10">
        <v>22</v>
      </c>
      <c r="O22" s="8">
        <v>20</v>
      </c>
      <c r="P22" s="30" t="s">
        <v>785</v>
      </c>
      <c r="Q22" s="27" t="s">
        <v>784</v>
      </c>
      <c r="R22" s="27" t="s">
        <v>779</v>
      </c>
      <c r="S22" s="28" t="s">
        <v>56</v>
      </c>
      <c r="T22" s="9" t="s">
        <v>31</v>
      </c>
      <c r="U22" s="8" t="s">
        <v>56</v>
      </c>
      <c r="V22" s="29" t="s">
        <v>780</v>
      </c>
      <c r="X22" s="10" t="s">
        <v>56</v>
      </c>
      <c r="Y22" s="8" t="s">
        <v>153</v>
      </c>
      <c r="Z22" s="27"/>
      <c r="AB22" s="8" t="s">
        <v>786</v>
      </c>
    </row>
    <row r="23" spans="1:38" ht="14.25" customHeight="1" x14ac:dyDescent="0.3">
      <c r="A23" s="106">
        <v>462</v>
      </c>
      <c r="B23" s="8" t="s">
        <v>556</v>
      </c>
      <c r="C23" s="9">
        <v>2005</v>
      </c>
      <c r="D23" s="8" t="s">
        <v>154</v>
      </c>
      <c r="E23" s="8" t="s">
        <v>652</v>
      </c>
      <c r="F23" s="8" t="s">
        <v>1163</v>
      </c>
      <c r="G23" s="87" t="s">
        <v>139</v>
      </c>
      <c r="H23" s="8" t="s">
        <v>155</v>
      </c>
      <c r="I23" s="9" t="s">
        <v>156</v>
      </c>
      <c r="J23" s="8" t="s">
        <v>157</v>
      </c>
      <c r="K23" s="8">
        <v>2</v>
      </c>
      <c r="L23" s="27" t="s">
        <v>787</v>
      </c>
      <c r="M23" s="8">
        <v>40</v>
      </c>
      <c r="N23" s="10">
        <v>26</v>
      </c>
      <c r="O23" s="10">
        <v>14</v>
      </c>
      <c r="P23" s="30" t="s">
        <v>790</v>
      </c>
      <c r="Q23" s="27" t="s">
        <v>789</v>
      </c>
      <c r="R23" s="27" t="s">
        <v>788</v>
      </c>
      <c r="S23" s="28" t="s">
        <v>56</v>
      </c>
      <c r="T23" s="9" t="s">
        <v>31</v>
      </c>
      <c r="U23" s="8" t="s">
        <v>792</v>
      </c>
      <c r="V23" s="29" t="s">
        <v>791</v>
      </c>
      <c r="X23" s="8" t="s">
        <v>158</v>
      </c>
      <c r="Y23" s="8" t="s">
        <v>159</v>
      </c>
      <c r="Z23" s="27"/>
      <c r="AB23" s="8" t="s">
        <v>794</v>
      </c>
    </row>
    <row r="24" spans="1:38" ht="14.25" customHeight="1" x14ac:dyDescent="0.3">
      <c r="A24" s="106">
        <v>510</v>
      </c>
      <c r="B24" s="8" t="s">
        <v>557</v>
      </c>
      <c r="C24" s="9">
        <v>2005</v>
      </c>
      <c r="D24" s="8" t="s">
        <v>160</v>
      </c>
      <c r="E24" s="8" t="s">
        <v>1166</v>
      </c>
      <c r="F24" s="8" t="s">
        <v>56</v>
      </c>
      <c r="G24" s="8" t="s">
        <v>42</v>
      </c>
      <c r="H24" s="8" t="s">
        <v>161</v>
      </c>
      <c r="I24" s="9" t="s">
        <v>104</v>
      </c>
      <c r="J24" s="8" t="s">
        <v>162</v>
      </c>
      <c r="K24" s="8">
        <v>2</v>
      </c>
      <c r="L24" s="27" t="s">
        <v>796</v>
      </c>
      <c r="M24" s="8">
        <v>46</v>
      </c>
      <c r="N24" s="10">
        <v>23</v>
      </c>
      <c r="O24" s="8">
        <v>23</v>
      </c>
      <c r="P24" s="30" t="s">
        <v>799</v>
      </c>
      <c r="Q24" s="27" t="s">
        <v>798</v>
      </c>
      <c r="R24" s="27" t="s">
        <v>797</v>
      </c>
      <c r="S24" s="28" t="s">
        <v>56</v>
      </c>
      <c r="T24" s="9" t="s">
        <v>31</v>
      </c>
      <c r="U24" s="8" t="s">
        <v>805</v>
      </c>
      <c r="V24" s="33" t="s">
        <v>800</v>
      </c>
      <c r="W24" s="33"/>
      <c r="X24" s="10" t="s">
        <v>56</v>
      </c>
      <c r="Y24" s="8" t="s">
        <v>163</v>
      </c>
      <c r="Z24" s="27"/>
      <c r="AB24" s="8" t="s">
        <v>802</v>
      </c>
    </row>
    <row r="25" spans="1:38" ht="14.25" customHeight="1" x14ac:dyDescent="0.3">
      <c r="A25" s="106">
        <v>544</v>
      </c>
      <c r="B25" s="8" t="s">
        <v>516</v>
      </c>
      <c r="C25" s="9">
        <v>2004</v>
      </c>
      <c r="D25" s="8" t="s">
        <v>164</v>
      </c>
      <c r="E25" s="8" t="s">
        <v>1166</v>
      </c>
      <c r="F25" s="8" t="s">
        <v>56</v>
      </c>
      <c r="G25" s="8" t="s">
        <v>42</v>
      </c>
      <c r="H25" s="8" t="s">
        <v>165</v>
      </c>
      <c r="I25" s="9" t="s">
        <v>44</v>
      </c>
      <c r="J25" s="8" t="s">
        <v>166</v>
      </c>
      <c r="K25" s="8">
        <v>2</v>
      </c>
      <c r="L25" s="27" t="s">
        <v>56</v>
      </c>
      <c r="M25" s="8">
        <v>80</v>
      </c>
      <c r="N25" s="10">
        <v>60</v>
      </c>
      <c r="O25" s="8">
        <v>20</v>
      </c>
      <c r="P25" s="30" t="s">
        <v>812</v>
      </c>
      <c r="Q25" s="27" t="s">
        <v>807</v>
      </c>
      <c r="R25" s="27" t="s">
        <v>806</v>
      </c>
      <c r="S25" s="28" t="s">
        <v>56</v>
      </c>
      <c r="T25" s="9" t="s">
        <v>31</v>
      </c>
      <c r="U25" s="8" t="s">
        <v>811</v>
      </c>
      <c r="V25" s="29" t="s">
        <v>808</v>
      </c>
      <c r="W25" s="36"/>
      <c r="X25" s="13" t="s">
        <v>167</v>
      </c>
      <c r="Y25" s="8" t="s">
        <v>168</v>
      </c>
      <c r="Z25" s="27"/>
      <c r="AB25" s="8" t="s">
        <v>810</v>
      </c>
    </row>
    <row r="26" spans="1:38" ht="14.25" customHeight="1" x14ac:dyDescent="0.3">
      <c r="A26" s="106">
        <v>559</v>
      </c>
      <c r="B26" s="8" t="s">
        <v>517</v>
      </c>
      <c r="C26" s="9">
        <v>2004</v>
      </c>
      <c r="D26" s="8" t="s">
        <v>169</v>
      </c>
      <c r="E26" s="8" t="s">
        <v>1166</v>
      </c>
      <c r="F26" s="8" t="s">
        <v>56</v>
      </c>
      <c r="G26" s="8" t="s">
        <v>42</v>
      </c>
      <c r="H26" s="8" t="s">
        <v>170</v>
      </c>
      <c r="I26" s="9" t="s">
        <v>68</v>
      </c>
      <c r="J26" s="8" t="s">
        <v>820</v>
      </c>
      <c r="K26" s="8">
        <v>2</v>
      </c>
      <c r="L26" s="27" t="s">
        <v>816</v>
      </c>
      <c r="M26" s="8">
        <v>59</v>
      </c>
      <c r="N26" s="10">
        <v>29</v>
      </c>
      <c r="O26" s="8">
        <v>30</v>
      </c>
      <c r="P26" s="30" t="s">
        <v>821</v>
      </c>
      <c r="Q26" s="27" t="s">
        <v>817</v>
      </c>
      <c r="R26" s="27" t="s">
        <v>818</v>
      </c>
      <c r="S26" s="28" t="s">
        <v>56</v>
      </c>
      <c r="T26" s="9" t="s">
        <v>31</v>
      </c>
      <c r="U26" s="8" t="s">
        <v>819</v>
      </c>
      <c r="V26" s="29" t="s">
        <v>822</v>
      </c>
      <c r="W26" s="36"/>
      <c r="X26" s="8" t="s">
        <v>171</v>
      </c>
      <c r="Y26" s="8" t="s">
        <v>172</v>
      </c>
      <c r="Z26" s="27"/>
      <c r="AB26" s="8" t="s">
        <v>823</v>
      </c>
    </row>
    <row r="27" spans="1:38" ht="14.25" customHeight="1" x14ac:dyDescent="0.3">
      <c r="A27" s="106">
        <v>651</v>
      </c>
      <c r="B27" s="8" t="s">
        <v>559</v>
      </c>
      <c r="C27" s="9">
        <v>2001</v>
      </c>
      <c r="D27" s="8" t="s">
        <v>179</v>
      </c>
      <c r="E27" s="8" t="s">
        <v>1166</v>
      </c>
      <c r="F27" s="66" t="s">
        <v>56</v>
      </c>
      <c r="G27" s="8" t="s">
        <v>42</v>
      </c>
      <c r="H27" s="8" t="s">
        <v>180</v>
      </c>
      <c r="I27" s="9" t="s">
        <v>181</v>
      </c>
      <c r="J27" s="8" t="s">
        <v>182</v>
      </c>
      <c r="K27" s="8">
        <v>2</v>
      </c>
      <c r="L27" s="27" t="s">
        <v>56</v>
      </c>
      <c r="M27" s="8">
        <v>83</v>
      </c>
      <c r="N27" s="10">
        <v>51</v>
      </c>
      <c r="O27" s="10">
        <v>32</v>
      </c>
      <c r="P27" s="30" t="s">
        <v>836</v>
      </c>
      <c r="Q27" s="27" t="s">
        <v>833</v>
      </c>
      <c r="R27" s="27" t="s">
        <v>832</v>
      </c>
      <c r="S27" s="28" t="s">
        <v>56</v>
      </c>
      <c r="T27" s="9" t="s">
        <v>31</v>
      </c>
      <c r="U27" s="8" t="s">
        <v>834</v>
      </c>
      <c r="V27" s="29" t="s">
        <v>835</v>
      </c>
      <c r="W27" s="36" t="s">
        <v>56</v>
      </c>
      <c r="X27" s="8" t="s">
        <v>183</v>
      </c>
      <c r="Y27" s="8" t="s">
        <v>184</v>
      </c>
      <c r="Z27" s="27"/>
      <c r="AB27" s="8" t="s">
        <v>837</v>
      </c>
    </row>
    <row r="28" spans="1:38" ht="14.25" customHeight="1" x14ac:dyDescent="0.3">
      <c r="A28" s="106">
        <v>660</v>
      </c>
      <c r="B28" s="8" t="s">
        <v>560</v>
      </c>
      <c r="C28" s="9">
        <v>2001</v>
      </c>
      <c r="D28" s="8" t="s">
        <v>185</v>
      </c>
      <c r="E28" s="126" t="s">
        <v>1166</v>
      </c>
      <c r="F28" s="8" t="s">
        <v>1391</v>
      </c>
      <c r="G28" s="8" t="s">
        <v>42</v>
      </c>
      <c r="H28" s="8" t="s">
        <v>186</v>
      </c>
      <c r="I28" s="9" t="s">
        <v>81</v>
      </c>
      <c r="J28" s="8" t="s">
        <v>1443</v>
      </c>
      <c r="K28" s="8">
        <v>4</v>
      </c>
      <c r="L28" s="27" t="s">
        <v>56</v>
      </c>
      <c r="M28" s="8">
        <v>75</v>
      </c>
      <c r="N28" s="10" t="s">
        <v>187</v>
      </c>
      <c r="O28" s="10">
        <v>15</v>
      </c>
      <c r="P28" s="30" t="s">
        <v>840</v>
      </c>
      <c r="Q28" s="27" t="s">
        <v>841</v>
      </c>
      <c r="R28" s="27" t="s">
        <v>842</v>
      </c>
      <c r="S28" s="30" t="s">
        <v>845</v>
      </c>
      <c r="T28" s="9" t="s">
        <v>31</v>
      </c>
      <c r="U28" s="8" t="s">
        <v>843</v>
      </c>
      <c r="V28" s="33" t="s">
        <v>839</v>
      </c>
      <c r="W28" s="32" t="s">
        <v>844</v>
      </c>
      <c r="X28" s="8" t="s">
        <v>188</v>
      </c>
      <c r="Y28" s="8" t="s">
        <v>189</v>
      </c>
      <c r="Z28" s="27"/>
      <c r="AB28" s="8" t="s">
        <v>846</v>
      </c>
    </row>
    <row r="29" spans="1:38" ht="14.25" customHeight="1" x14ac:dyDescent="0.3">
      <c r="A29" s="106">
        <v>665</v>
      </c>
      <c r="B29" s="8" t="s">
        <v>519</v>
      </c>
      <c r="C29" s="9">
        <v>2000</v>
      </c>
      <c r="D29" s="8" t="s">
        <v>190</v>
      </c>
      <c r="E29" s="8" t="s">
        <v>652</v>
      </c>
      <c r="F29" s="8" t="s">
        <v>1390</v>
      </c>
      <c r="G29" s="87" t="s">
        <v>27</v>
      </c>
      <c r="H29" s="8" t="s">
        <v>191</v>
      </c>
      <c r="I29" s="9" t="s">
        <v>44</v>
      </c>
      <c r="J29" s="8" t="s">
        <v>192</v>
      </c>
      <c r="K29" s="8">
        <v>5</v>
      </c>
      <c r="L29" s="27" t="s">
        <v>56</v>
      </c>
      <c r="M29" s="8">
        <v>71</v>
      </c>
      <c r="N29" s="14" t="s">
        <v>856</v>
      </c>
      <c r="O29" s="8">
        <v>20</v>
      </c>
      <c r="P29" s="30" t="s">
        <v>855</v>
      </c>
      <c r="Q29" s="27" t="s">
        <v>859</v>
      </c>
      <c r="R29" s="27" t="s">
        <v>858</v>
      </c>
      <c r="S29" s="28" t="s">
        <v>857</v>
      </c>
      <c r="T29" s="9" t="s">
        <v>31</v>
      </c>
      <c r="U29" s="8" t="s">
        <v>56</v>
      </c>
      <c r="V29" s="29" t="s">
        <v>854</v>
      </c>
      <c r="W29" s="8" t="s">
        <v>56</v>
      </c>
      <c r="X29" s="8" t="s">
        <v>193</v>
      </c>
      <c r="Y29" s="8" t="s">
        <v>194</v>
      </c>
      <c r="Z29" s="27"/>
      <c r="AB29" s="36" t="s">
        <v>860</v>
      </c>
    </row>
    <row r="30" spans="1:38" ht="14.25" customHeight="1" x14ac:dyDescent="0.3">
      <c r="A30" s="106">
        <v>669</v>
      </c>
      <c r="B30" s="8" t="s">
        <v>561</v>
      </c>
      <c r="C30" s="9">
        <v>2000</v>
      </c>
      <c r="D30" s="8" t="s">
        <v>195</v>
      </c>
      <c r="E30" s="8" t="s">
        <v>1166</v>
      </c>
      <c r="F30" s="8" t="s">
        <v>1391</v>
      </c>
      <c r="G30" s="8" t="s">
        <v>42</v>
      </c>
      <c r="H30" s="8" t="s">
        <v>196</v>
      </c>
      <c r="I30" s="9" t="s">
        <v>197</v>
      </c>
      <c r="J30" s="8" t="s">
        <v>198</v>
      </c>
      <c r="K30" s="8">
        <v>2</v>
      </c>
      <c r="L30" s="27" t="s">
        <v>56</v>
      </c>
      <c r="M30" s="8">
        <v>72</v>
      </c>
      <c r="N30" s="10">
        <v>36</v>
      </c>
      <c r="O30" s="8">
        <v>36</v>
      </c>
      <c r="P30" s="30" t="s">
        <v>863</v>
      </c>
      <c r="Q30" s="27" t="s">
        <v>862</v>
      </c>
      <c r="R30" s="27" t="s">
        <v>861</v>
      </c>
      <c r="S30" s="28" t="s">
        <v>56</v>
      </c>
      <c r="T30" s="9" t="s">
        <v>31</v>
      </c>
      <c r="U30" s="8" t="s">
        <v>865</v>
      </c>
      <c r="V30" s="29" t="s">
        <v>864</v>
      </c>
      <c r="W30" s="8" t="s">
        <v>866</v>
      </c>
      <c r="X30" s="10" t="s">
        <v>56</v>
      </c>
      <c r="Y30" s="8" t="s">
        <v>199</v>
      </c>
      <c r="Z30" s="27"/>
      <c r="AB30" s="8" t="s">
        <v>874</v>
      </c>
    </row>
    <row r="31" spans="1:38" ht="14.25" customHeight="1" x14ac:dyDescent="0.3">
      <c r="A31" s="106">
        <v>697</v>
      </c>
      <c r="B31" s="8" t="s">
        <v>562</v>
      </c>
      <c r="C31" s="9">
        <v>1998</v>
      </c>
      <c r="D31" s="8" t="s">
        <v>200</v>
      </c>
      <c r="E31" s="8" t="s">
        <v>1166</v>
      </c>
      <c r="F31" s="8" t="s">
        <v>1392</v>
      </c>
      <c r="G31" s="8" t="s">
        <v>42</v>
      </c>
      <c r="H31" s="8" t="s">
        <v>201</v>
      </c>
      <c r="I31" s="9" t="s">
        <v>36</v>
      </c>
      <c r="J31" s="8" t="s">
        <v>1446</v>
      </c>
      <c r="K31" s="8">
        <v>4</v>
      </c>
      <c r="L31" s="27" t="s">
        <v>56</v>
      </c>
      <c r="M31" s="8">
        <v>70</v>
      </c>
      <c r="N31" s="10" t="s">
        <v>881</v>
      </c>
      <c r="O31" s="8">
        <v>33</v>
      </c>
      <c r="P31" s="30" t="s">
        <v>875</v>
      </c>
      <c r="Q31" s="27" t="s">
        <v>877</v>
      </c>
      <c r="R31" s="27" t="s">
        <v>876</v>
      </c>
      <c r="S31" s="28" t="s">
        <v>878</v>
      </c>
      <c r="T31" s="9" t="s">
        <v>31</v>
      </c>
      <c r="U31" s="8" t="s">
        <v>56</v>
      </c>
      <c r="V31" s="29" t="s">
        <v>879</v>
      </c>
      <c r="W31" s="8" t="s">
        <v>56</v>
      </c>
      <c r="X31" s="8" t="s">
        <v>202</v>
      </c>
      <c r="Y31" s="8" t="s">
        <v>203</v>
      </c>
      <c r="Z31" s="27"/>
      <c r="AB31" s="8" t="s">
        <v>880</v>
      </c>
    </row>
    <row r="32" spans="1:38" ht="14.25" customHeight="1" x14ac:dyDescent="0.3">
      <c r="A32" s="106">
        <v>709</v>
      </c>
      <c r="B32" s="8" t="s">
        <v>559</v>
      </c>
      <c r="C32" s="9">
        <v>1999</v>
      </c>
      <c r="D32" s="8" t="s">
        <v>204</v>
      </c>
      <c r="E32" s="62" t="s">
        <v>588</v>
      </c>
      <c r="F32" s="62" t="s">
        <v>1165</v>
      </c>
      <c r="G32" s="8" t="s">
        <v>42</v>
      </c>
      <c r="H32" s="8" t="s">
        <v>205</v>
      </c>
      <c r="I32" s="9" t="s">
        <v>181</v>
      </c>
      <c r="J32" s="8" t="s">
        <v>206</v>
      </c>
      <c r="K32" s="8">
        <v>3</v>
      </c>
      <c r="L32" s="27" t="s">
        <v>56</v>
      </c>
      <c r="M32" s="8">
        <v>57</v>
      </c>
      <c r="N32" s="10" t="s">
        <v>888</v>
      </c>
      <c r="O32" s="10" t="s">
        <v>56</v>
      </c>
      <c r="P32" s="30" t="s">
        <v>887</v>
      </c>
      <c r="Q32" s="27" t="s">
        <v>883</v>
      </c>
      <c r="R32" s="27" t="s">
        <v>882</v>
      </c>
      <c r="S32" s="31" t="s">
        <v>889</v>
      </c>
      <c r="T32" s="9" t="s">
        <v>31</v>
      </c>
      <c r="U32" s="8" t="s">
        <v>886</v>
      </c>
      <c r="V32" s="29" t="s">
        <v>884</v>
      </c>
      <c r="W32" s="8" t="s">
        <v>885</v>
      </c>
      <c r="X32" s="10" t="s">
        <v>56</v>
      </c>
      <c r="Y32" s="8" t="s">
        <v>207</v>
      </c>
      <c r="Z32" s="27"/>
      <c r="AB32" s="8" t="s">
        <v>894</v>
      </c>
    </row>
    <row r="33" spans="1:29" ht="14.25" customHeight="1" x14ac:dyDescent="0.3">
      <c r="A33" s="106">
        <v>735</v>
      </c>
      <c r="B33" s="8" t="s">
        <v>559</v>
      </c>
      <c r="C33" s="9">
        <v>1998</v>
      </c>
      <c r="D33" s="8" t="s">
        <v>208</v>
      </c>
      <c r="E33" s="42" t="s">
        <v>588</v>
      </c>
      <c r="F33" s="8" t="s">
        <v>1390</v>
      </c>
      <c r="G33" s="8" t="s">
        <v>42</v>
      </c>
      <c r="H33" s="8" t="s">
        <v>209</v>
      </c>
      <c r="I33" s="9" t="s">
        <v>181</v>
      </c>
      <c r="J33" s="8" t="s">
        <v>210</v>
      </c>
      <c r="K33" s="8">
        <v>3</v>
      </c>
      <c r="L33" s="27" t="s">
        <v>56</v>
      </c>
      <c r="M33" s="8">
        <v>48</v>
      </c>
      <c r="N33" s="14" t="s">
        <v>211</v>
      </c>
      <c r="O33" s="8">
        <v>26</v>
      </c>
      <c r="P33" s="30" t="s">
        <v>900</v>
      </c>
      <c r="Q33" s="27" t="s">
        <v>899</v>
      </c>
      <c r="R33" s="27" t="s">
        <v>898</v>
      </c>
      <c r="S33" s="28" t="s">
        <v>56</v>
      </c>
      <c r="T33" s="9" t="s">
        <v>31</v>
      </c>
      <c r="U33" s="8" t="s">
        <v>896</v>
      </c>
      <c r="V33" s="29" t="s">
        <v>895</v>
      </c>
      <c r="W33" s="8" t="s">
        <v>897</v>
      </c>
      <c r="X33" s="10" t="s">
        <v>56</v>
      </c>
      <c r="Y33" s="8" t="s">
        <v>212</v>
      </c>
      <c r="Z33" s="27"/>
      <c r="AB33" s="8" t="s">
        <v>901</v>
      </c>
    </row>
    <row r="34" spans="1:29" ht="14.25" customHeight="1" x14ac:dyDescent="0.3">
      <c r="A34" s="106">
        <v>747</v>
      </c>
      <c r="B34" s="8" t="s">
        <v>563</v>
      </c>
      <c r="C34" s="9">
        <v>1998</v>
      </c>
      <c r="D34" s="8" t="s">
        <v>213</v>
      </c>
      <c r="E34" s="8" t="s">
        <v>1166</v>
      </c>
      <c r="F34" s="8" t="s">
        <v>56</v>
      </c>
      <c r="G34" s="8" t="s">
        <v>42</v>
      </c>
      <c r="H34" s="8" t="s">
        <v>214</v>
      </c>
      <c r="I34" s="9" t="s">
        <v>215</v>
      </c>
      <c r="J34" s="8" t="s">
        <v>2133</v>
      </c>
      <c r="K34" s="8">
        <v>2</v>
      </c>
      <c r="L34" s="28" t="s">
        <v>902</v>
      </c>
      <c r="M34" s="8">
        <v>21</v>
      </c>
      <c r="N34" s="10">
        <v>21</v>
      </c>
      <c r="O34" s="10">
        <v>12</v>
      </c>
      <c r="P34" s="30" t="s">
        <v>903</v>
      </c>
      <c r="Q34" s="27" t="s">
        <v>905</v>
      </c>
      <c r="R34" s="27" t="s">
        <v>904</v>
      </c>
      <c r="S34" s="28" t="s">
        <v>56</v>
      </c>
      <c r="T34" s="9" t="s">
        <v>31</v>
      </c>
      <c r="U34" s="8" t="s">
        <v>908</v>
      </c>
      <c r="V34" s="29" t="s">
        <v>906</v>
      </c>
      <c r="W34" s="8" t="s">
        <v>907</v>
      </c>
      <c r="X34" s="8" t="s">
        <v>216</v>
      </c>
      <c r="Y34" s="8" t="s">
        <v>217</v>
      </c>
      <c r="Z34" s="28" t="s">
        <v>218</v>
      </c>
      <c r="AB34" s="8" t="s">
        <v>916</v>
      </c>
    </row>
    <row r="35" spans="1:29" ht="14.25" customHeight="1" x14ac:dyDescent="0.3">
      <c r="A35" s="106">
        <v>752</v>
      </c>
      <c r="B35" s="8" t="s">
        <v>564</v>
      </c>
      <c r="C35" s="9">
        <v>1997</v>
      </c>
      <c r="D35" s="8" t="s">
        <v>219</v>
      </c>
      <c r="E35" s="8" t="s">
        <v>1166</v>
      </c>
      <c r="F35" s="8" t="s">
        <v>56</v>
      </c>
      <c r="G35" s="8" t="s">
        <v>42</v>
      </c>
      <c r="H35" s="8" t="s">
        <v>220</v>
      </c>
      <c r="I35" s="9" t="s">
        <v>917</v>
      </c>
      <c r="J35" s="8" t="s">
        <v>222</v>
      </c>
      <c r="K35" s="8">
        <v>2</v>
      </c>
      <c r="L35" s="27" t="s">
        <v>918</v>
      </c>
      <c r="M35" s="8">
        <v>35</v>
      </c>
      <c r="N35" s="10">
        <v>18</v>
      </c>
      <c r="O35" s="8">
        <v>17</v>
      </c>
      <c r="P35" s="30" t="s">
        <v>919</v>
      </c>
      <c r="Q35" s="27" t="s">
        <v>922</v>
      </c>
      <c r="R35" s="27" t="s">
        <v>921</v>
      </c>
      <c r="S35" s="28" t="s">
        <v>56</v>
      </c>
      <c r="T35" s="9" t="s">
        <v>31</v>
      </c>
      <c r="V35" s="29" t="s">
        <v>920</v>
      </c>
      <c r="W35" s="8" t="s">
        <v>56</v>
      </c>
      <c r="X35" s="8" t="s">
        <v>223</v>
      </c>
      <c r="Y35" s="8" t="s">
        <v>224</v>
      </c>
      <c r="Z35" s="27"/>
      <c r="AB35" s="8" t="s">
        <v>930</v>
      </c>
    </row>
    <row r="36" spans="1:29" ht="14.25" customHeight="1" x14ac:dyDescent="0.3">
      <c r="A36" s="106">
        <v>779</v>
      </c>
      <c r="B36" s="8" t="s">
        <v>520</v>
      </c>
      <c r="C36" s="9">
        <v>1997</v>
      </c>
      <c r="D36" s="8" t="s">
        <v>225</v>
      </c>
      <c r="E36" s="8" t="s">
        <v>652</v>
      </c>
      <c r="F36" s="8" t="s">
        <v>1164</v>
      </c>
      <c r="G36" s="87" t="s">
        <v>27</v>
      </c>
      <c r="H36" s="8" t="s">
        <v>226</v>
      </c>
      <c r="I36" s="9" t="s">
        <v>129</v>
      </c>
      <c r="J36" s="8" t="s">
        <v>227</v>
      </c>
      <c r="K36" s="8">
        <v>3</v>
      </c>
      <c r="L36" s="27" t="s">
        <v>56</v>
      </c>
      <c r="M36" s="8">
        <v>63</v>
      </c>
      <c r="N36" s="10" t="s">
        <v>228</v>
      </c>
      <c r="O36" s="8">
        <v>20</v>
      </c>
      <c r="P36" s="30" t="s">
        <v>923</v>
      </c>
      <c r="Q36" s="27" t="s">
        <v>925</v>
      </c>
      <c r="R36" s="27" t="s">
        <v>56</v>
      </c>
      <c r="S36" s="28" t="s">
        <v>924</v>
      </c>
      <c r="T36" s="9" t="s">
        <v>31</v>
      </c>
      <c r="U36" s="8" t="s">
        <v>926</v>
      </c>
      <c r="V36" s="29" t="s">
        <v>927</v>
      </c>
      <c r="W36" s="8" t="s">
        <v>928</v>
      </c>
      <c r="X36" s="8" t="s">
        <v>229</v>
      </c>
      <c r="Y36" s="8" t="s">
        <v>230</v>
      </c>
      <c r="Z36" s="27"/>
      <c r="AB36" s="8" t="s">
        <v>931</v>
      </c>
    </row>
    <row r="37" spans="1:29" ht="14.25" customHeight="1" x14ac:dyDescent="0.3">
      <c r="A37" s="106">
        <v>787</v>
      </c>
      <c r="B37" s="8" t="s">
        <v>564</v>
      </c>
      <c r="C37" s="9">
        <v>1996</v>
      </c>
      <c r="D37" s="8" t="s">
        <v>231</v>
      </c>
      <c r="E37" s="8" t="s">
        <v>1166</v>
      </c>
      <c r="F37" s="8" t="s">
        <v>1391</v>
      </c>
      <c r="G37" s="8" t="s">
        <v>42</v>
      </c>
      <c r="H37" s="8" t="s">
        <v>232</v>
      </c>
      <c r="I37" s="9" t="s">
        <v>221</v>
      </c>
      <c r="J37" s="8" t="s">
        <v>935</v>
      </c>
      <c r="K37" s="8">
        <v>3</v>
      </c>
      <c r="L37" s="27" t="s">
        <v>918</v>
      </c>
      <c r="M37" s="8">
        <v>172</v>
      </c>
      <c r="N37" s="10" t="s">
        <v>233</v>
      </c>
      <c r="O37" s="8">
        <v>47</v>
      </c>
      <c r="P37" s="30" t="s">
        <v>936</v>
      </c>
      <c r="Q37" s="27" t="s">
        <v>937</v>
      </c>
      <c r="R37" s="27" t="s">
        <v>938</v>
      </c>
      <c r="S37" s="28" t="s">
        <v>56</v>
      </c>
      <c r="T37" s="9" t="s">
        <v>31</v>
      </c>
      <c r="U37" s="8" t="s">
        <v>56</v>
      </c>
      <c r="V37" s="29" t="s">
        <v>920</v>
      </c>
      <c r="W37" s="8" t="s">
        <v>939</v>
      </c>
      <c r="X37" s="8" t="s">
        <v>234</v>
      </c>
      <c r="Y37" s="8" t="s">
        <v>235</v>
      </c>
      <c r="Z37" s="27"/>
      <c r="AB37" s="8" t="s">
        <v>940</v>
      </c>
    </row>
    <row r="38" spans="1:29" s="42" customFormat="1" ht="14.25" customHeight="1" x14ac:dyDescent="0.3">
      <c r="A38" s="107">
        <v>801</v>
      </c>
      <c r="B38" s="42" t="s">
        <v>521</v>
      </c>
      <c r="C38" s="41">
        <v>1996</v>
      </c>
      <c r="D38" s="42" t="s">
        <v>236</v>
      </c>
      <c r="E38" s="42" t="s">
        <v>588</v>
      </c>
      <c r="F38" s="42" t="s">
        <v>1165</v>
      </c>
      <c r="G38" s="42" t="s">
        <v>42</v>
      </c>
      <c r="H38" s="42" t="s">
        <v>237</v>
      </c>
      <c r="I38" s="41" t="s">
        <v>81</v>
      </c>
      <c r="J38" s="42" t="s">
        <v>238</v>
      </c>
      <c r="K38" s="42">
        <v>2</v>
      </c>
      <c r="L38" s="38"/>
      <c r="M38" s="42">
        <v>26</v>
      </c>
      <c r="N38" s="43">
        <v>13</v>
      </c>
      <c r="O38" s="42">
        <v>13</v>
      </c>
      <c r="P38" s="39" t="s">
        <v>951</v>
      </c>
      <c r="Q38" s="38" t="s">
        <v>953</v>
      </c>
      <c r="R38" s="38" t="s">
        <v>952</v>
      </c>
      <c r="S38" s="40" t="s">
        <v>950</v>
      </c>
      <c r="T38" s="41" t="s">
        <v>31</v>
      </c>
      <c r="U38" s="42" t="s">
        <v>955</v>
      </c>
      <c r="V38" s="65" t="s">
        <v>954</v>
      </c>
      <c r="W38" s="42" t="s">
        <v>956</v>
      </c>
      <c r="X38" s="42" t="s">
        <v>183</v>
      </c>
      <c r="Y38" s="42" t="s">
        <v>239</v>
      </c>
      <c r="Z38" s="38"/>
      <c r="AB38" s="42" t="s">
        <v>957</v>
      </c>
    </row>
    <row r="39" spans="1:29" ht="14.25" customHeight="1" x14ac:dyDescent="0.3">
      <c r="A39" s="106">
        <v>825</v>
      </c>
      <c r="B39" s="8" t="s">
        <v>522</v>
      </c>
      <c r="C39" s="9">
        <v>1995</v>
      </c>
      <c r="D39" s="8" t="s">
        <v>240</v>
      </c>
      <c r="E39" s="8" t="s">
        <v>1166</v>
      </c>
      <c r="F39" s="8" t="s">
        <v>1392</v>
      </c>
      <c r="G39" s="8" t="s">
        <v>42</v>
      </c>
      <c r="H39" s="8" t="s">
        <v>241</v>
      </c>
      <c r="I39" s="9" t="s">
        <v>129</v>
      </c>
      <c r="J39" s="8" t="s">
        <v>1457</v>
      </c>
      <c r="K39" s="8">
        <v>4</v>
      </c>
      <c r="L39" s="27" t="s">
        <v>56</v>
      </c>
      <c r="M39" s="8">
        <v>40</v>
      </c>
      <c r="N39" s="14" t="s">
        <v>242</v>
      </c>
      <c r="O39" s="8">
        <v>20</v>
      </c>
      <c r="P39" s="30" t="s">
        <v>56</v>
      </c>
      <c r="Q39" s="27" t="s">
        <v>961</v>
      </c>
      <c r="R39" s="27" t="s">
        <v>965</v>
      </c>
      <c r="S39" s="31" t="s">
        <v>964</v>
      </c>
      <c r="T39" s="9" t="s">
        <v>31</v>
      </c>
      <c r="U39" s="8" t="s">
        <v>963</v>
      </c>
      <c r="V39" s="29" t="s">
        <v>962</v>
      </c>
      <c r="W39" s="8" t="s">
        <v>56</v>
      </c>
      <c r="X39" s="10" t="s">
        <v>56</v>
      </c>
      <c r="Y39" s="8" t="s">
        <v>243</v>
      </c>
      <c r="Z39" s="27"/>
      <c r="AB39" s="29" t="s">
        <v>966</v>
      </c>
    </row>
    <row r="40" spans="1:29" ht="14.25" customHeight="1" x14ac:dyDescent="0.3">
      <c r="A40" s="106">
        <v>834</v>
      </c>
      <c r="B40" s="8" t="s">
        <v>546</v>
      </c>
      <c r="C40" s="9">
        <v>1995</v>
      </c>
      <c r="D40" s="8" t="s">
        <v>250</v>
      </c>
      <c r="E40" s="8" t="s">
        <v>1166</v>
      </c>
      <c r="F40" s="8" t="s">
        <v>56</v>
      </c>
      <c r="G40" s="8" t="s">
        <v>42</v>
      </c>
      <c r="H40" s="8" t="s">
        <v>246</v>
      </c>
      <c r="I40" s="9" t="s">
        <v>197</v>
      </c>
      <c r="J40" s="8" t="s">
        <v>247</v>
      </c>
      <c r="K40" s="8">
        <v>2</v>
      </c>
      <c r="L40" s="27" t="s">
        <v>56</v>
      </c>
      <c r="M40" s="8">
        <v>88</v>
      </c>
      <c r="N40" s="10">
        <v>50</v>
      </c>
      <c r="O40" s="8">
        <v>38</v>
      </c>
      <c r="P40" s="30" t="s">
        <v>977</v>
      </c>
      <c r="Q40" s="27" t="s">
        <v>976</v>
      </c>
      <c r="R40" s="27" t="s">
        <v>975</v>
      </c>
      <c r="S40" s="28" t="s">
        <v>56</v>
      </c>
      <c r="T40" s="9" t="s">
        <v>31</v>
      </c>
      <c r="U40" s="8" t="s">
        <v>834</v>
      </c>
      <c r="V40" s="29" t="s">
        <v>992</v>
      </c>
      <c r="W40" s="8" t="s">
        <v>993</v>
      </c>
      <c r="X40" s="13" t="s">
        <v>183</v>
      </c>
      <c r="Y40" s="8" t="s">
        <v>248</v>
      </c>
      <c r="Z40" s="27"/>
      <c r="AB40" s="8" t="s">
        <v>991</v>
      </c>
      <c r="AC40" s="11" t="s">
        <v>989</v>
      </c>
    </row>
    <row r="41" spans="1:29" ht="14.25" customHeight="1" x14ac:dyDescent="0.3">
      <c r="A41" s="106">
        <v>844</v>
      </c>
      <c r="B41" s="8" t="s">
        <v>565</v>
      </c>
      <c r="C41" s="9">
        <v>1994</v>
      </c>
      <c r="D41" s="8" t="s">
        <v>251</v>
      </c>
      <c r="E41" s="8" t="s">
        <v>1166</v>
      </c>
      <c r="F41" s="8" t="s">
        <v>56</v>
      </c>
      <c r="G41" s="8" t="s">
        <v>42</v>
      </c>
      <c r="H41" s="8" t="s">
        <v>252</v>
      </c>
      <c r="I41" s="9" t="s">
        <v>129</v>
      </c>
      <c r="J41" s="8" t="s">
        <v>253</v>
      </c>
      <c r="K41" s="8">
        <v>2</v>
      </c>
      <c r="L41" s="28" t="s">
        <v>994</v>
      </c>
      <c r="M41" s="8">
        <v>90</v>
      </c>
      <c r="N41" s="10">
        <v>30</v>
      </c>
      <c r="O41" s="8">
        <v>60</v>
      </c>
      <c r="P41" s="30" t="s">
        <v>995</v>
      </c>
      <c r="Q41" s="27" t="s">
        <v>996</v>
      </c>
      <c r="R41" s="27" t="s">
        <v>997</v>
      </c>
      <c r="S41" s="28" t="s">
        <v>56</v>
      </c>
      <c r="T41" s="9" t="s">
        <v>31</v>
      </c>
      <c r="U41" s="8" t="s">
        <v>1000</v>
      </c>
      <c r="V41" s="29" t="s">
        <v>999</v>
      </c>
      <c r="W41" s="8" t="s">
        <v>998</v>
      </c>
      <c r="X41" s="8" t="s">
        <v>254</v>
      </c>
      <c r="Y41" s="8" t="s">
        <v>255</v>
      </c>
      <c r="Z41" s="28" t="s">
        <v>256</v>
      </c>
    </row>
    <row r="42" spans="1:29" ht="14.25" customHeight="1" x14ac:dyDescent="0.3">
      <c r="A42" s="106">
        <v>865</v>
      </c>
      <c r="B42" s="8" t="s">
        <v>523</v>
      </c>
      <c r="C42" s="9">
        <v>1993</v>
      </c>
      <c r="D42" s="8" t="s">
        <v>257</v>
      </c>
      <c r="E42" s="8" t="s">
        <v>1166</v>
      </c>
      <c r="F42" s="8" t="s">
        <v>1390</v>
      </c>
      <c r="G42" s="8" t="s">
        <v>42</v>
      </c>
      <c r="H42" s="8" t="s">
        <v>258</v>
      </c>
      <c r="I42" s="9" t="s">
        <v>259</v>
      </c>
      <c r="J42" s="8" t="s">
        <v>1393</v>
      </c>
      <c r="K42" s="8">
        <v>2</v>
      </c>
      <c r="L42" s="28" t="s">
        <v>994</v>
      </c>
      <c r="M42" s="8">
        <v>47</v>
      </c>
      <c r="N42" s="10" t="s">
        <v>1013</v>
      </c>
      <c r="O42" s="8">
        <v>22</v>
      </c>
      <c r="P42" s="30" t="s">
        <v>1003</v>
      </c>
      <c r="Q42" s="27" t="s">
        <v>1007</v>
      </c>
      <c r="R42" s="27" t="s">
        <v>1006</v>
      </c>
      <c r="S42" s="28" t="s">
        <v>56</v>
      </c>
      <c r="T42" s="9" t="s">
        <v>31</v>
      </c>
      <c r="U42" s="8" t="s">
        <v>1000</v>
      </c>
      <c r="V42" s="29" t="s">
        <v>1004</v>
      </c>
      <c r="W42" s="8" t="s">
        <v>1005</v>
      </c>
      <c r="X42" s="10" t="s">
        <v>56</v>
      </c>
      <c r="Y42" s="8" t="s">
        <v>260</v>
      </c>
      <c r="Z42" s="28" t="s">
        <v>261</v>
      </c>
      <c r="AB42" s="29" t="s">
        <v>1008</v>
      </c>
    </row>
    <row r="43" spans="1:29" ht="14.25" customHeight="1" x14ac:dyDescent="0.3">
      <c r="A43" s="9">
        <v>871</v>
      </c>
      <c r="B43" s="8" t="s">
        <v>566</v>
      </c>
      <c r="C43" s="9">
        <v>1993</v>
      </c>
      <c r="D43" s="8" t="s">
        <v>262</v>
      </c>
      <c r="E43" s="8" t="s">
        <v>1166</v>
      </c>
      <c r="F43" s="8" t="s">
        <v>1392</v>
      </c>
      <c r="G43" s="8" t="s">
        <v>42</v>
      </c>
      <c r="H43" s="8" t="s">
        <v>263</v>
      </c>
      <c r="I43" s="9" t="s">
        <v>197</v>
      </c>
      <c r="J43" s="8" t="s">
        <v>1447</v>
      </c>
      <c r="K43" s="8">
        <v>2</v>
      </c>
      <c r="L43" s="27" t="s">
        <v>56</v>
      </c>
      <c r="M43" s="8">
        <v>124</v>
      </c>
      <c r="N43" s="10">
        <v>62</v>
      </c>
      <c r="O43" s="8">
        <v>62</v>
      </c>
      <c r="P43" s="31" t="s">
        <v>1014</v>
      </c>
      <c r="Q43" s="27" t="s">
        <v>1016</v>
      </c>
      <c r="R43" s="27" t="s">
        <v>1015</v>
      </c>
      <c r="S43" s="28" t="s">
        <v>1017</v>
      </c>
      <c r="T43" s="9" t="s">
        <v>31</v>
      </c>
      <c r="U43" s="8" t="s">
        <v>1019</v>
      </c>
      <c r="V43" s="29" t="s">
        <v>1018</v>
      </c>
      <c r="W43" s="8" t="s">
        <v>1020</v>
      </c>
      <c r="X43" s="8" t="s">
        <v>183</v>
      </c>
      <c r="Y43" s="8" t="s">
        <v>264</v>
      </c>
      <c r="Z43" s="27"/>
      <c r="AB43" s="36" t="s">
        <v>1021</v>
      </c>
    </row>
    <row r="44" spans="1:29" ht="14.25" customHeight="1" x14ac:dyDescent="0.3">
      <c r="A44" s="9">
        <v>897</v>
      </c>
      <c r="B44" s="8" t="s">
        <v>567</v>
      </c>
      <c r="C44" s="9">
        <v>1991</v>
      </c>
      <c r="D44" s="8" t="s">
        <v>272</v>
      </c>
      <c r="E44" s="8" t="s">
        <v>588</v>
      </c>
      <c r="F44" s="8" t="s">
        <v>1163</v>
      </c>
      <c r="G44" s="8" t="s">
        <v>42</v>
      </c>
      <c r="H44" s="8" t="s">
        <v>273</v>
      </c>
      <c r="I44" s="9" t="s">
        <v>215</v>
      </c>
      <c r="J44" s="8" t="s">
        <v>274</v>
      </c>
      <c r="K44" s="8">
        <v>2</v>
      </c>
      <c r="L44" s="28" t="s">
        <v>1036</v>
      </c>
      <c r="M44" s="8">
        <v>103</v>
      </c>
      <c r="N44" s="10">
        <v>70</v>
      </c>
      <c r="O44" s="8">
        <v>33</v>
      </c>
      <c r="P44" s="30" t="s">
        <v>1041</v>
      </c>
      <c r="Q44" s="27" t="s">
        <v>1040</v>
      </c>
      <c r="R44" s="27" t="s">
        <v>1039</v>
      </c>
      <c r="S44" s="28" t="s">
        <v>56</v>
      </c>
      <c r="T44" s="9" t="s">
        <v>31</v>
      </c>
      <c r="U44" s="8" t="s">
        <v>1038</v>
      </c>
      <c r="V44" s="29" t="s">
        <v>1037</v>
      </c>
      <c r="X44" s="10" t="s">
        <v>56</v>
      </c>
      <c r="Y44" s="8" t="s">
        <v>275</v>
      </c>
      <c r="Z44" s="27"/>
      <c r="AB44" s="36" t="s">
        <v>1042</v>
      </c>
    </row>
    <row r="45" spans="1:29" ht="14.25" customHeight="1" x14ac:dyDescent="0.3">
      <c r="A45" s="9">
        <v>901</v>
      </c>
      <c r="B45" s="8" t="s">
        <v>569</v>
      </c>
      <c r="C45" s="9">
        <v>1991</v>
      </c>
      <c r="D45" s="8" t="s">
        <v>282</v>
      </c>
      <c r="E45" s="8" t="s">
        <v>1166</v>
      </c>
      <c r="F45" s="8" t="s">
        <v>1390</v>
      </c>
      <c r="G45" s="8" t="s">
        <v>42</v>
      </c>
      <c r="H45" s="8" t="s">
        <v>283</v>
      </c>
      <c r="I45" s="9" t="s">
        <v>181</v>
      </c>
      <c r="J45" s="8" t="s">
        <v>1050</v>
      </c>
      <c r="K45" s="8">
        <v>3</v>
      </c>
      <c r="L45" s="27" t="s">
        <v>56</v>
      </c>
      <c r="M45" s="8">
        <v>70</v>
      </c>
      <c r="N45" s="14" t="s">
        <v>284</v>
      </c>
      <c r="O45" s="8">
        <v>26</v>
      </c>
      <c r="P45" s="30" t="s">
        <v>785</v>
      </c>
      <c r="Q45" s="27" t="s">
        <v>1054</v>
      </c>
      <c r="R45" s="27" t="s">
        <v>1053</v>
      </c>
      <c r="S45" s="28" t="s">
        <v>785</v>
      </c>
      <c r="T45" s="9" t="s">
        <v>31</v>
      </c>
      <c r="U45" s="8" t="s">
        <v>1051</v>
      </c>
      <c r="V45" s="29" t="s">
        <v>785</v>
      </c>
      <c r="W45" s="36" t="s">
        <v>1052</v>
      </c>
      <c r="X45" s="10" t="s">
        <v>56</v>
      </c>
      <c r="Y45" s="8" t="s">
        <v>264</v>
      </c>
      <c r="Z45" s="27"/>
      <c r="AB45" s="8" t="s">
        <v>785</v>
      </c>
    </row>
    <row r="46" spans="1:29" ht="14.25" customHeight="1" x14ac:dyDescent="0.3">
      <c r="A46" s="9">
        <v>906</v>
      </c>
      <c r="B46" s="8" t="s">
        <v>570</v>
      </c>
      <c r="C46" s="9">
        <v>1990</v>
      </c>
      <c r="D46" s="8" t="s">
        <v>285</v>
      </c>
      <c r="E46" s="8" t="s">
        <v>1166</v>
      </c>
      <c r="F46" s="8" t="s">
        <v>1465</v>
      </c>
      <c r="G46" s="8" t="s">
        <v>42</v>
      </c>
      <c r="H46" s="8" t="s">
        <v>1479</v>
      </c>
      <c r="I46" s="9" t="s">
        <v>287</v>
      </c>
      <c r="J46" s="8" t="s">
        <v>1480</v>
      </c>
      <c r="K46" s="8">
        <v>2</v>
      </c>
      <c r="L46" s="27" t="s">
        <v>56</v>
      </c>
      <c r="M46" s="8">
        <v>106</v>
      </c>
      <c r="N46" s="10">
        <v>53</v>
      </c>
      <c r="O46" s="10">
        <v>53</v>
      </c>
      <c r="P46" s="31" t="s">
        <v>1468</v>
      </c>
      <c r="Q46" s="27" t="s">
        <v>1469</v>
      </c>
      <c r="R46" s="27" t="s">
        <v>56</v>
      </c>
      <c r="S46" s="28"/>
      <c r="T46" s="9" t="s">
        <v>31</v>
      </c>
      <c r="U46" s="8" t="s">
        <v>1467</v>
      </c>
      <c r="V46" s="36" t="s">
        <v>1466</v>
      </c>
      <c r="X46" s="8" t="s">
        <v>183</v>
      </c>
      <c r="Y46" s="8" t="s">
        <v>264</v>
      </c>
      <c r="Z46" s="27"/>
    </row>
    <row r="47" spans="1:29" s="42" customFormat="1" ht="14.25" customHeight="1" x14ac:dyDescent="0.3">
      <c r="A47" s="41">
        <v>928</v>
      </c>
      <c r="B47" s="42" t="s">
        <v>526</v>
      </c>
      <c r="C47" s="41">
        <v>1987</v>
      </c>
      <c r="D47" s="42" t="s">
        <v>291</v>
      </c>
      <c r="E47" s="42" t="s">
        <v>1166</v>
      </c>
      <c r="F47" s="42" t="s">
        <v>56</v>
      </c>
      <c r="G47" s="42" t="s">
        <v>42</v>
      </c>
      <c r="H47" s="42" t="s">
        <v>292</v>
      </c>
      <c r="I47" s="41" t="s">
        <v>287</v>
      </c>
      <c r="J47" s="42" t="s">
        <v>1485</v>
      </c>
      <c r="K47" s="42">
        <v>2</v>
      </c>
      <c r="L47" s="38" t="s">
        <v>56</v>
      </c>
      <c r="M47" s="42">
        <v>67</v>
      </c>
      <c r="N47" s="43">
        <v>47</v>
      </c>
      <c r="O47" s="42">
        <v>24</v>
      </c>
      <c r="P47" s="39" t="s">
        <v>1490</v>
      </c>
      <c r="Q47" s="38" t="s">
        <v>1489</v>
      </c>
      <c r="R47" s="38" t="s">
        <v>1486</v>
      </c>
      <c r="S47" s="40" t="s">
        <v>56</v>
      </c>
      <c r="T47" s="41" t="s">
        <v>31</v>
      </c>
      <c r="U47" s="42" t="s">
        <v>1487</v>
      </c>
      <c r="V47" s="65" t="s">
        <v>1488</v>
      </c>
      <c r="W47" s="42" t="s">
        <v>56</v>
      </c>
      <c r="X47" s="67" t="s">
        <v>1498</v>
      </c>
      <c r="Y47" s="42" t="s">
        <v>293</v>
      </c>
      <c r="Z47" s="38"/>
      <c r="AB47" s="42" t="s">
        <v>1497</v>
      </c>
    </row>
    <row r="48" spans="1:29" ht="14.25" customHeight="1" x14ac:dyDescent="0.3">
      <c r="A48" s="9" t="s">
        <v>294</v>
      </c>
      <c r="B48" s="8" t="s">
        <v>1503</v>
      </c>
      <c r="C48" s="9">
        <v>2009</v>
      </c>
      <c r="D48" s="8" t="s">
        <v>295</v>
      </c>
      <c r="E48" s="8" t="s">
        <v>1166</v>
      </c>
      <c r="F48" s="8" t="s">
        <v>56</v>
      </c>
      <c r="G48" s="8" t="s">
        <v>42</v>
      </c>
      <c r="H48" s="8" t="s">
        <v>1180</v>
      </c>
      <c r="I48" s="9" t="s">
        <v>36</v>
      </c>
      <c r="J48" s="8" t="s">
        <v>1499</v>
      </c>
      <c r="K48" s="8">
        <v>2</v>
      </c>
      <c r="L48" s="8" t="s">
        <v>1173</v>
      </c>
      <c r="M48" s="8">
        <v>58</v>
      </c>
      <c r="N48" s="10">
        <v>34</v>
      </c>
      <c r="O48" s="8">
        <v>24</v>
      </c>
      <c r="P48" s="32" t="s">
        <v>1500</v>
      </c>
      <c r="Q48" s="8" t="s">
        <v>1174</v>
      </c>
      <c r="R48" s="9" t="s">
        <v>1175</v>
      </c>
      <c r="S48" s="13" t="s">
        <v>56</v>
      </c>
      <c r="T48" s="9" t="s">
        <v>31</v>
      </c>
      <c r="U48" s="8" t="s">
        <v>1176</v>
      </c>
      <c r="V48" s="29" t="s">
        <v>1501</v>
      </c>
      <c r="W48" s="8" t="s">
        <v>1177</v>
      </c>
      <c r="X48" s="8" t="s">
        <v>1181</v>
      </c>
      <c r="AB48" s="8" t="s">
        <v>1179</v>
      </c>
    </row>
    <row r="49" spans="1:28" ht="14.25" customHeight="1" x14ac:dyDescent="0.3">
      <c r="A49" s="9" t="s">
        <v>296</v>
      </c>
      <c r="B49" s="8" t="s">
        <v>1504</v>
      </c>
      <c r="C49" s="9">
        <v>1998</v>
      </c>
      <c r="D49" s="8" t="s">
        <v>297</v>
      </c>
      <c r="E49" s="8" t="s">
        <v>1166</v>
      </c>
      <c r="F49" s="8" t="s">
        <v>56</v>
      </c>
      <c r="G49" s="8" t="s">
        <v>42</v>
      </c>
      <c r="H49" s="8" t="s">
        <v>1183</v>
      </c>
      <c r="I49" s="9" t="s">
        <v>36</v>
      </c>
      <c r="J49" s="8" t="s">
        <v>1510</v>
      </c>
      <c r="K49" s="8">
        <v>5</v>
      </c>
      <c r="L49" s="8" t="s">
        <v>1182</v>
      </c>
      <c r="M49" s="8">
        <v>94</v>
      </c>
      <c r="N49" s="13" t="s">
        <v>1184</v>
      </c>
      <c r="O49" s="8">
        <v>12</v>
      </c>
      <c r="P49" s="32" t="s">
        <v>1507</v>
      </c>
      <c r="Q49" s="8" t="s">
        <v>1511</v>
      </c>
      <c r="R49" s="13" t="s">
        <v>1512</v>
      </c>
      <c r="S49" s="13" t="s">
        <v>1509</v>
      </c>
      <c r="T49" s="9" t="s">
        <v>31</v>
      </c>
      <c r="U49" s="8" t="s">
        <v>1505</v>
      </c>
      <c r="V49" s="29" t="s">
        <v>1506</v>
      </c>
      <c r="W49" s="8" t="s">
        <v>56</v>
      </c>
      <c r="X49" s="8" t="s">
        <v>1508</v>
      </c>
      <c r="AB49" s="8" t="s">
        <v>1517</v>
      </c>
    </row>
    <row r="50" spans="1:28" s="42" customFormat="1" ht="14.25" customHeight="1" x14ac:dyDescent="0.3">
      <c r="A50" s="41" t="s">
        <v>298</v>
      </c>
      <c r="B50" s="42" t="s">
        <v>1520</v>
      </c>
      <c r="C50" s="41">
        <v>1993</v>
      </c>
      <c r="D50" s="42" t="s">
        <v>299</v>
      </c>
      <c r="E50" s="42" t="s">
        <v>1166</v>
      </c>
      <c r="F50" s="42" t="s">
        <v>56</v>
      </c>
      <c r="G50" s="8" t="s">
        <v>42</v>
      </c>
      <c r="H50" s="42" t="s">
        <v>1528</v>
      </c>
      <c r="I50" s="41" t="s">
        <v>36</v>
      </c>
      <c r="J50" s="42" t="s">
        <v>1529</v>
      </c>
      <c r="K50" s="42">
        <v>2</v>
      </c>
      <c r="L50" s="42" t="s">
        <v>56</v>
      </c>
      <c r="M50" s="42">
        <v>61</v>
      </c>
      <c r="N50" s="43">
        <v>41</v>
      </c>
      <c r="O50" s="43">
        <v>20</v>
      </c>
      <c r="P50" s="91" t="s">
        <v>1521</v>
      </c>
      <c r="Q50" s="42" t="s">
        <v>1523</v>
      </c>
      <c r="R50" s="92" t="s">
        <v>1522</v>
      </c>
      <c r="S50" s="67" t="s">
        <v>56</v>
      </c>
      <c r="T50" s="41" t="s">
        <v>31</v>
      </c>
      <c r="U50" s="42" t="s">
        <v>1524</v>
      </c>
      <c r="V50" s="65" t="s">
        <v>1526</v>
      </c>
      <c r="W50" s="42" t="s">
        <v>1525</v>
      </c>
      <c r="X50" s="42" t="s">
        <v>1527</v>
      </c>
      <c r="Y50" s="42" t="s">
        <v>168</v>
      </c>
      <c r="AB50" s="42" t="s">
        <v>1531</v>
      </c>
    </row>
    <row r="51" spans="1:28" s="42" customFormat="1" ht="14.25" customHeight="1" x14ac:dyDescent="0.3">
      <c r="A51" s="41" t="s">
        <v>300</v>
      </c>
      <c r="B51" s="42" t="s">
        <v>1530</v>
      </c>
      <c r="C51" s="41">
        <v>1990</v>
      </c>
      <c r="D51" s="42" t="s">
        <v>301</v>
      </c>
      <c r="E51" s="42" t="s">
        <v>1166</v>
      </c>
      <c r="F51" s="8" t="s">
        <v>1435</v>
      </c>
      <c r="G51" s="42" t="s">
        <v>42</v>
      </c>
      <c r="H51" s="42" t="s">
        <v>1532</v>
      </c>
      <c r="I51" s="41" t="s">
        <v>36</v>
      </c>
      <c r="J51" s="42" t="s">
        <v>1538</v>
      </c>
      <c r="K51" s="42">
        <v>6</v>
      </c>
      <c r="L51" s="42" t="s">
        <v>56</v>
      </c>
      <c r="M51" s="42">
        <v>128</v>
      </c>
      <c r="N51" s="67" t="s">
        <v>1533</v>
      </c>
      <c r="O51" s="43">
        <v>54</v>
      </c>
      <c r="P51" s="91" t="s">
        <v>1534</v>
      </c>
      <c r="Q51" s="42" t="s">
        <v>1535</v>
      </c>
      <c r="R51" s="41" t="s">
        <v>1536</v>
      </c>
      <c r="S51" s="93" t="s">
        <v>1537</v>
      </c>
      <c r="T51" s="41" t="s">
        <v>31</v>
      </c>
      <c r="U51" s="42" t="s">
        <v>56</v>
      </c>
      <c r="V51" s="65" t="s">
        <v>785</v>
      </c>
      <c r="W51" s="42" t="s">
        <v>56</v>
      </c>
      <c r="X51" s="42" t="s">
        <v>302</v>
      </c>
      <c r="Y51" s="42" t="s">
        <v>303</v>
      </c>
      <c r="AB51" s="42" t="s">
        <v>785</v>
      </c>
    </row>
    <row r="52" spans="1:28" s="42" customFormat="1" ht="14.25" customHeight="1" x14ac:dyDescent="0.3">
      <c r="A52" s="41" t="s">
        <v>304</v>
      </c>
      <c r="B52" s="42" t="s">
        <v>1539</v>
      </c>
      <c r="C52" s="41">
        <v>1990</v>
      </c>
      <c r="D52" s="42" t="s">
        <v>305</v>
      </c>
      <c r="E52" s="42" t="s">
        <v>1166</v>
      </c>
      <c r="F52" s="42" t="s">
        <v>56</v>
      </c>
      <c r="G52" s="87" t="s">
        <v>42</v>
      </c>
      <c r="H52" s="42" t="s">
        <v>306</v>
      </c>
      <c r="I52" s="41" t="s">
        <v>36</v>
      </c>
      <c r="J52" s="42" t="s">
        <v>307</v>
      </c>
      <c r="K52" s="42">
        <v>2</v>
      </c>
      <c r="L52" s="42" t="s">
        <v>1540</v>
      </c>
      <c r="M52" s="42">
        <v>78</v>
      </c>
      <c r="N52" s="43">
        <v>58</v>
      </c>
      <c r="O52" s="43">
        <v>20</v>
      </c>
      <c r="P52" s="91" t="s">
        <v>1542</v>
      </c>
      <c r="Q52" s="42" t="s">
        <v>56</v>
      </c>
      <c r="R52" s="41" t="s">
        <v>1541</v>
      </c>
      <c r="S52" s="67" t="s">
        <v>56</v>
      </c>
      <c r="T52" s="41" t="s">
        <v>31</v>
      </c>
      <c r="U52" s="42" t="s">
        <v>1543</v>
      </c>
      <c r="V52" s="65" t="s">
        <v>785</v>
      </c>
      <c r="W52" s="42" t="s">
        <v>56</v>
      </c>
      <c r="X52" s="42" t="s">
        <v>308</v>
      </c>
      <c r="Y52" s="42" t="s">
        <v>309</v>
      </c>
      <c r="AB52" s="42" t="s">
        <v>1544</v>
      </c>
    </row>
    <row r="53" spans="1:28" s="42" customFormat="1" ht="14.25" customHeight="1" x14ac:dyDescent="0.3">
      <c r="A53" s="41" t="s">
        <v>310</v>
      </c>
      <c r="B53" s="42" t="s">
        <v>1331</v>
      </c>
      <c r="C53" s="41">
        <v>2015</v>
      </c>
      <c r="D53" s="42" t="s">
        <v>311</v>
      </c>
      <c r="E53" s="42" t="s">
        <v>652</v>
      </c>
      <c r="F53" s="42" t="s">
        <v>1165</v>
      </c>
      <c r="G53" s="87" t="s">
        <v>139</v>
      </c>
      <c r="H53" s="42" t="s">
        <v>1185</v>
      </c>
      <c r="I53" s="41" t="s">
        <v>36</v>
      </c>
      <c r="J53" s="42" t="s">
        <v>1332</v>
      </c>
      <c r="K53" s="42">
        <v>1</v>
      </c>
      <c r="L53" s="42" t="s">
        <v>1545</v>
      </c>
      <c r="M53" s="42">
        <v>13</v>
      </c>
      <c r="N53" s="43">
        <v>13</v>
      </c>
      <c r="O53" s="43" t="s">
        <v>56</v>
      </c>
      <c r="P53" s="91" t="s">
        <v>1546</v>
      </c>
      <c r="Q53" s="42">
        <v>51.2</v>
      </c>
      <c r="R53" s="94" t="s">
        <v>1551</v>
      </c>
      <c r="S53" s="67" t="s">
        <v>56</v>
      </c>
      <c r="T53" s="41" t="s">
        <v>31</v>
      </c>
      <c r="U53" s="42" t="s">
        <v>1548</v>
      </c>
      <c r="V53" s="65" t="s">
        <v>1549</v>
      </c>
      <c r="W53" s="42" t="s">
        <v>1547</v>
      </c>
      <c r="X53" s="42" t="s">
        <v>312</v>
      </c>
      <c r="Y53" s="42" t="s">
        <v>313</v>
      </c>
      <c r="AB53" s="42" t="s">
        <v>1550</v>
      </c>
    </row>
    <row r="54" spans="1:28" ht="14.25" customHeight="1" x14ac:dyDescent="0.3">
      <c r="A54" s="9">
        <v>78</v>
      </c>
      <c r="B54" s="8" t="s">
        <v>547</v>
      </c>
      <c r="C54" s="9">
        <v>2020</v>
      </c>
      <c r="D54" s="8" t="s">
        <v>318</v>
      </c>
      <c r="E54" s="8" t="s">
        <v>588</v>
      </c>
      <c r="F54" s="8" t="s">
        <v>1163</v>
      </c>
      <c r="G54" s="8" t="s">
        <v>1178</v>
      </c>
      <c r="H54" s="8" t="s">
        <v>319</v>
      </c>
      <c r="I54" s="9" t="s">
        <v>29</v>
      </c>
      <c r="J54" s="8" t="s">
        <v>320</v>
      </c>
      <c r="K54" s="8">
        <v>3</v>
      </c>
      <c r="L54" s="8" t="s">
        <v>56</v>
      </c>
      <c r="M54" s="8">
        <v>101</v>
      </c>
      <c r="N54" s="10" t="s">
        <v>1444</v>
      </c>
      <c r="O54" s="10" t="s">
        <v>56</v>
      </c>
      <c r="P54" s="33" t="s">
        <v>1561</v>
      </c>
      <c r="Q54" s="8" t="s">
        <v>1186</v>
      </c>
      <c r="R54" s="9" t="s">
        <v>1187</v>
      </c>
      <c r="S54" s="13" t="s">
        <v>56</v>
      </c>
      <c r="T54" s="9" t="s">
        <v>31</v>
      </c>
      <c r="U54" s="8" t="s">
        <v>1558</v>
      </c>
      <c r="V54" s="29" t="s">
        <v>1557</v>
      </c>
      <c r="W54" s="8" t="s">
        <v>1559</v>
      </c>
      <c r="X54" s="8" t="s">
        <v>321</v>
      </c>
      <c r="Y54" s="8" t="s">
        <v>322</v>
      </c>
      <c r="AB54" s="8" t="s">
        <v>1562</v>
      </c>
    </row>
    <row r="55" spans="1:28" ht="14.25" customHeight="1" x14ac:dyDescent="0.3">
      <c r="A55" s="9">
        <v>94</v>
      </c>
      <c r="B55" s="8" t="s">
        <v>528</v>
      </c>
      <c r="C55" s="9">
        <v>2020</v>
      </c>
      <c r="D55" s="8" t="s">
        <v>323</v>
      </c>
      <c r="E55" s="8" t="s">
        <v>1166</v>
      </c>
      <c r="F55" s="8" t="s">
        <v>56</v>
      </c>
      <c r="G55" s="8" t="s">
        <v>1178</v>
      </c>
      <c r="H55" s="8" t="s">
        <v>324</v>
      </c>
      <c r="I55" s="9" t="s">
        <v>29</v>
      </c>
      <c r="J55" s="8" t="s">
        <v>325</v>
      </c>
      <c r="K55" s="8">
        <v>2</v>
      </c>
      <c r="L55" s="8" t="s">
        <v>1333</v>
      </c>
      <c r="M55" s="8">
        <v>122</v>
      </c>
      <c r="N55" s="10">
        <v>62</v>
      </c>
      <c r="O55" s="10">
        <v>60</v>
      </c>
      <c r="P55" s="33" t="s">
        <v>1334</v>
      </c>
      <c r="Q55" s="8" t="s">
        <v>1338</v>
      </c>
      <c r="R55" s="9" t="s">
        <v>1337</v>
      </c>
      <c r="S55" s="13" t="s">
        <v>56</v>
      </c>
      <c r="T55" s="9" t="s">
        <v>31</v>
      </c>
      <c r="U55" s="8" t="s">
        <v>1335</v>
      </c>
      <c r="V55" s="36" t="s">
        <v>1336</v>
      </c>
      <c r="W55" s="36" t="s">
        <v>1565</v>
      </c>
      <c r="X55" s="8" t="s">
        <v>1564</v>
      </c>
      <c r="Y55" s="8" t="s">
        <v>322</v>
      </c>
      <c r="AB55" s="8" t="s">
        <v>1563</v>
      </c>
    </row>
    <row r="56" spans="1:28" s="11" customFormat="1" ht="14.25" customHeight="1" x14ac:dyDescent="0.3">
      <c r="A56" s="12">
        <v>112</v>
      </c>
      <c r="B56" s="11" t="s">
        <v>571</v>
      </c>
      <c r="C56" s="12">
        <v>2019</v>
      </c>
      <c r="D56" s="11" t="s">
        <v>326</v>
      </c>
      <c r="E56" s="11" t="s">
        <v>1166</v>
      </c>
      <c r="F56" s="11" t="s">
        <v>1390</v>
      </c>
      <c r="G56" s="11" t="s">
        <v>1178</v>
      </c>
      <c r="H56" s="11" t="s">
        <v>327</v>
      </c>
      <c r="I56" s="12" t="s">
        <v>181</v>
      </c>
      <c r="J56" s="11" t="s">
        <v>1343</v>
      </c>
      <c r="K56" s="11">
        <v>3</v>
      </c>
      <c r="L56" s="11" t="s">
        <v>1342</v>
      </c>
      <c r="M56" s="11">
        <v>119</v>
      </c>
      <c r="N56" s="86" t="s">
        <v>328</v>
      </c>
      <c r="O56" s="11">
        <v>23</v>
      </c>
      <c r="P56" s="83" t="s">
        <v>1346</v>
      </c>
      <c r="Q56" s="11" t="s">
        <v>1345</v>
      </c>
      <c r="R56" s="12" t="s">
        <v>1344</v>
      </c>
      <c r="S56" s="84" t="s">
        <v>56</v>
      </c>
      <c r="T56" s="12" t="s">
        <v>50</v>
      </c>
      <c r="U56" s="11" t="s">
        <v>1341</v>
      </c>
      <c r="V56" s="85" t="s">
        <v>1339</v>
      </c>
      <c r="W56" s="11" t="s">
        <v>1340</v>
      </c>
      <c r="X56" s="11" t="s">
        <v>329</v>
      </c>
      <c r="Y56" s="11" t="s">
        <v>322</v>
      </c>
      <c r="AB56" s="11" t="s">
        <v>1566</v>
      </c>
    </row>
    <row r="57" spans="1:28" ht="14.25" customHeight="1" x14ac:dyDescent="0.3">
      <c r="A57" s="9">
        <v>121</v>
      </c>
      <c r="B57" s="8" t="s">
        <v>529</v>
      </c>
      <c r="C57" s="9">
        <v>2019</v>
      </c>
      <c r="D57" s="8" t="s">
        <v>330</v>
      </c>
      <c r="E57" s="8" t="s">
        <v>1166</v>
      </c>
      <c r="F57" s="8" t="s">
        <v>56</v>
      </c>
      <c r="G57" s="8" t="s">
        <v>1178</v>
      </c>
      <c r="H57" s="8" t="s">
        <v>331</v>
      </c>
      <c r="I57" s="9" t="s">
        <v>49</v>
      </c>
      <c r="J57" s="8" t="s">
        <v>332</v>
      </c>
      <c r="K57" s="8">
        <v>2</v>
      </c>
      <c r="L57" s="8" t="s">
        <v>1347</v>
      </c>
      <c r="M57" s="8">
        <v>78</v>
      </c>
      <c r="N57" s="10">
        <v>34</v>
      </c>
      <c r="O57" s="8">
        <v>44</v>
      </c>
      <c r="P57" s="33" t="s">
        <v>1350</v>
      </c>
      <c r="Q57" s="8" t="s">
        <v>1348</v>
      </c>
      <c r="R57" s="9" t="s">
        <v>1349</v>
      </c>
      <c r="S57" s="13" t="s">
        <v>56</v>
      </c>
      <c r="T57" s="9" t="s">
        <v>31</v>
      </c>
      <c r="U57" s="8" t="s">
        <v>1351</v>
      </c>
      <c r="V57" s="29" t="s">
        <v>1352</v>
      </c>
      <c r="W57" s="8" t="s">
        <v>1353</v>
      </c>
      <c r="X57" s="8" t="s">
        <v>1573</v>
      </c>
      <c r="Y57" s="8" t="s">
        <v>322</v>
      </c>
      <c r="AB57" s="8" t="s">
        <v>1578</v>
      </c>
    </row>
    <row r="58" spans="1:28" s="42" customFormat="1" ht="14.25" customHeight="1" x14ac:dyDescent="0.3">
      <c r="A58" s="41">
        <v>197</v>
      </c>
      <c r="B58" s="42" t="s">
        <v>572</v>
      </c>
      <c r="C58" s="41">
        <v>2016</v>
      </c>
      <c r="D58" s="42" t="s">
        <v>333</v>
      </c>
      <c r="E58" s="42" t="s">
        <v>1166</v>
      </c>
      <c r="F58" s="42" t="s">
        <v>1390</v>
      </c>
      <c r="G58" s="42" t="s">
        <v>1178</v>
      </c>
      <c r="H58" s="42" t="s">
        <v>334</v>
      </c>
      <c r="I58" s="41" t="s">
        <v>68</v>
      </c>
      <c r="J58" s="42" t="s">
        <v>1354</v>
      </c>
      <c r="K58" s="42">
        <v>3</v>
      </c>
      <c r="L58" s="42" t="s">
        <v>56</v>
      </c>
      <c r="M58" s="42">
        <v>70</v>
      </c>
      <c r="N58" s="43" t="s">
        <v>335</v>
      </c>
      <c r="O58" s="42">
        <v>30</v>
      </c>
      <c r="P58" s="93" t="s">
        <v>1574</v>
      </c>
      <c r="Q58" s="42" t="s">
        <v>1355</v>
      </c>
      <c r="R58" s="41" t="s">
        <v>1356</v>
      </c>
      <c r="S58" s="67" t="s">
        <v>56</v>
      </c>
      <c r="T58" s="41" t="s">
        <v>31</v>
      </c>
      <c r="U58" s="42" t="s">
        <v>1575</v>
      </c>
      <c r="V58" s="65"/>
      <c r="W58" s="97" t="s">
        <v>1576</v>
      </c>
      <c r="X58" s="42" t="s">
        <v>336</v>
      </c>
      <c r="Y58" s="42" t="s">
        <v>337</v>
      </c>
      <c r="AB58" s="65" t="s">
        <v>1577</v>
      </c>
    </row>
    <row r="59" spans="1:28" s="42" customFormat="1" ht="14.25" customHeight="1" x14ac:dyDescent="0.3">
      <c r="A59" s="41">
        <v>203</v>
      </c>
      <c r="B59" s="42" t="s">
        <v>530</v>
      </c>
      <c r="C59" s="41">
        <v>2016</v>
      </c>
      <c r="D59" s="42" t="s">
        <v>338</v>
      </c>
      <c r="E59" s="42" t="s">
        <v>652</v>
      </c>
      <c r="F59" s="42" t="s">
        <v>56</v>
      </c>
      <c r="G59" s="42" t="s">
        <v>27</v>
      </c>
      <c r="H59" s="42" t="s">
        <v>339</v>
      </c>
      <c r="I59" s="41" t="s">
        <v>68</v>
      </c>
      <c r="J59" s="42" t="s">
        <v>1358</v>
      </c>
      <c r="K59" s="42">
        <v>2</v>
      </c>
      <c r="L59" s="42" t="s">
        <v>56</v>
      </c>
      <c r="M59" s="42">
        <v>86</v>
      </c>
      <c r="N59" s="43">
        <v>57</v>
      </c>
      <c r="O59" s="42">
        <v>29</v>
      </c>
      <c r="P59" s="91" t="s">
        <v>1585</v>
      </c>
      <c r="R59" s="41"/>
      <c r="S59" s="67"/>
      <c r="T59" s="41" t="s">
        <v>31</v>
      </c>
      <c r="U59" s="42" t="s">
        <v>1587</v>
      </c>
      <c r="V59" s="65" t="s">
        <v>1588</v>
      </c>
      <c r="W59" s="42" t="s">
        <v>1586</v>
      </c>
      <c r="X59" s="42" t="s">
        <v>56</v>
      </c>
      <c r="Y59" s="42" t="s">
        <v>27</v>
      </c>
      <c r="AB59" s="42" t="s">
        <v>1589</v>
      </c>
    </row>
    <row r="60" spans="1:28" ht="14.25" customHeight="1" x14ac:dyDescent="0.3">
      <c r="A60" s="9">
        <v>219</v>
      </c>
      <c r="B60" s="8" t="s">
        <v>531</v>
      </c>
      <c r="C60" s="9">
        <v>2015</v>
      </c>
      <c r="D60" s="8" t="s">
        <v>340</v>
      </c>
      <c r="E60" s="8" t="s">
        <v>1166</v>
      </c>
      <c r="F60" s="8" t="s">
        <v>1390</v>
      </c>
      <c r="G60" s="8" t="s">
        <v>1178</v>
      </c>
      <c r="H60" s="8" t="s">
        <v>341</v>
      </c>
      <c r="I60" s="9" t="s">
        <v>68</v>
      </c>
      <c r="J60" s="8" t="s">
        <v>1600</v>
      </c>
      <c r="K60" s="8">
        <v>4</v>
      </c>
      <c r="L60" s="8" t="s">
        <v>1362</v>
      </c>
      <c r="M60" s="8">
        <v>101</v>
      </c>
      <c r="N60" s="10" t="s">
        <v>342</v>
      </c>
      <c r="O60" s="8">
        <v>32</v>
      </c>
      <c r="P60" s="32" t="s">
        <v>1363</v>
      </c>
      <c r="Q60" s="8" t="s">
        <v>1364</v>
      </c>
      <c r="R60" s="9" t="s">
        <v>1365</v>
      </c>
      <c r="T60" s="9" t="s">
        <v>31</v>
      </c>
      <c r="U60" s="8" t="s">
        <v>1361</v>
      </c>
      <c r="V60" s="36" t="s">
        <v>1359</v>
      </c>
      <c r="W60" s="8" t="s">
        <v>1360</v>
      </c>
      <c r="X60" s="8" t="s">
        <v>343</v>
      </c>
      <c r="Y60" s="8" t="s">
        <v>344</v>
      </c>
      <c r="AB60" s="8" t="s">
        <v>1590</v>
      </c>
    </row>
    <row r="61" spans="1:28" ht="14.25" customHeight="1" x14ac:dyDescent="0.3">
      <c r="A61" s="9">
        <v>340</v>
      </c>
      <c r="B61" s="8" t="s">
        <v>532</v>
      </c>
      <c r="C61" s="9">
        <v>2011</v>
      </c>
      <c r="D61" s="8" t="s">
        <v>345</v>
      </c>
      <c r="E61" s="8" t="s">
        <v>652</v>
      </c>
      <c r="F61" s="8" t="s">
        <v>1390</v>
      </c>
      <c r="G61" s="87" t="s">
        <v>1367</v>
      </c>
      <c r="H61" s="8" t="s">
        <v>346</v>
      </c>
      <c r="I61" s="9" t="s">
        <v>347</v>
      </c>
      <c r="J61" s="8" t="s">
        <v>1366</v>
      </c>
      <c r="K61" s="8">
        <v>2</v>
      </c>
      <c r="L61" s="8" t="s">
        <v>1371</v>
      </c>
      <c r="M61" s="8">
        <v>50</v>
      </c>
      <c r="N61" s="10" t="s">
        <v>1372</v>
      </c>
      <c r="O61" s="8">
        <v>20</v>
      </c>
      <c r="P61" s="33" t="s">
        <v>1373</v>
      </c>
      <c r="Q61" s="8" t="s">
        <v>1369</v>
      </c>
      <c r="R61" s="9" t="s">
        <v>1368</v>
      </c>
      <c r="S61" s="13" t="s">
        <v>56</v>
      </c>
      <c r="T61" s="9" t="s">
        <v>31</v>
      </c>
      <c r="U61" s="8" t="s">
        <v>1370</v>
      </c>
      <c r="W61" s="29" t="s">
        <v>1602</v>
      </c>
      <c r="X61" s="8" t="s">
        <v>348</v>
      </c>
      <c r="Y61" s="8" t="s">
        <v>349</v>
      </c>
      <c r="AB61" s="8" t="s">
        <v>1603</v>
      </c>
    </row>
    <row r="62" spans="1:28" ht="14.25" customHeight="1" x14ac:dyDescent="0.3">
      <c r="A62" s="9">
        <v>428</v>
      </c>
      <c r="B62" s="8" t="s">
        <v>511</v>
      </c>
      <c r="C62" s="9">
        <v>2008</v>
      </c>
      <c r="D62" s="8" t="s">
        <v>350</v>
      </c>
      <c r="E62" s="8" t="s">
        <v>652</v>
      </c>
      <c r="F62" s="8" t="s">
        <v>1391</v>
      </c>
      <c r="G62" s="87" t="s">
        <v>27</v>
      </c>
      <c r="H62" s="8" t="s">
        <v>351</v>
      </c>
      <c r="I62" s="9" t="s">
        <v>87</v>
      </c>
      <c r="J62" s="8" t="s">
        <v>1610</v>
      </c>
      <c r="K62" s="8">
        <v>3</v>
      </c>
      <c r="L62" s="8" t="s">
        <v>1374</v>
      </c>
      <c r="M62" s="8">
        <v>157</v>
      </c>
      <c r="N62" s="10" t="s">
        <v>1376</v>
      </c>
      <c r="O62" s="8">
        <v>76</v>
      </c>
      <c r="P62" s="33" t="s">
        <v>1375</v>
      </c>
      <c r="Q62" s="8" t="s">
        <v>1378</v>
      </c>
      <c r="R62" s="9" t="s">
        <v>1377</v>
      </c>
      <c r="S62" s="13" t="s">
        <v>1379</v>
      </c>
      <c r="T62" s="9" t="s">
        <v>31</v>
      </c>
      <c r="U62" s="8" t="s">
        <v>1381</v>
      </c>
      <c r="V62" s="29" t="s">
        <v>1380</v>
      </c>
      <c r="W62" s="8" t="s">
        <v>56</v>
      </c>
      <c r="X62" s="8" t="s">
        <v>352</v>
      </c>
      <c r="Y62" s="8" t="s">
        <v>27</v>
      </c>
      <c r="AB62" s="8" t="s">
        <v>1612</v>
      </c>
    </row>
    <row r="63" spans="1:28" ht="14.25" customHeight="1" x14ac:dyDescent="0.3">
      <c r="A63" s="9">
        <v>473</v>
      </c>
      <c r="B63" s="8" t="s">
        <v>557</v>
      </c>
      <c r="C63" s="9">
        <v>2006</v>
      </c>
      <c r="D63" s="8" t="s">
        <v>353</v>
      </c>
      <c r="E63" s="8" t="s">
        <v>1166</v>
      </c>
      <c r="F63" s="8" t="s">
        <v>56</v>
      </c>
      <c r="G63" s="8" t="s">
        <v>42</v>
      </c>
      <c r="H63" s="8" t="s">
        <v>354</v>
      </c>
      <c r="I63" s="9" t="s">
        <v>104</v>
      </c>
      <c r="J63" s="8" t="s">
        <v>1383</v>
      </c>
      <c r="K63" s="8">
        <v>2</v>
      </c>
      <c r="L63" s="8" t="s">
        <v>56</v>
      </c>
      <c r="M63" s="8">
        <v>50</v>
      </c>
      <c r="N63" s="10">
        <v>25</v>
      </c>
      <c r="O63" s="8">
        <v>25</v>
      </c>
      <c r="P63" s="33" t="s">
        <v>1385</v>
      </c>
      <c r="Q63" s="8" t="s">
        <v>1389</v>
      </c>
      <c r="R63" s="9" t="s">
        <v>1384</v>
      </c>
      <c r="S63" s="13" t="s">
        <v>56</v>
      </c>
      <c r="T63" s="9" t="s">
        <v>31</v>
      </c>
      <c r="U63" s="8" t="s">
        <v>1386</v>
      </c>
      <c r="V63" s="29" t="s">
        <v>1388</v>
      </c>
      <c r="W63" s="8" t="s">
        <v>1387</v>
      </c>
      <c r="X63" s="8" t="s">
        <v>56</v>
      </c>
      <c r="Y63" s="8" t="s">
        <v>355</v>
      </c>
      <c r="AB63" s="8" t="s">
        <v>1615</v>
      </c>
    </row>
    <row r="64" spans="1:28" s="42" customFormat="1" ht="14.25" customHeight="1" x14ac:dyDescent="0.3">
      <c r="A64" s="41">
        <v>490</v>
      </c>
      <c r="B64" s="42" t="s">
        <v>533</v>
      </c>
      <c r="C64" s="41">
        <v>2006</v>
      </c>
      <c r="D64" s="42" t="s">
        <v>356</v>
      </c>
      <c r="E64" s="42" t="s">
        <v>588</v>
      </c>
      <c r="F64" s="42" t="s">
        <v>1165</v>
      </c>
      <c r="G64" s="42" t="s">
        <v>42</v>
      </c>
      <c r="H64" s="42" t="s">
        <v>357</v>
      </c>
      <c r="I64" s="41" t="s">
        <v>279</v>
      </c>
      <c r="J64" s="42" t="s">
        <v>1620</v>
      </c>
      <c r="K64" s="42">
        <v>2</v>
      </c>
      <c r="L64" s="42" t="s">
        <v>56</v>
      </c>
      <c r="M64" s="42">
        <v>63</v>
      </c>
      <c r="N64" s="43">
        <v>30</v>
      </c>
      <c r="O64" s="42">
        <v>33</v>
      </c>
      <c r="P64" s="93" t="s">
        <v>1623</v>
      </c>
      <c r="Q64" s="42" t="s">
        <v>1621</v>
      </c>
      <c r="R64" s="41" t="s">
        <v>1622</v>
      </c>
      <c r="S64" s="67" t="s">
        <v>56</v>
      </c>
      <c r="T64" s="41" t="s">
        <v>31</v>
      </c>
      <c r="U64" s="42" t="s">
        <v>1618</v>
      </c>
      <c r="V64" s="97" t="s">
        <v>1617</v>
      </c>
      <c r="W64" s="42" t="s">
        <v>1619</v>
      </c>
      <c r="X64" s="42" t="s">
        <v>1616</v>
      </c>
      <c r="Y64" s="42" t="s">
        <v>358</v>
      </c>
      <c r="AB64" s="42" t="s">
        <v>1624</v>
      </c>
    </row>
    <row r="65" spans="1:28" ht="14.25" customHeight="1" x14ac:dyDescent="0.3">
      <c r="A65" s="9">
        <v>516</v>
      </c>
      <c r="B65" s="8" t="s">
        <v>573</v>
      </c>
      <c r="C65" s="9">
        <v>2005</v>
      </c>
      <c r="D65" s="8" t="s">
        <v>359</v>
      </c>
      <c r="E65" s="8" t="s">
        <v>652</v>
      </c>
      <c r="F65" s="8" t="s">
        <v>56</v>
      </c>
      <c r="G65" s="87" t="s">
        <v>27</v>
      </c>
      <c r="H65" s="8" t="s">
        <v>1395</v>
      </c>
      <c r="I65" s="9" t="s">
        <v>197</v>
      </c>
      <c r="J65" s="8" t="s">
        <v>1394</v>
      </c>
      <c r="K65" s="8">
        <v>2</v>
      </c>
      <c r="L65" s="8" t="s">
        <v>56</v>
      </c>
      <c r="M65" s="8">
        <v>49</v>
      </c>
      <c r="N65" s="10">
        <v>15</v>
      </c>
      <c r="O65" s="8">
        <v>34</v>
      </c>
      <c r="P65" s="33" t="s">
        <v>1401</v>
      </c>
      <c r="Q65" s="8" t="s">
        <v>1400</v>
      </c>
      <c r="R65" s="27" t="s">
        <v>1399</v>
      </c>
      <c r="S65" s="13" t="s">
        <v>56</v>
      </c>
      <c r="T65" s="9" t="s">
        <v>31</v>
      </c>
      <c r="U65" s="8" t="s">
        <v>1397</v>
      </c>
      <c r="V65" s="29" t="s">
        <v>1398</v>
      </c>
      <c r="W65" s="8" t="s">
        <v>1396</v>
      </c>
      <c r="X65" s="8" t="s">
        <v>360</v>
      </c>
      <c r="Y65" s="8" t="s">
        <v>27</v>
      </c>
      <c r="AB65" s="8" t="s">
        <v>1628</v>
      </c>
    </row>
    <row r="66" spans="1:28" ht="14.25" customHeight="1" x14ac:dyDescent="0.3">
      <c r="A66" s="9">
        <v>548</v>
      </c>
      <c r="B66" s="8" t="s">
        <v>574</v>
      </c>
      <c r="C66" s="9">
        <v>2004</v>
      </c>
      <c r="D66" s="8" t="s">
        <v>361</v>
      </c>
      <c r="E66" s="8" t="s">
        <v>1166</v>
      </c>
      <c r="F66" s="8" t="s">
        <v>1391</v>
      </c>
      <c r="G66" s="8" t="s">
        <v>42</v>
      </c>
      <c r="H66" s="8" t="s">
        <v>1403</v>
      </c>
      <c r="I66" s="9" t="s">
        <v>221</v>
      </c>
      <c r="J66" s="8" t="s">
        <v>1404</v>
      </c>
      <c r="K66" s="8">
        <v>3</v>
      </c>
      <c r="L66" s="8" t="s">
        <v>56</v>
      </c>
      <c r="M66" s="8">
        <v>34</v>
      </c>
      <c r="N66" s="10" t="s">
        <v>1405</v>
      </c>
      <c r="O66" s="8">
        <v>6</v>
      </c>
      <c r="P66" s="32" t="s">
        <v>1407</v>
      </c>
      <c r="Q66" s="8" t="s">
        <v>1406</v>
      </c>
      <c r="R66" s="27" t="s">
        <v>1630</v>
      </c>
      <c r="S66" s="13" t="s">
        <v>56</v>
      </c>
      <c r="T66" s="9" t="s">
        <v>31</v>
      </c>
      <c r="U66" s="8" t="s">
        <v>1632</v>
      </c>
      <c r="V66" s="8" t="s">
        <v>1631</v>
      </c>
      <c r="X66" s="8" t="s">
        <v>362</v>
      </c>
      <c r="Y66" s="28" t="s">
        <v>363</v>
      </c>
      <c r="AB66" s="8" t="s">
        <v>785</v>
      </c>
    </row>
    <row r="67" spans="1:28" ht="14.25" customHeight="1" x14ac:dyDescent="0.3">
      <c r="A67" s="9">
        <v>564</v>
      </c>
      <c r="B67" s="8" t="s">
        <v>534</v>
      </c>
      <c r="C67" s="9">
        <v>2004</v>
      </c>
      <c r="D67" s="8" t="s">
        <v>364</v>
      </c>
      <c r="E67" s="8" t="s">
        <v>1166</v>
      </c>
      <c r="F67" s="8" t="s">
        <v>56</v>
      </c>
      <c r="G67" s="8" t="s">
        <v>42</v>
      </c>
      <c r="H67" s="8" t="s">
        <v>365</v>
      </c>
      <c r="I67" s="9" t="s">
        <v>347</v>
      </c>
      <c r="J67" s="8" t="s">
        <v>1408</v>
      </c>
      <c r="K67" s="8">
        <v>2</v>
      </c>
      <c r="M67" s="8">
        <v>48</v>
      </c>
      <c r="N67" s="10">
        <v>20</v>
      </c>
      <c r="O67" s="8">
        <v>28</v>
      </c>
      <c r="P67" s="32" t="s">
        <v>785</v>
      </c>
      <c r="Q67" s="8" t="s">
        <v>1409</v>
      </c>
      <c r="R67" s="9" t="s">
        <v>1410</v>
      </c>
      <c r="S67" s="13" t="s">
        <v>56</v>
      </c>
      <c r="T67" s="9" t="s">
        <v>31</v>
      </c>
      <c r="U67" s="8" t="s">
        <v>1411</v>
      </c>
      <c r="V67" s="8"/>
      <c r="W67" s="8" t="s">
        <v>1637</v>
      </c>
      <c r="X67" s="8" t="s">
        <v>56</v>
      </c>
      <c r="Y67" s="8" t="s">
        <v>239</v>
      </c>
      <c r="AB67" s="8" t="s">
        <v>785</v>
      </c>
    </row>
    <row r="68" spans="1:28" ht="14.25" customHeight="1" x14ac:dyDescent="0.3">
      <c r="A68" s="9">
        <v>568</v>
      </c>
      <c r="B68" s="8" t="s">
        <v>535</v>
      </c>
      <c r="C68" s="9">
        <v>2003</v>
      </c>
      <c r="D68" s="8" t="s">
        <v>366</v>
      </c>
      <c r="E68" s="8" t="s">
        <v>1166</v>
      </c>
      <c r="F68" s="8" t="s">
        <v>1391</v>
      </c>
      <c r="G68" s="8" t="s">
        <v>42</v>
      </c>
      <c r="H68" s="8" t="s">
        <v>367</v>
      </c>
      <c r="I68" s="9" t="s">
        <v>197</v>
      </c>
      <c r="J68" s="8" t="s">
        <v>1417</v>
      </c>
      <c r="K68" s="8">
        <v>3</v>
      </c>
      <c r="L68" s="8" t="s">
        <v>1412</v>
      </c>
      <c r="M68" s="8">
        <v>108</v>
      </c>
      <c r="N68" s="10" t="s">
        <v>1418</v>
      </c>
      <c r="O68" s="8">
        <v>52</v>
      </c>
      <c r="P68" s="32" t="s">
        <v>1415</v>
      </c>
      <c r="Q68" s="8" t="s">
        <v>1414</v>
      </c>
      <c r="R68" s="9" t="s">
        <v>1413</v>
      </c>
      <c r="S68" s="13" t="s">
        <v>1424</v>
      </c>
      <c r="T68" s="9" t="s">
        <v>31</v>
      </c>
      <c r="U68" s="8" t="s">
        <v>1416</v>
      </c>
      <c r="V68" s="8" t="s">
        <v>1419</v>
      </c>
      <c r="W68" s="8" t="s">
        <v>56</v>
      </c>
      <c r="X68" s="8" t="s">
        <v>368</v>
      </c>
      <c r="Y68" s="8" t="s">
        <v>369</v>
      </c>
      <c r="AB68" s="29" t="s">
        <v>1640</v>
      </c>
    </row>
    <row r="69" spans="1:28" ht="14.25" customHeight="1" x14ac:dyDescent="0.3">
      <c r="A69" s="9">
        <v>581</v>
      </c>
      <c r="B69" s="8" t="s">
        <v>518</v>
      </c>
      <c r="C69" s="9">
        <v>2003</v>
      </c>
      <c r="D69" s="8" t="s">
        <v>370</v>
      </c>
      <c r="E69" s="8" t="s">
        <v>1166</v>
      </c>
      <c r="F69" s="8" t="s">
        <v>56</v>
      </c>
      <c r="G69" s="8" t="s">
        <v>42</v>
      </c>
      <c r="H69" s="8" t="s">
        <v>371</v>
      </c>
      <c r="I69" s="9" t="s">
        <v>181</v>
      </c>
      <c r="J69" s="8" t="s">
        <v>1420</v>
      </c>
      <c r="K69" s="8">
        <v>2</v>
      </c>
      <c r="L69" s="8" t="s">
        <v>56</v>
      </c>
      <c r="M69" s="8">
        <v>50</v>
      </c>
      <c r="N69" s="10">
        <v>26</v>
      </c>
      <c r="O69" s="8">
        <v>24</v>
      </c>
      <c r="P69" s="32" t="s">
        <v>1423</v>
      </c>
      <c r="Q69" s="8" t="s">
        <v>1421</v>
      </c>
      <c r="R69" s="27" t="s">
        <v>1422</v>
      </c>
      <c r="S69" s="13" t="s">
        <v>56</v>
      </c>
      <c r="T69" s="9" t="s">
        <v>31</v>
      </c>
      <c r="U69" s="8" t="s">
        <v>1426</v>
      </c>
      <c r="V69" s="8" t="s">
        <v>1425</v>
      </c>
      <c r="W69" s="8" t="s">
        <v>1427</v>
      </c>
      <c r="X69" s="8" t="s">
        <v>368</v>
      </c>
      <c r="Y69" s="8" t="s">
        <v>358</v>
      </c>
      <c r="AB69" s="8" t="s">
        <v>1648</v>
      </c>
    </row>
    <row r="70" spans="1:28" ht="14.25" customHeight="1" x14ac:dyDescent="0.3">
      <c r="A70" s="9">
        <v>658</v>
      </c>
      <c r="B70" s="8" t="s">
        <v>536</v>
      </c>
      <c r="C70" s="9">
        <v>2001</v>
      </c>
      <c r="D70" s="8" t="s">
        <v>376</v>
      </c>
      <c r="E70" s="8" t="s">
        <v>1166</v>
      </c>
      <c r="F70" s="8" t="s">
        <v>56</v>
      </c>
      <c r="G70" s="8" t="s">
        <v>42</v>
      </c>
      <c r="H70" s="8" t="s">
        <v>377</v>
      </c>
      <c r="I70" s="9" t="s">
        <v>279</v>
      </c>
      <c r="J70" s="8" t="s">
        <v>1433</v>
      </c>
      <c r="K70" s="8">
        <v>2</v>
      </c>
      <c r="L70" s="8" t="s">
        <v>56</v>
      </c>
      <c r="M70" s="8">
        <v>26</v>
      </c>
      <c r="N70" s="10">
        <v>13</v>
      </c>
      <c r="O70" s="8">
        <v>13</v>
      </c>
      <c r="P70" s="33" t="s">
        <v>1654</v>
      </c>
      <c r="Q70" s="8" t="s">
        <v>1655</v>
      </c>
      <c r="R70" s="27" t="s">
        <v>1653</v>
      </c>
      <c r="S70" s="13" t="s">
        <v>56</v>
      </c>
      <c r="T70" s="9" t="s">
        <v>31</v>
      </c>
      <c r="U70" s="8" t="s">
        <v>1651</v>
      </c>
      <c r="V70" s="8" t="s">
        <v>1652</v>
      </c>
      <c r="W70" s="8" t="s">
        <v>56</v>
      </c>
      <c r="X70" s="8" t="s">
        <v>378</v>
      </c>
      <c r="Y70" s="8" t="s">
        <v>379</v>
      </c>
      <c r="AB70" s="8" t="s">
        <v>1656</v>
      </c>
    </row>
    <row r="71" spans="1:28" ht="14.25" customHeight="1" x14ac:dyDescent="0.3">
      <c r="A71" s="9">
        <v>679</v>
      </c>
      <c r="B71" s="8" t="s">
        <v>537</v>
      </c>
      <c r="C71" s="9">
        <v>2000</v>
      </c>
      <c r="D71" s="8" t="s">
        <v>380</v>
      </c>
      <c r="E71" s="8" t="s">
        <v>588</v>
      </c>
      <c r="F71" s="8" t="s">
        <v>1435</v>
      </c>
      <c r="G71" s="8" t="s">
        <v>42</v>
      </c>
      <c r="H71" s="8" t="s">
        <v>381</v>
      </c>
      <c r="I71" s="9" t="s">
        <v>382</v>
      </c>
      <c r="J71" s="8" t="s">
        <v>1434</v>
      </c>
      <c r="K71" s="8">
        <v>2</v>
      </c>
      <c r="L71" s="8" t="s">
        <v>1657</v>
      </c>
      <c r="M71" s="8">
        <v>375</v>
      </c>
      <c r="N71" s="10">
        <v>337</v>
      </c>
      <c r="O71" s="8">
        <v>38</v>
      </c>
      <c r="P71" s="32" t="s">
        <v>1658</v>
      </c>
      <c r="Q71" s="8" t="s">
        <v>1661</v>
      </c>
      <c r="R71" s="9" t="s">
        <v>1662</v>
      </c>
      <c r="S71" s="13" t="s">
        <v>56</v>
      </c>
      <c r="T71" s="9" t="s">
        <v>31</v>
      </c>
      <c r="U71" s="8" t="s">
        <v>1659</v>
      </c>
      <c r="V71" s="8" t="s">
        <v>1660</v>
      </c>
      <c r="W71" s="8" t="s">
        <v>56</v>
      </c>
      <c r="X71" s="8" t="s">
        <v>56</v>
      </c>
      <c r="Y71" s="8" t="s">
        <v>379</v>
      </c>
      <c r="AB71" s="8" t="s">
        <v>1668</v>
      </c>
    </row>
    <row r="72" spans="1:28" ht="14.25" customHeight="1" x14ac:dyDescent="0.3">
      <c r="A72" s="9">
        <v>681</v>
      </c>
      <c r="B72" s="8" t="s">
        <v>576</v>
      </c>
      <c r="C72" s="9">
        <v>2000</v>
      </c>
      <c r="D72" s="8" t="s">
        <v>383</v>
      </c>
      <c r="E72" s="8" t="s">
        <v>1166</v>
      </c>
      <c r="F72" s="8" t="s">
        <v>1390</v>
      </c>
      <c r="G72" s="8" t="s">
        <v>42</v>
      </c>
      <c r="H72" s="8" t="s">
        <v>384</v>
      </c>
      <c r="I72" s="9" t="s">
        <v>118</v>
      </c>
      <c r="J72" s="8" t="s">
        <v>385</v>
      </c>
      <c r="K72" s="8">
        <v>3</v>
      </c>
      <c r="L72" s="8" t="s">
        <v>56</v>
      </c>
      <c r="M72" s="8">
        <v>45</v>
      </c>
      <c r="N72" s="10" t="s">
        <v>386</v>
      </c>
      <c r="O72" s="8">
        <v>15</v>
      </c>
      <c r="P72" s="33" t="s">
        <v>1667</v>
      </c>
      <c r="Q72" s="8" t="s">
        <v>1665</v>
      </c>
      <c r="R72" s="9" t="s">
        <v>1666</v>
      </c>
      <c r="S72" s="13" t="s">
        <v>56</v>
      </c>
      <c r="T72" s="9" t="s">
        <v>31</v>
      </c>
      <c r="U72" s="8" t="s">
        <v>56</v>
      </c>
      <c r="V72" s="8" t="s">
        <v>1663</v>
      </c>
      <c r="W72" s="8" t="s">
        <v>1664</v>
      </c>
      <c r="X72" s="8" t="s">
        <v>387</v>
      </c>
      <c r="Y72" s="8" t="s">
        <v>388</v>
      </c>
      <c r="AB72" s="29" t="s">
        <v>1669</v>
      </c>
    </row>
    <row r="73" spans="1:28" ht="14.25" customHeight="1" x14ac:dyDescent="0.3">
      <c r="A73" s="9">
        <v>689</v>
      </c>
      <c r="B73" s="8" t="s">
        <v>577</v>
      </c>
      <c r="C73" s="9">
        <v>1999</v>
      </c>
      <c r="D73" s="8" t="s">
        <v>389</v>
      </c>
      <c r="E73" s="8" t="s">
        <v>588</v>
      </c>
      <c r="F73" s="8" t="s">
        <v>1165</v>
      </c>
      <c r="G73" s="8" t="s">
        <v>42</v>
      </c>
      <c r="H73" s="8" t="s">
        <v>390</v>
      </c>
      <c r="I73" s="9" t="s">
        <v>382</v>
      </c>
      <c r="J73" s="8" t="s">
        <v>1436</v>
      </c>
      <c r="K73" s="8">
        <v>2</v>
      </c>
      <c r="L73" s="8" t="s">
        <v>56</v>
      </c>
      <c r="M73" s="8">
        <v>13</v>
      </c>
      <c r="N73" s="10">
        <v>7</v>
      </c>
      <c r="O73" s="8">
        <v>6</v>
      </c>
      <c r="P73" s="32" t="s">
        <v>1673</v>
      </c>
      <c r="Q73" s="8" t="s">
        <v>1677</v>
      </c>
      <c r="R73" s="9" t="s">
        <v>56</v>
      </c>
      <c r="S73" s="13" t="s">
        <v>56</v>
      </c>
      <c r="T73" s="9" t="s">
        <v>31</v>
      </c>
      <c r="U73" s="8" t="s">
        <v>56</v>
      </c>
      <c r="V73" s="8" t="s">
        <v>1674</v>
      </c>
      <c r="W73" s="8" t="s">
        <v>1675</v>
      </c>
      <c r="X73" s="8" t="s">
        <v>56</v>
      </c>
      <c r="Y73" s="8" t="s">
        <v>391</v>
      </c>
      <c r="AB73" s="8" t="s">
        <v>1676</v>
      </c>
    </row>
    <row r="74" spans="1:28" ht="14.25" customHeight="1" x14ac:dyDescent="0.3">
      <c r="A74" s="9">
        <v>712</v>
      </c>
      <c r="B74" s="8" t="s">
        <v>579</v>
      </c>
      <c r="C74" s="9">
        <v>1999</v>
      </c>
      <c r="D74" s="8" t="s">
        <v>396</v>
      </c>
      <c r="E74" s="8" t="s">
        <v>1166</v>
      </c>
      <c r="F74" s="8" t="s">
        <v>56</v>
      </c>
      <c r="G74" s="8" t="s">
        <v>42</v>
      </c>
      <c r="H74" s="8" t="s">
        <v>397</v>
      </c>
      <c r="I74" s="9" t="s">
        <v>287</v>
      </c>
      <c r="J74" s="8" t="s">
        <v>1439</v>
      </c>
      <c r="K74" s="8">
        <v>2</v>
      </c>
      <c r="L74" s="8" t="s">
        <v>56</v>
      </c>
      <c r="M74" s="8">
        <v>43</v>
      </c>
      <c r="N74" s="10">
        <v>22</v>
      </c>
      <c r="O74" s="8">
        <v>21</v>
      </c>
      <c r="P74" s="32" t="s">
        <v>785</v>
      </c>
      <c r="Q74" s="8" t="s">
        <v>1689</v>
      </c>
      <c r="R74" s="9" t="s">
        <v>1688</v>
      </c>
      <c r="S74" s="13" t="s">
        <v>56</v>
      </c>
      <c r="T74" s="9" t="s">
        <v>31</v>
      </c>
      <c r="U74" s="8" t="s">
        <v>1690</v>
      </c>
      <c r="V74" s="8" t="s">
        <v>785</v>
      </c>
      <c r="W74" s="8" t="s">
        <v>785</v>
      </c>
      <c r="X74" s="8" t="s">
        <v>398</v>
      </c>
      <c r="Y74" s="8" t="s">
        <v>399</v>
      </c>
      <c r="AB74" s="8" t="s">
        <v>1691</v>
      </c>
    </row>
    <row r="75" spans="1:28" ht="14.25" customHeight="1" x14ac:dyDescent="0.3">
      <c r="A75" s="9">
        <v>742</v>
      </c>
      <c r="B75" s="8" t="s">
        <v>538</v>
      </c>
      <c r="C75" s="9">
        <v>1998</v>
      </c>
      <c r="D75" s="8" t="s">
        <v>400</v>
      </c>
      <c r="E75" s="8" t="s">
        <v>1166</v>
      </c>
      <c r="F75" s="8" t="s">
        <v>56</v>
      </c>
      <c r="G75" s="8" t="s">
        <v>42</v>
      </c>
      <c r="H75" s="8" t="s">
        <v>1692</v>
      </c>
      <c r="I75" s="9" t="s">
        <v>118</v>
      </c>
      <c r="J75" s="8" t="s">
        <v>1456</v>
      </c>
      <c r="K75" s="8">
        <v>2</v>
      </c>
      <c r="L75" s="8" t="s">
        <v>56</v>
      </c>
      <c r="M75" s="8">
        <v>79</v>
      </c>
      <c r="N75" s="10">
        <v>31</v>
      </c>
      <c r="O75" s="8">
        <v>48</v>
      </c>
      <c r="P75" s="32" t="s">
        <v>1693</v>
      </c>
      <c r="Q75" s="8" t="s">
        <v>1695</v>
      </c>
      <c r="R75" s="9" t="s">
        <v>1694</v>
      </c>
      <c r="S75" s="13" t="s">
        <v>56</v>
      </c>
      <c r="T75" s="9" t="s">
        <v>31</v>
      </c>
      <c r="U75" s="8" t="s">
        <v>1696</v>
      </c>
      <c r="V75" s="8" t="s">
        <v>1697</v>
      </c>
      <c r="W75" s="8" t="s">
        <v>56</v>
      </c>
      <c r="X75" s="8" t="s">
        <v>56</v>
      </c>
      <c r="Y75" s="8" t="s">
        <v>379</v>
      </c>
      <c r="AB75" s="8" t="s">
        <v>1698</v>
      </c>
    </row>
    <row r="76" spans="1:28" ht="14.25" customHeight="1" x14ac:dyDescent="0.3">
      <c r="A76" s="9">
        <v>762</v>
      </c>
      <c r="B76" s="8" t="s">
        <v>539</v>
      </c>
      <c r="C76" s="9">
        <v>1997</v>
      </c>
      <c r="D76" s="8" t="s">
        <v>401</v>
      </c>
      <c r="E76" s="8" t="s">
        <v>1166</v>
      </c>
      <c r="F76" s="8" t="s">
        <v>56</v>
      </c>
      <c r="G76" s="8" t="s">
        <v>42</v>
      </c>
      <c r="H76" s="8" t="s">
        <v>402</v>
      </c>
      <c r="I76" s="9" t="s">
        <v>44</v>
      </c>
      <c r="J76" s="8" t="s">
        <v>403</v>
      </c>
      <c r="K76" s="8">
        <v>2</v>
      </c>
      <c r="L76" s="8" t="s">
        <v>56</v>
      </c>
      <c r="M76" s="8">
        <v>63</v>
      </c>
      <c r="N76" s="10">
        <v>53</v>
      </c>
      <c r="O76" s="8">
        <v>10</v>
      </c>
      <c r="P76" s="32" t="s">
        <v>1704</v>
      </c>
      <c r="Q76" s="8" t="s">
        <v>1703</v>
      </c>
      <c r="R76" s="9" t="s">
        <v>1702</v>
      </c>
      <c r="S76" s="13" t="s">
        <v>56</v>
      </c>
      <c r="T76" s="9" t="s">
        <v>31</v>
      </c>
      <c r="U76" s="8" t="s">
        <v>1706</v>
      </c>
      <c r="V76" s="29" t="s">
        <v>1707</v>
      </c>
      <c r="W76" s="8" t="s">
        <v>56</v>
      </c>
      <c r="X76" s="8" t="s">
        <v>56</v>
      </c>
      <c r="Y76" s="8" t="s">
        <v>404</v>
      </c>
      <c r="AB76" s="8" t="s">
        <v>1708</v>
      </c>
    </row>
    <row r="77" spans="1:28" ht="14.25" customHeight="1" x14ac:dyDescent="0.3">
      <c r="A77" s="9">
        <v>769</v>
      </c>
      <c r="B77" s="8" t="s">
        <v>580</v>
      </c>
      <c r="C77" s="9">
        <v>1997</v>
      </c>
      <c r="D77" s="8" t="s">
        <v>405</v>
      </c>
      <c r="E77" s="8" t="s">
        <v>1166</v>
      </c>
      <c r="F77" s="8" t="s">
        <v>56</v>
      </c>
      <c r="G77" s="8" t="s">
        <v>42</v>
      </c>
      <c r="H77" s="8" t="s">
        <v>406</v>
      </c>
      <c r="I77" s="9" t="s">
        <v>197</v>
      </c>
      <c r="J77" s="8" t="s">
        <v>407</v>
      </c>
      <c r="K77" s="8">
        <v>2</v>
      </c>
      <c r="L77" s="8" t="s">
        <v>56</v>
      </c>
      <c r="M77" s="8">
        <v>48</v>
      </c>
      <c r="N77" s="10">
        <v>24</v>
      </c>
      <c r="O77" s="8">
        <v>24</v>
      </c>
      <c r="P77" s="32" t="s">
        <v>1711</v>
      </c>
      <c r="Q77" s="8" t="s">
        <v>1713</v>
      </c>
      <c r="R77" s="9" t="s">
        <v>1712</v>
      </c>
      <c r="S77" s="13" t="s">
        <v>56</v>
      </c>
      <c r="T77" s="9" t="s">
        <v>31</v>
      </c>
      <c r="U77" s="8" t="s">
        <v>1714</v>
      </c>
      <c r="V77" s="29" t="s">
        <v>1715</v>
      </c>
      <c r="W77" s="8" t="s">
        <v>56</v>
      </c>
      <c r="X77" s="8" t="s">
        <v>1720</v>
      </c>
      <c r="Y77" s="8" t="s">
        <v>408</v>
      </c>
      <c r="AB77" s="8" t="s">
        <v>1721</v>
      </c>
    </row>
    <row r="78" spans="1:28" ht="14.25" customHeight="1" x14ac:dyDescent="0.3">
      <c r="A78" s="9">
        <v>785</v>
      </c>
      <c r="B78" s="8" t="s">
        <v>540</v>
      </c>
      <c r="C78" s="9">
        <v>1996</v>
      </c>
      <c r="D78" s="8" t="s">
        <v>409</v>
      </c>
      <c r="E78" s="8" t="s">
        <v>652</v>
      </c>
      <c r="F78" s="8" t="s">
        <v>1390</v>
      </c>
      <c r="G78" s="87" t="s">
        <v>27</v>
      </c>
      <c r="H78" s="8" t="s">
        <v>410</v>
      </c>
      <c r="I78" s="9" t="s">
        <v>287</v>
      </c>
      <c r="J78" s="8" t="s">
        <v>411</v>
      </c>
      <c r="K78" s="8">
        <v>3</v>
      </c>
      <c r="L78" s="8" t="s">
        <v>56</v>
      </c>
      <c r="M78" s="8">
        <v>34</v>
      </c>
      <c r="N78" s="10" t="s">
        <v>1724</v>
      </c>
      <c r="O78" s="8">
        <v>17</v>
      </c>
      <c r="P78" s="33" t="s">
        <v>1722</v>
      </c>
      <c r="Q78" s="8" t="s">
        <v>1725</v>
      </c>
      <c r="R78" s="9" t="s">
        <v>1723</v>
      </c>
      <c r="S78" s="13" t="s">
        <v>56</v>
      </c>
      <c r="T78" s="9" t="s">
        <v>31</v>
      </c>
      <c r="U78" s="8" t="s">
        <v>56</v>
      </c>
      <c r="V78" s="29" t="s">
        <v>1726</v>
      </c>
      <c r="W78" s="8" t="s">
        <v>1727</v>
      </c>
      <c r="X78" s="8" t="s">
        <v>398</v>
      </c>
      <c r="Y78" s="8" t="s">
        <v>27</v>
      </c>
      <c r="AB78" s="8" t="s">
        <v>1728</v>
      </c>
    </row>
    <row r="79" spans="1:28" ht="14.25" customHeight="1" x14ac:dyDescent="0.3">
      <c r="A79" s="9">
        <v>831</v>
      </c>
      <c r="B79" s="8" t="s">
        <v>582</v>
      </c>
      <c r="C79" s="9">
        <v>1995</v>
      </c>
      <c r="D79" s="8" t="s">
        <v>424</v>
      </c>
      <c r="E79" s="8" t="s">
        <v>1166</v>
      </c>
      <c r="F79" s="8" t="s">
        <v>56</v>
      </c>
      <c r="G79" s="87" t="s">
        <v>139</v>
      </c>
      <c r="H79" s="8" t="s">
        <v>425</v>
      </c>
      <c r="I79" s="9" t="s">
        <v>279</v>
      </c>
      <c r="J79" s="8" t="s">
        <v>1440</v>
      </c>
      <c r="K79" s="8">
        <v>2</v>
      </c>
      <c r="L79" s="8" t="s">
        <v>56</v>
      </c>
      <c r="M79" s="8">
        <v>90</v>
      </c>
      <c r="N79" s="10">
        <v>60</v>
      </c>
      <c r="O79" s="8">
        <v>30</v>
      </c>
      <c r="P79" s="32" t="s">
        <v>1742</v>
      </c>
      <c r="Q79" s="8" t="s">
        <v>1741</v>
      </c>
      <c r="R79" s="9" t="s">
        <v>1740</v>
      </c>
      <c r="S79" s="13" t="s">
        <v>56</v>
      </c>
      <c r="T79" s="9" t="s">
        <v>31</v>
      </c>
      <c r="U79" s="8" t="s">
        <v>1745</v>
      </c>
      <c r="V79" s="29" t="s">
        <v>1743</v>
      </c>
      <c r="W79" s="8" t="s">
        <v>1744</v>
      </c>
      <c r="X79" s="8" t="s">
        <v>1746</v>
      </c>
      <c r="Y79" s="8" t="s">
        <v>426</v>
      </c>
      <c r="AB79" s="8" t="s">
        <v>785</v>
      </c>
    </row>
    <row r="80" spans="1:28" ht="14.25" customHeight="1" x14ac:dyDescent="0.3">
      <c r="A80" s="9">
        <v>863</v>
      </c>
      <c r="B80" s="8" t="s">
        <v>542</v>
      </c>
      <c r="C80" s="9">
        <v>1993</v>
      </c>
      <c r="D80" s="8" t="s">
        <v>427</v>
      </c>
      <c r="E80" s="8" t="s">
        <v>1166</v>
      </c>
      <c r="F80" s="8" t="s">
        <v>56</v>
      </c>
      <c r="G80" s="8" t="s">
        <v>42</v>
      </c>
      <c r="H80" s="8" t="s">
        <v>428</v>
      </c>
      <c r="I80" s="9" t="s">
        <v>68</v>
      </c>
      <c r="J80" s="8" t="s">
        <v>1455</v>
      </c>
      <c r="K80" s="8">
        <v>2</v>
      </c>
      <c r="L80" s="8" t="s">
        <v>56</v>
      </c>
      <c r="M80" s="8">
        <v>60</v>
      </c>
      <c r="N80" s="10">
        <v>30</v>
      </c>
      <c r="O80" s="8">
        <v>30</v>
      </c>
      <c r="P80" s="32" t="s">
        <v>785</v>
      </c>
      <c r="Q80" s="8" t="s">
        <v>1750</v>
      </c>
      <c r="R80" s="9" t="s">
        <v>1749</v>
      </c>
      <c r="S80" s="13" t="s">
        <v>56</v>
      </c>
      <c r="T80" s="9" t="s">
        <v>31</v>
      </c>
      <c r="U80" s="8" t="s">
        <v>1751</v>
      </c>
      <c r="V80" s="29" t="s">
        <v>785</v>
      </c>
      <c r="W80" s="8" t="s">
        <v>1752</v>
      </c>
      <c r="X80" s="8" t="s">
        <v>183</v>
      </c>
      <c r="Y80" s="8" t="s">
        <v>429</v>
      </c>
      <c r="AB80" s="8" t="s">
        <v>785</v>
      </c>
    </row>
    <row r="81" spans="1:28" ht="14.25" customHeight="1" x14ac:dyDescent="0.3">
      <c r="A81" s="9">
        <v>874</v>
      </c>
      <c r="B81" s="8" t="s">
        <v>543</v>
      </c>
      <c r="C81" s="9">
        <v>1993</v>
      </c>
      <c r="D81" s="8" t="s">
        <v>430</v>
      </c>
      <c r="E81" s="8" t="s">
        <v>1166</v>
      </c>
      <c r="F81" s="8" t="s">
        <v>1390</v>
      </c>
      <c r="G81" s="8" t="s">
        <v>42</v>
      </c>
      <c r="H81" s="8" t="s">
        <v>431</v>
      </c>
      <c r="I81" s="9" t="s">
        <v>259</v>
      </c>
      <c r="J81" s="8" t="s">
        <v>1754</v>
      </c>
      <c r="K81" s="8">
        <v>2</v>
      </c>
      <c r="L81" s="8" t="s">
        <v>56</v>
      </c>
      <c r="M81" s="8">
        <v>41</v>
      </c>
      <c r="N81" s="10">
        <v>21</v>
      </c>
      <c r="O81" s="8">
        <v>20</v>
      </c>
      <c r="P81" s="33" t="s">
        <v>1758</v>
      </c>
      <c r="Q81" s="8" t="s">
        <v>1757</v>
      </c>
      <c r="R81" s="9" t="s">
        <v>1756</v>
      </c>
      <c r="S81" s="13" t="s">
        <v>56</v>
      </c>
      <c r="T81" s="9" t="s">
        <v>31</v>
      </c>
      <c r="U81" s="8" t="s">
        <v>56</v>
      </c>
      <c r="V81" s="29" t="s">
        <v>1759</v>
      </c>
      <c r="W81" s="8" t="s">
        <v>56</v>
      </c>
      <c r="X81" s="8" t="s">
        <v>56</v>
      </c>
      <c r="Y81" s="8" t="s">
        <v>379</v>
      </c>
      <c r="AB81" s="8" t="s">
        <v>1755</v>
      </c>
    </row>
    <row r="82" spans="1:28" ht="14.25" customHeight="1" x14ac:dyDescent="0.3">
      <c r="A82" s="9">
        <v>882</v>
      </c>
      <c r="B82" s="8" t="s">
        <v>584</v>
      </c>
      <c r="C82" s="9">
        <v>1993</v>
      </c>
      <c r="D82" s="8" t="s">
        <v>436</v>
      </c>
      <c r="E82" s="8" t="s">
        <v>1166</v>
      </c>
      <c r="F82" s="8" t="s">
        <v>56</v>
      </c>
      <c r="G82" s="8" t="s">
        <v>42</v>
      </c>
      <c r="H82" s="8" t="s">
        <v>437</v>
      </c>
      <c r="I82" s="9" t="s">
        <v>29</v>
      </c>
      <c r="J82" s="8" t="s">
        <v>438</v>
      </c>
      <c r="K82" s="8">
        <v>2</v>
      </c>
      <c r="L82" s="8" t="s">
        <v>56</v>
      </c>
      <c r="M82" s="8">
        <v>75</v>
      </c>
      <c r="N82" s="10">
        <v>40</v>
      </c>
      <c r="O82" s="8">
        <v>35</v>
      </c>
      <c r="P82" s="32" t="s">
        <v>785</v>
      </c>
      <c r="Q82" s="8" t="s">
        <v>1766</v>
      </c>
      <c r="R82" s="9" t="s">
        <v>1765</v>
      </c>
      <c r="S82" s="13" t="s">
        <v>56</v>
      </c>
      <c r="T82" s="9" t="s">
        <v>31</v>
      </c>
      <c r="U82" s="8" t="s">
        <v>1767</v>
      </c>
      <c r="V82" s="29" t="s">
        <v>785</v>
      </c>
      <c r="W82" s="8" t="s">
        <v>56</v>
      </c>
      <c r="X82" s="8" t="s">
        <v>56</v>
      </c>
      <c r="Y82" s="8" t="s">
        <v>379</v>
      </c>
      <c r="AB82" s="8" t="s">
        <v>785</v>
      </c>
    </row>
    <row r="83" spans="1:28" ht="14.25" customHeight="1" x14ac:dyDescent="0.3">
      <c r="A83" s="9">
        <v>915</v>
      </c>
      <c r="B83" s="8" t="s">
        <v>585</v>
      </c>
      <c r="C83" s="9">
        <v>1989</v>
      </c>
      <c r="D83" s="8" t="s">
        <v>291</v>
      </c>
      <c r="E83" s="8" t="s">
        <v>1166</v>
      </c>
      <c r="F83" s="8" t="s">
        <v>56</v>
      </c>
      <c r="G83" s="8" t="s">
        <v>42</v>
      </c>
      <c r="H83" s="8" t="s">
        <v>437</v>
      </c>
      <c r="I83" s="9" t="s">
        <v>44</v>
      </c>
      <c r="J83" s="8" t="s">
        <v>439</v>
      </c>
      <c r="K83" s="8">
        <v>2</v>
      </c>
      <c r="L83" s="8" t="s">
        <v>56</v>
      </c>
      <c r="M83" s="8">
        <v>112</v>
      </c>
      <c r="N83" s="10">
        <v>67</v>
      </c>
      <c r="O83" s="8">
        <v>45</v>
      </c>
      <c r="P83" s="32" t="s">
        <v>785</v>
      </c>
      <c r="Q83" s="8" t="s">
        <v>1769</v>
      </c>
      <c r="R83" s="9" t="s">
        <v>1768</v>
      </c>
      <c r="S83" s="13" t="s">
        <v>56</v>
      </c>
      <c r="T83" s="9" t="s">
        <v>31</v>
      </c>
      <c r="U83" s="8" t="s">
        <v>1770</v>
      </c>
      <c r="X83" s="8" t="s">
        <v>1771</v>
      </c>
      <c r="Y83" s="8" t="s">
        <v>379</v>
      </c>
      <c r="AB83" s="8" t="s">
        <v>785</v>
      </c>
    </row>
    <row r="84" spans="1:28" ht="14.25" customHeight="1" x14ac:dyDescent="0.3">
      <c r="A84" s="9">
        <v>946</v>
      </c>
      <c r="B84" s="8" t="s">
        <v>586</v>
      </c>
      <c r="C84" s="9">
        <v>2017</v>
      </c>
      <c r="D84" s="8" t="s">
        <v>440</v>
      </c>
      <c r="E84" s="8" t="s">
        <v>1166</v>
      </c>
      <c r="F84" s="8" t="s">
        <v>56</v>
      </c>
      <c r="G84" s="8" t="s">
        <v>42</v>
      </c>
      <c r="H84" s="8" t="s">
        <v>441</v>
      </c>
      <c r="I84" s="9" t="s">
        <v>118</v>
      </c>
      <c r="J84" s="8" t="s">
        <v>1454</v>
      </c>
      <c r="K84" s="8">
        <v>2</v>
      </c>
      <c r="L84" s="8" t="s">
        <v>1773</v>
      </c>
      <c r="M84" s="8">
        <v>80</v>
      </c>
      <c r="N84" s="10">
        <v>50</v>
      </c>
      <c r="O84" s="8">
        <v>30</v>
      </c>
      <c r="P84" s="32" t="s">
        <v>1774</v>
      </c>
      <c r="Q84" s="8" t="s">
        <v>1775</v>
      </c>
      <c r="R84" s="9" t="s">
        <v>1776</v>
      </c>
      <c r="S84" s="13" t="s">
        <v>56</v>
      </c>
      <c r="T84" s="9" t="s">
        <v>31</v>
      </c>
      <c r="U84" s="8" t="s">
        <v>56</v>
      </c>
      <c r="V84" s="29" t="s">
        <v>1772</v>
      </c>
      <c r="W84" s="8" t="s">
        <v>56</v>
      </c>
      <c r="X84" s="8" t="s">
        <v>442</v>
      </c>
      <c r="Y84" s="8" t="s">
        <v>379</v>
      </c>
      <c r="AB84" s="29" t="s">
        <v>1777</v>
      </c>
    </row>
    <row r="85" spans="1:28" ht="14.25" customHeight="1" x14ac:dyDescent="0.3">
      <c r="A85" s="9">
        <v>1745</v>
      </c>
      <c r="B85" s="8" t="s">
        <v>570</v>
      </c>
      <c r="C85" s="9">
        <v>1984</v>
      </c>
      <c r="D85" s="8" t="s">
        <v>443</v>
      </c>
      <c r="E85" s="8" t="s">
        <v>1166</v>
      </c>
      <c r="F85" s="8" t="s">
        <v>56</v>
      </c>
      <c r="G85" s="8" t="s">
        <v>42</v>
      </c>
      <c r="H85" s="8" t="s">
        <v>444</v>
      </c>
      <c r="I85" s="9" t="s">
        <v>287</v>
      </c>
      <c r="J85" s="8" t="s">
        <v>445</v>
      </c>
      <c r="K85" s="8">
        <v>2</v>
      </c>
      <c r="L85" s="8" t="s">
        <v>56</v>
      </c>
      <c r="M85" s="8">
        <v>63</v>
      </c>
      <c r="N85" s="10">
        <v>33</v>
      </c>
      <c r="O85" s="8">
        <v>30</v>
      </c>
      <c r="P85" s="33" t="s">
        <v>1779</v>
      </c>
      <c r="Q85" s="8" t="s">
        <v>1778</v>
      </c>
      <c r="R85" s="9" t="s">
        <v>56</v>
      </c>
      <c r="S85" s="13" t="s">
        <v>56</v>
      </c>
      <c r="T85" s="9" t="s">
        <v>31</v>
      </c>
      <c r="U85" s="8" t="s">
        <v>1780</v>
      </c>
      <c r="X85" s="8" t="s">
        <v>56</v>
      </c>
      <c r="Y85" s="8" t="s">
        <v>404</v>
      </c>
      <c r="AB85" s="8" t="s">
        <v>1781</v>
      </c>
    </row>
    <row r="86" spans="1:28" ht="14.25" customHeight="1" x14ac:dyDescent="0.3">
      <c r="A86" s="9">
        <v>299</v>
      </c>
      <c r="B86" s="8" t="s">
        <v>1790</v>
      </c>
      <c r="C86" s="9">
        <v>2012</v>
      </c>
      <c r="D86" s="8" t="s">
        <v>1112</v>
      </c>
      <c r="E86" s="8" t="s">
        <v>588</v>
      </c>
      <c r="F86" s="8" t="s">
        <v>1165</v>
      </c>
      <c r="G86" s="8" t="s">
        <v>42</v>
      </c>
      <c r="H86" s="8" t="s">
        <v>1113</v>
      </c>
      <c r="I86" s="9" t="s">
        <v>81</v>
      </c>
      <c r="J86" s="8" t="s">
        <v>1250</v>
      </c>
      <c r="K86" s="8">
        <v>2</v>
      </c>
      <c r="L86" s="8" t="s">
        <v>56</v>
      </c>
      <c r="M86" s="8">
        <v>26</v>
      </c>
      <c r="N86" s="8">
        <v>14</v>
      </c>
      <c r="O86" s="10">
        <v>12</v>
      </c>
      <c r="P86" s="32" t="s">
        <v>1786</v>
      </c>
      <c r="Q86" s="8" t="s">
        <v>1785</v>
      </c>
      <c r="R86" s="9" t="s">
        <v>1784</v>
      </c>
      <c r="S86" s="13" t="s">
        <v>56</v>
      </c>
      <c r="T86" s="9" t="s">
        <v>31</v>
      </c>
      <c r="U86" s="8" t="s">
        <v>56</v>
      </c>
      <c r="V86" s="29" t="s">
        <v>1782</v>
      </c>
      <c r="W86" s="8" t="s">
        <v>1783</v>
      </c>
      <c r="X86" s="8" t="s">
        <v>1114</v>
      </c>
      <c r="Y86" s="8" t="s">
        <v>1115</v>
      </c>
      <c r="Z86" s="28" t="s">
        <v>1162</v>
      </c>
      <c r="AB86" s="8" t="s">
        <v>1789</v>
      </c>
    </row>
    <row r="87" spans="1:28" ht="14.25" customHeight="1" x14ac:dyDescent="0.3">
      <c r="A87" s="9">
        <v>582</v>
      </c>
      <c r="B87" s="8" t="s">
        <v>1800</v>
      </c>
      <c r="C87" s="9">
        <v>2003</v>
      </c>
      <c r="D87" s="8" t="s">
        <v>1124</v>
      </c>
      <c r="E87" s="8" t="s">
        <v>1166</v>
      </c>
      <c r="F87" s="99" t="s">
        <v>56</v>
      </c>
      <c r="G87" s="8" t="s">
        <v>1178</v>
      </c>
      <c r="H87" s="8" t="s">
        <v>1795</v>
      </c>
      <c r="I87" s="9" t="s">
        <v>347</v>
      </c>
      <c r="J87" s="8" t="s">
        <v>1189</v>
      </c>
      <c r="K87" s="8">
        <v>2</v>
      </c>
      <c r="L87" s="8" t="s">
        <v>1796</v>
      </c>
      <c r="M87" s="8">
        <v>43</v>
      </c>
      <c r="N87" s="8">
        <v>22</v>
      </c>
      <c r="O87" s="8">
        <v>21</v>
      </c>
      <c r="P87" s="32" t="s">
        <v>785</v>
      </c>
      <c r="Q87" s="8" t="s">
        <v>1798</v>
      </c>
      <c r="R87" s="9" t="s">
        <v>1797</v>
      </c>
      <c r="S87" s="13" t="s">
        <v>56</v>
      </c>
      <c r="T87" s="9" t="s">
        <v>31</v>
      </c>
      <c r="U87" s="8" t="s">
        <v>56</v>
      </c>
      <c r="V87" s="29" t="s">
        <v>785</v>
      </c>
      <c r="W87" s="8" t="s">
        <v>1799</v>
      </c>
      <c r="X87" s="8" t="s">
        <v>56</v>
      </c>
      <c r="Z87" s="28" t="s">
        <v>1135</v>
      </c>
      <c r="AB87" s="8" t="s">
        <v>785</v>
      </c>
    </row>
    <row r="88" spans="1:28" ht="14.25" customHeight="1" x14ac:dyDescent="0.3">
      <c r="A88" s="9">
        <v>601</v>
      </c>
      <c r="B88" s="8" t="s">
        <v>1810</v>
      </c>
      <c r="C88" s="9">
        <v>2002</v>
      </c>
      <c r="D88" s="8" t="s">
        <v>1125</v>
      </c>
      <c r="E88" s="8" t="s">
        <v>1166</v>
      </c>
      <c r="F88" s="99" t="s">
        <v>56</v>
      </c>
      <c r="G88" s="8" t="s">
        <v>1178</v>
      </c>
      <c r="H88" s="8" t="s">
        <v>1801</v>
      </c>
      <c r="I88" s="9" t="s">
        <v>68</v>
      </c>
      <c r="J88" s="8" t="s">
        <v>175</v>
      </c>
      <c r="K88" s="8">
        <v>2</v>
      </c>
      <c r="L88" s="8" t="s">
        <v>56</v>
      </c>
      <c r="M88" s="8">
        <v>48</v>
      </c>
      <c r="N88" s="8">
        <v>23</v>
      </c>
      <c r="O88" s="8">
        <v>25</v>
      </c>
      <c r="P88" s="33" t="s">
        <v>1804</v>
      </c>
      <c r="Q88" s="8" t="s">
        <v>1803</v>
      </c>
      <c r="R88" s="9" t="s">
        <v>1802</v>
      </c>
      <c r="S88" s="13" t="s">
        <v>56</v>
      </c>
      <c r="T88" s="9" t="s">
        <v>31</v>
      </c>
      <c r="U88" s="8" t="s">
        <v>1807</v>
      </c>
      <c r="V88" s="29" t="s">
        <v>1806</v>
      </c>
      <c r="W88" s="8" t="s">
        <v>1805</v>
      </c>
      <c r="X88" s="8" t="s">
        <v>1808</v>
      </c>
      <c r="Z88" s="28" t="s">
        <v>1136</v>
      </c>
      <c r="AB88" s="8" t="s">
        <v>785</v>
      </c>
    </row>
    <row r="89" spans="1:28" ht="14.25" customHeight="1" x14ac:dyDescent="0.3">
      <c r="A89" s="9">
        <v>672</v>
      </c>
      <c r="B89" s="8" t="s">
        <v>1811</v>
      </c>
      <c r="C89" s="9">
        <v>2000</v>
      </c>
      <c r="D89" s="8" t="s">
        <v>1126</v>
      </c>
      <c r="E89" s="8" t="s">
        <v>1166</v>
      </c>
      <c r="F89" s="99" t="s">
        <v>56</v>
      </c>
      <c r="G89" s="8" t="s">
        <v>1178</v>
      </c>
      <c r="H89" s="8" t="s">
        <v>437</v>
      </c>
      <c r="I89" s="9" t="s">
        <v>68</v>
      </c>
      <c r="J89" s="8" t="s">
        <v>1812</v>
      </c>
      <c r="K89" s="8">
        <v>2</v>
      </c>
      <c r="L89" s="8" t="s">
        <v>56</v>
      </c>
      <c r="M89" s="8">
        <v>75</v>
      </c>
      <c r="N89" s="10" t="s">
        <v>1816</v>
      </c>
      <c r="O89" s="8">
        <v>26</v>
      </c>
      <c r="P89" s="32" t="s">
        <v>785</v>
      </c>
      <c r="Q89" s="8" t="s">
        <v>1813</v>
      </c>
      <c r="R89" s="9" t="s">
        <v>1814</v>
      </c>
      <c r="S89" s="13" t="s">
        <v>56</v>
      </c>
      <c r="T89" s="9" t="s">
        <v>31</v>
      </c>
      <c r="U89" s="8" t="s">
        <v>1815</v>
      </c>
      <c r="V89" s="29" t="s">
        <v>785</v>
      </c>
      <c r="W89" s="8" t="s">
        <v>56</v>
      </c>
      <c r="X89" s="8" t="s">
        <v>56</v>
      </c>
      <c r="Z89" s="28" t="s">
        <v>1137</v>
      </c>
      <c r="AB89" s="8" t="s">
        <v>785</v>
      </c>
    </row>
    <row r="90" spans="1:28" s="42" customFormat="1" ht="14.25" customHeight="1" x14ac:dyDescent="0.3">
      <c r="A90" s="41">
        <v>828</v>
      </c>
      <c r="B90" s="42" t="s">
        <v>1817</v>
      </c>
      <c r="C90" s="41">
        <v>1995</v>
      </c>
      <c r="D90" s="42" t="s">
        <v>1127</v>
      </c>
      <c r="E90" s="42" t="s">
        <v>588</v>
      </c>
      <c r="F90" s="42" t="s">
        <v>1163</v>
      </c>
      <c r="G90" s="42" t="s">
        <v>1178</v>
      </c>
      <c r="H90" s="42" t="s">
        <v>1818</v>
      </c>
      <c r="I90" s="41" t="s">
        <v>215</v>
      </c>
      <c r="J90" s="42" t="s">
        <v>1190</v>
      </c>
      <c r="K90" s="42">
        <v>2</v>
      </c>
      <c r="L90" s="42" t="s">
        <v>56</v>
      </c>
      <c r="M90" s="42">
        <v>63</v>
      </c>
      <c r="N90" s="43" t="s">
        <v>1191</v>
      </c>
      <c r="O90" s="43">
        <v>113</v>
      </c>
      <c r="P90" s="91" t="s">
        <v>785</v>
      </c>
      <c r="Q90" s="41">
        <v>33</v>
      </c>
      <c r="R90" s="100">
        <v>0.90416666666666667</v>
      </c>
      <c r="S90" s="67" t="s">
        <v>56</v>
      </c>
      <c r="T90" s="41" t="s">
        <v>31</v>
      </c>
      <c r="U90" s="42" t="s">
        <v>56</v>
      </c>
      <c r="V90" s="65" t="s">
        <v>785</v>
      </c>
      <c r="Z90" s="40" t="s">
        <v>1138</v>
      </c>
      <c r="AB90" s="8" t="s">
        <v>785</v>
      </c>
    </row>
    <row r="91" spans="1:28" ht="14.25" customHeight="1" x14ac:dyDescent="0.3">
      <c r="A91" s="9">
        <v>176</v>
      </c>
      <c r="B91" s="8" t="s">
        <v>1826</v>
      </c>
      <c r="C91" s="9">
        <v>2016</v>
      </c>
      <c r="D91" s="8" t="s">
        <v>1139</v>
      </c>
      <c r="E91" s="8" t="s">
        <v>652</v>
      </c>
      <c r="F91" s="99" t="s">
        <v>1391</v>
      </c>
      <c r="G91" s="87" t="s">
        <v>466</v>
      </c>
      <c r="H91" s="8" t="s">
        <v>1819</v>
      </c>
      <c r="I91" s="9" t="s">
        <v>87</v>
      </c>
      <c r="J91" s="8" t="s">
        <v>1453</v>
      </c>
      <c r="K91" s="8">
        <v>3</v>
      </c>
      <c r="L91" s="8" t="s">
        <v>56</v>
      </c>
      <c r="M91" s="8">
        <v>170</v>
      </c>
      <c r="N91" s="14" t="s">
        <v>1452</v>
      </c>
      <c r="O91" s="10">
        <v>37</v>
      </c>
      <c r="P91" s="33" t="s">
        <v>1820</v>
      </c>
      <c r="Q91" s="8" t="s">
        <v>1822</v>
      </c>
      <c r="R91" s="9" t="s">
        <v>1823</v>
      </c>
      <c r="S91" s="13" t="s">
        <v>56</v>
      </c>
      <c r="T91" s="9" t="s">
        <v>31</v>
      </c>
      <c r="U91" s="8" t="s">
        <v>56</v>
      </c>
      <c r="V91" s="29" t="s">
        <v>1824</v>
      </c>
      <c r="X91" s="8" t="s">
        <v>1821</v>
      </c>
      <c r="Z91" s="28" t="s">
        <v>1140</v>
      </c>
    </row>
    <row r="92" spans="1:28" ht="14.25" customHeight="1" x14ac:dyDescent="0.3">
      <c r="A92" s="9">
        <v>96</v>
      </c>
      <c r="B92" s="8" t="s">
        <v>1825</v>
      </c>
      <c r="C92" s="9">
        <v>2020</v>
      </c>
      <c r="D92" s="8" t="s">
        <v>1058</v>
      </c>
      <c r="E92" s="8" t="s">
        <v>588</v>
      </c>
      <c r="F92" s="8" t="s">
        <v>1448</v>
      </c>
      <c r="G92" s="8" t="s">
        <v>42</v>
      </c>
      <c r="H92" s="8" t="s">
        <v>1828</v>
      </c>
      <c r="I92" s="9" t="s">
        <v>36</v>
      </c>
      <c r="J92" s="8" t="s">
        <v>1083</v>
      </c>
      <c r="K92" s="8">
        <v>2</v>
      </c>
      <c r="L92" s="8" t="s">
        <v>1827</v>
      </c>
      <c r="M92" s="8">
        <v>89</v>
      </c>
      <c r="N92" s="8">
        <v>21</v>
      </c>
      <c r="O92" s="10">
        <v>68</v>
      </c>
      <c r="P92" s="33" t="s">
        <v>1829</v>
      </c>
      <c r="Q92" s="8" t="s">
        <v>1832</v>
      </c>
      <c r="R92" s="9" t="s">
        <v>1833</v>
      </c>
      <c r="S92" s="101" t="s">
        <v>1830</v>
      </c>
      <c r="T92" s="9" t="s">
        <v>31</v>
      </c>
      <c r="U92" s="8" t="s">
        <v>56</v>
      </c>
      <c r="V92" s="29" t="s">
        <v>56</v>
      </c>
      <c r="W92" s="8" t="s">
        <v>56</v>
      </c>
      <c r="X92" s="8" t="s">
        <v>1088</v>
      </c>
      <c r="Y92" s="8" t="s">
        <v>1096</v>
      </c>
      <c r="Z92" s="28" t="s">
        <v>1146</v>
      </c>
      <c r="AB92" s="8" t="s">
        <v>1831</v>
      </c>
    </row>
    <row r="93" spans="1:28" ht="14.25" customHeight="1" x14ac:dyDescent="0.3">
      <c r="A93" s="9">
        <v>105</v>
      </c>
      <c r="B93" s="8" t="s">
        <v>1834</v>
      </c>
      <c r="C93" s="9">
        <v>2019</v>
      </c>
      <c r="D93" s="8" t="s">
        <v>1059</v>
      </c>
      <c r="E93" s="8" t="s">
        <v>652</v>
      </c>
      <c r="F93" s="99" t="s">
        <v>1163</v>
      </c>
      <c r="G93" s="8" t="s">
        <v>1178</v>
      </c>
      <c r="H93" s="8" t="s">
        <v>1075</v>
      </c>
      <c r="I93" s="9" t="s">
        <v>87</v>
      </c>
      <c r="J93" s="8" t="s">
        <v>1449</v>
      </c>
      <c r="K93" s="8">
        <v>3</v>
      </c>
      <c r="L93" s="8" t="s">
        <v>56</v>
      </c>
      <c r="M93" s="8">
        <v>110</v>
      </c>
      <c r="N93" s="10" t="s">
        <v>1450</v>
      </c>
      <c r="O93" s="10" t="s">
        <v>56</v>
      </c>
      <c r="P93" s="32" t="s">
        <v>1835</v>
      </c>
      <c r="Q93" s="8" t="s">
        <v>1836</v>
      </c>
      <c r="R93" s="9" t="s">
        <v>1837</v>
      </c>
      <c r="S93" s="13" t="s">
        <v>56</v>
      </c>
      <c r="T93" s="9" t="s">
        <v>50</v>
      </c>
      <c r="U93" s="8" t="s">
        <v>56</v>
      </c>
      <c r="V93" s="29" t="s">
        <v>56</v>
      </c>
      <c r="W93" s="8" t="s">
        <v>56</v>
      </c>
      <c r="X93" s="8" t="s">
        <v>1843</v>
      </c>
      <c r="Y93" s="8" t="s">
        <v>322</v>
      </c>
      <c r="Z93" s="28" t="s">
        <v>1147</v>
      </c>
      <c r="AB93" s="8" t="s">
        <v>1838</v>
      </c>
    </row>
    <row r="94" spans="1:28" ht="14.25" customHeight="1" x14ac:dyDescent="0.3">
      <c r="A94" s="9">
        <v>144</v>
      </c>
      <c r="B94" s="8" t="s">
        <v>1844</v>
      </c>
      <c r="C94" s="9">
        <v>2017</v>
      </c>
      <c r="D94" s="8" t="s">
        <v>1060</v>
      </c>
      <c r="E94" s="8" t="s">
        <v>588</v>
      </c>
      <c r="F94" s="8" t="s">
        <v>1435</v>
      </c>
      <c r="G94" s="8" t="s">
        <v>42</v>
      </c>
      <c r="H94" s="8" t="s">
        <v>1076</v>
      </c>
      <c r="I94" s="9" t="s">
        <v>1084</v>
      </c>
      <c r="J94" s="8" t="s">
        <v>2122</v>
      </c>
      <c r="K94" s="8">
        <v>2</v>
      </c>
      <c r="L94" s="8" t="s">
        <v>1845</v>
      </c>
      <c r="M94" s="8">
        <v>32</v>
      </c>
      <c r="N94" s="10">
        <v>36</v>
      </c>
      <c r="O94" s="10">
        <v>22</v>
      </c>
      <c r="P94" s="33" t="s">
        <v>1846</v>
      </c>
      <c r="Q94" s="8">
        <v>46.8</v>
      </c>
      <c r="R94" s="102">
        <v>0.1451388888888889</v>
      </c>
      <c r="S94" s="13" t="s">
        <v>56</v>
      </c>
      <c r="T94" s="9" t="s">
        <v>31</v>
      </c>
      <c r="U94" s="8" t="s">
        <v>56</v>
      </c>
      <c r="V94" s="29" t="s">
        <v>1847</v>
      </c>
      <c r="W94" s="8" t="s">
        <v>1848</v>
      </c>
      <c r="X94" s="8" t="s">
        <v>1089</v>
      </c>
      <c r="Y94" s="8" t="s">
        <v>58</v>
      </c>
      <c r="Z94" s="28" t="s">
        <v>1148</v>
      </c>
      <c r="AB94" s="8" t="s">
        <v>1849</v>
      </c>
    </row>
    <row r="95" spans="1:28" ht="14.25" customHeight="1" x14ac:dyDescent="0.3">
      <c r="A95" s="9">
        <v>287</v>
      </c>
      <c r="B95" s="8" t="s">
        <v>550</v>
      </c>
      <c r="C95" s="9">
        <v>2013</v>
      </c>
      <c r="D95" s="8" t="s">
        <v>1061</v>
      </c>
      <c r="E95" s="8" t="s">
        <v>588</v>
      </c>
      <c r="F95" s="99" t="s">
        <v>1163</v>
      </c>
      <c r="G95" s="8" t="s">
        <v>1178</v>
      </c>
      <c r="H95" s="8" t="s">
        <v>1856</v>
      </c>
      <c r="I95" s="9" t="s">
        <v>81</v>
      </c>
      <c r="J95" s="8" t="s">
        <v>1451</v>
      </c>
      <c r="K95" s="8">
        <v>2</v>
      </c>
      <c r="L95" s="8" t="s">
        <v>56</v>
      </c>
      <c r="M95" s="8">
        <v>20</v>
      </c>
      <c r="N95" s="10">
        <v>8</v>
      </c>
      <c r="O95" s="8">
        <v>12</v>
      </c>
      <c r="P95" s="33" t="s">
        <v>1859</v>
      </c>
      <c r="Q95" s="8" t="s">
        <v>1857</v>
      </c>
      <c r="R95" s="9" t="s">
        <v>1858</v>
      </c>
      <c r="S95" s="13" t="s">
        <v>56</v>
      </c>
      <c r="T95" s="9" t="s">
        <v>31</v>
      </c>
      <c r="U95" s="8" t="s">
        <v>56</v>
      </c>
      <c r="V95" s="29" t="s">
        <v>56</v>
      </c>
      <c r="W95" s="8" t="s">
        <v>56</v>
      </c>
      <c r="X95" s="8" t="s">
        <v>1860</v>
      </c>
      <c r="Z95" s="28" t="s">
        <v>1149</v>
      </c>
      <c r="AB95" s="8" t="s">
        <v>1861</v>
      </c>
    </row>
    <row r="96" spans="1:28" ht="14.25" customHeight="1" x14ac:dyDescent="0.3">
      <c r="A96" s="9">
        <v>288</v>
      </c>
      <c r="B96" s="8" t="s">
        <v>1871</v>
      </c>
      <c r="C96" s="9">
        <v>2013</v>
      </c>
      <c r="D96" s="8" t="s">
        <v>1062</v>
      </c>
      <c r="E96" s="8" t="s">
        <v>588</v>
      </c>
      <c r="F96" s="8" t="s">
        <v>1448</v>
      </c>
      <c r="G96" s="8" t="s">
        <v>42</v>
      </c>
      <c r="H96" s="8" t="s">
        <v>1077</v>
      </c>
      <c r="I96" s="9" t="s">
        <v>215</v>
      </c>
      <c r="J96" s="8" t="s">
        <v>1866</v>
      </c>
      <c r="K96" s="8">
        <v>2</v>
      </c>
      <c r="L96" s="8" t="s">
        <v>56</v>
      </c>
      <c r="M96" s="8">
        <v>25</v>
      </c>
      <c r="N96" s="8">
        <v>12</v>
      </c>
      <c r="O96" s="8">
        <v>13</v>
      </c>
      <c r="P96" s="33" t="s">
        <v>1867</v>
      </c>
      <c r="Q96" s="8" t="s">
        <v>1868</v>
      </c>
      <c r="R96" s="9" t="s">
        <v>1869</v>
      </c>
      <c r="S96" s="13" t="s">
        <v>56</v>
      </c>
      <c r="T96" s="9" t="s">
        <v>31</v>
      </c>
      <c r="U96" s="8" t="s">
        <v>1870</v>
      </c>
      <c r="X96" s="8" t="s">
        <v>1090</v>
      </c>
      <c r="Y96" s="8" t="s">
        <v>477</v>
      </c>
      <c r="Z96" s="28" t="s">
        <v>1150</v>
      </c>
    </row>
    <row r="97" spans="1:28" ht="14.25" customHeight="1" x14ac:dyDescent="0.3">
      <c r="A97" s="9">
        <v>389</v>
      </c>
      <c r="B97" s="8" t="s">
        <v>1872</v>
      </c>
      <c r="C97" s="9">
        <v>2009</v>
      </c>
      <c r="D97" s="8" t="s">
        <v>1063</v>
      </c>
      <c r="E97" s="8" t="s">
        <v>588</v>
      </c>
      <c r="F97" s="99" t="s">
        <v>1141</v>
      </c>
      <c r="G97" s="8" t="s">
        <v>42</v>
      </c>
      <c r="H97" s="8" t="s">
        <v>1078</v>
      </c>
      <c r="I97" s="9" t="s">
        <v>104</v>
      </c>
      <c r="J97" s="8" t="s">
        <v>1085</v>
      </c>
      <c r="K97" s="8">
        <v>3</v>
      </c>
      <c r="L97" s="8" t="s">
        <v>56</v>
      </c>
      <c r="M97" s="8">
        <v>3</v>
      </c>
      <c r="N97" s="10" t="s">
        <v>1087</v>
      </c>
      <c r="O97" s="10" t="s">
        <v>56</v>
      </c>
      <c r="P97" s="32" t="s">
        <v>1876</v>
      </c>
      <c r="Q97" s="8" t="s">
        <v>1875</v>
      </c>
      <c r="R97" s="9" t="s">
        <v>1874</v>
      </c>
      <c r="T97" s="9" t="s">
        <v>31</v>
      </c>
      <c r="U97" s="8" t="s">
        <v>1878</v>
      </c>
      <c r="V97" s="29" t="s">
        <v>1877</v>
      </c>
      <c r="W97" s="8" t="s">
        <v>56</v>
      </c>
      <c r="X97" s="8" t="s">
        <v>1091</v>
      </c>
      <c r="Y97" s="8" t="s">
        <v>149</v>
      </c>
      <c r="Z97" s="28" t="s">
        <v>1151</v>
      </c>
      <c r="AB97" s="8" t="s">
        <v>1873</v>
      </c>
    </row>
    <row r="98" spans="1:28" s="42" customFormat="1" ht="14.25" customHeight="1" x14ac:dyDescent="0.3">
      <c r="A98" s="41">
        <v>467</v>
      </c>
      <c r="B98" s="42" t="s">
        <v>1889</v>
      </c>
      <c r="C98" s="41">
        <v>2006</v>
      </c>
      <c r="D98" s="42" t="s">
        <v>1066</v>
      </c>
      <c r="E98" s="42" t="s">
        <v>588</v>
      </c>
      <c r="F98" s="8" t="s">
        <v>1435</v>
      </c>
      <c r="G98" s="42" t="s">
        <v>1178</v>
      </c>
      <c r="H98" s="42" t="s">
        <v>1295</v>
      </c>
      <c r="I98" s="41"/>
      <c r="J98" s="42" t="s">
        <v>1294</v>
      </c>
      <c r="K98" s="42">
        <v>2</v>
      </c>
      <c r="L98" s="42" t="s">
        <v>56</v>
      </c>
      <c r="M98" s="42">
        <v>10</v>
      </c>
      <c r="N98" s="42">
        <v>6</v>
      </c>
      <c r="O98" s="42">
        <v>4</v>
      </c>
      <c r="P98" s="93" t="s">
        <v>1884</v>
      </c>
      <c r="Q98" s="42">
        <v>43.7</v>
      </c>
      <c r="R98" s="41" t="s">
        <v>645</v>
      </c>
      <c r="S98" s="67" t="s">
        <v>56</v>
      </c>
      <c r="T98" s="41" t="s">
        <v>31</v>
      </c>
      <c r="U98" s="42" t="s">
        <v>56</v>
      </c>
      <c r="V98" s="65" t="s">
        <v>1886</v>
      </c>
      <c r="W98" s="42" t="s">
        <v>1885</v>
      </c>
      <c r="X98" s="42" t="s">
        <v>1296</v>
      </c>
      <c r="Z98" s="40" t="s">
        <v>1153</v>
      </c>
      <c r="AB98" s="42" t="s">
        <v>1887</v>
      </c>
    </row>
    <row r="99" spans="1:28" ht="14.25" customHeight="1" x14ac:dyDescent="0.3">
      <c r="A99" s="9">
        <v>571</v>
      </c>
      <c r="B99" s="8" t="s">
        <v>1941</v>
      </c>
      <c r="C99" s="9">
        <v>2003</v>
      </c>
      <c r="D99" s="8" t="s">
        <v>1067</v>
      </c>
      <c r="E99" s="8" t="s">
        <v>588</v>
      </c>
      <c r="F99" s="8" t="s">
        <v>1435</v>
      </c>
      <c r="G99" s="8" t="s">
        <v>42</v>
      </c>
      <c r="H99" s="8" t="s">
        <v>1080</v>
      </c>
      <c r="I99" s="9" t="s">
        <v>68</v>
      </c>
      <c r="J99" s="8" t="s">
        <v>2123</v>
      </c>
      <c r="K99" s="8">
        <v>2</v>
      </c>
      <c r="L99" s="8" t="s">
        <v>56</v>
      </c>
      <c r="M99" s="8">
        <v>72</v>
      </c>
      <c r="N99" s="10">
        <v>37</v>
      </c>
      <c r="O99" s="8">
        <v>35</v>
      </c>
      <c r="P99" s="33" t="s">
        <v>1893</v>
      </c>
      <c r="Q99" s="8" t="s">
        <v>1892</v>
      </c>
      <c r="R99" s="9" t="s">
        <v>1891</v>
      </c>
      <c r="S99" s="13" t="s">
        <v>56</v>
      </c>
      <c r="T99" s="9" t="s">
        <v>31</v>
      </c>
      <c r="U99" s="8" t="s">
        <v>1894</v>
      </c>
      <c r="V99" s="29" t="s">
        <v>1895</v>
      </c>
      <c r="W99" s="8" t="s">
        <v>1896</v>
      </c>
      <c r="X99" s="8" t="s">
        <v>1901</v>
      </c>
      <c r="Y99" s="8" t="s">
        <v>207</v>
      </c>
      <c r="Z99" s="28" t="s">
        <v>1154</v>
      </c>
      <c r="AB99" s="8" t="s">
        <v>1897</v>
      </c>
    </row>
    <row r="100" spans="1:28" ht="14.25" customHeight="1" x14ac:dyDescent="0.3">
      <c r="A100" s="9">
        <v>594</v>
      </c>
      <c r="B100" s="8" t="s">
        <v>1940</v>
      </c>
      <c r="C100" s="9">
        <v>2000</v>
      </c>
      <c r="D100" s="8" t="s">
        <v>1068</v>
      </c>
      <c r="E100" s="105" t="s">
        <v>652</v>
      </c>
      <c r="F100" s="87" t="s">
        <v>1908</v>
      </c>
      <c r="G100" s="8" t="s">
        <v>1306</v>
      </c>
      <c r="H100" s="8" t="s">
        <v>1081</v>
      </c>
      <c r="I100" s="9" t="s">
        <v>287</v>
      </c>
      <c r="J100" s="8" t="s">
        <v>1307</v>
      </c>
      <c r="K100" s="8">
        <v>2</v>
      </c>
      <c r="L100" s="8" t="s">
        <v>56</v>
      </c>
      <c r="M100" s="8">
        <v>139</v>
      </c>
      <c r="N100" s="10">
        <v>76</v>
      </c>
      <c r="O100" s="10">
        <v>63</v>
      </c>
      <c r="P100" s="33" t="s">
        <v>1903</v>
      </c>
      <c r="Q100" s="8" t="s">
        <v>1904</v>
      </c>
      <c r="R100" s="9" t="s">
        <v>1905</v>
      </c>
      <c r="S100" s="13" t="s">
        <v>56</v>
      </c>
      <c r="T100" s="9" t="s">
        <v>31</v>
      </c>
      <c r="U100" s="8" t="s">
        <v>56</v>
      </c>
      <c r="V100" s="29" t="s">
        <v>1907</v>
      </c>
      <c r="W100" s="8" t="s">
        <v>1906</v>
      </c>
      <c r="X100" s="8" t="s">
        <v>1093</v>
      </c>
      <c r="Y100" s="8" t="s">
        <v>303</v>
      </c>
      <c r="Z100" s="28" t="s">
        <v>1155</v>
      </c>
      <c r="AB100" s="8" t="s">
        <v>1911</v>
      </c>
    </row>
    <row r="101" spans="1:28" ht="14.25" customHeight="1" x14ac:dyDescent="0.3">
      <c r="A101" s="9">
        <v>686</v>
      </c>
      <c r="B101" s="8" t="s">
        <v>1939</v>
      </c>
      <c r="C101" s="9">
        <v>1999</v>
      </c>
      <c r="D101" s="8" t="s">
        <v>1069</v>
      </c>
      <c r="E101" s="8" t="s">
        <v>588</v>
      </c>
      <c r="F101" s="99" t="s">
        <v>1141</v>
      </c>
      <c r="G101" s="8" t="s">
        <v>1178</v>
      </c>
      <c r="H101" s="8" t="s">
        <v>1912</v>
      </c>
      <c r="I101" s="9" t="s">
        <v>287</v>
      </c>
      <c r="J101" s="8" t="s">
        <v>1168</v>
      </c>
      <c r="K101" s="8">
        <v>2</v>
      </c>
      <c r="L101" s="8" t="s">
        <v>56</v>
      </c>
      <c r="M101" s="8">
        <v>24</v>
      </c>
      <c r="N101" s="8">
        <v>17</v>
      </c>
      <c r="O101" s="8">
        <v>7</v>
      </c>
      <c r="P101" s="33" t="s">
        <v>1915</v>
      </c>
      <c r="Q101" s="8" t="s">
        <v>1916</v>
      </c>
      <c r="R101" s="9" t="s">
        <v>1917</v>
      </c>
      <c r="S101" s="13" t="s">
        <v>56</v>
      </c>
      <c r="T101" s="9" t="s">
        <v>31</v>
      </c>
      <c r="U101" s="8" t="s">
        <v>1914</v>
      </c>
      <c r="V101" s="29" t="s">
        <v>1918</v>
      </c>
      <c r="W101" s="8" t="s">
        <v>56</v>
      </c>
      <c r="X101" s="8" t="s">
        <v>56</v>
      </c>
      <c r="Y101" s="8" t="s">
        <v>303</v>
      </c>
      <c r="Z101" s="28" t="s">
        <v>1156</v>
      </c>
      <c r="AB101" s="8" t="s">
        <v>1919</v>
      </c>
    </row>
    <row r="102" spans="1:28" ht="14.25" customHeight="1" x14ac:dyDescent="0.3">
      <c r="A102" s="9">
        <v>724</v>
      </c>
      <c r="B102" s="8" t="s">
        <v>1938</v>
      </c>
      <c r="C102" s="9">
        <v>1999</v>
      </c>
      <c r="D102" s="8" t="s">
        <v>1070</v>
      </c>
      <c r="E102" s="105" t="s">
        <v>588</v>
      </c>
      <c r="F102" s="8" t="s">
        <v>1435</v>
      </c>
      <c r="G102" s="8" t="s">
        <v>42</v>
      </c>
      <c r="H102" s="8" t="s">
        <v>1082</v>
      </c>
      <c r="I102" s="9" t="s">
        <v>118</v>
      </c>
      <c r="J102" s="8" t="s">
        <v>1086</v>
      </c>
      <c r="K102" s="8">
        <v>2</v>
      </c>
      <c r="L102" s="8" t="s">
        <v>56</v>
      </c>
      <c r="M102" s="8">
        <v>77</v>
      </c>
      <c r="N102" s="10">
        <v>37</v>
      </c>
      <c r="O102" s="10">
        <v>40</v>
      </c>
      <c r="P102" s="32" t="s">
        <v>785</v>
      </c>
      <c r="Q102" s="8" t="s">
        <v>1921</v>
      </c>
      <c r="R102" s="102" t="s">
        <v>1922</v>
      </c>
      <c r="S102" s="13" t="s">
        <v>1923</v>
      </c>
      <c r="T102" s="9" t="s">
        <v>31</v>
      </c>
      <c r="U102" s="8" t="s">
        <v>1920</v>
      </c>
      <c r="V102" s="29" t="s">
        <v>785</v>
      </c>
      <c r="W102" s="8" t="s">
        <v>1924</v>
      </c>
      <c r="X102" s="8" t="s">
        <v>1094</v>
      </c>
      <c r="Y102" s="8" t="s">
        <v>168</v>
      </c>
      <c r="Z102" s="28" t="s">
        <v>1157</v>
      </c>
      <c r="AB102" s="8" t="s">
        <v>785</v>
      </c>
    </row>
    <row r="103" spans="1:28" ht="14.25" customHeight="1" x14ac:dyDescent="0.3">
      <c r="A103" s="9">
        <v>748</v>
      </c>
      <c r="B103" s="8" t="s">
        <v>1937</v>
      </c>
      <c r="C103" s="9">
        <v>1998</v>
      </c>
      <c r="D103" s="8" t="s">
        <v>1071</v>
      </c>
      <c r="E103" s="105" t="s">
        <v>1166</v>
      </c>
      <c r="F103" s="99" t="s">
        <v>1165</v>
      </c>
      <c r="G103" s="8" t="s">
        <v>42</v>
      </c>
      <c r="H103" s="8" t="s">
        <v>1929</v>
      </c>
      <c r="I103" s="9" t="s">
        <v>1928</v>
      </c>
      <c r="J103" s="8" t="s">
        <v>2147</v>
      </c>
      <c r="K103" s="8">
        <v>2</v>
      </c>
      <c r="L103" s="8" t="s">
        <v>56</v>
      </c>
      <c r="M103" s="8">
        <v>15</v>
      </c>
      <c r="N103" s="8">
        <v>5</v>
      </c>
      <c r="O103" s="8">
        <v>10</v>
      </c>
      <c r="P103" s="32" t="s">
        <v>785</v>
      </c>
      <c r="Q103" s="8" t="s">
        <v>1933</v>
      </c>
      <c r="R103" s="27" t="s">
        <v>1932</v>
      </c>
      <c r="S103" s="13" t="s">
        <v>56</v>
      </c>
      <c r="T103" s="9" t="s">
        <v>31</v>
      </c>
      <c r="U103" s="8" t="s">
        <v>1930</v>
      </c>
      <c r="V103" s="29" t="s">
        <v>785</v>
      </c>
      <c r="W103" s="8" t="s">
        <v>1931</v>
      </c>
      <c r="Z103" s="28" t="s">
        <v>1158</v>
      </c>
      <c r="AB103" s="8" t="s">
        <v>1934</v>
      </c>
    </row>
    <row r="104" spans="1:28" ht="14.25" customHeight="1" x14ac:dyDescent="0.3">
      <c r="A104" s="9">
        <v>820</v>
      </c>
      <c r="B104" s="8" t="s">
        <v>1936</v>
      </c>
      <c r="C104" s="9">
        <v>1995</v>
      </c>
      <c r="D104" s="8" t="s">
        <v>1072</v>
      </c>
      <c r="E104" s="42" t="s">
        <v>1166</v>
      </c>
      <c r="F104" s="99" t="s">
        <v>1390</v>
      </c>
      <c r="G104" s="8" t="s">
        <v>42</v>
      </c>
      <c r="H104" s="8" t="s">
        <v>1944</v>
      </c>
      <c r="I104" s="9" t="s">
        <v>156</v>
      </c>
      <c r="J104" s="8" t="s">
        <v>1949</v>
      </c>
      <c r="K104" s="8">
        <v>3</v>
      </c>
      <c r="L104" s="8" t="s">
        <v>56</v>
      </c>
      <c r="M104" s="8">
        <v>49</v>
      </c>
      <c r="N104" s="10" t="s">
        <v>1950</v>
      </c>
      <c r="O104" s="8">
        <v>15</v>
      </c>
      <c r="P104" s="33" t="s">
        <v>1946</v>
      </c>
      <c r="Q104" s="8" t="s">
        <v>1942</v>
      </c>
      <c r="R104" s="9" t="s">
        <v>1943</v>
      </c>
      <c r="S104" s="13" t="s">
        <v>56</v>
      </c>
      <c r="T104" s="9" t="s">
        <v>31</v>
      </c>
      <c r="U104" s="8" t="s">
        <v>1947</v>
      </c>
      <c r="V104" s="29" t="s">
        <v>1948</v>
      </c>
      <c r="W104" s="8" t="s">
        <v>56</v>
      </c>
      <c r="X104" s="8" t="s">
        <v>56</v>
      </c>
      <c r="Y104" s="8" t="s">
        <v>1951</v>
      </c>
      <c r="Z104" s="28" t="s">
        <v>1159</v>
      </c>
      <c r="AB104" s="8" t="s">
        <v>1952</v>
      </c>
    </row>
    <row r="105" spans="1:28" ht="14.25" customHeight="1" x14ac:dyDescent="0.3">
      <c r="A105" s="9">
        <v>855</v>
      </c>
      <c r="B105" s="8" t="s">
        <v>1956</v>
      </c>
      <c r="C105" s="9">
        <v>1994</v>
      </c>
      <c r="D105" s="8" t="s">
        <v>1073</v>
      </c>
      <c r="E105" s="105" t="s">
        <v>588</v>
      </c>
      <c r="F105" s="99" t="s">
        <v>1165</v>
      </c>
      <c r="G105" s="8" t="s">
        <v>42</v>
      </c>
      <c r="H105" s="8" t="s">
        <v>1957</v>
      </c>
      <c r="I105" s="9" t="s">
        <v>36</v>
      </c>
      <c r="J105" s="8" t="s">
        <v>1959</v>
      </c>
      <c r="K105" s="8">
        <v>3</v>
      </c>
      <c r="L105" s="8" t="s">
        <v>56</v>
      </c>
      <c r="M105" s="8">
        <v>35</v>
      </c>
      <c r="N105" s="10" t="s">
        <v>1960</v>
      </c>
      <c r="O105" s="10" t="s">
        <v>56</v>
      </c>
      <c r="P105" s="32" t="s">
        <v>785</v>
      </c>
      <c r="Q105" s="8">
        <v>36.200000000000003</v>
      </c>
      <c r="R105" s="9" t="s">
        <v>1958</v>
      </c>
      <c r="S105" s="13" t="s">
        <v>56</v>
      </c>
      <c r="T105" s="9" t="s">
        <v>31</v>
      </c>
      <c r="U105" s="8" t="s">
        <v>1961</v>
      </c>
      <c r="V105" s="29" t="s">
        <v>785</v>
      </c>
      <c r="W105" s="8" t="s">
        <v>1962</v>
      </c>
      <c r="X105" s="8" t="s">
        <v>1095</v>
      </c>
      <c r="Y105" s="8" t="s">
        <v>1098</v>
      </c>
      <c r="Z105" s="28" t="s">
        <v>1160</v>
      </c>
      <c r="AB105" s="8" t="s">
        <v>1963</v>
      </c>
    </row>
    <row r="106" spans="1:28" ht="14.25" customHeight="1" x14ac:dyDescent="0.3">
      <c r="A106" s="9">
        <v>1518</v>
      </c>
      <c r="B106" s="8" t="s">
        <v>578</v>
      </c>
      <c r="C106" s="9">
        <v>1999</v>
      </c>
      <c r="D106" s="8" t="s">
        <v>1074</v>
      </c>
      <c r="E106" s="8" t="s">
        <v>1166</v>
      </c>
      <c r="F106" s="99" t="s">
        <v>56</v>
      </c>
      <c r="G106" s="8" t="s">
        <v>42</v>
      </c>
      <c r="H106" s="8" t="s">
        <v>1968</v>
      </c>
      <c r="I106" s="9" t="s">
        <v>215</v>
      </c>
      <c r="J106" s="8" t="s">
        <v>1973</v>
      </c>
      <c r="K106" s="8">
        <v>3</v>
      </c>
      <c r="L106" s="8" t="s">
        <v>56</v>
      </c>
      <c r="M106" s="8">
        <v>50</v>
      </c>
      <c r="N106" s="10" t="s">
        <v>1969</v>
      </c>
      <c r="O106" s="8">
        <v>23</v>
      </c>
      <c r="P106" s="32" t="s">
        <v>1683</v>
      </c>
      <c r="Q106" s="8" t="s">
        <v>1970</v>
      </c>
      <c r="R106" s="9" t="s">
        <v>1971</v>
      </c>
      <c r="S106" s="13" t="s">
        <v>56</v>
      </c>
      <c r="T106" s="9" t="s">
        <v>31</v>
      </c>
      <c r="U106" s="8" t="s">
        <v>1684</v>
      </c>
      <c r="V106" s="29" t="s">
        <v>1974</v>
      </c>
      <c r="W106" s="8" t="s">
        <v>1685</v>
      </c>
      <c r="X106" s="8" t="s">
        <v>394</v>
      </c>
      <c r="Y106" s="8" t="s">
        <v>395</v>
      </c>
      <c r="Z106" s="28" t="s">
        <v>1161</v>
      </c>
      <c r="AB106" s="8" t="s">
        <v>1687</v>
      </c>
    </row>
    <row r="107" spans="1:28" ht="14.25" customHeight="1" x14ac:dyDescent="0.3">
      <c r="A107" s="9">
        <v>95</v>
      </c>
      <c r="B107" s="8" t="s">
        <v>1986</v>
      </c>
      <c r="C107" s="9">
        <v>2020</v>
      </c>
      <c r="D107" s="8" t="s">
        <v>1099</v>
      </c>
      <c r="E107" s="8" t="s">
        <v>588</v>
      </c>
      <c r="F107" s="99" t="s">
        <v>1141</v>
      </c>
      <c r="G107" s="8" t="s">
        <v>42</v>
      </c>
      <c r="H107" s="8" t="s">
        <v>1103</v>
      </c>
      <c r="I107" s="9" t="s">
        <v>68</v>
      </c>
      <c r="J107" s="8" t="s">
        <v>1106</v>
      </c>
      <c r="K107" s="8">
        <v>3</v>
      </c>
      <c r="L107" s="8" t="s">
        <v>56</v>
      </c>
      <c r="M107" s="8">
        <v>90</v>
      </c>
      <c r="N107" s="10" t="s">
        <v>1107</v>
      </c>
      <c r="O107" s="10">
        <v>30</v>
      </c>
      <c r="P107" s="33" t="s">
        <v>1978</v>
      </c>
      <c r="Q107" s="8" t="s">
        <v>1980</v>
      </c>
      <c r="R107" s="9" t="s">
        <v>1979</v>
      </c>
      <c r="S107" s="13" t="s">
        <v>56</v>
      </c>
      <c r="T107" s="9" t="s">
        <v>31</v>
      </c>
      <c r="U107" s="8" t="s">
        <v>56</v>
      </c>
      <c r="V107" s="29" t="s">
        <v>1981</v>
      </c>
      <c r="W107" s="8" t="s">
        <v>56</v>
      </c>
      <c r="X107" s="8" t="s">
        <v>1108</v>
      </c>
      <c r="Y107" s="8" t="s">
        <v>322</v>
      </c>
      <c r="Z107" s="28" t="s">
        <v>1142</v>
      </c>
      <c r="AB107" s="8" t="s">
        <v>1982</v>
      </c>
    </row>
    <row r="108" spans="1:28" ht="14.25" customHeight="1" x14ac:dyDescent="0.3">
      <c r="A108" s="9">
        <v>115</v>
      </c>
      <c r="B108" s="8" t="s">
        <v>1992</v>
      </c>
      <c r="C108" s="9">
        <v>2019</v>
      </c>
      <c r="D108" s="8" t="s">
        <v>1100</v>
      </c>
      <c r="E108" s="42" t="s">
        <v>588</v>
      </c>
      <c r="F108" s="8" t="s">
        <v>1448</v>
      </c>
      <c r="G108" s="8" t="s">
        <v>42</v>
      </c>
      <c r="H108" s="8" t="s">
        <v>1104</v>
      </c>
      <c r="I108" s="9" t="s">
        <v>81</v>
      </c>
      <c r="J108" s="8" t="s">
        <v>1988</v>
      </c>
      <c r="K108" s="8">
        <v>2</v>
      </c>
      <c r="L108" s="8" t="s">
        <v>56</v>
      </c>
      <c r="M108" s="8">
        <v>43</v>
      </c>
      <c r="N108" s="10">
        <v>20</v>
      </c>
      <c r="O108" s="8">
        <v>23</v>
      </c>
      <c r="P108" s="32" t="s">
        <v>1987</v>
      </c>
      <c r="Q108" s="8" t="s">
        <v>1989</v>
      </c>
      <c r="R108" s="9" t="s">
        <v>1990</v>
      </c>
      <c r="S108" s="13" t="s">
        <v>56</v>
      </c>
      <c r="T108" s="9" t="s">
        <v>31</v>
      </c>
      <c r="U108" s="8" t="s">
        <v>56</v>
      </c>
      <c r="V108" s="29" t="s">
        <v>56</v>
      </c>
      <c r="W108" s="8" t="s">
        <v>56</v>
      </c>
      <c r="X108" s="8" t="s">
        <v>1109</v>
      </c>
      <c r="Y108" s="8" t="s">
        <v>260</v>
      </c>
      <c r="Z108" s="28" t="s">
        <v>1143</v>
      </c>
      <c r="AB108" s="8" t="s">
        <v>1991</v>
      </c>
    </row>
    <row r="109" spans="1:28" ht="14.25" customHeight="1" x14ac:dyDescent="0.3">
      <c r="A109" s="9">
        <v>136</v>
      </c>
      <c r="B109" s="8" t="s">
        <v>2008</v>
      </c>
      <c r="C109" s="9">
        <v>2018</v>
      </c>
      <c r="D109" s="8" t="s">
        <v>1101</v>
      </c>
      <c r="E109" s="105" t="s">
        <v>588</v>
      </c>
      <c r="F109" s="99" t="s">
        <v>1163</v>
      </c>
      <c r="G109" s="8" t="s">
        <v>42</v>
      </c>
      <c r="H109" s="8" t="s">
        <v>1105</v>
      </c>
      <c r="I109" s="9" t="s">
        <v>36</v>
      </c>
      <c r="J109" s="8" t="s">
        <v>1330</v>
      </c>
      <c r="K109" s="8">
        <v>2</v>
      </c>
      <c r="L109" s="8" t="s">
        <v>1996</v>
      </c>
      <c r="M109" s="8">
        <v>60</v>
      </c>
      <c r="N109" s="10">
        <v>17</v>
      </c>
      <c r="O109" s="10">
        <v>43</v>
      </c>
      <c r="P109" s="33" t="s">
        <v>1997</v>
      </c>
      <c r="Q109" s="8" t="s">
        <v>1993</v>
      </c>
      <c r="R109" s="9" t="s">
        <v>1994</v>
      </c>
      <c r="S109" s="13" t="s">
        <v>56</v>
      </c>
      <c r="T109" s="9" t="s">
        <v>31</v>
      </c>
      <c r="U109" s="8" t="s">
        <v>56</v>
      </c>
      <c r="V109" s="29" t="s">
        <v>1995</v>
      </c>
      <c r="W109" s="8" t="s">
        <v>56</v>
      </c>
      <c r="X109" s="8" t="s">
        <v>1110</v>
      </c>
      <c r="Y109" s="8" t="s">
        <v>58</v>
      </c>
      <c r="Z109" s="28" t="s">
        <v>1144</v>
      </c>
      <c r="AB109" s="8" t="s">
        <v>1998</v>
      </c>
    </row>
    <row r="110" spans="1:28" ht="14.25" customHeight="1" x14ac:dyDescent="0.3">
      <c r="A110" s="9">
        <v>797</v>
      </c>
      <c r="B110" s="8" t="s">
        <v>2009</v>
      </c>
      <c r="C110" s="9">
        <v>1996</v>
      </c>
      <c r="D110" s="8" t="s">
        <v>1102</v>
      </c>
      <c r="E110" s="8" t="s">
        <v>1166</v>
      </c>
      <c r="F110" s="99" t="s">
        <v>56</v>
      </c>
      <c r="G110" s="8" t="s">
        <v>42</v>
      </c>
      <c r="H110" s="8" t="s">
        <v>437</v>
      </c>
      <c r="I110" s="9" t="s">
        <v>129</v>
      </c>
      <c r="J110" s="8" t="s">
        <v>2006</v>
      </c>
      <c r="K110" s="8">
        <v>2</v>
      </c>
      <c r="L110" s="8" t="s">
        <v>56</v>
      </c>
      <c r="M110" s="8">
        <v>200</v>
      </c>
      <c r="N110" s="8" t="s">
        <v>2007</v>
      </c>
      <c r="O110" s="8">
        <v>100</v>
      </c>
      <c r="P110" s="33" t="s">
        <v>2004</v>
      </c>
      <c r="Q110" s="8" t="s">
        <v>2002</v>
      </c>
      <c r="R110" s="9" t="s">
        <v>2003</v>
      </c>
      <c r="S110" s="13" t="s">
        <v>56</v>
      </c>
      <c r="T110" s="9" t="s">
        <v>31</v>
      </c>
      <c r="U110" s="8" t="s">
        <v>2000</v>
      </c>
      <c r="V110" s="29" t="s">
        <v>2001</v>
      </c>
      <c r="W110" s="8" t="s">
        <v>1999</v>
      </c>
      <c r="X110" s="13" t="s">
        <v>56</v>
      </c>
      <c r="Y110" s="8" t="s">
        <v>1111</v>
      </c>
      <c r="Z110" s="28" t="s">
        <v>1145</v>
      </c>
      <c r="AB110" s="8" t="s">
        <v>2005</v>
      </c>
    </row>
    <row r="111" spans="1:28" ht="14.25" customHeight="1" x14ac:dyDescent="0.3">
      <c r="A111" s="9">
        <v>162</v>
      </c>
      <c r="B111" s="8" t="s">
        <v>2023</v>
      </c>
      <c r="C111" s="9">
        <v>2017</v>
      </c>
      <c r="D111" s="8" t="s">
        <v>1196</v>
      </c>
      <c r="E111" s="8" t="s">
        <v>1166</v>
      </c>
      <c r="F111" s="8" t="s">
        <v>56</v>
      </c>
      <c r="G111" s="8" t="s">
        <v>1178</v>
      </c>
      <c r="H111" s="8" t="s">
        <v>1197</v>
      </c>
      <c r="I111" s="9" t="s">
        <v>1198</v>
      </c>
      <c r="J111" s="8" t="s">
        <v>1253</v>
      </c>
      <c r="K111" s="8">
        <v>2</v>
      </c>
      <c r="L111" s="8" t="s">
        <v>56</v>
      </c>
      <c r="M111" s="8">
        <v>56</v>
      </c>
      <c r="N111" s="8">
        <v>29</v>
      </c>
      <c r="O111" s="8">
        <v>27</v>
      </c>
      <c r="P111" s="33" t="s">
        <v>2016</v>
      </c>
      <c r="Q111" s="8" t="s">
        <v>2021</v>
      </c>
      <c r="R111" s="9" t="s">
        <v>2020</v>
      </c>
      <c r="S111" s="13" t="s">
        <v>56</v>
      </c>
      <c r="T111" s="9" t="s">
        <v>31</v>
      </c>
      <c r="U111" s="8" t="s">
        <v>2019</v>
      </c>
      <c r="V111" s="29" t="s">
        <v>2018</v>
      </c>
      <c r="W111" s="8" t="s">
        <v>56</v>
      </c>
      <c r="X111" s="8" t="s">
        <v>2017</v>
      </c>
      <c r="Y111" s="8" t="s">
        <v>1199</v>
      </c>
      <c r="AB111" s="8" t="s">
        <v>2022</v>
      </c>
    </row>
    <row r="112" spans="1:28" ht="14.25" customHeight="1" x14ac:dyDescent="0.3">
      <c r="A112" s="9">
        <v>242</v>
      </c>
      <c r="B112" s="8" t="s">
        <v>2036</v>
      </c>
      <c r="C112" s="9">
        <v>2014</v>
      </c>
      <c r="D112" s="8" t="s">
        <v>1200</v>
      </c>
      <c r="E112" s="8" t="s">
        <v>1166</v>
      </c>
      <c r="F112" s="8" t="s">
        <v>56</v>
      </c>
      <c r="G112" s="8" t="s">
        <v>1178</v>
      </c>
      <c r="H112" s="8" t="s">
        <v>1201</v>
      </c>
      <c r="I112" s="9" t="s">
        <v>68</v>
      </c>
      <c r="J112" s="8" t="s">
        <v>1202</v>
      </c>
      <c r="K112" s="8">
        <v>2</v>
      </c>
      <c r="L112" s="8" t="s">
        <v>56</v>
      </c>
      <c r="M112" s="8">
        <v>60</v>
      </c>
      <c r="N112" s="10" t="s">
        <v>1203</v>
      </c>
      <c r="O112" s="8">
        <v>20</v>
      </c>
      <c r="P112" s="33" t="s">
        <v>2028</v>
      </c>
      <c r="Q112" s="8" t="s">
        <v>2024</v>
      </c>
      <c r="R112" s="9" t="s">
        <v>2025</v>
      </c>
      <c r="S112" s="13" t="s">
        <v>56</v>
      </c>
      <c r="T112" s="9" t="s">
        <v>31</v>
      </c>
      <c r="U112" s="8" t="s">
        <v>2027</v>
      </c>
      <c r="V112" s="29" t="s">
        <v>2026</v>
      </c>
      <c r="W112" s="8" t="s">
        <v>2029</v>
      </c>
      <c r="X112" s="8" t="s">
        <v>2030</v>
      </c>
      <c r="Y112" s="8" t="s">
        <v>1208</v>
      </c>
      <c r="Z112" s="28" t="s">
        <v>1209</v>
      </c>
      <c r="AB112" s="8" t="s">
        <v>2035</v>
      </c>
    </row>
    <row r="113" spans="1:28" ht="14.25" customHeight="1" x14ac:dyDescent="0.3">
      <c r="A113" s="82">
        <v>311</v>
      </c>
      <c r="B113" s="8" t="s">
        <v>2037</v>
      </c>
      <c r="C113" s="9">
        <v>2012</v>
      </c>
      <c r="D113" s="8" t="s">
        <v>1205</v>
      </c>
      <c r="E113" s="8" t="s">
        <v>1166</v>
      </c>
      <c r="F113" s="8" t="s">
        <v>56</v>
      </c>
      <c r="G113" s="8" t="s">
        <v>1178</v>
      </c>
      <c r="H113" s="8" t="s">
        <v>1206</v>
      </c>
      <c r="I113" s="9" t="s">
        <v>68</v>
      </c>
      <c r="J113" s="8" t="s">
        <v>1207</v>
      </c>
      <c r="K113" s="8">
        <v>2</v>
      </c>
      <c r="L113" s="8" t="s">
        <v>56</v>
      </c>
      <c r="M113" s="8">
        <v>30</v>
      </c>
      <c r="N113" s="8">
        <v>9</v>
      </c>
      <c r="O113" s="8">
        <v>21</v>
      </c>
      <c r="P113" s="32" t="s">
        <v>56</v>
      </c>
      <c r="Q113" s="8" t="s">
        <v>2040</v>
      </c>
      <c r="R113" s="9" t="s">
        <v>645</v>
      </c>
      <c r="T113" s="9" t="s">
        <v>31</v>
      </c>
      <c r="U113" s="8" t="s">
        <v>2038</v>
      </c>
      <c r="V113" s="29" t="s">
        <v>2039</v>
      </c>
      <c r="W113" s="8" t="s">
        <v>56</v>
      </c>
      <c r="X113" s="8" t="s">
        <v>2041</v>
      </c>
      <c r="AB113" s="36" t="s">
        <v>2053</v>
      </c>
    </row>
    <row r="114" spans="1:28" ht="14.25" customHeight="1" x14ac:dyDescent="0.3">
      <c r="A114" s="82">
        <v>388</v>
      </c>
      <c r="B114" s="8" t="s">
        <v>2048</v>
      </c>
      <c r="C114" s="9">
        <v>2010</v>
      </c>
      <c r="D114" s="8" t="s">
        <v>1210</v>
      </c>
      <c r="E114" s="8" t="s">
        <v>588</v>
      </c>
      <c r="F114" s="8" t="s">
        <v>1163</v>
      </c>
      <c r="G114" s="8" t="s">
        <v>42</v>
      </c>
      <c r="H114" s="8" t="s">
        <v>1211</v>
      </c>
      <c r="I114" s="9" t="s">
        <v>129</v>
      </c>
      <c r="J114" s="8" t="s">
        <v>2046</v>
      </c>
      <c r="K114" s="8">
        <v>2</v>
      </c>
      <c r="L114" s="8" t="s">
        <v>56</v>
      </c>
      <c r="M114" s="8">
        <v>24</v>
      </c>
      <c r="N114" s="8">
        <v>12</v>
      </c>
      <c r="O114" s="8">
        <v>12</v>
      </c>
      <c r="P114" s="32" t="s">
        <v>56</v>
      </c>
      <c r="Q114" s="8" t="s">
        <v>2047</v>
      </c>
      <c r="R114" s="9" t="s">
        <v>645</v>
      </c>
      <c r="T114" s="9" t="s">
        <v>31</v>
      </c>
      <c r="U114" s="8" t="s">
        <v>2044</v>
      </c>
      <c r="V114" s="29" t="s">
        <v>2045</v>
      </c>
      <c r="X114" s="8" t="s">
        <v>1212</v>
      </c>
      <c r="Y114" s="8" t="s">
        <v>168</v>
      </c>
      <c r="AB114" s="36" t="s">
        <v>2052</v>
      </c>
    </row>
    <row r="115" spans="1:28" ht="14.25" customHeight="1" x14ac:dyDescent="0.3">
      <c r="A115" s="82">
        <v>620</v>
      </c>
      <c r="B115" s="8" t="s">
        <v>2054</v>
      </c>
      <c r="C115" s="9">
        <v>2002</v>
      </c>
      <c r="D115" s="8" t="s">
        <v>1224</v>
      </c>
      <c r="E115" s="8" t="s">
        <v>1166</v>
      </c>
      <c r="F115" s="8" t="s">
        <v>1390</v>
      </c>
      <c r="G115" s="8" t="s">
        <v>42</v>
      </c>
      <c r="H115" s="8" t="s">
        <v>1315</v>
      </c>
      <c r="I115" s="9" t="s">
        <v>44</v>
      </c>
      <c r="J115" s="8" t="s">
        <v>2055</v>
      </c>
      <c r="K115" s="8">
        <v>3</v>
      </c>
      <c r="L115" s="8" t="s">
        <v>56</v>
      </c>
      <c r="M115" s="8">
        <v>52</v>
      </c>
      <c r="N115" s="14" t="s">
        <v>1308</v>
      </c>
      <c r="O115" s="8">
        <v>24</v>
      </c>
      <c r="P115" s="32" t="s">
        <v>1312</v>
      </c>
      <c r="Q115" s="8" t="s">
        <v>1310</v>
      </c>
      <c r="R115" s="9" t="s">
        <v>1311</v>
      </c>
      <c r="S115" s="13" t="s">
        <v>56</v>
      </c>
      <c r="T115" s="9" t="s">
        <v>31</v>
      </c>
      <c r="U115" s="8" t="s">
        <v>1313</v>
      </c>
      <c r="V115" s="29" t="s">
        <v>1314</v>
      </c>
      <c r="W115" s="8" t="s">
        <v>56</v>
      </c>
      <c r="X115" s="8" t="s">
        <v>2056</v>
      </c>
      <c r="AB115" s="36" t="s">
        <v>2057</v>
      </c>
    </row>
    <row r="116" spans="1:28" ht="14.25" customHeight="1" x14ac:dyDescent="0.3">
      <c r="A116" s="82">
        <v>717</v>
      </c>
      <c r="B116" s="8" t="s">
        <v>573</v>
      </c>
      <c r="C116" s="9">
        <v>1999</v>
      </c>
      <c r="D116" s="8" t="s">
        <v>1225</v>
      </c>
      <c r="E116" s="8" t="s">
        <v>1166</v>
      </c>
      <c r="F116" s="8" t="s">
        <v>56</v>
      </c>
      <c r="G116" s="8" t="s">
        <v>42</v>
      </c>
      <c r="H116" s="8" t="s">
        <v>2066</v>
      </c>
      <c r="I116" s="9" t="s">
        <v>197</v>
      </c>
      <c r="J116" s="8" t="s">
        <v>1316</v>
      </c>
      <c r="K116" s="8">
        <v>2</v>
      </c>
      <c r="L116" s="8" t="s">
        <v>56</v>
      </c>
      <c r="M116" s="8">
        <v>32</v>
      </c>
      <c r="N116" s="10">
        <v>16</v>
      </c>
      <c r="O116" s="8">
        <v>16</v>
      </c>
      <c r="P116" s="32" t="s">
        <v>785</v>
      </c>
      <c r="Q116" s="8" t="s">
        <v>1318</v>
      </c>
      <c r="R116" s="8" t="s">
        <v>1317</v>
      </c>
      <c r="S116" s="13" t="s">
        <v>56</v>
      </c>
      <c r="T116" s="9" t="s">
        <v>31</v>
      </c>
      <c r="U116" s="8" t="s">
        <v>56</v>
      </c>
      <c r="V116" s="29" t="s">
        <v>785</v>
      </c>
      <c r="W116" s="8" t="s">
        <v>56</v>
      </c>
      <c r="X116" s="8" t="s">
        <v>56</v>
      </c>
      <c r="AB116" s="36" t="s">
        <v>785</v>
      </c>
    </row>
    <row r="117" spans="1:28" ht="15" customHeight="1" x14ac:dyDescent="0.3">
      <c r="A117" s="82">
        <v>760</v>
      </c>
      <c r="B117" s="8" t="s">
        <v>2072</v>
      </c>
      <c r="C117" s="9">
        <v>1997</v>
      </c>
      <c r="D117" s="8" t="s">
        <v>1226</v>
      </c>
      <c r="E117" s="8" t="s">
        <v>1166</v>
      </c>
      <c r="F117" s="8" t="s">
        <v>56</v>
      </c>
      <c r="G117" s="8" t="s">
        <v>42</v>
      </c>
      <c r="H117" s="8" t="s">
        <v>2078</v>
      </c>
      <c r="I117" s="9" t="s">
        <v>197</v>
      </c>
      <c r="J117" s="8" t="s">
        <v>1319</v>
      </c>
      <c r="K117" s="8">
        <v>2</v>
      </c>
      <c r="L117" s="8" t="s">
        <v>56</v>
      </c>
      <c r="M117" s="8">
        <v>66</v>
      </c>
      <c r="N117" s="10">
        <v>44</v>
      </c>
      <c r="O117" s="8">
        <v>22</v>
      </c>
      <c r="P117" s="32" t="s">
        <v>2068</v>
      </c>
      <c r="Q117" s="8" t="s">
        <v>1320</v>
      </c>
      <c r="R117" s="9" t="s">
        <v>1321</v>
      </c>
      <c r="S117" s="13" t="s">
        <v>56</v>
      </c>
      <c r="T117" s="9" t="s">
        <v>31</v>
      </c>
      <c r="U117" s="8" t="s">
        <v>2069</v>
      </c>
      <c r="V117" s="29" t="s">
        <v>2070</v>
      </c>
      <c r="W117" s="8" t="s">
        <v>2073</v>
      </c>
      <c r="X117" s="8" t="s">
        <v>56</v>
      </c>
      <c r="AB117" s="29" t="s">
        <v>2071</v>
      </c>
    </row>
    <row r="118" spans="1:28" ht="14.25" customHeight="1" x14ac:dyDescent="0.3">
      <c r="A118" s="82">
        <v>823</v>
      </c>
      <c r="B118" s="8" t="s">
        <v>2077</v>
      </c>
      <c r="C118" s="9">
        <v>1995</v>
      </c>
      <c r="D118" s="8" t="s">
        <v>1227</v>
      </c>
      <c r="E118" s="8" t="s">
        <v>1166</v>
      </c>
      <c r="F118" s="8" t="s">
        <v>56</v>
      </c>
      <c r="G118" s="8" t="s">
        <v>42</v>
      </c>
      <c r="H118" s="8" t="s">
        <v>2079</v>
      </c>
      <c r="I118" s="9" t="s">
        <v>44</v>
      </c>
      <c r="J118" s="8" t="s">
        <v>2080</v>
      </c>
      <c r="K118" s="8">
        <v>4</v>
      </c>
      <c r="L118" s="8" t="s">
        <v>56</v>
      </c>
      <c r="M118" s="8">
        <v>94</v>
      </c>
      <c r="N118" s="10" t="s">
        <v>1324</v>
      </c>
      <c r="O118" s="8">
        <v>40</v>
      </c>
      <c r="P118" s="33" t="s">
        <v>2081</v>
      </c>
      <c r="Q118" s="8" t="s">
        <v>1323</v>
      </c>
      <c r="R118" s="9" t="s">
        <v>1322</v>
      </c>
      <c r="S118" s="13" t="s">
        <v>56</v>
      </c>
      <c r="T118" s="9" t="s">
        <v>31</v>
      </c>
      <c r="U118" s="8" t="s">
        <v>2082</v>
      </c>
      <c r="V118" s="29" t="s">
        <v>2083</v>
      </c>
      <c r="W118" s="8" t="s">
        <v>2085</v>
      </c>
      <c r="X118" s="8" t="s">
        <v>2084</v>
      </c>
      <c r="AB118" s="29" t="s">
        <v>2093</v>
      </c>
    </row>
    <row r="119" spans="1:28" ht="14.25" customHeight="1" x14ac:dyDescent="0.3">
      <c r="A119" s="82">
        <v>853</v>
      </c>
      <c r="B119" s="8" t="s">
        <v>566</v>
      </c>
      <c r="C119" s="9">
        <v>1994</v>
      </c>
      <c r="D119" s="8" t="s">
        <v>1228</v>
      </c>
      <c r="E119" s="8" t="s">
        <v>1166</v>
      </c>
      <c r="F119" s="8" t="s">
        <v>56</v>
      </c>
      <c r="G119" s="8" t="s">
        <v>42</v>
      </c>
      <c r="H119" s="8" t="s">
        <v>1325</v>
      </c>
      <c r="I119" s="9" t="s">
        <v>197</v>
      </c>
      <c r="J119" s="8" t="s">
        <v>1326</v>
      </c>
      <c r="K119" s="8">
        <v>2</v>
      </c>
      <c r="L119" s="8" t="s">
        <v>56</v>
      </c>
      <c r="M119" s="8">
        <v>46</v>
      </c>
      <c r="N119" s="10">
        <v>23</v>
      </c>
      <c r="O119" s="8">
        <v>23</v>
      </c>
      <c r="P119" s="32" t="s">
        <v>1329</v>
      </c>
      <c r="Q119" s="8" t="s">
        <v>1328</v>
      </c>
      <c r="R119" s="9" t="s">
        <v>1327</v>
      </c>
      <c r="S119" s="13" t="s">
        <v>56</v>
      </c>
      <c r="T119" s="9" t="s">
        <v>31</v>
      </c>
      <c r="U119" s="8" t="s">
        <v>1019</v>
      </c>
      <c r="V119" s="29" t="s">
        <v>2094</v>
      </c>
      <c r="W119" s="8" t="s">
        <v>2095</v>
      </c>
      <c r="X119" s="8" t="s">
        <v>183</v>
      </c>
      <c r="AB119" s="36" t="s">
        <v>2096</v>
      </c>
    </row>
    <row r="120" spans="1:28" ht="14.25" customHeight="1" x14ac:dyDescent="0.3">
      <c r="A120" s="82" t="s">
        <v>1231</v>
      </c>
      <c r="B120" s="8" t="s">
        <v>1274</v>
      </c>
      <c r="C120" s="9">
        <v>2009</v>
      </c>
      <c r="D120" s="8" t="s">
        <v>1232</v>
      </c>
      <c r="E120" s="8" t="s">
        <v>1166</v>
      </c>
      <c r="F120" s="8" t="s">
        <v>56</v>
      </c>
      <c r="G120" s="8" t="s">
        <v>1255</v>
      </c>
      <c r="I120" s="9" t="s">
        <v>36</v>
      </c>
      <c r="J120" s="8" t="s">
        <v>1254</v>
      </c>
      <c r="K120" s="8">
        <v>2</v>
      </c>
      <c r="L120" s="8" t="s">
        <v>1259</v>
      </c>
      <c r="M120" s="8">
        <v>70</v>
      </c>
      <c r="N120" s="10">
        <v>44</v>
      </c>
      <c r="O120" s="8">
        <v>26</v>
      </c>
      <c r="P120" s="32" t="s">
        <v>1262</v>
      </c>
      <c r="Q120" s="8" t="s">
        <v>1260</v>
      </c>
      <c r="R120" s="9" t="s">
        <v>1261</v>
      </c>
      <c r="S120" s="13" t="s">
        <v>56</v>
      </c>
      <c r="T120" s="9" t="s">
        <v>31</v>
      </c>
      <c r="U120" s="13" t="s">
        <v>1258</v>
      </c>
      <c r="V120" s="29" t="s">
        <v>1257</v>
      </c>
      <c r="W120" s="8" t="s">
        <v>1256</v>
      </c>
      <c r="AB120" s="36" t="s">
        <v>2109</v>
      </c>
    </row>
    <row r="121" spans="1:28" ht="14.25" customHeight="1" x14ac:dyDescent="0.3">
      <c r="A121" s="82" t="s">
        <v>1233</v>
      </c>
      <c r="B121" s="8" t="s">
        <v>1273</v>
      </c>
      <c r="C121" s="9">
        <v>1999</v>
      </c>
      <c r="D121" s="8" t="s">
        <v>1234</v>
      </c>
      <c r="E121" s="8" t="s">
        <v>1166</v>
      </c>
      <c r="F121" s="8" t="s">
        <v>56</v>
      </c>
      <c r="G121" s="8" t="s">
        <v>42</v>
      </c>
      <c r="H121" s="8" t="s">
        <v>1269</v>
      </c>
      <c r="I121" s="9" t="s">
        <v>36</v>
      </c>
      <c r="J121" s="8" t="s">
        <v>1266</v>
      </c>
      <c r="K121" s="8">
        <v>2</v>
      </c>
      <c r="L121" s="8" t="s">
        <v>56</v>
      </c>
      <c r="M121" s="8">
        <v>40</v>
      </c>
      <c r="N121" s="10">
        <v>20</v>
      </c>
      <c r="O121" s="8">
        <v>20</v>
      </c>
      <c r="P121" s="32" t="s">
        <v>2110</v>
      </c>
      <c r="Q121" s="8" t="s">
        <v>1267</v>
      </c>
      <c r="R121" s="9" t="s">
        <v>1268</v>
      </c>
      <c r="S121" s="13" t="s">
        <v>56</v>
      </c>
      <c r="T121" s="9" t="s">
        <v>31</v>
      </c>
      <c r="U121" s="42" t="s">
        <v>1265</v>
      </c>
      <c r="V121" s="29" t="s">
        <v>785</v>
      </c>
      <c r="W121" s="8" t="s">
        <v>56</v>
      </c>
      <c r="AB121" s="36" t="s">
        <v>785</v>
      </c>
    </row>
    <row r="122" spans="1:28" ht="14.25" customHeight="1" x14ac:dyDescent="0.3">
      <c r="A122" s="82" t="s">
        <v>1235</v>
      </c>
      <c r="B122" s="8" t="s">
        <v>1272</v>
      </c>
      <c r="C122" s="9">
        <v>2002</v>
      </c>
      <c r="D122" s="8" t="s">
        <v>1236</v>
      </c>
      <c r="E122" s="87" t="s">
        <v>652</v>
      </c>
      <c r="F122" s="8" t="s">
        <v>56</v>
      </c>
      <c r="G122" s="87" t="s">
        <v>139</v>
      </c>
      <c r="H122" s="8" t="s">
        <v>1280</v>
      </c>
      <c r="I122" s="9" t="s">
        <v>36</v>
      </c>
      <c r="J122" s="8" t="s">
        <v>1279</v>
      </c>
      <c r="K122" s="8">
        <v>2</v>
      </c>
      <c r="L122" s="8" t="s">
        <v>56</v>
      </c>
      <c r="M122" s="8">
        <v>30</v>
      </c>
      <c r="N122" s="10">
        <v>17</v>
      </c>
      <c r="O122" s="8">
        <v>13</v>
      </c>
      <c r="P122" s="32" t="s">
        <v>2111</v>
      </c>
      <c r="Q122" s="8" t="s">
        <v>1277</v>
      </c>
      <c r="R122" s="9" t="s">
        <v>1278</v>
      </c>
      <c r="S122" s="13" t="s">
        <v>56</v>
      </c>
      <c r="T122" s="9" t="s">
        <v>31</v>
      </c>
      <c r="U122" s="8" t="s">
        <v>1281</v>
      </c>
      <c r="V122" s="29" t="s">
        <v>1282</v>
      </c>
      <c r="W122" s="8" t="s">
        <v>56</v>
      </c>
      <c r="AB122" s="36" t="s">
        <v>2112</v>
      </c>
    </row>
    <row r="123" spans="1:28" ht="14.25" customHeight="1" x14ac:dyDescent="0.3">
      <c r="A123" s="82" t="s">
        <v>1237</v>
      </c>
      <c r="B123" s="8" t="s">
        <v>1276</v>
      </c>
      <c r="C123" s="9">
        <v>2007</v>
      </c>
      <c r="D123" s="8" t="s">
        <v>1238</v>
      </c>
      <c r="E123" s="8" t="s">
        <v>1166</v>
      </c>
      <c r="F123" s="8" t="s">
        <v>56</v>
      </c>
      <c r="G123" s="8" t="s">
        <v>42</v>
      </c>
      <c r="H123" s="8" t="s">
        <v>1286</v>
      </c>
      <c r="I123" s="9" t="s">
        <v>36</v>
      </c>
      <c r="J123" s="8" t="s">
        <v>1285</v>
      </c>
      <c r="K123" s="8">
        <v>2</v>
      </c>
      <c r="L123" s="8" t="s">
        <v>1284</v>
      </c>
      <c r="M123" s="8">
        <v>47</v>
      </c>
      <c r="N123" s="10">
        <v>20</v>
      </c>
      <c r="O123" s="8">
        <v>27</v>
      </c>
      <c r="P123" s="32" t="s">
        <v>1289</v>
      </c>
      <c r="Q123" s="8" t="s">
        <v>1287</v>
      </c>
      <c r="R123" s="9" t="s">
        <v>1288</v>
      </c>
      <c r="S123" s="13" t="s">
        <v>56</v>
      </c>
      <c r="T123" s="9" t="s">
        <v>31</v>
      </c>
      <c r="U123" s="8" t="s">
        <v>1290</v>
      </c>
      <c r="V123" s="29" t="s">
        <v>1291</v>
      </c>
      <c r="W123" s="8" t="s">
        <v>1292</v>
      </c>
      <c r="X123" s="8" t="s">
        <v>1293</v>
      </c>
      <c r="AB123" s="29" t="s">
        <v>2113</v>
      </c>
    </row>
    <row r="124" spans="1:28" x14ac:dyDescent="0.3">
      <c r="AB124" s="36"/>
    </row>
    <row r="126" spans="1:28"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spans="1:29" ht="14.25" customHeight="1" x14ac:dyDescent="0.3"/>
    <row r="146" spans="1:29" ht="14.25" customHeight="1" x14ac:dyDescent="0.3"/>
    <row r="147" spans="1:29" ht="14.25" customHeight="1" x14ac:dyDescent="0.3"/>
    <row r="148" spans="1:29" ht="14.25" customHeight="1" x14ac:dyDescent="0.3"/>
    <row r="149" spans="1:29" ht="14.25" customHeight="1" x14ac:dyDescent="0.3"/>
    <row r="150" spans="1:29" ht="14.25" customHeight="1" x14ac:dyDescent="0.3"/>
    <row r="151" spans="1:29" ht="14.25" customHeight="1" x14ac:dyDescent="0.3"/>
    <row r="152" spans="1:29" ht="14.25" customHeight="1" x14ac:dyDescent="0.3"/>
    <row r="153" spans="1:29" ht="14.25" customHeight="1" x14ac:dyDescent="0.3"/>
    <row r="154" spans="1:29" ht="14.25" customHeight="1" x14ac:dyDescent="0.3"/>
    <row r="155" spans="1:29" s="69" customFormat="1" ht="14.25" customHeight="1" x14ac:dyDescent="0.3">
      <c r="A155" s="68">
        <v>366</v>
      </c>
      <c r="B155" s="69" t="s">
        <v>513</v>
      </c>
      <c r="C155" s="68">
        <v>2009</v>
      </c>
      <c r="D155" s="69" t="s">
        <v>116</v>
      </c>
      <c r="E155" s="70" t="s">
        <v>588</v>
      </c>
      <c r="F155" s="70" t="s">
        <v>56</v>
      </c>
      <c r="G155" s="69" t="s">
        <v>42</v>
      </c>
      <c r="H155" s="69" t="s">
        <v>117</v>
      </c>
      <c r="I155" s="68" t="s">
        <v>118</v>
      </c>
      <c r="J155" s="69" t="s">
        <v>1170</v>
      </c>
      <c r="K155" s="69">
        <v>2</v>
      </c>
      <c r="L155" s="71" t="s">
        <v>56</v>
      </c>
      <c r="M155" s="69">
        <v>124</v>
      </c>
      <c r="N155" s="72">
        <v>57</v>
      </c>
      <c r="O155" s="69">
        <v>67</v>
      </c>
      <c r="P155" s="73" t="s">
        <v>56</v>
      </c>
      <c r="Q155" s="71" t="s">
        <v>723</v>
      </c>
      <c r="R155" s="71" t="s">
        <v>722</v>
      </c>
      <c r="S155" s="74" t="s">
        <v>56</v>
      </c>
      <c r="T155" s="68" t="s">
        <v>31</v>
      </c>
      <c r="U155" s="69" t="s">
        <v>56</v>
      </c>
      <c r="V155" s="75" t="s">
        <v>724</v>
      </c>
      <c r="W155" s="76"/>
      <c r="X155" s="69" t="s">
        <v>120</v>
      </c>
      <c r="Y155" s="69" t="s">
        <v>121</v>
      </c>
      <c r="Z155" s="71"/>
      <c r="AB155" s="77" t="s">
        <v>733</v>
      </c>
    </row>
    <row r="156" spans="1:29" s="69" customFormat="1" ht="14.25" customHeight="1" x14ac:dyDescent="0.3">
      <c r="A156" s="68">
        <v>829</v>
      </c>
      <c r="B156" s="69" t="s">
        <v>453</v>
      </c>
      <c r="C156" s="68">
        <v>1995</v>
      </c>
      <c r="D156" s="69" t="s">
        <v>245</v>
      </c>
      <c r="E156" s="69" t="s">
        <v>1166</v>
      </c>
      <c r="F156" s="69" t="s">
        <v>56</v>
      </c>
      <c r="G156" s="69" t="s">
        <v>42</v>
      </c>
      <c r="H156" s="69" t="s">
        <v>246</v>
      </c>
      <c r="I156" s="68" t="s">
        <v>197</v>
      </c>
      <c r="J156" s="69" t="s">
        <v>247</v>
      </c>
      <c r="K156" s="69">
        <v>2</v>
      </c>
      <c r="L156" s="71" t="s">
        <v>56</v>
      </c>
      <c r="M156" s="69">
        <v>88</v>
      </c>
      <c r="N156" s="72">
        <v>50</v>
      </c>
      <c r="O156" s="69">
        <v>38</v>
      </c>
      <c r="P156" s="73" t="s">
        <v>977</v>
      </c>
      <c r="Q156" s="71" t="s">
        <v>976</v>
      </c>
      <c r="R156" s="71" t="s">
        <v>975</v>
      </c>
      <c r="S156" s="74" t="s">
        <v>56</v>
      </c>
      <c r="T156" s="68" t="s">
        <v>31</v>
      </c>
      <c r="U156" s="69" t="s">
        <v>56</v>
      </c>
      <c r="V156" s="77" t="s">
        <v>979</v>
      </c>
      <c r="W156" s="69" t="s">
        <v>978</v>
      </c>
      <c r="X156" s="78" t="s">
        <v>183</v>
      </c>
      <c r="Y156" s="69" t="s">
        <v>248</v>
      </c>
      <c r="Z156" s="71"/>
      <c r="AB156" s="69" t="s">
        <v>980</v>
      </c>
      <c r="AC156" s="69" t="s">
        <v>989</v>
      </c>
    </row>
    <row r="157" spans="1:29" s="69" customFormat="1" ht="14.25" customHeight="1" x14ac:dyDescent="0.3">
      <c r="A157" s="68">
        <v>873</v>
      </c>
      <c r="B157" s="69" t="s">
        <v>524</v>
      </c>
      <c r="C157" s="68">
        <v>1993</v>
      </c>
      <c r="D157" s="69" t="s">
        <v>266</v>
      </c>
      <c r="E157" s="69" t="s">
        <v>1166</v>
      </c>
      <c r="F157" s="69" t="s">
        <v>56</v>
      </c>
      <c r="G157" s="69" t="s">
        <v>42</v>
      </c>
      <c r="H157" s="69" t="s">
        <v>267</v>
      </c>
      <c r="I157" s="68" t="s">
        <v>215</v>
      </c>
      <c r="J157" s="69" t="s">
        <v>1029</v>
      </c>
      <c r="K157" s="69">
        <v>2</v>
      </c>
      <c r="L157" s="74" t="s">
        <v>56</v>
      </c>
      <c r="M157" s="69">
        <v>58</v>
      </c>
      <c r="N157" s="72">
        <v>30</v>
      </c>
      <c r="O157" s="69">
        <v>28</v>
      </c>
      <c r="P157" s="73" t="s">
        <v>1032</v>
      </c>
      <c r="Q157" s="71" t="s">
        <v>1031</v>
      </c>
      <c r="R157" s="71" t="s">
        <v>1030</v>
      </c>
      <c r="S157" s="74" t="s">
        <v>56</v>
      </c>
      <c r="T157" s="68" t="s">
        <v>31</v>
      </c>
      <c r="U157" s="69" t="s">
        <v>56</v>
      </c>
      <c r="V157" s="77" t="s">
        <v>1033</v>
      </c>
      <c r="X157" s="69" t="s">
        <v>269</v>
      </c>
      <c r="Y157" s="69" t="s">
        <v>270</v>
      </c>
      <c r="Z157" s="74" t="s">
        <v>271</v>
      </c>
      <c r="AB157" s="79" t="s">
        <v>1034</v>
      </c>
    </row>
    <row r="158" spans="1:29" s="69" customFormat="1" ht="14.25" customHeight="1" x14ac:dyDescent="0.3">
      <c r="A158" s="68">
        <v>900</v>
      </c>
      <c r="B158" s="69" t="s">
        <v>568</v>
      </c>
      <c r="C158" s="68">
        <v>1991</v>
      </c>
      <c r="D158" s="69" t="s">
        <v>277</v>
      </c>
      <c r="E158" s="69" t="s">
        <v>588</v>
      </c>
      <c r="F158" s="69" t="s">
        <v>1165</v>
      </c>
      <c r="G158" s="69" t="s">
        <v>42</v>
      </c>
      <c r="H158" s="69" t="s">
        <v>278</v>
      </c>
      <c r="I158" s="68" t="s">
        <v>279</v>
      </c>
      <c r="J158" s="69" t="s">
        <v>280</v>
      </c>
      <c r="K158" s="69">
        <v>3</v>
      </c>
      <c r="L158" s="71" t="s">
        <v>56</v>
      </c>
      <c r="M158" s="69">
        <v>26</v>
      </c>
      <c r="N158" s="80" t="s">
        <v>281</v>
      </c>
      <c r="O158" s="69">
        <v>8</v>
      </c>
      <c r="P158" s="73" t="s">
        <v>1045</v>
      </c>
      <c r="Q158" s="71" t="s">
        <v>1047</v>
      </c>
      <c r="R158" s="71" t="s">
        <v>1048</v>
      </c>
      <c r="S158" s="74" t="s">
        <v>1046</v>
      </c>
      <c r="T158" s="68" t="s">
        <v>31</v>
      </c>
      <c r="U158" s="69" t="s">
        <v>56</v>
      </c>
      <c r="V158" s="77" t="s">
        <v>1049</v>
      </c>
      <c r="X158" s="72" t="s">
        <v>56</v>
      </c>
      <c r="Y158" s="69" t="s">
        <v>168</v>
      </c>
      <c r="Z158" s="71"/>
    </row>
    <row r="159" spans="1:29" s="69" customFormat="1" ht="14.25" customHeight="1" x14ac:dyDescent="0.3">
      <c r="A159" s="68">
        <v>395</v>
      </c>
      <c r="B159" s="69" t="s">
        <v>1213</v>
      </c>
      <c r="C159" s="68">
        <v>2009</v>
      </c>
      <c r="D159" s="69" t="s">
        <v>1214</v>
      </c>
      <c r="E159" s="69" t="s">
        <v>1188</v>
      </c>
      <c r="F159" s="69" t="s">
        <v>1188</v>
      </c>
      <c r="G159" s="69" t="s">
        <v>1215</v>
      </c>
      <c r="H159" s="69" t="s">
        <v>1217</v>
      </c>
      <c r="I159" s="68" t="s">
        <v>1218</v>
      </c>
      <c r="J159" s="69" t="s">
        <v>1216</v>
      </c>
      <c r="K159" s="69">
        <v>1</v>
      </c>
      <c r="N159" s="72">
        <v>5</v>
      </c>
      <c r="O159" s="72" t="s">
        <v>56</v>
      </c>
      <c r="P159" s="76"/>
      <c r="R159" s="68"/>
      <c r="S159" s="78"/>
      <c r="T159" s="68" t="s">
        <v>31</v>
      </c>
      <c r="V159" s="77"/>
    </row>
    <row r="160" spans="1:29" s="69" customFormat="1" ht="14.25" customHeight="1" x14ac:dyDescent="0.3">
      <c r="A160" s="68">
        <v>463</v>
      </c>
      <c r="B160" s="69" t="s">
        <v>1219</v>
      </c>
      <c r="C160" s="68">
        <v>2006</v>
      </c>
      <c r="D160" s="69" t="s">
        <v>1220</v>
      </c>
      <c r="E160" s="69" t="s">
        <v>1188</v>
      </c>
      <c r="F160" s="69" t="s">
        <v>1188</v>
      </c>
      <c r="G160" s="69" t="s">
        <v>42</v>
      </c>
      <c r="H160" s="69" t="s">
        <v>1221</v>
      </c>
      <c r="I160" s="68" t="s">
        <v>156</v>
      </c>
      <c r="J160" s="69" t="s">
        <v>1222</v>
      </c>
      <c r="K160" s="69">
        <v>1</v>
      </c>
      <c r="N160" s="69">
        <v>60</v>
      </c>
      <c r="O160" s="72" t="s">
        <v>56</v>
      </c>
      <c r="P160" s="76"/>
      <c r="R160" s="68"/>
      <c r="S160" s="78"/>
      <c r="T160" s="68" t="s">
        <v>31</v>
      </c>
      <c r="V160" s="77"/>
      <c r="X160" s="69" t="s">
        <v>1223</v>
      </c>
      <c r="Y160" s="69" t="s">
        <v>177</v>
      </c>
    </row>
    <row r="161" spans="1:28" s="68" customFormat="1" ht="14.25" customHeight="1" x14ac:dyDescent="0.3">
      <c r="A161" s="68" t="s">
        <v>1239</v>
      </c>
      <c r="B161" s="68" t="s">
        <v>1240</v>
      </c>
      <c r="C161" s="68">
        <v>1997</v>
      </c>
      <c r="D161" s="68" t="s">
        <v>1241</v>
      </c>
      <c r="E161" s="78" t="s">
        <v>1188</v>
      </c>
      <c r="J161" s="68" t="s">
        <v>1244</v>
      </c>
    </row>
    <row r="162" spans="1:28" s="68" customFormat="1" ht="14.25" customHeight="1" x14ac:dyDescent="0.3">
      <c r="A162" s="68" t="s">
        <v>1242</v>
      </c>
      <c r="B162" s="68" t="s">
        <v>1245</v>
      </c>
      <c r="C162" s="68">
        <v>1994</v>
      </c>
      <c r="D162" s="68" t="s">
        <v>1073</v>
      </c>
      <c r="E162" s="78" t="s">
        <v>1188</v>
      </c>
    </row>
    <row r="163" spans="1:28" s="69" customFormat="1" ht="14.25" customHeight="1" x14ac:dyDescent="0.3">
      <c r="A163" s="68">
        <v>394</v>
      </c>
      <c r="B163" s="69" t="s">
        <v>1118</v>
      </c>
      <c r="C163" s="68">
        <v>2009</v>
      </c>
      <c r="D163" s="69" t="s">
        <v>1119</v>
      </c>
      <c r="E163" s="69" t="s">
        <v>1188</v>
      </c>
      <c r="F163" s="69" t="s">
        <v>1188</v>
      </c>
      <c r="G163" s="69" t="s">
        <v>1178</v>
      </c>
      <c r="I163" s="68"/>
      <c r="J163" s="69" t="s">
        <v>1167</v>
      </c>
      <c r="N163" s="69">
        <v>21</v>
      </c>
      <c r="O163" s="69" t="s">
        <v>56</v>
      </c>
      <c r="P163" s="76"/>
      <c r="R163" s="68"/>
      <c r="S163" s="78"/>
      <c r="T163" s="68" t="s">
        <v>31</v>
      </c>
      <c r="V163" s="77"/>
      <c r="Z163" s="74" t="s">
        <v>1133</v>
      </c>
    </row>
    <row r="164" spans="1:28" s="68" customFormat="1" ht="14.25" customHeight="1" x14ac:dyDescent="0.3">
      <c r="A164" s="68" t="s">
        <v>1229</v>
      </c>
      <c r="B164" s="68" t="s">
        <v>1275</v>
      </c>
      <c r="C164" s="68">
        <v>2016</v>
      </c>
      <c r="D164" s="68" t="s">
        <v>1230</v>
      </c>
      <c r="E164" s="78" t="s">
        <v>1188</v>
      </c>
      <c r="G164" s="78" t="s">
        <v>42</v>
      </c>
      <c r="H164" s="68" t="s">
        <v>1303</v>
      </c>
      <c r="J164" s="68" t="s">
        <v>1243</v>
      </c>
      <c r="L164" s="68" t="s">
        <v>1304</v>
      </c>
      <c r="N164" s="68">
        <v>34</v>
      </c>
      <c r="Q164" s="68">
        <v>57</v>
      </c>
      <c r="R164" s="68">
        <v>0.88402777777777775</v>
      </c>
      <c r="T164" s="68" t="s">
        <v>31</v>
      </c>
      <c r="V164" s="68" t="s">
        <v>1305</v>
      </c>
    </row>
    <row r="165" spans="1:28" s="69" customFormat="1" ht="14.25" customHeight="1" x14ac:dyDescent="0.3">
      <c r="A165" s="68">
        <v>149</v>
      </c>
      <c r="B165" s="69" t="s">
        <v>527</v>
      </c>
      <c r="C165" s="68">
        <v>2017</v>
      </c>
      <c r="D165" s="69" t="s">
        <v>314</v>
      </c>
      <c r="E165" s="69" t="s">
        <v>1166</v>
      </c>
      <c r="F165" s="69" t="s">
        <v>56</v>
      </c>
      <c r="G165" s="69" t="s">
        <v>42</v>
      </c>
      <c r="H165" s="69" t="s">
        <v>1552</v>
      </c>
      <c r="I165" s="68" t="s">
        <v>81</v>
      </c>
      <c r="J165" s="69" t="s">
        <v>315</v>
      </c>
      <c r="K165" s="69">
        <v>2</v>
      </c>
      <c r="M165" s="69">
        <v>50</v>
      </c>
      <c r="N165" s="72">
        <v>25</v>
      </c>
      <c r="O165" s="69">
        <v>25</v>
      </c>
      <c r="P165" s="76"/>
      <c r="R165" s="68"/>
      <c r="S165" s="78"/>
      <c r="T165" s="68" t="s">
        <v>31</v>
      </c>
      <c r="V165" s="77"/>
      <c r="X165" s="69" t="s">
        <v>316</v>
      </c>
      <c r="Y165" s="69" t="s">
        <v>58</v>
      </c>
      <c r="Z165" s="69" t="s">
        <v>317</v>
      </c>
    </row>
    <row r="166" spans="1:28" s="69" customFormat="1" ht="14.25" customHeight="1" x14ac:dyDescent="0.3">
      <c r="A166" s="68">
        <v>638</v>
      </c>
      <c r="B166" s="69" t="s">
        <v>575</v>
      </c>
      <c r="C166" s="68">
        <v>2001</v>
      </c>
      <c r="D166" s="69" t="s">
        <v>372</v>
      </c>
      <c r="E166" s="69" t="s">
        <v>1166</v>
      </c>
      <c r="F166" s="69" t="s">
        <v>56</v>
      </c>
      <c r="G166" s="69" t="s">
        <v>42</v>
      </c>
      <c r="H166" s="69" t="s">
        <v>373</v>
      </c>
      <c r="I166" s="68" t="s">
        <v>197</v>
      </c>
      <c r="J166" s="69" t="s">
        <v>374</v>
      </c>
      <c r="K166" s="69">
        <v>2</v>
      </c>
      <c r="M166" s="69">
        <v>63</v>
      </c>
      <c r="N166" s="72">
        <v>25</v>
      </c>
      <c r="O166" s="69">
        <v>38</v>
      </c>
      <c r="P166" s="76" t="s">
        <v>1432</v>
      </c>
      <c r="Q166" s="69" t="s">
        <v>1428</v>
      </c>
      <c r="R166" s="68" t="s">
        <v>1429</v>
      </c>
      <c r="S166" s="78"/>
      <c r="T166" s="68" t="s">
        <v>31</v>
      </c>
      <c r="U166" s="69" t="s">
        <v>1431</v>
      </c>
      <c r="V166" s="77" t="s">
        <v>1430</v>
      </c>
      <c r="X166" s="69" t="s">
        <v>56</v>
      </c>
      <c r="Y166" s="69" t="s">
        <v>375</v>
      </c>
    </row>
    <row r="167" spans="1:28" s="69" customFormat="1" ht="14.25" customHeight="1" x14ac:dyDescent="0.3">
      <c r="A167" s="68">
        <v>442</v>
      </c>
      <c r="B167" s="69" t="s">
        <v>1120</v>
      </c>
      <c r="C167" s="68">
        <v>2007</v>
      </c>
      <c r="D167" s="69" t="s">
        <v>1121</v>
      </c>
      <c r="E167" s="69" t="s">
        <v>1166</v>
      </c>
      <c r="F167" s="69" t="s">
        <v>56</v>
      </c>
      <c r="G167" s="69" t="s">
        <v>42</v>
      </c>
      <c r="I167" s="68"/>
      <c r="J167" s="69" t="s">
        <v>1251</v>
      </c>
      <c r="K167" s="69">
        <v>2</v>
      </c>
      <c r="L167" s="69" t="s">
        <v>1252</v>
      </c>
      <c r="M167" s="69">
        <v>60</v>
      </c>
      <c r="N167" s="69">
        <v>30</v>
      </c>
      <c r="O167" s="69">
        <v>30</v>
      </c>
      <c r="P167" s="76"/>
      <c r="R167" s="68"/>
      <c r="S167" s="78"/>
      <c r="T167" s="68" t="s">
        <v>31</v>
      </c>
      <c r="V167" s="77"/>
      <c r="Z167" s="74" t="s">
        <v>1572</v>
      </c>
    </row>
    <row r="168" spans="1:28" s="69" customFormat="1" ht="14.25" customHeight="1" x14ac:dyDescent="0.3">
      <c r="A168" s="68">
        <v>484</v>
      </c>
      <c r="B168" s="69" t="s">
        <v>1122</v>
      </c>
      <c r="C168" s="68">
        <v>2006</v>
      </c>
      <c r="D168" s="69" t="s">
        <v>1123</v>
      </c>
      <c r="E168" s="69" t="s">
        <v>1166</v>
      </c>
      <c r="G168" s="69" t="s">
        <v>42</v>
      </c>
      <c r="H168" s="69" t="s">
        <v>1130</v>
      </c>
      <c r="I168" s="68" t="s">
        <v>181</v>
      </c>
      <c r="J168" s="69" t="s">
        <v>315</v>
      </c>
      <c r="K168" s="69">
        <v>2</v>
      </c>
      <c r="M168" s="69">
        <v>78</v>
      </c>
      <c r="N168" s="69">
        <v>18</v>
      </c>
      <c r="O168" s="72">
        <v>60</v>
      </c>
      <c r="P168" s="76"/>
      <c r="R168" s="68"/>
      <c r="S168" s="78"/>
      <c r="T168" s="68" t="s">
        <v>31</v>
      </c>
      <c r="V168" s="77"/>
      <c r="X168" s="78" t="s">
        <v>1131</v>
      </c>
      <c r="Y168" s="69" t="s">
        <v>1132</v>
      </c>
      <c r="Z168" s="74" t="s">
        <v>1134</v>
      </c>
    </row>
    <row r="169" spans="1:28" s="69" customFormat="1" ht="14.25" customHeight="1" x14ac:dyDescent="0.3">
      <c r="A169" s="68">
        <v>790</v>
      </c>
      <c r="B169" s="69" t="s">
        <v>518</v>
      </c>
      <c r="C169" s="68">
        <v>1996</v>
      </c>
      <c r="D169" s="69" t="s">
        <v>412</v>
      </c>
      <c r="E169" s="69" t="s">
        <v>1166</v>
      </c>
      <c r="F169" s="69" t="s">
        <v>56</v>
      </c>
      <c r="G169" s="69" t="s">
        <v>42</v>
      </c>
      <c r="H169" s="69" t="s">
        <v>413</v>
      </c>
      <c r="I169" s="68" t="s">
        <v>181</v>
      </c>
      <c r="J169" s="69" t="s">
        <v>1733</v>
      </c>
      <c r="K169" s="69">
        <v>2</v>
      </c>
      <c r="L169" s="69" t="s">
        <v>56</v>
      </c>
      <c r="M169" s="69">
        <v>51</v>
      </c>
      <c r="N169" s="72" t="s">
        <v>1734</v>
      </c>
      <c r="O169" s="69">
        <v>26</v>
      </c>
      <c r="P169" s="76" t="s">
        <v>56</v>
      </c>
      <c r="Q169" s="69" t="s">
        <v>1730</v>
      </c>
      <c r="R169" s="68" t="s">
        <v>1731</v>
      </c>
      <c r="S169" s="78" t="s">
        <v>56</v>
      </c>
      <c r="T169" s="68" t="s">
        <v>31</v>
      </c>
      <c r="U169" s="69" t="s">
        <v>56</v>
      </c>
      <c r="V169" s="77" t="s">
        <v>785</v>
      </c>
      <c r="W169" s="69" t="s">
        <v>1732</v>
      </c>
      <c r="X169" s="69" t="s">
        <v>414</v>
      </c>
      <c r="Y169" s="69" t="s">
        <v>415</v>
      </c>
      <c r="AB169" s="69" t="s">
        <v>1735</v>
      </c>
    </row>
    <row r="170" spans="1:28" s="69" customFormat="1" ht="14.25" customHeight="1" x14ac:dyDescent="0.3">
      <c r="A170" s="68">
        <v>793</v>
      </c>
      <c r="B170" s="69" t="s">
        <v>581</v>
      </c>
      <c r="C170" s="68">
        <v>1996</v>
      </c>
      <c r="D170" s="69" t="s">
        <v>416</v>
      </c>
      <c r="E170" s="69" t="s">
        <v>1166</v>
      </c>
      <c r="F170" s="69" t="s">
        <v>1390</v>
      </c>
      <c r="G170" s="69" t="s">
        <v>42</v>
      </c>
      <c r="H170" s="69" t="s">
        <v>417</v>
      </c>
      <c r="I170" s="68" t="s">
        <v>287</v>
      </c>
      <c r="J170" s="69" t="s">
        <v>418</v>
      </c>
      <c r="K170" s="69">
        <v>3</v>
      </c>
      <c r="M170" s="69">
        <v>65</v>
      </c>
      <c r="N170" s="72" t="s">
        <v>419</v>
      </c>
      <c r="O170" s="69">
        <v>32</v>
      </c>
      <c r="P170" s="76"/>
      <c r="R170" s="68"/>
      <c r="S170" s="78"/>
      <c r="T170" s="68" t="s">
        <v>31</v>
      </c>
      <c r="V170" s="77"/>
      <c r="X170" s="69" t="s">
        <v>56</v>
      </c>
      <c r="Y170" s="69" t="s">
        <v>408</v>
      </c>
    </row>
    <row r="171" spans="1:28" s="69" customFormat="1" ht="14.25" customHeight="1" x14ac:dyDescent="0.3">
      <c r="A171" s="68">
        <v>827</v>
      </c>
      <c r="B171" s="69" t="s">
        <v>541</v>
      </c>
      <c r="C171" s="68">
        <v>1995</v>
      </c>
      <c r="D171" s="69" t="s">
        <v>420</v>
      </c>
      <c r="E171" s="69" t="s">
        <v>1166</v>
      </c>
      <c r="F171" s="69" t="s">
        <v>56</v>
      </c>
      <c r="G171" s="69" t="s">
        <v>42</v>
      </c>
      <c r="H171" s="69" t="s">
        <v>421</v>
      </c>
      <c r="I171" s="68" t="s">
        <v>215</v>
      </c>
      <c r="J171" s="69" t="s">
        <v>422</v>
      </c>
      <c r="K171" s="69">
        <v>2</v>
      </c>
      <c r="M171" s="69">
        <v>60</v>
      </c>
      <c r="N171" s="72">
        <v>30</v>
      </c>
      <c r="O171" s="69">
        <v>30</v>
      </c>
      <c r="P171" s="76" t="s">
        <v>1737</v>
      </c>
      <c r="Q171" s="69" t="s">
        <v>1739</v>
      </c>
      <c r="R171" s="68" t="s">
        <v>1738</v>
      </c>
      <c r="S171" s="78" t="s">
        <v>56</v>
      </c>
      <c r="T171" s="68" t="s">
        <v>31</v>
      </c>
      <c r="U171" s="69" t="s">
        <v>56</v>
      </c>
      <c r="V171" s="77" t="s">
        <v>785</v>
      </c>
      <c r="W171" s="69" t="s">
        <v>1736</v>
      </c>
      <c r="X171" s="69" t="s">
        <v>423</v>
      </c>
      <c r="Y171" s="69" t="s">
        <v>224</v>
      </c>
      <c r="AB171" s="69" t="s">
        <v>785</v>
      </c>
    </row>
    <row r="172" spans="1:28" s="69" customFormat="1" ht="14.25" customHeight="1" x14ac:dyDescent="0.3">
      <c r="A172" s="68">
        <v>878</v>
      </c>
      <c r="B172" s="69" t="s">
        <v>583</v>
      </c>
      <c r="C172" s="68">
        <v>1993</v>
      </c>
      <c r="D172" s="69" t="s">
        <v>432</v>
      </c>
      <c r="E172" s="69" t="s">
        <v>1166</v>
      </c>
      <c r="F172" s="69" t="s">
        <v>56</v>
      </c>
      <c r="G172" s="69" t="s">
        <v>42</v>
      </c>
      <c r="H172" s="69" t="s">
        <v>433</v>
      </c>
      <c r="I172" s="68" t="s">
        <v>434</v>
      </c>
      <c r="J172" s="69" t="s">
        <v>435</v>
      </c>
      <c r="K172" s="69">
        <v>2</v>
      </c>
      <c r="L172" s="69" t="s">
        <v>56</v>
      </c>
      <c r="M172" s="69">
        <v>94</v>
      </c>
      <c r="N172" s="72">
        <v>58</v>
      </c>
      <c r="O172" s="69">
        <v>36</v>
      </c>
      <c r="P172" s="76" t="s">
        <v>1762</v>
      </c>
      <c r="Q172" s="69" t="s">
        <v>1761</v>
      </c>
      <c r="R172" s="68" t="s">
        <v>1760</v>
      </c>
      <c r="S172" s="78" t="s">
        <v>56</v>
      </c>
      <c r="T172" s="68" t="s">
        <v>31</v>
      </c>
      <c r="U172" s="69" t="s">
        <v>1764</v>
      </c>
      <c r="V172" s="77" t="s">
        <v>1763</v>
      </c>
      <c r="X172" s="69" t="s">
        <v>56</v>
      </c>
      <c r="Y172" s="69" t="s">
        <v>379</v>
      </c>
    </row>
    <row r="173" spans="1:28" s="69" customFormat="1" ht="14.25" customHeight="1" x14ac:dyDescent="0.3">
      <c r="A173" s="68">
        <v>385</v>
      </c>
      <c r="B173" s="69" t="s">
        <v>556</v>
      </c>
      <c r="C173" s="68">
        <v>2010</v>
      </c>
      <c r="D173" s="69" t="s">
        <v>1117</v>
      </c>
      <c r="E173" s="69" t="s">
        <v>1166</v>
      </c>
      <c r="F173" s="69" t="s">
        <v>56</v>
      </c>
      <c r="G173" s="69" t="s">
        <v>42</v>
      </c>
      <c r="H173" s="69" t="s">
        <v>1128</v>
      </c>
      <c r="I173" s="68" t="s">
        <v>347</v>
      </c>
      <c r="J173" s="69" t="s">
        <v>1129</v>
      </c>
      <c r="K173" s="69">
        <v>2</v>
      </c>
      <c r="M173" s="69">
        <v>18</v>
      </c>
      <c r="N173" s="69">
        <v>6</v>
      </c>
      <c r="O173" s="69">
        <v>12</v>
      </c>
      <c r="P173" s="76" t="s">
        <v>785</v>
      </c>
      <c r="Q173" s="69" t="s">
        <v>1792</v>
      </c>
      <c r="R173" s="68" t="s">
        <v>1791</v>
      </c>
      <c r="S173" s="78" t="s">
        <v>56</v>
      </c>
      <c r="T173" s="68" t="s">
        <v>31</v>
      </c>
      <c r="U173" s="69" t="s">
        <v>56</v>
      </c>
      <c r="V173" s="77" t="s">
        <v>785</v>
      </c>
      <c r="W173" s="69" t="s">
        <v>1793</v>
      </c>
      <c r="X173" s="72" t="s">
        <v>56</v>
      </c>
      <c r="Y173" s="69" t="s">
        <v>106</v>
      </c>
      <c r="Z173" s="74" t="s">
        <v>1794</v>
      </c>
    </row>
    <row r="174" spans="1:28" s="69" customFormat="1" ht="14.25" customHeight="1" x14ac:dyDescent="0.3">
      <c r="A174" s="68">
        <v>459</v>
      </c>
      <c r="B174" s="69" t="s">
        <v>1064</v>
      </c>
      <c r="C174" s="68">
        <v>2007</v>
      </c>
      <c r="D174" s="69" t="s">
        <v>1065</v>
      </c>
      <c r="E174" s="69" t="s">
        <v>1166</v>
      </c>
      <c r="F174" s="69" t="s">
        <v>56</v>
      </c>
      <c r="G174" s="69" t="s">
        <v>42</v>
      </c>
      <c r="H174" s="69" t="s">
        <v>1079</v>
      </c>
      <c r="I174" s="68" t="s">
        <v>181</v>
      </c>
      <c r="J174" s="69" t="s">
        <v>1192</v>
      </c>
      <c r="K174" s="69">
        <v>2</v>
      </c>
      <c r="M174" s="69">
        <v>54</v>
      </c>
      <c r="N174" s="69">
        <v>24</v>
      </c>
      <c r="O174" s="72">
        <v>30</v>
      </c>
      <c r="P174" s="75" t="s">
        <v>1300</v>
      </c>
      <c r="Q174" s="69" t="s">
        <v>1301</v>
      </c>
      <c r="R174" s="68" t="s">
        <v>1302</v>
      </c>
      <c r="S174" s="78" t="s">
        <v>56</v>
      </c>
      <c r="T174" s="68" t="s">
        <v>31</v>
      </c>
      <c r="U174" s="69" t="s">
        <v>1299</v>
      </c>
      <c r="V174" s="103" t="s">
        <v>1298</v>
      </c>
      <c r="W174" s="69" t="s">
        <v>1297</v>
      </c>
      <c r="X174" s="69" t="s">
        <v>1092</v>
      </c>
      <c r="Y174" s="69" t="s">
        <v>1097</v>
      </c>
      <c r="Z174" s="74" t="s">
        <v>1152</v>
      </c>
    </row>
    <row r="175" spans="1:28" s="69" customFormat="1" ht="14.25" customHeight="1" x14ac:dyDescent="0.3">
      <c r="A175" s="68">
        <v>904</v>
      </c>
      <c r="B175" s="69" t="s">
        <v>2108</v>
      </c>
      <c r="C175" s="68">
        <v>1991</v>
      </c>
      <c r="D175" s="69" t="s">
        <v>2098</v>
      </c>
      <c r="E175" s="69" t="s">
        <v>1166</v>
      </c>
      <c r="F175" s="69" t="s">
        <v>56</v>
      </c>
      <c r="G175" s="69" t="s">
        <v>42</v>
      </c>
      <c r="H175" s="69" t="s">
        <v>2099</v>
      </c>
      <c r="I175" s="68" t="s">
        <v>44</v>
      </c>
      <c r="J175" s="69" t="s">
        <v>2100</v>
      </c>
      <c r="K175" s="69">
        <v>3</v>
      </c>
      <c r="L175" s="69" t="s">
        <v>56</v>
      </c>
      <c r="M175" s="69">
        <v>99</v>
      </c>
      <c r="N175" s="72" t="s">
        <v>2101</v>
      </c>
      <c r="O175" s="69">
        <v>50</v>
      </c>
      <c r="P175" s="75" t="s">
        <v>2104</v>
      </c>
      <c r="Q175" s="69" t="s">
        <v>2102</v>
      </c>
      <c r="R175" s="68" t="s">
        <v>2103</v>
      </c>
      <c r="S175" s="78" t="s">
        <v>56</v>
      </c>
      <c r="T175" s="68" t="s">
        <v>31</v>
      </c>
      <c r="U175" s="69" t="s">
        <v>2106</v>
      </c>
      <c r="V175" s="77" t="s">
        <v>2105</v>
      </c>
      <c r="X175" s="69" t="s">
        <v>2107</v>
      </c>
    </row>
    <row r="176" spans="1:28" s="69" customFormat="1" ht="14.25" customHeight="1" x14ac:dyDescent="0.3">
      <c r="A176" s="118">
        <v>619</v>
      </c>
      <c r="B176" s="69" t="s">
        <v>558</v>
      </c>
      <c r="C176" s="68">
        <v>2002</v>
      </c>
      <c r="D176" s="69" t="s">
        <v>173</v>
      </c>
      <c r="E176" s="69" t="s">
        <v>1166</v>
      </c>
      <c r="F176" s="69" t="s">
        <v>56</v>
      </c>
      <c r="G176" s="69" t="s">
        <v>42</v>
      </c>
      <c r="H176" s="69" t="s">
        <v>174</v>
      </c>
      <c r="I176" s="68" t="s">
        <v>68</v>
      </c>
      <c r="J176" s="69" t="s">
        <v>175</v>
      </c>
      <c r="K176" s="69">
        <v>2</v>
      </c>
      <c r="L176" s="71" t="s">
        <v>56</v>
      </c>
      <c r="M176" s="69">
        <v>44</v>
      </c>
      <c r="N176" s="72">
        <v>22</v>
      </c>
      <c r="O176" s="72">
        <v>22</v>
      </c>
      <c r="P176" s="73" t="s">
        <v>830</v>
      </c>
      <c r="Q176" s="71" t="s">
        <v>827</v>
      </c>
      <c r="R176" s="71" t="s">
        <v>826</v>
      </c>
      <c r="S176" s="74" t="s">
        <v>56</v>
      </c>
      <c r="T176" s="68" t="s">
        <v>31</v>
      </c>
      <c r="U176" s="69" t="s">
        <v>829</v>
      </c>
      <c r="V176" s="77" t="s">
        <v>828</v>
      </c>
      <c r="W176" s="103" t="s">
        <v>56</v>
      </c>
      <c r="X176" s="69" t="s">
        <v>176</v>
      </c>
      <c r="Y176" s="69" t="s">
        <v>177</v>
      </c>
      <c r="Z176" s="74" t="s">
        <v>178</v>
      </c>
      <c r="AB176" s="69" t="s">
        <v>831</v>
      </c>
    </row>
    <row r="177" spans="1:28" s="69" customFormat="1" ht="14.25" customHeight="1" x14ac:dyDescent="0.3">
      <c r="A177" s="68">
        <v>920</v>
      </c>
      <c r="B177" s="69" t="s">
        <v>525</v>
      </c>
      <c r="C177" s="68">
        <v>1988</v>
      </c>
      <c r="D177" s="69" t="s">
        <v>288</v>
      </c>
      <c r="E177" s="69" t="s">
        <v>1166</v>
      </c>
      <c r="F177" s="69" t="s">
        <v>56</v>
      </c>
      <c r="G177" s="69" t="s">
        <v>42</v>
      </c>
      <c r="H177" s="69" t="s">
        <v>286</v>
      </c>
      <c r="I177" s="68" t="s">
        <v>287</v>
      </c>
      <c r="J177" s="69" t="s">
        <v>1172</v>
      </c>
      <c r="K177" s="69">
        <v>2</v>
      </c>
      <c r="L177" s="74"/>
      <c r="M177" s="69">
        <v>30</v>
      </c>
      <c r="N177" s="72">
        <v>10</v>
      </c>
      <c r="O177" s="69">
        <v>20</v>
      </c>
      <c r="P177" s="73" t="s">
        <v>1484</v>
      </c>
      <c r="Q177" s="74" t="s">
        <v>1481</v>
      </c>
      <c r="R177" s="71" t="s">
        <v>56</v>
      </c>
      <c r="S177" s="74"/>
      <c r="T177" s="68" t="s">
        <v>31</v>
      </c>
      <c r="U177" s="69" t="s">
        <v>56</v>
      </c>
      <c r="V177" s="77" t="s">
        <v>1482</v>
      </c>
      <c r="W177" s="69" t="s">
        <v>56</v>
      </c>
      <c r="X177" s="72" t="s">
        <v>56</v>
      </c>
      <c r="Y177" s="69" t="s">
        <v>289</v>
      </c>
      <c r="Z177" s="74" t="s">
        <v>290</v>
      </c>
    </row>
    <row r="178" spans="1:28" s="69" customFormat="1" ht="14.25" customHeight="1" x14ac:dyDescent="0.3">
      <c r="A178" s="68">
        <v>690</v>
      </c>
      <c r="B178" s="69" t="s">
        <v>578</v>
      </c>
      <c r="C178" s="68">
        <v>1999</v>
      </c>
      <c r="D178" s="69" t="s">
        <v>392</v>
      </c>
      <c r="E178" s="69" t="s">
        <v>1166</v>
      </c>
      <c r="F178" s="69" t="s">
        <v>1438</v>
      </c>
      <c r="G178" s="69" t="s">
        <v>1028</v>
      </c>
      <c r="H178" s="69" t="s">
        <v>393</v>
      </c>
      <c r="I178" s="68" t="s">
        <v>215</v>
      </c>
      <c r="J178" s="69" t="s">
        <v>1680</v>
      </c>
      <c r="K178" s="69">
        <v>3</v>
      </c>
      <c r="L178" s="69" t="s">
        <v>56</v>
      </c>
      <c r="M178" s="69">
        <v>50</v>
      </c>
      <c r="N178" s="72" t="s">
        <v>1437</v>
      </c>
      <c r="O178" s="69">
        <v>23</v>
      </c>
      <c r="P178" s="76" t="s">
        <v>1683</v>
      </c>
      <c r="Q178" s="69" t="s">
        <v>1682</v>
      </c>
      <c r="R178" s="68" t="s">
        <v>1681</v>
      </c>
      <c r="S178" s="78" t="s">
        <v>56</v>
      </c>
      <c r="T178" s="68" t="s">
        <v>31</v>
      </c>
      <c r="U178" s="69" t="s">
        <v>1684</v>
      </c>
      <c r="V178" s="69" t="s">
        <v>1686</v>
      </c>
      <c r="W178" s="69" t="s">
        <v>1685</v>
      </c>
      <c r="X178" s="69" t="s">
        <v>394</v>
      </c>
      <c r="Y178" s="69" t="s">
        <v>395</v>
      </c>
      <c r="AB178" s="69" t="s">
        <v>1687</v>
      </c>
    </row>
  </sheetData>
  <autoFilter ref="A1:AL125"/>
  <phoneticPr fontId="1" type="noConversion"/>
  <pageMargins left="0.7" right="0.7" top="0.75" bottom="0.75" header="0.3" footer="0.3"/>
  <pageSetup paperSize="9" scale="25" fitToHeight="0"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50"/>
  <sheetViews>
    <sheetView tabSelected="1" zoomScale="85" zoomScaleNormal="85" workbookViewId="0">
      <pane xSplit="5" ySplit="2" topLeftCell="F3" activePane="bottomRight" state="frozen"/>
      <selection pane="topRight" activeCell="H1" sqref="H1"/>
      <selection pane="bottomLeft" activeCell="A2" sqref="A2"/>
      <selection pane="bottomRight" activeCell="A2" sqref="A2"/>
    </sheetView>
  </sheetViews>
  <sheetFormatPr defaultRowHeight="12" x14ac:dyDescent="0.3"/>
  <cols>
    <col min="1" max="1" width="6.125" style="42" customWidth="1"/>
    <col min="2" max="2" width="10.875" style="134" customWidth="1"/>
    <col min="3" max="3" width="6.75" style="42" customWidth="1"/>
    <col min="4" max="4" width="6.75" style="42" hidden="1" customWidth="1"/>
    <col min="5" max="5" width="19.75" style="130" customWidth="1"/>
    <col min="6" max="6" width="11.625" style="134" customWidth="1"/>
    <col min="7" max="7" width="14.625" style="134" customWidth="1"/>
    <col min="8" max="8" width="9" style="134" customWidth="1"/>
    <col min="9" max="9" width="22.625" style="130" customWidth="1"/>
    <col min="10" max="10" width="8.25" style="41" customWidth="1"/>
    <col min="11" max="11" width="40.5" style="42" customWidth="1"/>
    <col min="12" max="12" width="13.25" style="41" customWidth="1"/>
    <col min="13" max="13" width="6.375" style="134" customWidth="1"/>
    <col min="14" max="14" width="9.625" style="134" customWidth="1"/>
    <col min="15" max="15" width="9" style="134" customWidth="1"/>
    <col min="16" max="16" width="37" style="131" customWidth="1"/>
    <col min="17" max="17" width="21.125" style="42" bestFit="1" customWidth="1"/>
    <col min="18" max="18" width="19.375" style="41" customWidth="1"/>
    <col min="19" max="19" width="7.625" style="41" bestFit="1" customWidth="1"/>
    <col min="20" max="20" width="9" style="134"/>
    <col min="21" max="21" width="42.625" style="65" customWidth="1"/>
    <col min="22" max="22" width="27.875" style="67" customWidth="1"/>
    <col min="23" max="23" width="57" style="130" customWidth="1"/>
    <col min="24" max="24" width="9" style="42"/>
    <col min="25" max="25" width="30.5" style="42" customWidth="1"/>
    <col min="26" max="16384" width="9" style="42"/>
  </cols>
  <sheetData>
    <row r="1" spans="1:25" s="236" customFormat="1" ht="72.75" customHeight="1" x14ac:dyDescent="0.3">
      <c r="A1" s="235" t="s">
        <v>2514</v>
      </c>
      <c r="E1" s="237"/>
      <c r="F1" s="237"/>
      <c r="G1" s="237"/>
      <c r="H1" s="237"/>
    </row>
    <row r="2" spans="1:25" s="135" customFormat="1" ht="36" x14ac:dyDescent="0.3">
      <c r="A2" s="136" t="s">
        <v>0</v>
      </c>
      <c r="B2" s="136" t="s">
        <v>1</v>
      </c>
      <c r="C2" s="136" t="s">
        <v>2</v>
      </c>
      <c r="D2" s="136"/>
      <c r="E2" s="137" t="s">
        <v>3</v>
      </c>
      <c r="F2" s="136" t="s">
        <v>505</v>
      </c>
      <c r="G2" s="137" t="s">
        <v>2467</v>
      </c>
      <c r="H2" s="136" t="s">
        <v>1247</v>
      </c>
      <c r="I2" s="137" t="s">
        <v>5</v>
      </c>
      <c r="J2" s="136" t="s">
        <v>6</v>
      </c>
      <c r="K2" s="136" t="s">
        <v>7</v>
      </c>
      <c r="L2" s="137" t="s">
        <v>587</v>
      </c>
      <c r="M2" s="137" t="s">
        <v>2149</v>
      </c>
      <c r="N2" s="136" t="s">
        <v>8</v>
      </c>
      <c r="O2" s="136" t="s">
        <v>9</v>
      </c>
      <c r="P2" s="137" t="s">
        <v>506</v>
      </c>
      <c r="Q2" s="137" t="s">
        <v>606</v>
      </c>
      <c r="R2" s="137" t="s">
        <v>2150</v>
      </c>
      <c r="S2" s="136" t="s">
        <v>10</v>
      </c>
      <c r="T2" s="136" t="s">
        <v>484</v>
      </c>
      <c r="U2" s="137" t="s">
        <v>509</v>
      </c>
      <c r="V2" s="164" t="s">
        <v>1116</v>
      </c>
      <c r="W2" s="137" t="s">
        <v>508</v>
      </c>
    </row>
    <row r="3" spans="1:25" ht="144" x14ac:dyDescent="0.3">
      <c r="A3" s="138">
        <v>40</v>
      </c>
      <c r="B3" s="138" t="s">
        <v>510</v>
      </c>
      <c r="C3" s="138">
        <v>2021</v>
      </c>
      <c r="D3" s="138" t="str">
        <f>B3&amp;"("&amp;C3&amp;")"</f>
        <v>Lin(2021)</v>
      </c>
      <c r="E3" s="140" t="s">
        <v>26</v>
      </c>
      <c r="F3" s="148" t="s">
        <v>652</v>
      </c>
      <c r="G3" s="148" t="s">
        <v>1056</v>
      </c>
      <c r="H3" s="138" t="s">
        <v>27</v>
      </c>
      <c r="I3" s="140" t="s">
        <v>2155</v>
      </c>
      <c r="J3" s="138" t="s">
        <v>29</v>
      </c>
      <c r="K3" s="139" t="s">
        <v>30</v>
      </c>
      <c r="L3" s="141" t="s">
        <v>589</v>
      </c>
      <c r="M3" s="139">
        <v>134</v>
      </c>
      <c r="N3" s="138">
        <v>42</v>
      </c>
      <c r="O3" s="138">
        <v>92</v>
      </c>
      <c r="P3" s="142" t="s">
        <v>2468</v>
      </c>
      <c r="Q3" s="141" t="s">
        <v>2151</v>
      </c>
      <c r="R3" s="141" t="s">
        <v>2152</v>
      </c>
      <c r="S3" s="138" t="s">
        <v>31</v>
      </c>
      <c r="T3" s="138" t="s">
        <v>56</v>
      </c>
      <c r="U3" s="143" t="s">
        <v>2153</v>
      </c>
      <c r="V3" s="147" t="s">
        <v>2154</v>
      </c>
      <c r="W3" s="140" t="s">
        <v>594</v>
      </c>
    </row>
    <row r="4" spans="1:25" ht="114" customHeight="1" x14ac:dyDescent="0.3">
      <c r="A4" s="138">
        <v>52</v>
      </c>
      <c r="B4" s="138" t="s">
        <v>544</v>
      </c>
      <c r="C4" s="138">
        <v>2021</v>
      </c>
      <c r="D4" s="138" t="str">
        <f t="shared" ref="D4:D30" si="0">B4&amp;"("&amp;C4&amp;")"</f>
        <v>Lee(2021)</v>
      </c>
      <c r="E4" s="140" t="s">
        <v>34</v>
      </c>
      <c r="F4" s="138" t="s">
        <v>652</v>
      </c>
      <c r="G4" s="138" t="s">
        <v>1141</v>
      </c>
      <c r="H4" s="148" t="s">
        <v>2163</v>
      </c>
      <c r="I4" s="140" t="s">
        <v>2157</v>
      </c>
      <c r="J4" s="138" t="s">
        <v>36</v>
      </c>
      <c r="K4" s="140" t="s">
        <v>2156</v>
      </c>
      <c r="L4" s="141" t="s">
        <v>595</v>
      </c>
      <c r="M4" s="139">
        <v>247</v>
      </c>
      <c r="N4" s="138" t="s">
        <v>38</v>
      </c>
      <c r="O4" s="138">
        <v>48</v>
      </c>
      <c r="P4" s="144" t="s">
        <v>2158</v>
      </c>
      <c r="Q4" s="141" t="s">
        <v>2159</v>
      </c>
      <c r="R4" s="141" t="s">
        <v>2160</v>
      </c>
      <c r="S4" s="138" t="s">
        <v>31</v>
      </c>
      <c r="T4" s="148" t="s">
        <v>490</v>
      </c>
      <c r="U4" s="143" t="s">
        <v>2161</v>
      </c>
      <c r="V4" s="147" t="s">
        <v>2162</v>
      </c>
      <c r="W4" s="140" t="s">
        <v>601</v>
      </c>
    </row>
    <row r="5" spans="1:25" ht="110.25" customHeight="1" x14ac:dyDescent="0.3">
      <c r="A5" s="138">
        <v>212</v>
      </c>
      <c r="B5" s="138" t="s">
        <v>550</v>
      </c>
      <c r="C5" s="138">
        <v>2015</v>
      </c>
      <c r="D5" s="138" t="str">
        <f t="shared" si="0"/>
        <v>Lefaucheur(2015)</v>
      </c>
      <c r="E5" s="140" t="s">
        <v>79</v>
      </c>
      <c r="F5" s="138" t="s">
        <v>652</v>
      </c>
      <c r="G5" s="138" t="s">
        <v>1163</v>
      </c>
      <c r="H5" s="148" t="s">
        <v>2163</v>
      </c>
      <c r="I5" s="140" t="s">
        <v>2164</v>
      </c>
      <c r="J5" s="138" t="s">
        <v>81</v>
      </c>
      <c r="K5" s="139" t="s">
        <v>2166</v>
      </c>
      <c r="L5" s="141" t="s">
        <v>608</v>
      </c>
      <c r="M5" s="139">
        <v>87</v>
      </c>
      <c r="N5" s="138">
        <v>33</v>
      </c>
      <c r="O5" s="138">
        <v>54</v>
      </c>
      <c r="P5" s="142" t="s">
        <v>2165</v>
      </c>
      <c r="Q5" s="145" t="s">
        <v>2168</v>
      </c>
      <c r="R5" s="145" t="s">
        <v>2167</v>
      </c>
      <c r="S5" s="138" t="s">
        <v>31</v>
      </c>
      <c r="T5" s="138" t="s">
        <v>56</v>
      </c>
      <c r="U5" s="143" t="s">
        <v>2170</v>
      </c>
      <c r="V5" s="146" t="s">
        <v>2169</v>
      </c>
      <c r="W5" s="140" t="s">
        <v>638</v>
      </c>
    </row>
    <row r="6" spans="1:25" ht="180" x14ac:dyDescent="0.3">
      <c r="A6" s="138">
        <v>250</v>
      </c>
      <c r="B6" s="138" t="s">
        <v>2185</v>
      </c>
      <c r="C6" s="138">
        <v>2014</v>
      </c>
      <c r="D6" s="138" t="str">
        <f t="shared" si="0"/>
        <v>Conceicao(2014)</v>
      </c>
      <c r="E6" s="140" t="s">
        <v>85</v>
      </c>
      <c r="F6" s="138" t="s">
        <v>652</v>
      </c>
      <c r="G6" s="138" t="s">
        <v>1163</v>
      </c>
      <c r="H6" s="148" t="s">
        <v>2175</v>
      </c>
      <c r="I6" s="140" t="s">
        <v>86</v>
      </c>
      <c r="J6" s="138" t="s">
        <v>87</v>
      </c>
      <c r="K6" s="139" t="s">
        <v>664</v>
      </c>
      <c r="L6" s="141" t="s">
        <v>665</v>
      </c>
      <c r="M6" s="139">
        <v>96</v>
      </c>
      <c r="N6" s="138" t="s">
        <v>89</v>
      </c>
      <c r="O6" s="138">
        <v>33</v>
      </c>
      <c r="P6" s="142" t="s">
        <v>2171</v>
      </c>
      <c r="Q6" s="141" t="s">
        <v>2172</v>
      </c>
      <c r="R6" s="145" t="s">
        <v>2173</v>
      </c>
      <c r="S6" s="138" t="s">
        <v>31</v>
      </c>
      <c r="T6" s="138" t="s">
        <v>608</v>
      </c>
      <c r="U6" s="143" t="s">
        <v>2174</v>
      </c>
      <c r="V6" s="149" t="s">
        <v>2176</v>
      </c>
      <c r="W6" s="146" t="s">
        <v>639</v>
      </c>
    </row>
    <row r="7" spans="1:25" ht="102.75" customHeight="1" x14ac:dyDescent="0.3">
      <c r="A7" s="138">
        <v>291</v>
      </c>
      <c r="B7" s="138" t="s">
        <v>705</v>
      </c>
      <c r="C7" s="138">
        <v>2013</v>
      </c>
      <c r="D7" s="138" t="str">
        <f t="shared" si="0"/>
        <v>Negami(2013)</v>
      </c>
      <c r="E7" s="140" t="s">
        <v>97</v>
      </c>
      <c r="F7" s="138" t="s">
        <v>588</v>
      </c>
      <c r="G7" s="138" t="s">
        <v>1165</v>
      </c>
      <c r="H7" s="138" t="s">
        <v>2180</v>
      </c>
      <c r="I7" s="140" t="s">
        <v>2194</v>
      </c>
      <c r="J7" s="138" t="s">
        <v>44</v>
      </c>
      <c r="K7" s="139" t="s">
        <v>2465</v>
      </c>
      <c r="L7" s="141" t="s">
        <v>690</v>
      </c>
      <c r="M7" s="138">
        <v>40</v>
      </c>
      <c r="N7" s="138">
        <v>20</v>
      </c>
      <c r="O7" s="138">
        <v>20</v>
      </c>
      <c r="P7" s="142" t="s">
        <v>2178</v>
      </c>
      <c r="Q7" s="141" t="s">
        <v>2181</v>
      </c>
      <c r="R7" s="141" t="s">
        <v>2182</v>
      </c>
      <c r="S7" s="138" t="s">
        <v>31</v>
      </c>
      <c r="T7" s="138" t="s">
        <v>693</v>
      </c>
      <c r="U7" s="147" t="s">
        <v>2183</v>
      </c>
      <c r="V7" s="146" t="s">
        <v>2176</v>
      </c>
      <c r="W7" s="140" t="s">
        <v>2179</v>
      </c>
    </row>
    <row r="8" spans="1:25" ht="84" x14ac:dyDescent="0.3">
      <c r="A8" s="138">
        <v>417</v>
      </c>
      <c r="B8" s="138" t="s">
        <v>553</v>
      </c>
      <c r="C8" s="138">
        <v>2008</v>
      </c>
      <c r="D8" s="138" t="str">
        <f t="shared" si="0"/>
        <v>Al-Moallem(2008)</v>
      </c>
      <c r="E8" s="140" t="s">
        <v>132</v>
      </c>
      <c r="F8" s="138" t="s">
        <v>652</v>
      </c>
      <c r="G8" s="148" t="s">
        <v>2196</v>
      </c>
      <c r="H8" s="148" t="s">
        <v>2163</v>
      </c>
      <c r="I8" s="140" t="s">
        <v>133</v>
      </c>
      <c r="J8" s="148" t="s">
        <v>134</v>
      </c>
      <c r="K8" s="140" t="s">
        <v>2189</v>
      </c>
      <c r="L8" s="141" t="s">
        <v>693</v>
      </c>
      <c r="M8" s="139">
        <v>68</v>
      </c>
      <c r="N8" s="163" t="s">
        <v>2464</v>
      </c>
      <c r="O8" s="138">
        <v>18</v>
      </c>
      <c r="P8" s="142" t="s">
        <v>2188</v>
      </c>
      <c r="Q8" s="141" t="s">
        <v>2186</v>
      </c>
      <c r="R8" s="141" t="s">
        <v>2187</v>
      </c>
      <c r="S8" s="138" t="s">
        <v>31</v>
      </c>
      <c r="T8" s="148" t="s">
        <v>2191</v>
      </c>
      <c r="U8" s="143" t="s">
        <v>2192</v>
      </c>
      <c r="V8" s="146" t="s">
        <v>2190</v>
      </c>
      <c r="W8" s="140" t="s">
        <v>2193</v>
      </c>
      <c r="Y8" s="132"/>
    </row>
    <row r="9" spans="1:25" ht="143.25" customHeight="1" x14ac:dyDescent="0.3">
      <c r="A9" s="138">
        <v>434</v>
      </c>
      <c r="B9" s="138" t="s">
        <v>554</v>
      </c>
      <c r="C9" s="138">
        <v>2008</v>
      </c>
      <c r="D9" s="138" t="str">
        <f t="shared" si="0"/>
        <v>Teoh(2008)</v>
      </c>
      <c r="E9" s="140" t="s">
        <v>138</v>
      </c>
      <c r="F9" s="138" t="s">
        <v>652</v>
      </c>
      <c r="G9" s="138" t="s">
        <v>56</v>
      </c>
      <c r="H9" s="138" t="s">
        <v>27</v>
      </c>
      <c r="I9" s="140" t="s">
        <v>140</v>
      </c>
      <c r="J9" s="138" t="s">
        <v>141</v>
      </c>
      <c r="K9" s="139" t="s">
        <v>142</v>
      </c>
      <c r="L9" s="141" t="s">
        <v>762</v>
      </c>
      <c r="M9" s="139">
        <v>21</v>
      </c>
      <c r="N9" s="138">
        <v>21</v>
      </c>
      <c r="O9" s="138" t="s">
        <v>56</v>
      </c>
      <c r="P9" s="142" t="s">
        <v>2197</v>
      </c>
      <c r="Q9" s="138">
        <v>55</v>
      </c>
      <c r="R9" s="141" t="s">
        <v>2203</v>
      </c>
      <c r="S9" s="138" t="s">
        <v>31</v>
      </c>
      <c r="T9" s="148" t="s">
        <v>2198</v>
      </c>
      <c r="U9" s="140" t="s">
        <v>2199</v>
      </c>
      <c r="V9" s="149" t="s">
        <v>2202</v>
      </c>
      <c r="W9" s="140" t="s">
        <v>2200</v>
      </c>
    </row>
    <row r="10" spans="1:25" ht="95.25" customHeight="1" x14ac:dyDescent="0.3">
      <c r="A10" s="138">
        <v>462</v>
      </c>
      <c r="B10" s="138" t="s">
        <v>556</v>
      </c>
      <c r="C10" s="138">
        <v>2005</v>
      </c>
      <c r="D10" s="138" t="str">
        <f t="shared" si="0"/>
        <v>Ashraf(2005)</v>
      </c>
      <c r="E10" s="140" t="s">
        <v>154</v>
      </c>
      <c r="F10" s="138" t="s">
        <v>588</v>
      </c>
      <c r="G10" s="148" t="s">
        <v>2201</v>
      </c>
      <c r="H10" s="148" t="s">
        <v>1028</v>
      </c>
      <c r="I10" s="140" t="s">
        <v>155</v>
      </c>
      <c r="J10" s="138" t="s">
        <v>156</v>
      </c>
      <c r="K10" s="139" t="s">
        <v>157</v>
      </c>
      <c r="L10" s="141" t="s">
        <v>787</v>
      </c>
      <c r="M10" s="138">
        <v>40</v>
      </c>
      <c r="N10" s="138">
        <v>26</v>
      </c>
      <c r="O10" s="138">
        <v>14</v>
      </c>
      <c r="P10" s="142" t="s">
        <v>2206</v>
      </c>
      <c r="Q10" s="138">
        <v>32.799999999999997</v>
      </c>
      <c r="R10" s="141" t="s">
        <v>2204</v>
      </c>
      <c r="S10" s="138" t="s">
        <v>31</v>
      </c>
      <c r="T10" s="148" t="s">
        <v>792</v>
      </c>
      <c r="U10" s="143" t="s">
        <v>2205</v>
      </c>
      <c r="V10" s="146" t="s">
        <v>2207</v>
      </c>
      <c r="W10" s="140" t="s">
        <v>2208</v>
      </c>
    </row>
    <row r="11" spans="1:25" ht="116.25" customHeight="1" x14ac:dyDescent="0.3">
      <c r="A11" s="138">
        <v>779</v>
      </c>
      <c r="B11" s="138" t="s">
        <v>520</v>
      </c>
      <c r="C11" s="138">
        <v>1997</v>
      </c>
      <c r="D11" s="138" t="str">
        <f t="shared" si="0"/>
        <v>Spitzer(1997)</v>
      </c>
      <c r="E11" s="140" t="s">
        <v>225</v>
      </c>
      <c r="F11" s="138" t="s">
        <v>652</v>
      </c>
      <c r="G11" s="138" t="s">
        <v>2202</v>
      </c>
      <c r="H11" s="138" t="s">
        <v>27</v>
      </c>
      <c r="I11" s="140" t="s">
        <v>226</v>
      </c>
      <c r="J11" s="138" t="s">
        <v>129</v>
      </c>
      <c r="K11" s="139" t="s">
        <v>2223</v>
      </c>
      <c r="L11" s="141" t="s">
        <v>929</v>
      </c>
      <c r="M11" s="139">
        <v>63</v>
      </c>
      <c r="N11" s="138" t="s">
        <v>2209</v>
      </c>
      <c r="O11" s="138">
        <v>20</v>
      </c>
      <c r="P11" s="142" t="s">
        <v>2210</v>
      </c>
      <c r="Q11" s="141" t="s">
        <v>2211</v>
      </c>
      <c r="R11" s="141" t="s">
        <v>929</v>
      </c>
      <c r="S11" s="138" t="s">
        <v>31</v>
      </c>
      <c r="T11" s="148" t="s">
        <v>926</v>
      </c>
      <c r="U11" s="143" t="s">
        <v>2213</v>
      </c>
      <c r="V11" s="149" t="s">
        <v>2212</v>
      </c>
      <c r="W11" s="140" t="s">
        <v>2214</v>
      </c>
    </row>
    <row r="12" spans="1:25" ht="84" x14ac:dyDescent="0.3">
      <c r="A12" s="138" t="s">
        <v>310</v>
      </c>
      <c r="B12" s="138" t="s">
        <v>1331</v>
      </c>
      <c r="C12" s="138">
        <v>2015</v>
      </c>
      <c r="D12" s="138" t="str">
        <f t="shared" si="0"/>
        <v>Kim(2015)</v>
      </c>
      <c r="E12" s="140" t="s">
        <v>311</v>
      </c>
      <c r="F12" s="138" t="s">
        <v>652</v>
      </c>
      <c r="G12" s="138" t="s">
        <v>56</v>
      </c>
      <c r="H12" s="138" t="s">
        <v>27</v>
      </c>
      <c r="I12" s="140" t="s">
        <v>2215</v>
      </c>
      <c r="J12" s="138" t="s">
        <v>36</v>
      </c>
      <c r="K12" s="139" t="s">
        <v>1332</v>
      </c>
      <c r="L12" s="138" t="s">
        <v>1545</v>
      </c>
      <c r="M12" s="139">
        <v>13</v>
      </c>
      <c r="N12" s="138">
        <v>13</v>
      </c>
      <c r="O12" s="138" t="s">
        <v>56</v>
      </c>
      <c r="P12" s="146" t="s">
        <v>2216</v>
      </c>
      <c r="Q12" s="138">
        <v>51.2</v>
      </c>
      <c r="R12" s="141" t="s">
        <v>2217</v>
      </c>
      <c r="S12" s="138" t="s">
        <v>31</v>
      </c>
      <c r="T12" s="148" t="s">
        <v>1548</v>
      </c>
      <c r="U12" s="143" t="s">
        <v>2218</v>
      </c>
      <c r="V12" s="149" t="s">
        <v>56</v>
      </c>
      <c r="W12" s="140" t="s">
        <v>2219</v>
      </c>
    </row>
    <row r="13" spans="1:25" ht="84" x14ac:dyDescent="0.3">
      <c r="A13" s="138">
        <v>428</v>
      </c>
      <c r="B13" s="138" t="s">
        <v>511</v>
      </c>
      <c r="C13" s="138">
        <v>2008</v>
      </c>
      <c r="D13" s="138" t="str">
        <f t="shared" si="0"/>
        <v>Conceicao(2008)</v>
      </c>
      <c r="E13" s="140" t="s">
        <v>350</v>
      </c>
      <c r="F13" s="138" t="s">
        <v>652</v>
      </c>
      <c r="G13" s="138" t="s">
        <v>56</v>
      </c>
      <c r="H13" s="138" t="s">
        <v>1357</v>
      </c>
      <c r="I13" s="140" t="s">
        <v>2220</v>
      </c>
      <c r="J13" s="138" t="s">
        <v>87</v>
      </c>
      <c r="K13" s="140" t="s">
        <v>2221</v>
      </c>
      <c r="L13" s="138" t="s">
        <v>1374</v>
      </c>
      <c r="M13" s="139">
        <v>157</v>
      </c>
      <c r="N13" s="138" t="s">
        <v>1376</v>
      </c>
      <c r="O13" s="138">
        <v>76</v>
      </c>
      <c r="P13" s="146" t="s">
        <v>2224</v>
      </c>
      <c r="Q13" s="138" t="s">
        <v>2225</v>
      </c>
      <c r="R13" s="138" t="s">
        <v>2226</v>
      </c>
      <c r="S13" s="138" t="s">
        <v>31</v>
      </c>
      <c r="T13" s="148" t="s">
        <v>1381</v>
      </c>
      <c r="U13" s="143" t="s">
        <v>2227</v>
      </c>
      <c r="V13" s="149" t="s">
        <v>1601</v>
      </c>
      <c r="W13" s="140" t="s">
        <v>2228</v>
      </c>
    </row>
    <row r="14" spans="1:25" ht="96" x14ac:dyDescent="0.3">
      <c r="A14" s="138">
        <v>516</v>
      </c>
      <c r="B14" s="138" t="s">
        <v>573</v>
      </c>
      <c r="C14" s="138">
        <v>2005</v>
      </c>
      <c r="D14" s="138" t="str">
        <f t="shared" si="0"/>
        <v>Yeh(2005)</v>
      </c>
      <c r="E14" s="140" t="s">
        <v>359</v>
      </c>
      <c r="F14" s="138" t="s">
        <v>652</v>
      </c>
      <c r="G14" s="138" t="s">
        <v>1194</v>
      </c>
      <c r="H14" s="138" t="s">
        <v>27</v>
      </c>
      <c r="I14" s="140" t="s">
        <v>1395</v>
      </c>
      <c r="J14" s="138" t="s">
        <v>197</v>
      </c>
      <c r="K14" s="139" t="s">
        <v>2222</v>
      </c>
      <c r="L14" s="138" t="s">
        <v>1601</v>
      </c>
      <c r="M14" s="139">
        <v>49</v>
      </c>
      <c r="N14" s="138">
        <v>15</v>
      </c>
      <c r="O14" s="138">
        <v>34</v>
      </c>
      <c r="P14" s="146" t="s">
        <v>2229</v>
      </c>
      <c r="Q14" s="138" t="s">
        <v>2230</v>
      </c>
      <c r="R14" s="141" t="s">
        <v>2231</v>
      </c>
      <c r="S14" s="138" t="s">
        <v>31</v>
      </c>
      <c r="T14" s="148" t="s">
        <v>1397</v>
      </c>
      <c r="U14" s="143" t="s">
        <v>2232</v>
      </c>
      <c r="V14" s="146" t="s">
        <v>2233</v>
      </c>
      <c r="W14" s="140" t="s">
        <v>2234</v>
      </c>
    </row>
    <row r="15" spans="1:25" ht="72" x14ac:dyDescent="0.3">
      <c r="A15" s="138">
        <v>785</v>
      </c>
      <c r="B15" s="138" t="s">
        <v>540</v>
      </c>
      <c r="C15" s="138">
        <v>1996</v>
      </c>
      <c r="D15" s="138" t="str">
        <f t="shared" si="0"/>
        <v>Ravits(1996)</v>
      </c>
      <c r="E15" s="140" t="s">
        <v>409</v>
      </c>
      <c r="F15" s="138" t="s">
        <v>652</v>
      </c>
      <c r="G15" s="138" t="s">
        <v>56</v>
      </c>
      <c r="H15" s="138" t="s">
        <v>1357</v>
      </c>
      <c r="I15" s="140" t="s">
        <v>410</v>
      </c>
      <c r="J15" s="138" t="s">
        <v>287</v>
      </c>
      <c r="K15" s="139" t="s">
        <v>2237</v>
      </c>
      <c r="L15" s="138" t="s">
        <v>1705</v>
      </c>
      <c r="M15" s="139">
        <v>34</v>
      </c>
      <c r="N15" s="138" t="s">
        <v>1724</v>
      </c>
      <c r="O15" s="138">
        <v>17</v>
      </c>
      <c r="P15" s="147" t="s">
        <v>2238</v>
      </c>
      <c r="Q15" s="138" t="s">
        <v>2239</v>
      </c>
      <c r="R15" s="138" t="s">
        <v>2240</v>
      </c>
      <c r="S15" s="138" t="s">
        <v>31</v>
      </c>
      <c r="T15" s="138" t="s">
        <v>1705</v>
      </c>
      <c r="U15" s="143" t="s">
        <v>2241</v>
      </c>
      <c r="V15" s="149" t="s">
        <v>2242</v>
      </c>
      <c r="W15" s="140" t="s">
        <v>2243</v>
      </c>
    </row>
    <row r="16" spans="1:25" ht="144" x14ac:dyDescent="0.3">
      <c r="A16" s="138">
        <v>176</v>
      </c>
      <c r="B16" s="138" t="s">
        <v>1826</v>
      </c>
      <c r="C16" s="138">
        <v>2016</v>
      </c>
      <c r="D16" s="138" t="str">
        <f t="shared" si="0"/>
        <v>Castro(2016)</v>
      </c>
      <c r="E16" s="140" t="s">
        <v>1139</v>
      </c>
      <c r="F16" s="138" t="s">
        <v>588</v>
      </c>
      <c r="G16" s="138" t="s">
        <v>56</v>
      </c>
      <c r="H16" s="138" t="s">
        <v>1028</v>
      </c>
      <c r="I16" s="140" t="s">
        <v>1819</v>
      </c>
      <c r="J16" s="138" t="s">
        <v>87</v>
      </c>
      <c r="K16" s="140" t="s">
        <v>2249</v>
      </c>
      <c r="L16" s="138" t="s">
        <v>1705</v>
      </c>
      <c r="M16" s="138">
        <v>170</v>
      </c>
      <c r="N16" s="141" t="s">
        <v>1452</v>
      </c>
      <c r="O16" s="138">
        <v>37</v>
      </c>
      <c r="P16" s="146" t="s">
        <v>2244</v>
      </c>
      <c r="Q16" s="138" t="s">
        <v>2245</v>
      </c>
      <c r="R16" s="138" t="s">
        <v>2246</v>
      </c>
      <c r="S16" s="138" t="s">
        <v>31</v>
      </c>
      <c r="T16" s="138" t="s">
        <v>1705</v>
      </c>
      <c r="U16" s="143" t="s">
        <v>2247</v>
      </c>
      <c r="V16" s="149" t="s">
        <v>2235</v>
      </c>
      <c r="W16" s="140" t="s">
        <v>2248</v>
      </c>
    </row>
    <row r="17" spans="1:33" ht="60" x14ac:dyDescent="0.3">
      <c r="A17" s="138">
        <v>105</v>
      </c>
      <c r="B17" s="138" t="s">
        <v>1834</v>
      </c>
      <c r="C17" s="138">
        <v>2019</v>
      </c>
      <c r="D17" s="138" t="str">
        <f t="shared" si="0"/>
        <v>Sousa(2019)</v>
      </c>
      <c r="E17" s="140" t="s">
        <v>1059</v>
      </c>
      <c r="F17" s="138" t="s">
        <v>588</v>
      </c>
      <c r="G17" s="148" t="s">
        <v>2201</v>
      </c>
      <c r="H17" s="138" t="s">
        <v>1028</v>
      </c>
      <c r="I17" s="140" t="s">
        <v>1075</v>
      </c>
      <c r="J17" s="138" t="s">
        <v>87</v>
      </c>
      <c r="K17" s="140" t="s">
        <v>2250</v>
      </c>
      <c r="L17" s="138" t="s">
        <v>1705</v>
      </c>
      <c r="M17" s="138">
        <v>110</v>
      </c>
      <c r="N17" s="138" t="s">
        <v>1450</v>
      </c>
      <c r="O17" s="138" t="s">
        <v>56</v>
      </c>
      <c r="P17" s="146" t="s">
        <v>56</v>
      </c>
      <c r="Q17" s="138" t="s">
        <v>2252</v>
      </c>
      <c r="R17" s="138" t="s">
        <v>2251</v>
      </c>
      <c r="S17" s="138" t="s">
        <v>50</v>
      </c>
      <c r="T17" s="138" t="s">
        <v>1705</v>
      </c>
      <c r="U17" s="140" t="s">
        <v>1705</v>
      </c>
      <c r="V17" s="149" t="s">
        <v>1705</v>
      </c>
      <c r="W17" s="140" t="s">
        <v>2253</v>
      </c>
      <c r="AG17" s="133"/>
    </row>
    <row r="18" spans="1:33" ht="72" x14ac:dyDescent="0.3">
      <c r="A18" s="138">
        <v>152</v>
      </c>
      <c r="B18" s="138" t="s">
        <v>497</v>
      </c>
      <c r="C18" s="138">
        <v>2017</v>
      </c>
      <c r="D18" s="138" t="str">
        <f t="shared" si="0"/>
        <v>Augustis(2017)</v>
      </c>
      <c r="E18" s="140" t="s">
        <v>59</v>
      </c>
      <c r="F18" s="138" t="s">
        <v>588</v>
      </c>
      <c r="G18" s="138" t="s">
        <v>1165</v>
      </c>
      <c r="H18" s="138" t="s">
        <v>1028</v>
      </c>
      <c r="I18" s="140" t="s">
        <v>60</v>
      </c>
      <c r="J18" s="138" t="s">
        <v>61</v>
      </c>
      <c r="K18" s="139" t="s">
        <v>2259</v>
      </c>
      <c r="L18" s="141" t="s">
        <v>632</v>
      </c>
      <c r="M18" s="138">
        <v>857</v>
      </c>
      <c r="N18" s="138" t="s">
        <v>63</v>
      </c>
      <c r="O18" s="138">
        <v>150</v>
      </c>
      <c r="P18" s="144" t="s">
        <v>2254</v>
      </c>
      <c r="Q18" s="141" t="s">
        <v>2255</v>
      </c>
      <c r="R18" s="141" t="s">
        <v>2256</v>
      </c>
      <c r="S18" s="138" t="s">
        <v>31</v>
      </c>
      <c r="T18" s="138" t="s">
        <v>608</v>
      </c>
      <c r="U18" s="140" t="s">
        <v>2257</v>
      </c>
      <c r="V18" s="149" t="s">
        <v>2235</v>
      </c>
      <c r="W18" s="140" t="s">
        <v>2258</v>
      </c>
    </row>
    <row r="19" spans="1:33" ht="108" x14ac:dyDescent="0.3">
      <c r="A19" s="138">
        <v>801</v>
      </c>
      <c r="B19" s="138" t="s">
        <v>521</v>
      </c>
      <c r="C19" s="138">
        <v>1996</v>
      </c>
      <c r="D19" s="138" t="str">
        <f t="shared" si="0"/>
        <v>Bordet(1996)</v>
      </c>
      <c r="E19" s="140" t="s">
        <v>236</v>
      </c>
      <c r="F19" s="138" t="s">
        <v>588</v>
      </c>
      <c r="G19" s="148" t="s">
        <v>1165</v>
      </c>
      <c r="H19" s="138" t="s">
        <v>1028</v>
      </c>
      <c r="I19" s="140" t="s">
        <v>237</v>
      </c>
      <c r="J19" s="138" t="s">
        <v>81</v>
      </c>
      <c r="K19" s="139" t="s">
        <v>2260</v>
      </c>
      <c r="L19" s="141" t="s">
        <v>2235</v>
      </c>
      <c r="M19" s="138">
        <v>26</v>
      </c>
      <c r="N19" s="138">
        <v>13</v>
      </c>
      <c r="O19" s="138">
        <v>13</v>
      </c>
      <c r="P19" s="142" t="s">
        <v>2263</v>
      </c>
      <c r="Q19" s="141" t="s">
        <v>2261</v>
      </c>
      <c r="R19" s="141" t="s">
        <v>2262</v>
      </c>
      <c r="S19" s="138" t="s">
        <v>31</v>
      </c>
      <c r="T19" s="148" t="s">
        <v>955</v>
      </c>
      <c r="U19" s="143" t="s">
        <v>2265</v>
      </c>
      <c r="V19" s="146" t="s">
        <v>2264</v>
      </c>
      <c r="W19" s="140" t="s">
        <v>874</v>
      </c>
    </row>
    <row r="20" spans="1:33" ht="132" x14ac:dyDescent="0.3">
      <c r="A20" s="138">
        <v>679</v>
      </c>
      <c r="B20" s="138" t="s">
        <v>537</v>
      </c>
      <c r="C20" s="138">
        <v>2000</v>
      </c>
      <c r="D20" s="138" t="str">
        <f t="shared" si="0"/>
        <v>Bril(2000)</v>
      </c>
      <c r="E20" s="140" t="s">
        <v>380</v>
      </c>
      <c r="F20" s="138" t="s">
        <v>1057</v>
      </c>
      <c r="G20" s="148" t="s">
        <v>2196</v>
      </c>
      <c r="H20" s="138" t="s">
        <v>1028</v>
      </c>
      <c r="I20" s="140" t="s">
        <v>2266</v>
      </c>
      <c r="J20" s="138" t="s">
        <v>382</v>
      </c>
      <c r="K20" s="139" t="s">
        <v>1434</v>
      </c>
      <c r="L20" s="138" t="s">
        <v>1657</v>
      </c>
      <c r="M20" s="138">
        <v>375</v>
      </c>
      <c r="N20" s="138">
        <v>337</v>
      </c>
      <c r="O20" s="138">
        <v>38</v>
      </c>
      <c r="P20" s="147" t="s">
        <v>2269</v>
      </c>
      <c r="Q20" s="138" t="s">
        <v>2267</v>
      </c>
      <c r="R20" s="138" t="s">
        <v>2268</v>
      </c>
      <c r="S20" s="138" t="s">
        <v>31</v>
      </c>
      <c r="T20" s="148" t="s">
        <v>1659</v>
      </c>
      <c r="U20" s="143" t="s">
        <v>2270</v>
      </c>
      <c r="V20" s="149" t="s">
        <v>1601</v>
      </c>
      <c r="W20" s="140" t="s">
        <v>2271</v>
      </c>
    </row>
    <row r="21" spans="1:33" ht="60" x14ac:dyDescent="0.3">
      <c r="A21" s="138">
        <v>689</v>
      </c>
      <c r="B21" s="138" t="s">
        <v>577</v>
      </c>
      <c r="C21" s="138">
        <v>1999</v>
      </c>
      <c r="D21" s="138" t="str">
        <f t="shared" si="0"/>
        <v>Shivji(1999)</v>
      </c>
      <c r="E21" s="140" t="s">
        <v>389</v>
      </c>
      <c r="F21" s="138" t="s">
        <v>588</v>
      </c>
      <c r="G21" s="148" t="s">
        <v>1193</v>
      </c>
      <c r="H21" s="138" t="s">
        <v>1028</v>
      </c>
      <c r="I21" s="140" t="s">
        <v>2272</v>
      </c>
      <c r="J21" s="138" t="s">
        <v>382</v>
      </c>
      <c r="K21" s="140" t="s">
        <v>2273</v>
      </c>
      <c r="L21" s="138" t="s">
        <v>1601</v>
      </c>
      <c r="M21" s="138">
        <v>13</v>
      </c>
      <c r="N21" s="138">
        <v>7</v>
      </c>
      <c r="O21" s="138">
        <v>6</v>
      </c>
      <c r="P21" s="146" t="s">
        <v>2274</v>
      </c>
      <c r="Q21" s="138" t="s">
        <v>2275</v>
      </c>
      <c r="R21" s="138" t="s">
        <v>1601</v>
      </c>
      <c r="S21" s="138" t="s">
        <v>31</v>
      </c>
      <c r="T21" s="138" t="s">
        <v>1601</v>
      </c>
      <c r="U21" s="143" t="s">
        <v>2276</v>
      </c>
      <c r="V21" s="146" t="s">
        <v>2277</v>
      </c>
      <c r="W21" s="140" t="s">
        <v>2278</v>
      </c>
    </row>
    <row r="22" spans="1:33" ht="72" x14ac:dyDescent="0.3">
      <c r="A22" s="138">
        <v>299</v>
      </c>
      <c r="B22" s="138" t="s">
        <v>1790</v>
      </c>
      <c r="C22" s="138">
        <v>2012</v>
      </c>
      <c r="D22" s="138" t="str">
        <f t="shared" si="0"/>
        <v>Previnaire(2012)</v>
      </c>
      <c r="E22" s="140" t="s">
        <v>1112</v>
      </c>
      <c r="F22" s="138" t="s">
        <v>588</v>
      </c>
      <c r="G22" s="148" t="s">
        <v>2280</v>
      </c>
      <c r="H22" s="138" t="s">
        <v>1028</v>
      </c>
      <c r="I22" s="140" t="s">
        <v>2279</v>
      </c>
      <c r="J22" s="138" t="s">
        <v>81</v>
      </c>
      <c r="K22" s="139" t="s">
        <v>1250</v>
      </c>
      <c r="L22" s="138" t="s">
        <v>1705</v>
      </c>
      <c r="M22" s="138">
        <v>26</v>
      </c>
      <c r="N22" s="138">
        <v>14</v>
      </c>
      <c r="O22" s="138">
        <v>12</v>
      </c>
      <c r="P22" s="146" t="s">
        <v>2281</v>
      </c>
      <c r="Q22" s="138">
        <v>35.9</v>
      </c>
      <c r="R22" s="141" t="s">
        <v>2282</v>
      </c>
      <c r="S22" s="138" t="s">
        <v>31</v>
      </c>
      <c r="T22" s="138" t="s">
        <v>1705</v>
      </c>
      <c r="U22" s="140" t="s">
        <v>2283</v>
      </c>
      <c r="V22" s="146" t="s">
        <v>2284</v>
      </c>
      <c r="W22" s="140" t="s">
        <v>2285</v>
      </c>
    </row>
    <row r="23" spans="1:33" ht="60" x14ac:dyDescent="0.3">
      <c r="A23" s="138">
        <v>287</v>
      </c>
      <c r="B23" s="138" t="s">
        <v>1865</v>
      </c>
      <c r="C23" s="138">
        <v>2013</v>
      </c>
      <c r="D23" s="138" t="str">
        <f t="shared" si="0"/>
        <v>Lefaucheur(2013)</v>
      </c>
      <c r="E23" s="140" t="s">
        <v>1061</v>
      </c>
      <c r="F23" s="138" t="s">
        <v>1057</v>
      </c>
      <c r="G23" s="148" t="s">
        <v>2196</v>
      </c>
      <c r="H23" s="138" t="s">
        <v>1028</v>
      </c>
      <c r="I23" s="140" t="s">
        <v>2287</v>
      </c>
      <c r="J23" s="138" t="s">
        <v>81</v>
      </c>
      <c r="K23" s="140" t="s">
        <v>2286</v>
      </c>
      <c r="L23" s="138" t="s">
        <v>1705</v>
      </c>
      <c r="M23" s="138">
        <v>20</v>
      </c>
      <c r="N23" s="138">
        <v>8</v>
      </c>
      <c r="O23" s="138">
        <v>12</v>
      </c>
      <c r="P23" s="146" t="s">
        <v>2290</v>
      </c>
      <c r="Q23" s="138" t="s">
        <v>2288</v>
      </c>
      <c r="R23" s="138" t="s">
        <v>2289</v>
      </c>
      <c r="S23" s="138" t="s">
        <v>31</v>
      </c>
      <c r="T23" s="138" t="s">
        <v>1705</v>
      </c>
      <c r="U23" s="140" t="s">
        <v>2291</v>
      </c>
      <c r="V23" s="149" t="s">
        <v>1705</v>
      </c>
      <c r="W23" s="140" t="s">
        <v>2292</v>
      </c>
    </row>
    <row r="24" spans="1:33" ht="140.25" customHeight="1" x14ac:dyDescent="0.3">
      <c r="A24" s="139">
        <v>389</v>
      </c>
      <c r="B24" s="138" t="s">
        <v>1872</v>
      </c>
      <c r="C24" s="139">
        <v>2009</v>
      </c>
      <c r="D24" s="139" t="str">
        <f t="shared" si="0"/>
        <v>Tentolouris(2009)</v>
      </c>
      <c r="E24" s="140" t="s">
        <v>1063</v>
      </c>
      <c r="F24" s="138" t="s">
        <v>1057</v>
      </c>
      <c r="G24" s="148" t="s">
        <v>2196</v>
      </c>
      <c r="H24" s="138" t="s">
        <v>1028</v>
      </c>
      <c r="I24" s="140" t="s">
        <v>1078</v>
      </c>
      <c r="J24" s="139" t="s">
        <v>104</v>
      </c>
      <c r="K24" s="140" t="s">
        <v>2293</v>
      </c>
      <c r="L24" s="138" t="s">
        <v>1705</v>
      </c>
      <c r="M24" s="138">
        <v>90</v>
      </c>
      <c r="N24" s="138" t="s">
        <v>1087</v>
      </c>
      <c r="O24" s="138" t="s">
        <v>56</v>
      </c>
      <c r="P24" s="140" t="s">
        <v>2296</v>
      </c>
      <c r="Q24" s="138" t="s">
        <v>2294</v>
      </c>
      <c r="R24" s="138" t="s">
        <v>2295</v>
      </c>
      <c r="S24" s="139" t="s">
        <v>31</v>
      </c>
      <c r="T24" s="148" t="s">
        <v>1878</v>
      </c>
      <c r="U24" s="143" t="s">
        <v>2297</v>
      </c>
      <c r="V24" s="149" t="s">
        <v>56</v>
      </c>
      <c r="W24" s="140" t="s">
        <v>2298</v>
      </c>
    </row>
    <row r="25" spans="1:33" ht="108" x14ac:dyDescent="0.3">
      <c r="A25" s="138">
        <v>594</v>
      </c>
      <c r="B25" s="138" t="s">
        <v>1940</v>
      </c>
      <c r="C25" s="138">
        <v>2000</v>
      </c>
      <c r="D25" s="138" t="str">
        <f t="shared" si="0"/>
        <v>Verghese(2000)</v>
      </c>
      <c r="E25" s="140" t="s">
        <v>1068</v>
      </c>
      <c r="F25" s="138" t="s">
        <v>652</v>
      </c>
      <c r="G25" s="148" t="s">
        <v>2196</v>
      </c>
      <c r="H25" s="148" t="s">
        <v>2163</v>
      </c>
      <c r="I25" s="140" t="s">
        <v>2299</v>
      </c>
      <c r="J25" s="138" t="s">
        <v>287</v>
      </c>
      <c r="K25" s="140" t="s">
        <v>2300</v>
      </c>
      <c r="L25" s="138" t="s">
        <v>1890</v>
      </c>
      <c r="M25" s="139">
        <v>139</v>
      </c>
      <c r="N25" s="138">
        <v>76</v>
      </c>
      <c r="O25" s="138">
        <v>63</v>
      </c>
      <c r="P25" s="146" t="s">
        <v>56</v>
      </c>
      <c r="Q25" s="138" t="s">
        <v>2301</v>
      </c>
      <c r="R25" s="138" t="s">
        <v>2302</v>
      </c>
      <c r="S25" s="138" t="s">
        <v>31</v>
      </c>
      <c r="T25" s="138" t="s">
        <v>1890</v>
      </c>
      <c r="U25" s="150" t="s">
        <v>2303</v>
      </c>
      <c r="V25" s="146" t="s">
        <v>2304</v>
      </c>
      <c r="W25" s="140" t="s">
        <v>2305</v>
      </c>
    </row>
    <row r="26" spans="1:33" ht="68.25" customHeight="1" x14ac:dyDescent="0.3">
      <c r="A26" s="138">
        <v>686</v>
      </c>
      <c r="B26" s="138" t="s">
        <v>1939</v>
      </c>
      <c r="C26" s="138">
        <v>1999</v>
      </c>
      <c r="D26" s="138" t="str">
        <f t="shared" si="0"/>
        <v>Hilz(1999)</v>
      </c>
      <c r="E26" s="140" t="s">
        <v>1069</v>
      </c>
      <c r="F26" s="138" t="s">
        <v>1057</v>
      </c>
      <c r="G26" s="148" t="s">
        <v>1141</v>
      </c>
      <c r="H26" s="138" t="s">
        <v>1028</v>
      </c>
      <c r="I26" s="140" t="s">
        <v>1912</v>
      </c>
      <c r="J26" s="138" t="s">
        <v>1913</v>
      </c>
      <c r="K26" s="140" t="s">
        <v>2306</v>
      </c>
      <c r="L26" s="138" t="s">
        <v>1441</v>
      </c>
      <c r="M26" s="138">
        <v>24</v>
      </c>
      <c r="N26" s="138">
        <v>17</v>
      </c>
      <c r="O26" s="138">
        <v>7</v>
      </c>
      <c r="P26" s="147" t="s">
        <v>2307</v>
      </c>
      <c r="Q26" s="138" t="s">
        <v>2308</v>
      </c>
      <c r="R26" s="138" t="s">
        <v>2309</v>
      </c>
      <c r="S26" s="138" t="s">
        <v>31</v>
      </c>
      <c r="T26" s="148" t="s">
        <v>2311</v>
      </c>
      <c r="U26" s="140" t="s">
        <v>2310</v>
      </c>
      <c r="V26" s="149" t="s">
        <v>1890</v>
      </c>
      <c r="W26" s="140" t="s">
        <v>2312</v>
      </c>
    </row>
    <row r="27" spans="1:33" ht="84" x14ac:dyDescent="0.3">
      <c r="A27" s="138">
        <v>724</v>
      </c>
      <c r="B27" s="138" t="s">
        <v>1938</v>
      </c>
      <c r="C27" s="138">
        <v>1999</v>
      </c>
      <c r="D27" s="138" t="str">
        <f t="shared" si="0"/>
        <v>Parisi(1999)</v>
      </c>
      <c r="E27" s="140" t="s">
        <v>1070</v>
      </c>
      <c r="F27" s="138" t="s">
        <v>1057</v>
      </c>
      <c r="G27" s="148" t="s">
        <v>2313</v>
      </c>
      <c r="H27" s="138" t="s">
        <v>1028</v>
      </c>
      <c r="I27" s="140" t="s">
        <v>1082</v>
      </c>
      <c r="J27" s="138" t="s">
        <v>118</v>
      </c>
      <c r="K27" s="140" t="s">
        <v>2314</v>
      </c>
      <c r="L27" s="138" t="s">
        <v>1890</v>
      </c>
      <c r="M27" s="138">
        <v>77</v>
      </c>
      <c r="N27" s="138">
        <v>37</v>
      </c>
      <c r="O27" s="138">
        <v>40</v>
      </c>
      <c r="P27" s="146" t="s">
        <v>2315</v>
      </c>
      <c r="Q27" s="138" t="s">
        <v>2316</v>
      </c>
      <c r="R27" s="151" t="s">
        <v>2317</v>
      </c>
      <c r="S27" s="138" t="s">
        <v>31</v>
      </c>
      <c r="T27" s="148" t="s">
        <v>1920</v>
      </c>
      <c r="U27" s="140" t="s">
        <v>2319</v>
      </c>
      <c r="V27" s="146" t="s">
        <v>2318</v>
      </c>
      <c r="W27" s="140" t="s">
        <v>2320</v>
      </c>
    </row>
    <row r="28" spans="1:33" ht="97.5" customHeight="1" x14ac:dyDescent="0.3">
      <c r="A28" s="138">
        <v>83</v>
      </c>
      <c r="B28" s="138" t="s">
        <v>548</v>
      </c>
      <c r="C28" s="138">
        <v>1996</v>
      </c>
      <c r="D28" s="138" t="str">
        <f t="shared" si="0"/>
        <v>Hirashima(1996)</v>
      </c>
      <c r="E28" s="140" t="s">
        <v>41</v>
      </c>
      <c r="F28" s="138" t="s">
        <v>588</v>
      </c>
      <c r="G28" s="138" t="s">
        <v>1141</v>
      </c>
      <c r="H28" s="138" t="s">
        <v>1028</v>
      </c>
      <c r="I28" s="140" t="s">
        <v>2321</v>
      </c>
      <c r="J28" s="138" t="s">
        <v>44</v>
      </c>
      <c r="K28" s="139" t="s">
        <v>2322</v>
      </c>
      <c r="L28" s="141" t="s">
        <v>608</v>
      </c>
      <c r="M28" s="138">
        <v>83</v>
      </c>
      <c r="N28" s="214" t="s">
        <v>2329</v>
      </c>
      <c r="O28" s="214"/>
      <c r="P28" s="144" t="s">
        <v>2327</v>
      </c>
      <c r="Q28" s="138">
        <v>65</v>
      </c>
      <c r="R28" s="141" t="s">
        <v>2323</v>
      </c>
      <c r="S28" s="138" t="s">
        <v>31</v>
      </c>
      <c r="T28" s="148" t="s">
        <v>488</v>
      </c>
      <c r="U28" s="143" t="s">
        <v>2324</v>
      </c>
      <c r="V28" s="149" t="s">
        <v>2325</v>
      </c>
      <c r="W28" s="140" t="s">
        <v>2326</v>
      </c>
    </row>
    <row r="29" spans="1:33" ht="114" customHeight="1" x14ac:dyDescent="0.3">
      <c r="A29" s="138">
        <v>352</v>
      </c>
      <c r="B29" s="138" t="s">
        <v>551</v>
      </c>
      <c r="C29" s="138">
        <v>2011</v>
      </c>
      <c r="D29" s="138" t="str">
        <f t="shared" si="0"/>
        <v>Sawy(2011)</v>
      </c>
      <c r="E29" s="140" t="s">
        <v>107</v>
      </c>
      <c r="F29" s="138" t="s">
        <v>588</v>
      </c>
      <c r="G29" s="148" t="s">
        <v>2280</v>
      </c>
      <c r="H29" s="138" t="s">
        <v>1028</v>
      </c>
      <c r="I29" s="140" t="s">
        <v>108</v>
      </c>
      <c r="J29" s="138" t="s">
        <v>109</v>
      </c>
      <c r="K29" s="139" t="s">
        <v>2328</v>
      </c>
      <c r="L29" s="141" t="s">
        <v>693</v>
      </c>
      <c r="M29" s="138">
        <v>21</v>
      </c>
      <c r="N29" s="138">
        <v>14</v>
      </c>
      <c r="O29" s="138">
        <v>7</v>
      </c>
      <c r="P29" s="144" t="s">
        <v>2332</v>
      </c>
      <c r="Q29" s="141" t="s">
        <v>2331</v>
      </c>
      <c r="R29" s="141" t="s">
        <v>2330</v>
      </c>
      <c r="S29" s="138" t="s">
        <v>31</v>
      </c>
      <c r="T29" s="148" t="s">
        <v>793</v>
      </c>
      <c r="U29" s="146" t="s">
        <v>2333</v>
      </c>
      <c r="V29" s="146" t="s">
        <v>2334</v>
      </c>
      <c r="W29" s="140" t="s">
        <v>2335</v>
      </c>
    </row>
    <row r="30" spans="1:33" s="135" customFormat="1" ht="84" x14ac:dyDescent="0.3">
      <c r="A30" s="152">
        <v>376</v>
      </c>
      <c r="B30" s="152" t="s">
        <v>514</v>
      </c>
      <c r="C30" s="152">
        <v>2010</v>
      </c>
      <c r="D30" s="152" t="str">
        <f t="shared" si="0"/>
        <v>Reimann(2010)</v>
      </c>
      <c r="E30" s="154" t="s">
        <v>127</v>
      </c>
      <c r="F30" s="152" t="s">
        <v>588</v>
      </c>
      <c r="G30" s="152" t="s">
        <v>1165</v>
      </c>
      <c r="H30" s="152" t="s">
        <v>1028</v>
      </c>
      <c r="I30" s="154" t="s">
        <v>2336</v>
      </c>
      <c r="J30" s="152" t="s">
        <v>129</v>
      </c>
      <c r="K30" s="154" t="s">
        <v>2337</v>
      </c>
      <c r="L30" s="155" t="s">
        <v>742</v>
      </c>
      <c r="M30" s="152">
        <v>96</v>
      </c>
      <c r="N30" s="212" t="s">
        <v>2338</v>
      </c>
      <c r="O30" s="212"/>
      <c r="P30" s="156" t="s">
        <v>2342</v>
      </c>
      <c r="Q30" s="155" t="s">
        <v>2339</v>
      </c>
      <c r="R30" s="155" t="s">
        <v>2340</v>
      </c>
      <c r="S30" s="152" t="s">
        <v>31</v>
      </c>
      <c r="T30" s="163" t="s">
        <v>746</v>
      </c>
      <c r="U30" s="154" t="s">
        <v>2343</v>
      </c>
      <c r="V30" s="161" t="s">
        <v>2344</v>
      </c>
      <c r="W30" s="154" t="s">
        <v>2345</v>
      </c>
    </row>
    <row r="31" spans="1:33" s="135" customFormat="1" ht="72" x14ac:dyDescent="0.3">
      <c r="A31" s="152">
        <v>787</v>
      </c>
      <c r="B31" s="152" t="s">
        <v>564</v>
      </c>
      <c r="C31" s="152">
        <v>1996</v>
      </c>
      <c r="D31" s="152" t="str">
        <f t="shared" ref="D31:D48" si="1">B31&amp;"("&amp;C31&amp;")"</f>
        <v>Wilder-Smith(1996)</v>
      </c>
      <c r="E31" s="154" t="s">
        <v>231</v>
      </c>
      <c r="F31" s="152" t="s">
        <v>588</v>
      </c>
      <c r="G31" s="152" t="s">
        <v>2201</v>
      </c>
      <c r="H31" s="152" t="s">
        <v>1028</v>
      </c>
      <c r="I31" s="154" t="s">
        <v>232</v>
      </c>
      <c r="J31" s="152" t="s">
        <v>221</v>
      </c>
      <c r="K31" s="153" t="s">
        <v>2346</v>
      </c>
      <c r="L31" s="155" t="s">
        <v>934</v>
      </c>
      <c r="M31" s="152">
        <v>125</v>
      </c>
      <c r="N31" s="152">
        <v>89</v>
      </c>
      <c r="O31" s="152">
        <v>36</v>
      </c>
      <c r="P31" s="158" t="s">
        <v>2347</v>
      </c>
      <c r="Q31" s="155" t="s">
        <v>2348</v>
      </c>
      <c r="R31" s="155" t="s">
        <v>2349</v>
      </c>
      <c r="S31" s="152" t="s">
        <v>31</v>
      </c>
      <c r="T31" s="152" t="s">
        <v>929</v>
      </c>
      <c r="U31" s="157" t="s">
        <v>2350</v>
      </c>
      <c r="V31" s="161" t="s">
        <v>2351</v>
      </c>
      <c r="W31" s="154" t="s">
        <v>2352</v>
      </c>
    </row>
    <row r="32" spans="1:33" s="135" customFormat="1" ht="104.25" customHeight="1" x14ac:dyDescent="0.3">
      <c r="A32" s="152">
        <v>871</v>
      </c>
      <c r="B32" s="152" t="s">
        <v>566</v>
      </c>
      <c r="C32" s="152">
        <v>1993</v>
      </c>
      <c r="D32" s="152" t="str">
        <f t="shared" si="1"/>
        <v>Wang(1993)</v>
      </c>
      <c r="E32" s="154" t="s">
        <v>262</v>
      </c>
      <c r="F32" s="152" t="s">
        <v>588</v>
      </c>
      <c r="G32" s="152" t="s">
        <v>1141</v>
      </c>
      <c r="H32" s="152" t="s">
        <v>1028</v>
      </c>
      <c r="I32" s="154" t="s">
        <v>2354</v>
      </c>
      <c r="J32" s="152" t="s">
        <v>197</v>
      </c>
      <c r="K32" s="153" t="s">
        <v>2355</v>
      </c>
      <c r="L32" s="155" t="s">
        <v>974</v>
      </c>
      <c r="M32" s="152">
        <v>62</v>
      </c>
      <c r="N32" s="215" t="s">
        <v>2358</v>
      </c>
      <c r="O32" s="215"/>
      <c r="P32" s="158" t="s">
        <v>2356</v>
      </c>
      <c r="Q32" s="159">
        <v>65.599999999999994</v>
      </c>
      <c r="R32" s="155" t="s">
        <v>2357</v>
      </c>
      <c r="S32" s="152" t="s">
        <v>31</v>
      </c>
      <c r="T32" s="163" t="s">
        <v>1019</v>
      </c>
      <c r="U32" s="160" t="s">
        <v>2360</v>
      </c>
      <c r="V32" s="161" t="s">
        <v>2359</v>
      </c>
      <c r="W32" s="154" t="s">
        <v>2361</v>
      </c>
    </row>
    <row r="33" spans="1:23" s="135" customFormat="1" ht="57.75" customHeight="1" x14ac:dyDescent="0.3">
      <c r="A33" s="152">
        <v>906</v>
      </c>
      <c r="B33" s="152" t="s">
        <v>570</v>
      </c>
      <c r="C33" s="152">
        <v>1990</v>
      </c>
      <c r="D33" s="152" t="str">
        <f t="shared" si="1"/>
        <v>Shahani(1990)</v>
      </c>
      <c r="E33" s="154" t="s">
        <v>285</v>
      </c>
      <c r="F33" s="152" t="s">
        <v>588</v>
      </c>
      <c r="G33" s="163" t="s">
        <v>2196</v>
      </c>
      <c r="H33" s="152" t="s">
        <v>1028</v>
      </c>
      <c r="I33" s="154" t="s">
        <v>1479</v>
      </c>
      <c r="J33" s="152" t="s">
        <v>287</v>
      </c>
      <c r="K33" s="153" t="s">
        <v>2362</v>
      </c>
      <c r="L33" s="155" t="s">
        <v>1056</v>
      </c>
      <c r="M33" s="152">
        <v>53</v>
      </c>
      <c r="N33" s="212">
        <v>53</v>
      </c>
      <c r="O33" s="212"/>
      <c r="P33" s="158" t="s">
        <v>2363</v>
      </c>
      <c r="Q33" s="155" t="s">
        <v>56</v>
      </c>
      <c r="R33" s="155" t="s">
        <v>1470</v>
      </c>
      <c r="S33" s="152" t="s">
        <v>31</v>
      </c>
      <c r="T33" s="163" t="s">
        <v>1467</v>
      </c>
      <c r="U33" s="160" t="s">
        <v>2364</v>
      </c>
      <c r="V33" s="162" t="s">
        <v>2341</v>
      </c>
      <c r="W33" s="154" t="s">
        <v>2365</v>
      </c>
    </row>
    <row r="34" spans="1:23" s="135" customFormat="1" ht="104.25" customHeight="1" x14ac:dyDescent="0.3">
      <c r="A34" s="152" t="s">
        <v>296</v>
      </c>
      <c r="B34" s="152" t="s">
        <v>1504</v>
      </c>
      <c r="C34" s="152">
        <v>1998</v>
      </c>
      <c r="D34" s="152" t="str">
        <f t="shared" si="1"/>
        <v>박주현(1998)</v>
      </c>
      <c r="E34" s="154" t="s">
        <v>297</v>
      </c>
      <c r="F34" s="152" t="s">
        <v>588</v>
      </c>
      <c r="G34" s="163" t="s">
        <v>2196</v>
      </c>
      <c r="H34" s="152" t="s">
        <v>1028</v>
      </c>
      <c r="I34" s="154" t="s">
        <v>1183</v>
      </c>
      <c r="J34" s="152" t="s">
        <v>795</v>
      </c>
      <c r="K34" s="154" t="s">
        <v>2366</v>
      </c>
      <c r="L34" s="152" t="s">
        <v>1182</v>
      </c>
      <c r="M34" s="152">
        <v>47</v>
      </c>
      <c r="N34" s="152">
        <v>20</v>
      </c>
      <c r="O34" s="152">
        <v>27</v>
      </c>
      <c r="P34" s="161" t="s">
        <v>2369</v>
      </c>
      <c r="Q34" s="152" t="s">
        <v>2368</v>
      </c>
      <c r="R34" s="162" t="s">
        <v>2367</v>
      </c>
      <c r="S34" s="152" t="s">
        <v>31</v>
      </c>
      <c r="T34" s="163" t="s">
        <v>1505</v>
      </c>
      <c r="U34" s="154" t="s">
        <v>2370</v>
      </c>
      <c r="V34" s="161" t="s">
        <v>1491</v>
      </c>
      <c r="W34" s="154" t="s">
        <v>2371</v>
      </c>
    </row>
    <row r="35" spans="1:23" s="135" customFormat="1" ht="120" customHeight="1" x14ac:dyDescent="0.3">
      <c r="A35" s="152" t="s">
        <v>300</v>
      </c>
      <c r="B35" s="152" t="s">
        <v>1530</v>
      </c>
      <c r="C35" s="152">
        <v>1990</v>
      </c>
      <c r="D35" s="152" t="str">
        <f t="shared" si="1"/>
        <v>김광국(1990)</v>
      </c>
      <c r="E35" s="154" t="s">
        <v>301</v>
      </c>
      <c r="F35" s="152" t="s">
        <v>588</v>
      </c>
      <c r="G35" s="163" t="s">
        <v>2196</v>
      </c>
      <c r="H35" s="152" t="s">
        <v>1028</v>
      </c>
      <c r="I35" s="154" t="s">
        <v>1532</v>
      </c>
      <c r="J35" s="152" t="s">
        <v>36</v>
      </c>
      <c r="K35" s="153" t="s">
        <v>2372</v>
      </c>
      <c r="L35" s="152" t="s">
        <v>1491</v>
      </c>
      <c r="M35" s="152">
        <v>64</v>
      </c>
      <c r="N35" s="152">
        <v>32</v>
      </c>
      <c r="O35" s="152">
        <v>32</v>
      </c>
      <c r="P35" s="161" t="s">
        <v>2373</v>
      </c>
      <c r="Q35" s="152" t="s">
        <v>56</v>
      </c>
      <c r="R35" s="152" t="s">
        <v>2374</v>
      </c>
      <c r="S35" s="152" t="s">
        <v>31</v>
      </c>
      <c r="T35" s="152" t="s">
        <v>1491</v>
      </c>
      <c r="U35" s="154" t="s">
        <v>2375</v>
      </c>
      <c r="V35" s="161" t="s">
        <v>2376</v>
      </c>
      <c r="W35" s="154" t="s">
        <v>2377</v>
      </c>
    </row>
    <row r="36" spans="1:23" s="135" customFormat="1" ht="102" customHeight="1" x14ac:dyDescent="0.3">
      <c r="A36" s="152">
        <v>112</v>
      </c>
      <c r="B36" s="152" t="s">
        <v>571</v>
      </c>
      <c r="C36" s="152">
        <v>2019</v>
      </c>
      <c r="D36" s="152" t="str">
        <f t="shared" si="1"/>
        <v>Nojszewska(2019)</v>
      </c>
      <c r="E36" s="154" t="s">
        <v>326</v>
      </c>
      <c r="F36" s="152" t="s">
        <v>588</v>
      </c>
      <c r="G36" s="152" t="s">
        <v>1165</v>
      </c>
      <c r="H36" s="152" t="s">
        <v>1028</v>
      </c>
      <c r="I36" s="154" t="s">
        <v>327</v>
      </c>
      <c r="J36" s="152" t="s">
        <v>181</v>
      </c>
      <c r="K36" s="153" t="s">
        <v>2378</v>
      </c>
      <c r="L36" s="152" t="s">
        <v>1342</v>
      </c>
      <c r="M36" s="152">
        <v>96</v>
      </c>
      <c r="N36" s="152">
        <v>59</v>
      </c>
      <c r="O36" s="152">
        <v>37</v>
      </c>
      <c r="P36" s="161" t="s">
        <v>2379</v>
      </c>
      <c r="Q36" s="152" t="s">
        <v>2380</v>
      </c>
      <c r="R36" s="152" t="s">
        <v>2381</v>
      </c>
      <c r="S36" s="152" t="s">
        <v>50</v>
      </c>
      <c r="T36" s="163" t="s">
        <v>1341</v>
      </c>
      <c r="U36" s="154" t="s">
        <v>2382</v>
      </c>
      <c r="V36" s="161" t="s">
        <v>2383</v>
      </c>
      <c r="W36" s="154" t="s">
        <v>2384</v>
      </c>
    </row>
    <row r="37" spans="1:23" s="135" customFormat="1" ht="141.75" customHeight="1" x14ac:dyDescent="0.3">
      <c r="A37" s="152">
        <v>197</v>
      </c>
      <c r="B37" s="152" t="s">
        <v>572</v>
      </c>
      <c r="C37" s="152">
        <v>2016</v>
      </c>
      <c r="D37" s="152" t="str">
        <f t="shared" si="1"/>
        <v>Tiftikcioglu(2016)</v>
      </c>
      <c r="E37" s="154" t="s">
        <v>333</v>
      </c>
      <c r="F37" s="152" t="s">
        <v>588</v>
      </c>
      <c r="G37" s="152" t="s">
        <v>1165</v>
      </c>
      <c r="H37" s="152" t="s">
        <v>1028</v>
      </c>
      <c r="I37" s="154" t="s">
        <v>334</v>
      </c>
      <c r="J37" s="152" t="s">
        <v>68</v>
      </c>
      <c r="K37" s="153" t="s">
        <v>2385</v>
      </c>
      <c r="L37" s="152" t="s">
        <v>1601</v>
      </c>
      <c r="M37" s="152">
        <v>50</v>
      </c>
      <c r="N37" s="152">
        <v>25</v>
      </c>
      <c r="O37" s="152">
        <v>25</v>
      </c>
      <c r="P37" s="161" t="s">
        <v>2386</v>
      </c>
      <c r="Q37" s="152" t="s">
        <v>2387</v>
      </c>
      <c r="R37" s="152" t="s">
        <v>2388</v>
      </c>
      <c r="S37" s="152" t="s">
        <v>31</v>
      </c>
      <c r="T37" s="163" t="s">
        <v>1575</v>
      </c>
      <c r="U37" s="154" t="s">
        <v>2389</v>
      </c>
      <c r="V37" s="161" t="s">
        <v>2341</v>
      </c>
      <c r="W37" s="154" t="s">
        <v>2390</v>
      </c>
    </row>
    <row r="38" spans="1:23" s="135" customFormat="1" ht="93" customHeight="1" x14ac:dyDescent="0.3">
      <c r="A38" s="152">
        <v>219</v>
      </c>
      <c r="B38" s="152" t="s">
        <v>531</v>
      </c>
      <c r="C38" s="152">
        <v>2015</v>
      </c>
      <c r="D38" s="152" t="str">
        <f t="shared" si="1"/>
        <v>Ince(2015)</v>
      </c>
      <c r="E38" s="154" t="s">
        <v>340</v>
      </c>
      <c r="F38" s="152" t="s">
        <v>588</v>
      </c>
      <c r="G38" s="163" t="s">
        <v>2280</v>
      </c>
      <c r="H38" s="152" t="s">
        <v>1028</v>
      </c>
      <c r="I38" s="154" t="s">
        <v>341</v>
      </c>
      <c r="J38" s="152" t="s">
        <v>68</v>
      </c>
      <c r="K38" s="153" t="s">
        <v>2505</v>
      </c>
      <c r="L38" s="152" t="s">
        <v>1362</v>
      </c>
      <c r="M38" s="152">
        <v>69</v>
      </c>
      <c r="N38" s="212" t="s">
        <v>2391</v>
      </c>
      <c r="O38" s="212"/>
      <c r="P38" s="161" t="s">
        <v>2392</v>
      </c>
      <c r="Q38" s="152" t="s">
        <v>2393</v>
      </c>
      <c r="R38" s="152" t="s">
        <v>2394</v>
      </c>
      <c r="S38" s="152" t="s">
        <v>31</v>
      </c>
      <c r="T38" s="163" t="s">
        <v>1361</v>
      </c>
      <c r="U38" s="154" t="s">
        <v>2395</v>
      </c>
      <c r="V38" s="161" t="s">
        <v>2396</v>
      </c>
      <c r="W38" s="154" t="s">
        <v>2397</v>
      </c>
    </row>
    <row r="39" spans="1:23" s="135" customFormat="1" ht="132" x14ac:dyDescent="0.3">
      <c r="A39" s="152">
        <v>548</v>
      </c>
      <c r="B39" s="152" t="s">
        <v>574</v>
      </c>
      <c r="C39" s="152">
        <v>2004</v>
      </c>
      <c r="D39" s="152" t="str">
        <f t="shared" si="1"/>
        <v>Schmid(2004)</v>
      </c>
      <c r="E39" s="154" t="s">
        <v>361</v>
      </c>
      <c r="F39" s="152" t="s">
        <v>588</v>
      </c>
      <c r="G39" s="152" t="s">
        <v>2280</v>
      </c>
      <c r="H39" s="152" t="s">
        <v>1028</v>
      </c>
      <c r="I39" s="154" t="s">
        <v>1403</v>
      </c>
      <c r="J39" s="152" t="s">
        <v>221</v>
      </c>
      <c r="K39" s="154" t="s">
        <v>2398</v>
      </c>
      <c r="L39" s="152" t="s">
        <v>1601</v>
      </c>
      <c r="M39" s="152">
        <v>28</v>
      </c>
      <c r="N39" s="152">
        <v>15</v>
      </c>
      <c r="O39" s="152">
        <v>13</v>
      </c>
      <c r="P39" s="161" t="s">
        <v>2399</v>
      </c>
      <c r="Q39" s="152">
        <v>35</v>
      </c>
      <c r="R39" s="155" t="s">
        <v>2400</v>
      </c>
      <c r="S39" s="152" t="s">
        <v>31</v>
      </c>
      <c r="T39" s="163" t="s">
        <v>2401</v>
      </c>
      <c r="U39" s="154" t="s">
        <v>2402</v>
      </c>
      <c r="V39" s="161" t="s">
        <v>2341</v>
      </c>
      <c r="W39" s="154" t="s">
        <v>2403</v>
      </c>
    </row>
    <row r="40" spans="1:23" s="135" customFormat="1" ht="84" x14ac:dyDescent="0.3">
      <c r="A40" s="152">
        <v>681</v>
      </c>
      <c r="B40" s="152" t="s">
        <v>576</v>
      </c>
      <c r="C40" s="152">
        <v>2000</v>
      </c>
      <c r="D40" s="152" t="str">
        <f t="shared" si="1"/>
        <v>Marinis(2000)</v>
      </c>
      <c r="E40" s="154" t="s">
        <v>383</v>
      </c>
      <c r="F40" s="152" t="s">
        <v>588</v>
      </c>
      <c r="G40" s="152" t="s">
        <v>1165</v>
      </c>
      <c r="H40" s="152" t="s">
        <v>1028</v>
      </c>
      <c r="I40" s="154" t="s">
        <v>384</v>
      </c>
      <c r="J40" s="152" t="s">
        <v>118</v>
      </c>
      <c r="K40" s="153" t="s">
        <v>2404</v>
      </c>
      <c r="L40" s="152" t="s">
        <v>1601</v>
      </c>
      <c r="M40" s="152">
        <v>30</v>
      </c>
      <c r="N40" s="152">
        <v>15</v>
      </c>
      <c r="O40" s="152">
        <v>15</v>
      </c>
      <c r="P40" s="161" t="s">
        <v>2405</v>
      </c>
      <c r="Q40" s="152" t="s">
        <v>2406</v>
      </c>
      <c r="R40" s="152" t="s">
        <v>2407</v>
      </c>
      <c r="S40" s="152" t="s">
        <v>31</v>
      </c>
      <c r="T40" s="152" t="s">
        <v>1601</v>
      </c>
      <c r="U40" s="154" t="s">
        <v>2408</v>
      </c>
      <c r="V40" s="161" t="s">
        <v>2409</v>
      </c>
      <c r="W40" s="154" t="s">
        <v>2410</v>
      </c>
    </row>
    <row r="41" spans="1:23" s="135" customFormat="1" ht="93" customHeight="1" x14ac:dyDescent="0.3">
      <c r="A41" s="152">
        <v>571</v>
      </c>
      <c r="B41" s="152" t="s">
        <v>1941</v>
      </c>
      <c r="C41" s="152">
        <v>2003</v>
      </c>
      <c r="D41" s="152" t="str">
        <f t="shared" si="1"/>
        <v>Ulv(2003)</v>
      </c>
      <c r="E41" s="154" t="s">
        <v>1067</v>
      </c>
      <c r="F41" s="152" t="s">
        <v>588</v>
      </c>
      <c r="G41" s="152" t="s">
        <v>2196</v>
      </c>
      <c r="H41" s="152" t="s">
        <v>1028</v>
      </c>
      <c r="I41" s="154" t="s">
        <v>1080</v>
      </c>
      <c r="J41" s="152" t="s">
        <v>68</v>
      </c>
      <c r="K41" s="153" t="s">
        <v>2411</v>
      </c>
      <c r="L41" s="152" t="s">
        <v>1890</v>
      </c>
      <c r="M41" s="152">
        <v>72</v>
      </c>
      <c r="N41" s="152">
        <v>37</v>
      </c>
      <c r="O41" s="152">
        <v>35</v>
      </c>
      <c r="P41" s="161" t="s">
        <v>2414</v>
      </c>
      <c r="Q41" s="152" t="s">
        <v>2412</v>
      </c>
      <c r="R41" s="152" t="s">
        <v>2413</v>
      </c>
      <c r="S41" s="152" t="s">
        <v>31</v>
      </c>
      <c r="T41" s="152" t="s">
        <v>1894</v>
      </c>
      <c r="U41" s="154" t="s">
        <v>2415</v>
      </c>
      <c r="V41" s="161" t="s">
        <v>2416</v>
      </c>
      <c r="W41" s="154" t="s">
        <v>2417</v>
      </c>
    </row>
    <row r="42" spans="1:23" s="135" customFormat="1" ht="113.25" customHeight="1" x14ac:dyDescent="0.3">
      <c r="A42" s="152">
        <v>820</v>
      </c>
      <c r="B42" s="152" t="s">
        <v>1936</v>
      </c>
      <c r="C42" s="152">
        <v>1995</v>
      </c>
      <c r="D42" s="152" t="str">
        <f t="shared" si="1"/>
        <v>Jha(1995)</v>
      </c>
      <c r="E42" s="154" t="s">
        <v>1072</v>
      </c>
      <c r="F42" s="152" t="s">
        <v>588</v>
      </c>
      <c r="G42" s="163" t="s">
        <v>2196</v>
      </c>
      <c r="H42" s="152" t="s">
        <v>1028</v>
      </c>
      <c r="I42" s="154" t="s">
        <v>1944</v>
      </c>
      <c r="J42" s="152" t="s">
        <v>1945</v>
      </c>
      <c r="K42" s="153" t="s">
        <v>2418</v>
      </c>
      <c r="L42" s="152" t="s">
        <v>1890</v>
      </c>
      <c r="M42" s="152">
        <v>34</v>
      </c>
      <c r="N42" s="152">
        <v>15</v>
      </c>
      <c r="O42" s="152">
        <v>19</v>
      </c>
      <c r="P42" s="161" t="s">
        <v>2419</v>
      </c>
      <c r="Q42" s="152">
        <v>43</v>
      </c>
      <c r="R42" s="152" t="s">
        <v>2420</v>
      </c>
      <c r="S42" s="152" t="s">
        <v>31</v>
      </c>
      <c r="T42" s="163" t="s">
        <v>2421</v>
      </c>
      <c r="U42" s="154" t="s">
        <v>2422</v>
      </c>
      <c r="V42" s="161" t="s">
        <v>1890</v>
      </c>
      <c r="W42" s="154" t="s">
        <v>2423</v>
      </c>
    </row>
    <row r="43" spans="1:23" s="135" customFormat="1" ht="84" x14ac:dyDescent="0.3">
      <c r="A43" s="152">
        <v>1518</v>
      </c>
      <c r="B43" s="152" t="s">
        <v>1967</v>
      </c>
      <c r="C43" s="152">
        <v>1999</v>
      </c>
      <c r="D43" s="152" t="str">
        <f t="shared" si="1"/>
        <v>Robles(1999)</v>
      </c>
      <c r="E43" s="154" t="s">
        <v>1074</v>
      </c>
      <c r="F43" s="152" t="s">
        <v>588</v>
      </c>
      <c r="G43" s="163" t="s">
        <v>2201</v>
      </c>
      <c r="H43" s="152" t="s">
        <v>1028</v>
      </c>
      <c r="I43" s="154" t="s">
        <v>1968</v>
      </c>
      <c r="J43" s="152" t="s">
        <v>1442</v>
      </c>
      <c r="K43" s="154" t="s">
        <v>2424</v>
      </c>
      <c r="L43" s="152" t="s">
        <v>1890</v>
      </c>
      <c r="M43" s="152">
        <v>27</v>
      </c>
      <c r="N43" s="152">
        <v>7</v>
      </c>
      <c r="O43" s="152">
        <v>20</v>
      </c>
      <c r="P43" s="161" t="s">
        <v>2425</v>
      </c>
      <c r="Q43" s="152" t="s">
        <v>2426</v>
      </c>
      <c r="R43" s="152" t="s">
        <v>2427</v>
      </c>
      <c r="S43" s="152" t="s">
        <v>31</v>
      </c>
      <c r="T43" s="163" t="s">
        <v>1972</v>
      </c>
      <c r="U43" s="154" t="s">
        <v>2428</v>
      </c>
      <c r="V43" s="161" t="s">
        <v>2429</v>
      </c>
      <c r="W43" s="154" t="s">
        <v>2430</v>
      </c>
    </row>
    <row r="44" spans="1:23" s="135" customFormat="1" ht="72" x14ac:dyDescent="0.3">
      <c r="A44" s="152">
        <v>95</v>
      </c>
      <c r="B44" s="152" t="s">
        <v>1986</v>
      </c>
      <c r="C44" s="152">
        <v>2020</v>
      </c>
      <c r="D44" s="152" t="str">
        <f t="shared" si="1"/>
        <v>Soylemez(2020)</v>
      </c>
      <c r="E44" s="154" t="s">
        <v>1099</v>
      </c>
      <c r="F44" s="152" t="s">
        <v>588</v>
      </c>
      <c r="G44" s="152" t="s">
        <v>2353</v>
      </c>
      <c r="H44" s="152" t="s">
        <v>1028</v>
      </c>
      <c r="I44" s="154" t="s">
        <v>1103</v>
      </c>
      <c r="J44" s="152" t="s">
        <v>68</v>
      </c>
      <c r="K44" s="153" t="s">
        <v>2431</v>
      </c>
      <c r="L44" s="152" t="s">
        <v>1890</v>
      </c>
      <c r="M44" s="152">
        <v>90</v>
      </c>
      <c r="N44" s="152" t="s">
        <v>1107</v>
      </c>
      <c r="O44" s="152">
        <v>30</v>
      </c>
      <c r="P44" s="161" t="s">
        <v>2432</v>
      </c>
      <c r="Q44" s="152" t="s">
        <v>2433</v>
      </c>
      <c r="R44" s="152" t="s">
        <v>2434</v>
      </c>
      <c r="S44" s="152" t="s">
        <v>31</v>
      </c>
      <c r="T44" s="152" t="s">
        <v>1890</v>
      </c>
      <c r="U44" s="154" t="s">
        <v>2435</v>
      </c>
      <c r="V44" s="161" t="s">
        <v>1890</v>
      </c>
      <c r="W44" s="154" t="s">
        <v>2436</v>
      </c>
    </row>
    <row r="45" spans="1:23" s="135" customFormat="1" ht="77.25" customHeight="1" x14ac:dyDescent="0.3">
      <c r="A45" s="152">
        <v>797</v>
      </c>
      <c r="B45" s="152" t="s">
        <v>2009</v>
      </c>
      <c r="C45" s="152">
        <v>1996</v>
      </c>
      <c r="D45" s="152" t="str">
        <f t="shared" si="1"/>
        <v>Braune(1996)</v>
      </c>
      <c r="E45" s="154" t="s">
        <v>1102</v>
      </c>
      <c r="F45" s="152" t="s">
        <v>588</v>
      </c>
      <c r="G45" s="152" t="s">
        <v>1141</v>
      </c>
      <c r="H45" s="152" t="s">
        <v>1028</v>
      </c>
      <c r="I45" s="154" t="s">
        <v>437</v>
      </c>
      <c r="J45" s="152" t="s">
        <v>129</v>
      </c>
      <c r="K45" s="153" t="s">
        <v>2437</v>
      </c>
      <c r="L45" s="152" t="s">
        <v>1890</v>
      </c>
      <c r="M45" s="152">
        <v>100</v>
      </c>
      <c r="N45" s="212" t="s">
        <v>2438</v>
      </c>
      <c r="O45" s="212"/>
      <c r="P45" s="161" t="s">
        <v>2440</v>
      </c>
      <c r="Q45" s="152">
        <v>52</v>
      </c>
      <c r="R45" s="152" t="s">
        <v>2439</v>
      </c>
      <c r="S45" s="152" t="s">
        <v>31</v>
      </c>
      <c r="T45" s="163" t="s">
        <v>2000</v>
      </c>
      <c r="U45" s="157" t="s">
        <v>2441</v>
      </c>
      <c r="V45" s="161" t="s">
        <v>56</v>
      </c>
      <c r="W45" s="154" t="s">
        <v>2442</v>
      </c>
    </row>
    <row r="46" spans="1:23" s="135" customFormat="1" ht="132" x14ac:dyDescent="0.3">
      <c r="A46" s="152">
        <v>242</v>
      </c>
      <c r="B46" s="163" t="s">
        <v>2036</v>
      </c>
      <c r="C46" s="152">
        <v>2014</v>
      </c>
      <c r="D46" s="152" t="str">
        <f t="shared" si="1"/>
        <v>Sariahmetoglu(2014)</v>
      </c>
      <c r="E46" s="154" t="s">
        <v>1200</v>
      </c>
      <c r="F46" s="152" t="s">
        <v>588</v>
      </c>
      <c r="G46" s="152" t="s">
        <v>2280</v>
      </c>
      <c r="H46" s="152" t="s">
        <v>1028</v>
      </c>
      <c r="I46" s="154" t="s">
        <v>2443</v>
      </c>
      <c r="J46" s="152" t="s">
        <v>68</v>
      </c>
      <c r="K46" s="153" t="s">
        <v>2444</v>
      </c>
      <c r="L46" s="152" t="s">
        <v>1890</v>
      </c>
      <c r="M46" s="152">
        <v>40</v>
      </c>
      <c r="N46" s="152">
        <v>20</v>
      </c>
      <c r="O46" s="152">
        <v>20</v>
      </c>
      <c r="P46" s="161" t="s">
        <v>2445</v>
      </c>
      <c r="Q46" s="152">
        <v>61.87</v>
      </c>
      <c r="R46" s="152" t="s">
        <v>2446</v>
      </c>
      <c r="S46" s="152" t="s">
        <v>1204</v>
      </c>
      <c r="T46" s="163" t="s">
        <v>2027</v>
      </c>
      <c r="U46" s="154" t="s">
        <v>2447</v>
      </c>
      <c r="V46" s="161" t="s">
        <v>2448</v>
      </c>
      <c r="W46" s="154" t="s">
        <v>2449</v>
      </c>
    </row>
    <row r="47" spans="1:23" s="135" customFormat="1" ht="83.25" customHeight="1" x14ac:dyDescent="0.3">
      <c r="A47" s="152">
        <v>620</v>
      </c>
      <c r="B47" s="152" t="s">
        <v>2054</v>
      </c>
      <c r="C47" s="152">
        <v>2002</v>
      </c>
      <c r="D47" s="152" t="str">
        <f t="shared" si="1"/>
        <v>Oishi(2002)</v>
      </c>
      <c r="E47" s="154" t="s">
        <v>1224</v>
      </c>
      <c r="F47" s="152" t="s">
        <v>588</v>
      </c>
      <c r="G47" s="152" t="s">
        <v>1165</v>
      </c>
      <c r="H47" s="152" t="s">
        <v>1028</v>
      </c>
      <c r="I47" s="154" t="s">
        <v>1315</v>
      </c>
      <c r="J47" s="152" t="s">
        <v>1309</v>
      </c>
      <c r="K47" s="153" t="s">
        <v>2450</v>
      </c>
      <c r="L47" s="152" t="s">
        <v>1890</v>
      </c>
      <c r="M47" s="152">
        <v>24</v>
      </c>
      <c r="N47" s="155" t="s">
        <v>2451</v>
      </c>
      <c r="O47" s="152">
        <v>14</v>
      </c>
      <c r="P47" s="161" t="s">
        <v>2452</v>
      </c>
      <c r="Q47" s="152" t="s">
        <v>2453</v>
      </c>
      <c r="R47" s="152" t="s">
        <v>2454</v>
      </c>
      <c r="S47" s="152" t="s">
        <v>31</v>
      </c>
      <c r="T47" s="163" t="s">
        <v>1313</v>
      </c>
      <c r="U47" s="154" t="s">
        <v>2455</v>
      </c>
      <c r="V47" s="162" t="s">
        <v>1890</v>
      </c>
      <c r="W47" s="154" t="s">
        <v>2456</v>
      </c>
    </row>
    <row r="48" spans="1:23" s="135" customFormat="1" ht="48" x14ac:dyDescent="0.3">
      <c r="A48" s="152">
        <v>823</v>
      </c>
      <c r="B48" s="152" t="s">
        <v>2077</v>
      </c>
      <c r="C48" s="152">
        <v>1995</v>
      </c>
      <c r="D48" s="152" t="str">
        <f t="shared" si="1"/>
        <v>Matsunaga(1995)</v>
      </c>
      <c r="E48" s="154" t="s">
        <v>1227</v>
      </c>
      <c r="F48" s="152" t="s">
        <v>588</v>
      </c>
      <c r="G48" s="152" t="s">
        <v>1165</v>
      </c>
      <c r="H48" s="152" t="s">
        <v>1028</v>
      </c>
      <c r="I48" s="154" t="s">
        <v>2466</v>
      </c>
      <c r="J48" s="152" t="s">
        <v>1309</v>
      </c>
      <c r="K48" s="153" t="s">
        <v>2457</v>
      </c>
      <c r="L48" s="152" t="s">
        <v>1890</v>
      </c>
      <c r="M48" s="152">
        <v>54</v>
      </c>
      <c r="N48" s="213" t="s">
        <v>2458</v>
      </c>
      <c r="O48" s="212"/>
      <c r="P48" s="161" t="s">
        <v>2459</v>
      </c>
      <c r="Q48" s="152">
        <v>53</v>
      </c>
      <c r="R48" s="152" t="s">
        <v>2460</v>
      </c>
      <c r="S48" s="152" t="s">
        <v>31</v>
      </c>
      <c r="T48" s="163" t="s">
        <v>2082</v>
      </c>
      <c r="U48" s="154" t="s">
        <v>2461</v>
      </c>
      <c r="V48" s="161" t="s">
        <v>2462</v>
      </c>
      <c r="W48" s="154" t="s">
        <v>2463</v>
      </c>
    </row>
    <row r="49" spans="4:23" x14ac:dyDescent="0.3">
      <c r="D49" s="41"/>
      <c r="M49" s="42"/>
      <c r="W49" s="65"/>
    </row>
    <row r="50" spans="4:23" x14ac:dyDescent="0.3">
      <c r="D50" s="41"/>
      <c r="M50" s="42"/>
    </row>
  </sheetData>
  <sheetProtection algorithmName="SHA-512" hashValue="wnNNKPwcoZE8V+r/auj5Sh4aBHfzI6gnssICty32LAuEKM0LxZnxw17EE3jxTKscFjeK+K/8png3NOO2FGgPMA==" saltValue="FsyDfWLquD4nwqjPcnmLtw==" spinCount="100000" sheet="1" objects="1" scenarios="1" selectLockedCells="1" selectUnlockedCells="1"/>
  <sortState ref="A2:AA126">
    <sortCondition ref="F2"/>
  </sortState>
  <mergeCells count="7">
    <mergeCell ref="N45:O45"/>
    <mergeCell ref="N48:O48"/>
    <mergeCell ref="N28:O28"/>
    <mergeCell ref="N30:O30"/>
    <mergeCell ref="N32:O32"/>
    <mergeCell ref="N33:O33"/>
    <mergeCell ref="N38:O38"/>
  </mergeCells>
  <phoneticPr fontId="1" type="noConversion"/>
  <pageMargins left="0.7" right="0.7" top="0.75" bottom="0.75" header="0.3" footer="0.3"/>
  <pageSetup paperSize="9" scale="25" fitToHeight="0" orientation="landscape" horizontalDpi="300" verticalDpi="300" r:id="rId1"/>
  <ignoredErrors>
    <ignoredError sqref="R22 R39 N48" twoDigitTextYear="1"/>
    <ignoredError sqref="N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G57"/>
  <sheetViews>
    <sheetView zoomScale="85" zoomScaleNormal="85" workbookViewId="0">
      <pane xSplit="3" ySplit="2" topLeftCell="G3" activePane="bottomRight" state="frozen"/>
      <selection pane="topRight" activeCell="H1" sqref="H1"/>
      <selection pane="bottomLeft" activeCell="A2" sqref="A2"/>
      <selection pane="bottomRight" activeCell="Z15" sqref="Z15"/>
    </sheetView>
  </sheetViews>
  <sheetFormatPr defaultRowHeight="12" x14ac:dyDescent="0.3"/>
  <cols>
    <col min="1" max="1" width="6.125" style="8" customWidth="1"/>
    <col min="2" max="2" width="9.5" style="8" customWidth="1"/>
    <col min="3" max="3" width="5.25" style="8" customWidth="1"/>
    <col min="4" max="4" width="10.75" style="8" hidden="1" customWidth="1"/>
    <col min="5" max="5" width="16.375" style="8" customWidth="1"/>
    <col min="6" max="6" width="39.875" style="62" customWidth="1"/>
    <col min="7" max="7" width="38.125" style="8" customWidth="1"/>
    <col min="8" max="8" width="12.125" style="8" customWidth="1"/>
    <col min="9" max="9" width="7.625" style="9" customWidth="1"/>
    <col min="10" max="11" width="9.5" style="9" customWidth="1"/>
    <col min="12" max="12" width="11.625" style="9" customWidth="1"/>
    <col min="13" max="13" width="4.75" style="9" customWidth="1"/>
    <col min="14" max="14" width="5.875" style="9" customWidth="1"/>
    <col min="15" max="16" width="4.75" style="9" customWidth="1"/>
    <col min="17" max="17" width="5.625" style="8" customWidth="1"/>
    <col min="18" max="18" width="6.375" style="8" customWidth="1"/>
    <col min="19" max="19" width="5.625" style="8" customWidth="1"/>
    <col min="20" max="20" width="7.625" style="8" customWidth="1"/>
    <col min="21" max="25" width="5.625" style="8" customWidth="1"/>
    <col min="26" max="26" width="8.25" style="8" customWidth="1"/>
    <col min="27" max="27" width="5.625" style="8" customWidth="1"/>
    <col min="28" max="28" width="8.125" style="8" customWidth="1"/>
    <col min="29" max="29" width="5.625" style="8" customWidth="1"/>
    <col min="30" max="30" width="8.25" style="8" customWidth="1"/>
    <col min="31" max="31" width="7.5" style="8" customWidth="1"/>
    <col min="32" max="32" width="9" style="8"/>
    <col min="33" max="33" width="9" style="9"/>
    <col min="34" max="16384" width="9" style="8"/>
  </cols>
  <sheetData>
    <row r="2" spans="1:33" s="167" customFormat="1" ht="26.25" customHeight="1" x14ac:dyDescent="0.3">
      <c r="A2" s="165" t="s">
        <v>0</v>
      </c>
      <c r="B2" s="165" t="s">
        <v>1</v>
      </c>
      <c r="C2" s="165" t="s">
        <v>2</v>
      </c>
      <c r="D2" s="165"/>
      <c r="E2" s="165" t="s">
        <v>4</v>
      </c>
      <c r="F2" s="166" t="s">
        <v>7</v>
      </c>
      <c r="G2" s="165" t="s">
        <v>1246</v>
      </c>
      <c r="H2" s="166" t="s">
        <v>468</v>
      </c>
      <c r="I2" s="166" t="s">
        <v>473</v>
      </c>
      <c r="J2" s="165" t="s">
        <v>14</v>
      </c>
      <c r="K2" s="166" t="s">
        <v>2140</v>
      </c>
      <c r="L2" s="165" t="s">
        <v>2479</v>
      </c>
      <c r="M2" s="165" t="s">
        <v>17</v>
      </c>
      <c r="N2" s="165" t="s">
        <v>18</v>
      </c>
      <c r="O2" s="165" t="s">
        <v>19</v>
      </c>
      <c r="P2" s="165" t="s">
        <v>20</v>
      </c>
      <c r="Q2" s="165" t="s">
        <v>21</v>
      </c>
      <c r="R2" s="165" t="s">
        <v>457</v>
      </c>
      <c r="S2" s="165" t="s">
        <v>22</v>
      </c>
      <c r="T2" s="165" t="s">
        <v>457</v>
      </c>
      <c r="U2" s="165" t="s">
        <v>23</v>
      </c>
      <c r="V2" s="165" t="s">
        <v>457</v>
      </c>
      <c r="W2" s="165" t="s">
        <v>24</v>
      </c>
      <c r="X2" s="165" t="s">
        <v>457</v>
      </c>
      <c r="Y2" s="165" t="s">
        <v>455</v>
      </c>
      <c r="Z2" s="165" t="s">
        <v>457</v>
      </c>
      <c r="AA2" s="165" t="s">
        <v>456</v>
      </c>
      <c r="AB2" s="165" t="s">
        <v>457</v>
      </c>
      <c r="AC2" s="165" t="s">
        <v>25</v>
      </c>
      <c r="AD2" s="165" t="s">
        <v>457</v>
      </c>
      <c r="AE2" s="165" t="s">
        <v>15</v>
      </c>
      <c r="AF2" s="166" t="s">
        <v>673</v>
      </c>
      <c r="AG2" s="165" t="s">
        <v>457</v>
      </c>
    </row>
    <row r="3" spans="1:33" s="167" customFormat="1" ht="26.25" customHeight="1" x14ac:dyDescent="0.3">
      <c r="A3" s="187">
        <v>40</v>
      </c>
      <c r="B3" s="199" t="str">
        <f>VLOOKUP(A3,'1. 문헌특성'!A:W,2,0)</f>
        <v>Lin</v>
      </c>
      <c r="C3" s="187">
        <f>VLOOKUP(A3,'1. 문헌특성'!A:W,3,0)</f>
        <v>2021</v>
      </c>
      <c r="D3" s="187" t="str">
        <f>B3&amp;"("&amp;C3&amp;")"</f>
        <v>Lin(2021)</v>
      </c>
      <c r="E3" s="199" t="str">
        <f>VLOOKUP(A3,'1. 문헌특성'!A:W,6,0)</f>
        <v>진단법평가연구</v>
      </c>
      <c r="F3" s="200" t="str">
        <f>VLOOKUP(A3,'1. 문헌특성'!A:W,11,0)</f>
        <v>당뇨병성 심혈관계 자율신경신경병증(DCAN)/대조군</v>
      </c>
      <c r="G3" s="199" t="s">
        <v>1458</v>
      </c>
      <c r="H3" s="187" t="s">
        <v>56</v>
      </c>
      <c r="I3" s="187">
        <v>134</v>
      </c>
      <c r="J3" s="187" t="s">
        <v>2475</v>
      </c>
      <c r="K3" s="187" t="s">
        <v>2477</v>
      </c>
      <c r="L3" s="187" t="s">
        <v>448</v>
      </c>
      <c r="M3" s="187" t="s">
        <v>56</v>
      </c>
      <c r="N3" s="187" t="s">
        <v>56</v>
      </c>
      <c r="O3" s="187" t="s">
        <v>56</v>
      </c>
      <c r="P3" s="187" t="s">
        <v>56</v>
      </c>
      <c r="Q3" s="187">
        <v>61.9</v>
      </c>
      <c r="R3" s="187" t="s">
        <v>56</v>
      </c>
      <c r="S3" s="187">
        <v>66.3</v>
      </c>
      <c r="T3" s="187" t="s">
        <v>56</v>
      </c>
      <c r="U3" s="187" t="s">
        <v>56</v>
      </c>
      <c r="V3" s="187" t="s">
        <v>56</v>
      </c>
      <c r="W3" s="187" t="s">
        <v>56</v>
      </c>
      <c r="X3" s="187" t="s">
        <v>56</v>
      </c>
      <c r="Y3" s="187" t="s">
        <v>56</v>
      </c>
      <c r="Z3" s="187" t="s">
        <v>56</v>
      </c>
      <c r="AA3" s="187" t="s">
        <v>56</v>
      </c>
      <c r="AB3" s="187" t="s">
        <v>56</v>
      </c>
      <c r="AC3" s="187">
        <v>0.7</v>
      </c>
      <c r="AD3" s="187" t="s">
        <v>461</v>
      </c>
      <c r="AE3" s="187" t="s">
        <v>452</v>
      </c>
      <c r="AF3" s="187" t="s">
        <v>56</v>
      </c>
      <c r="AG3" s="187" t="s">
        <v>56</v>
      </c>
    </row>
    <row r="4" spans="1:33" s="167" customFormat="1" ht="26.25" customHeight="1" x14ac:dyDescent="0.3">
      <c r="A4" s="187">
        <v>40</v>
      </c>
      <c r="B4" s="199" t="str">
        <f>VLOOKUP(A4,'1. 문헌특성'!A:W,2,0)</f>
        <v>Lin</v>
      </c>
      <c r="C4" s="187">
        <f>VLOOKUP(A4,'1. 문헌특성'!A:W,3,0)</f>
        <v>2021</v>
      </c>
      <c r="D4" s="187" t="str">
        <f t="shared" ref="D4:D26" si="0">B4&amp;"("&amp;C4&amp;")"</f>
        <v>Lin(2021)</v>
      </c>
      <c r="E4" s="199" t="str">
        <f>VLOOKUP(A4,'1. 문헌특성'!A:W,6,0)</f>
        <v>진단법평가연구</v>
      </c>
      <c r="F4" s="200" t="str">
        <f>VLOOKUP(A4,'1. 문헌특성'!A:W,11,0)</f>
        <v>당뇨병성 심혈관계 자율신경신경병증(DCAN)/대조군</v>
      </c>
      <c r="G4" s="199" t="s">
        <v>1458</v>
      </c>
      <c r="H4" s="187" t="s">
        <v>56</v>
      </c>
      <c r="I4" s="187">
        <v>134</v>
      </c>
      <c r="J4" s="187" t="s">
        <v>2476</v>
      </c>
      <c r="K4" s="187" t="s">
        <v>2477</v>
      </c>
      <c r="L4" s="187" t="s">
        <v>449</v>
      </c>
      <c r="M4" s="187" t="s">
        <v>56</v>
      </c>
      <c r="N4" s="187" t="s">
        <v>56</v>
      </c>
      <c r="O4" s="187" t="s">
        <v>56</v>
      </c>
      <c r="P4" s="187" t="s">
        <v>56</v>
      </c>
      <c r="Q4" s="187">
        <v>66.7</v>
      </c>
      <c r="R4" s="187" t="s">
        <v>56</v>
      </c>
      <c r="S4" s="187">
        <v>68.5</v>
      </c>
      <c r="T4" s="187" t="s">
        <v>56</v>
      </c>
      <c r="U4" s="187" t="s">
        <v>56</v>
      </c>
      <c r="V4" s="187" t="s">
        <v>56</v>
      </c>
      <c r="W4" s="187" t="s">
        <v>56</v>
      </c>
      <c r="X4" s="187" t="s">
        <v>56</v>
      </c>
      <c r="Y4" s="187" t="s">
        <v>56</v>
      </c>
      <c r="Z4" s="187" t="s">
        <v>56</v>
      </c>
      <c r="AA4" s="187" t="s">
        <v>56</v>
      </c>
      <c r="AB4" s="187" t="s">
        <v>56</v>
      </c>
      <c r="AC4" s="187">
        <v>0.7</v>
      </c>
      <c r="AD4" s="187" t="s">
        <v>460</v>
      </c>
      <c r="AE4" s="201" t="s">
        <v>452</v>
      </c>
      <c r="AF4" s="187" t="s">
        <v>56</v>
      </c>
      <c r="AG4" s="187" t="s">
        <v>56</v>
      </c>
    </row>
    <row r="5" spans="1:33" s="167" customFormat="1" ht="26.25" customHeight="1" x14ac:dyDescent="0.3">
      <c r="A5" s="187">
        <v>40</v>
      </c>
      <c r="B5" s="199" t="str">
        <f>VLOOKUP(A5,'1. 문헌특성'!A:W,2,0)</f>
        <v>Lin</v>
      </c>
      <c r="C5" s="187">
        <f>VLOOKUP(A5,'1. 문헌특성'!A:W,3,0)</f>
        <v>2021</v>
      </c>
      <c r="D5" s="187" t="str">
        <f t="shared" si="0"/>
        <v>Lin(2021)</v>
      </c>
      <c r="E5" s="199" t="str">
        <f>VLOOKUP(A5,'1. 문헌특성'!A:W,6,0)</f>
        <v>진단법평가연구</v>
      </c>
      <c r="F5" s="200" t="str">
        <f>VLOOKUP(A5,'1. 문헌특성'!A:W,11,0)</f>
        <v>당뇨병성 심혈관계 자율신경신경병증(DCAN)/대조군</v>
      </c>
      <c r="G5" s="199" t="s">
        <v>1458</v>
      </c>
      <c r="H5" s="187" t="s">
        <v>56</v>
      </c>
      <c r="I5" s="187">
        <v>134</v>
      </c>
      <c r="J5" s="187" t="s">
        <v>2475</v>
      </c>
      <c r="K5" s="187" t="s">
        <v>2478</v>
      </c>
      <c r="L5" s="187" t="s">
        <v>450</v>
      </c>
      <c r="M5" s="187" t="s">
        <v>56</v>
      </c>
      <c r="N5" s="187" t="s">
        <v>56</v>
      </c>
      <c r="O5" s="187" t="s">
        <v>56</v>
      </c>
      <c r="P5" s="187" t="s">
        <v>56</v>
      </c>
      <c r="Q5" s="187">
        <v>61.9</v>
      </c>
      <c r="R5" s="187" t="s">
        <v>56</v>
      </c>
      <c r="S5" s="187">
        <v>62</v>
      </c>
      <c r="T5" s="187" t="s">
        <v>56</v>
      </c>
      <c r="U5" s="187" t="s">
        <v>56</v>
      </c>
      <c r="V5" s="187" t="s">
        <v>56</v>
      </c>
      <c r="W5" s="187" t="s">
        <v>56</v>
      </c>
      <c r="X5" s="187" t="s">
        <v>56</v>
      </c>
      <c r="Y5" s="187" t="s">
        <v>56</v>
      </c>
      <c r="Z5" s="187" t="s">
        <v>56</v>
      </c>
      <c r="AA5" s="187" t="s">
        <v>56</v>
      </c>
      <c r="AB5" s="187" t="s">
        <v>56</v>
      </c>
      <c r="AC5" s="187">
        <v>0.67</v>
      </c>
      <c r="AD5" s="187" t="s">
        <v>459</v>
      </c>
      <c r="AE5" s="201" t="s">
        <v>870</v>
      </c>
      <c r="AF5" s="187" t="s">
        <v>56</v>
      </c>
      <c r="AG5" s="187" t="s">
        <v>56</v>
      </c>
    </row>
    <row r="6" spans="1:33" s="167" customFormat="1" ht="26.25" customHeight="1" x14ac:dyDescent="0.3">
      <c r="A6" s="187">
        <v>40</v>
      </c>
      <c r="B6" s="199" t="str">
        <f>VLOOKUP(A6,'1. 문헌특성'!A:W,2,0)</f>
        <v>Lin</v>
      </c>
      <c r="C6" s="187">
        <f>VLOOKUP(A6,'1. 문헌특성'!A:W,3,0)</f>
        <v>2021</v>
      </c>
      <c r="D6" s="187" t="str">
        <f t="shared" si="0"/>
        <v>Lin(2021)</v>
      </c>
      <c r="E6" s="199" t="str">
        <f>VLOOKUP(A6,'1. 문헌특성'!A:W,6,0)</f>
        <v>진단법평가연구</v>
      </c>
      <c r="F6" s="200" t="str">
        <f>VLOOKUP(A6,'1. 문헌특성'!A:W,11,0)</f>
        <v>당뇨병성 심혈관계 자율신경신경병증(DCAN)/대조군</v>
      </c>
      <c r="G6" s="199" t="s">
        <v>1458</v>
      </c>
      <c r="H6" s="187" t="s">
        <v>56</v>
      </c>
      <c r="I6" s="187">
        <v>134</v>
      </c>
      <c r="J6" s="187" t="s">
        <v>2476</v>
      </c>
      <c r="K6" s="187" t="s">
        <v>2478</v>
      </c>
      <c r="L6" s="187" t="s">
        <v>451</v>
      </c>
      <c r="M6" s="187" t="s">
        <v>56</v>
      </c>
      <c r="N6" s="187" t="s">
        <v>56</v>
      </c>
      <c r="O6" s="187" t="s">
        <v>56</v>
      </c>
      <c r="P6" s="187" t="s">
        <v>56</v>
      </c>
      <c r="Q6" s="187">
        <v>69</v>
      </c>
      <c r="R6" s="187" t="s">
        <v>56</v>
      </c>
      <c r="S6" s="187">
        <v>52.2</v>
      </c>
      <c r="T6" s="187" t="s">
        <v>56</v>
      </c>
      <c r="U6" s="187" t="s">
        <v>56</v>
      </c>
      <c r="V6" s="187" t="s">
        <v>56</v>
      </c>
      <c r="W6" s="187" t="s">
        <v>56</v>
      </c>
      <c r="X6" s="187" t="s">
        <v>56</v>
      </c>
      <c r="Y6" s="187" t="s">
        <v>56</v>
      </c>
      <c r="Z6" s="187" t="s">
        <v>56</v>
      </c>
      <c r="AA6" s="187" t="s">
        <v>56</v>
      </c>
      <c r="AB6" s="187" t="s">
        <v>56</v>
      </c>
      <c r="AC6" s="187">
        <v>0.66</v>
      </c>
      <c r="AD6" s="187" t="s">
        <v>458</v>
      </c>
      <c r="AE6" s="201" t="s">
        <v>870</v>
      </c>
      <c r="AF6" s="187" t="s">
        <v>56</v>
      </c>
      <c r="AG6" s="187" t="s">
        <v>56</v>
      </c>
    </row>
    <row r="7" spans="1:33" s="167" customFormat="1" ht="26.25" customHeight="1" x14ac:dyDescent="0.3">
      <c r="A7" s="187">
        <v>52</v>
      </c>
      <c r="B7" s="199" t="str">
        <f>VLOOKUP(A7,'1. 문헌특성'!A:W,2,0)</f>
        <v>Lee</v>
      </c>
      <c r="C7" s="187">
        <f>VLOOKUP(A7,'1. 문헌특성'!A:W,3,0)</f>
        <v>2021</v>
      </c>
      <c r="D7" s="187" t="str">
        <f t="shared" si="0"/>
        <v>Lee(2021)</v>
      </c>
      <c r="E7" s="199" t="str">
        <f>VLOOKUP(A7,'1. 문헌특성'!A:W,6,0)</f>
        <v>진단법평가연구</v>
      </c>
      <c r="F7" s="200" t="str">
        <f>VLOOKUP(A7,'1. 문헌특성'!A:W,11,0)</f>
        <v>복합부위통증증후군(CRPS)환자(type I/II)/비non-CRPS환자(의심환자)</v>
      </c>
      <c r="G7" s="199" t="s">
        <v>1459</v>
      </c>
      <c r="H7" s="187" t="s">
        <v>56</v>
      </c>
      <c r="I7" s="187">
        <v>247</v>
      </c>
      <c r="J7" s="187" t="s">
        <v>630</v>
      </c>
      <c r="K7" s="187" t="s">
        <v>56</v>
      </c>
      <c r="L7" s="187" t="s">
        <v>56</v>
      </c>
      <c r="M7" s="187" t="s">
        <v>56</v>
      </c>
      <c r="N7" s="187" t="s">
        <v>56</v>
      </c>
      <c r="O7" s="187" t="s">
        <v>56</v>
      </c>
      <c r="P7" s="187" t="s">
        <v>56</v>
      </c>
      <c r="Q7" s="187">
        <v>13.6</v>
      </c>
      <c r="R7" s="187" t="s">
        <v>462</v>
      </c>
      <c r="S7" s="187">
        <v>95.8</v>
      </c>
      <c r="T7" s="187" t="s">
        <v>463</v>
      </c>
      <c r="U7" s="187" t="s">
        <v>56</v>
      </c>
      <c r="V7" s="187" t="s">
        <v>56</v>
      </c>
      <c r="W7" s="187" t="s">
        <v>56</v>
      </c>
      <c r="X7" s="187" t="s">
        <v>56</v>
      </c>
      <c r="Y7" s="187">
        <v>3.26</v>
      </c>
      <c r="Z7" s="187" t="s">
        <v>464</v>
      </c>
      <c r="AA7" s="187">
        <v>0.9</v>
      </c>
      <c r="AB7" s="187" t="s">
        <v>465</v>
      </c>
      <c r="AC7" s="187" t="s">
        <v>56</v>
      </c>
      <c r="AD7" s="187" t="s">
        <v>56</v>
      </c>
      <c r="AE7" s="187" t="s">
        <v>56</v>
      </c>
      <c r="AF7" s="187" t="s">
        <v>56</v>
      </c>
      <c r="AG7" s="187" t="s">
        <v>56</v>
      </c>
    </row>
    <row r="8" spans="1:33" s="167" customFormat="1" ht="26.25" customHeight="1" x14ac:dyDescent="0.3">
      <c r="A8" s="187">
        <v>212</v>
      </c>
      <c r="B8" s="199" t="str">
        <f>VLOOKUP(A8,'1. 문헌특성'!A:W,2,0)</f>
        <v>Lefaucheur</v>
      </c>
      <c r="C8" s="187">
        <f>VLOOKUP(A8,'1. 문헌특성'!A:W,3,0)</f>
        <v>2015</v>
      </c>
      <c r="D8" s="187" t="str">
        <f t="shared" si="0"/>
        <v>Lefaucheur(2015)</v>
      </c>
      <c r="E8" s="199" t="str">
        <f>VLOOKUP(A8,'1. 문헌특성'!A:W,6,0)</f>
        <v>진단법평가연구</v>
      </c>
      <c r="F8" s="200" t="str">
        <f>VLOOKUP(A8,'1. 문헌특성'!A:W,11,0)</f>
        <v>소섬유신경병증(SFPN) 확진군/의심군</v>
      </c>
      <c r="G8" s="199" t="s">
        <v>1460</v>
      </c>
      <c r="H8" s="187" t="s">
        <v>56</v>
      </c>
      <c r="I8" s="187">
        <v>87</v>
      </c>
      <c r="J8" s="187" t="s">
        <v>618</v>
      </c>
      <c r="K8" s="187" t="s">
        <v>618</v>
      </c>
      <c r="L8" s="187" t="s">
        <v>618</v>
      </c>
      <c r="M8" s="187" t="s">
        <v>618</v>
      </c>
      <c r="N8" s="187" t="s">
        <v>618</v>
      </c>
      <c r="O8" s="187" t="s">
        <v>618</v>
      </c>
      <c r="P8" s="187" t="s">
        <v>618</v>
      </c>
      <c r="Q8" s="187">
        <v>33.299999999999997</v>
      </c>
      <c r="R8" s="187" t="s">
        <v>56</v>
      </c>
      <c r="S8" s="187">
        <v>77.599999999999994</v>
      </c>
      <c r="T8" s="187" t="s">
        <v>56</v>
      </c>
      <c r="U8" s="187" t="s">
        <v>56</v>
      </c>
      <c r="V8" s="187" t="s">
        <v>56</v>
      </c>
      <c r="W8" s="187" t="s">
        <v>56</v>
      </c>
      <c r="X8" s="187" t="s">
        <v>56</v>
      </c>
      <c r="Y8" s="187" t="s">
        <v>56</v>
      </c>
      <c r="Z8" s="187" t="s">
        <v>56</v>
      </c>
      <c r="AA8" s="187" t="s">
        <v>56</v>
      </c>
      <c r="AB8" s="187" t="s">
        <v>56</v>
      </c>
      <c r="AC8" s="187" t="s">
        <v>56</v>
      </c>
      <c r="AD8" s="187" t="s">
        <v>56</v>
      </c>
      <c r="AE8" s="187" t="s">
        <v>56</v>
      </c>
      <c r="AF8" s="187" t="s">
        <v>56</v>
      </c>
      <c r="AG8" s="187" t="s">
        <v>56</v>
      </c>
    </row>
    <row r="9" spans="1:33" s="167" customFormat="1" ht="26.25" customHeight="1" x14ac:dyDescent="0.3">
      <c r="A9" s="187">
        <v>212</v>
      </c>
      <c r="B9" s="199" t="str">
        <f>VLOOKUP(A9,'1. 문헌특성'!A:W,2,0)</f>
        <v>Lefaucheur</v>
      </c>
      <c r="C9" s="187">
        <f>VLOOKUP(A9,'1. 문헌특성'!A:W,3,0)</f>
        <v>2015</v>
      </c>
      <c r="D9" s="187" t="str">
        <f t="shared" si="0"/>
        <v>Lefaucheur(2015)</v>
      </c>
      <c r="E9" s="199" t="str">
        <f>VLOOKUP(A9,'1. 문헌특성'!A:W,6,0)</f>
        <v>진단법평가연구</v>
      </c>
      <c r="F9" s="200" t="str">
        <f>VLOOKUP(A9,'1. 문헌특성'!A:W,11,0)</f>
        <v>소섬유신경병증(SFPN) 확진군/의심군</v>
      </c>
      <c r="G9" s="199" t="s">
        <v>1460</v>
      </c>
      <c r="H9" s="187" t="s">
        <v>2469</v>
      </c>
      <c r="I9" s="187">
        <v>33</v>
      </c>
      <c r="J9" s="187" t="s">
        <v>618</v>
      </c>
      <c r="K9" s="187" t="s">
        <v>618</v>
      </c>
      <c r="L9" s="187" t="s">
        <v>618</v>
      </c>
      <c r="M9" s="187" t="s">
        <v>618</v>
      </c>
      <c r="N9" s="187" t="s">
        <v>618</v>
      </c>
      <c r="O9" s="187" t="s">
        <v>618</v>
      </c>
      <c r="P9" s="187" t="s">
        <v>618</v>
      </c>
      <c r="Q9" s="187">
        <v>69.7</v>
      </c>
      <c r="R9" s="187" t="s">
        <v>56</v>
      </c>
      <c r="S9" s="187" t="s">
        <v>56</v>
      </c>
      <c r="T9" s="187" t="s">
        <v>56</v>
      </c>
      <c r="U9" s="187" t="s">
        <v>56</v>
      </c>
      <c r="V9" s="187" t="s">
        <v>56</v>
      </c>
      <c r="W9" s="187" t="s">
        <v>56</v>
      </c>
      <c r="X9" s="187" t="s">
        <v>56</v>
      </c>
      <c r="Y9" s="187" t="s">
        <v>56</v>
      </c>
      <c r="Z9" s="187" t="s">
        <v>56</v>
      </c>
      <c r="AA9" s="187" t="s">
        <v>56</v>
      </c>
      <c r="AB9" s="187" t="s">
        <v>56</v>
      </c>
      <c r="AC9" s="187" t="s">
        <v>56</v>
      </c>
      <c r="AD9" s="187" t="s">
        <v>56</v>
      </c>
      <c r="AE9" s="187" t="s">
        <v>56</v>
      </c>
      <c r="AF9" s="187" t="s">
        <v>56</v>
      </c>
      <c r="AG9" s="187" t="s">
        <v>56</v>
      </c>
    </row>
    <row r="10" spans="1:33" s="167" customFormat="1" ht="26.25" customHeight="1" x14ac:dyDescent="0.3">
      <c r="A10" s="187">
        <v>212</v>
      </c>
      <c r="B10" s="199" t="str">
        <f>VLOOKUP(A10,'1. 문헌특성'!A:W,2,0)</f>
        <v>Lefaucheur</v>
      </c>
      <c r="C10" s="187">
        <f>VLOOKUP(A10,'1. 문헌특성'!A:W,3,0)</f>
        <v>2015</v>
      </c>
      <c r="D10" s="187" t="str">
        <f t="shared" si="0"/>
        <v>Lefaucheur(2015)</v>
      </c>
      <c r="E10" s="199" t="str">
        <f>VLOOKUP(A10,'1. 문헌특성'!A:W,6,0)</f>
        <v>진단법평가연구</v>
      </c>
      <c r="F10" s="200" t="str">
        <f>VLOOKUP(A10,'1. 문헌특성'!A:W,11,0)</f>
        <v>소섬유신경병증(SFPN) 확진군/의심군</v>
      </c>
      <c r="G10" s="199" t="s">
        <v>1460</v>
      </c>
      <c r="H10" s="187" t="s">
        <v>2470</v>
      </c>
      <c r="I10" s="187">
        <v>54</v>
      </c>
      <c r="J10" s="187" t="s">
        <v>618</v>
      </c>
      <c r="K10" s="187" t="s">
        <v>618</v>
      </c>
      <c r="L10" s="187" t="s">
        <v>618</v>
      </c>
      <c r="M10" s="187" t="s">
        <v>618</v>
      </c>
      <c r="N10" s="187" t="s">
        <v>618</v>
      </c>
      <c r="O10" s="187" t="s">
        <v>618</v>
      </c>
      <c r="P10" s="187" t="s">
        <v>618</v>
      </c>
      <c r="Q10" s="187">
        <v>11.1</v>
      </c>
      <c r="R10" s="187" t="s">
        <v>56</v>
      </c>
      <c r="S10" s="187" t="s">
        <v>56</v>
      </c>
      <c r="T10" s="187" t="s">
        <v>56</v>
      </c>
      <c r="U10" s="187" t="s">
        <v>56</v>
      </c>
      <c r="V10" s="187" t="s">
        <v>56</v>
      </c>
      <c r="W10" s="187" t="s">
        <v>56</v>
      </c>
      <c r="X10" s="187" t="s">
        <v>56</v>
      </c>
      <c r="Y10" s="187" t="s">
        <v>56</v>
      </c>
      <c r="Z10" s="187" t="s">
        <v>56</v>
      </c>
      <c r="AA10" s="187" t="s">
        <v>56</v>
      </c>
      <c r="AB10" s="187" t="s">
        <v>56</v>
      </c>
      <c r="AC10" s="187" t="s">
        <v>56</v>
      </c>
      <c r="AD10" s="187" t="s">
        <v>56</v>
      </c>
      <c r="AE10" s="187" t="s">
        <v>56</v>
      </c>
      <c r="AF10" s="187" t="s">
        <v>56</v>
      </c>
      <c r="AG10" s="187" t="s">
        <v>56</v>
      </c>
    </row>
    <row r="11" spans="1:33" s="167" customFormat="1" ht="26.25" customHeight="1" x14ac:dyDescent="0.3">
      <c r="A11" s="187">
        <v>212</v>
      </c>
      <c r="B11" s="199" t="str">
        <f>VLOOKUP(A11,'1. 문헌특성'!A:W,2,0)</f>
        <v>Lefaucheur</v>
      </c>
      <c r="C11" s="187">
        <f>VLOOKUP(A11,'1. 문헌특성'!A:W,3,0)</f>
        <v>2015</v>
      </c>
      <c r="D11" s="187" t="str">
        <f t="shared" si="0"/>
        <v>Lefaucheur(2015)</v>
      </c>
      <c r="E11" s="199" t="str">
        <f>VLOOKUP(A11,'1. 문헌특성'!A:W,6,0)</f>
        <v>진단법평가연구</v>
      </c>
      <c r="F11" s="200" t="str">
        <f>VLOOKUP(A11,'1. 문헌특성'!A:W,11,0)</f>
        <v>소섬유신경병증(SFPN) 확진군/의심군</v>
      </c>
      <c r="G11" s="199" t="s">
        <v>1460</v>
      </c>
      <c r="H11" s="187" t="s">
        <v>56</v>
      </c>
      <c r="I11" s="187">
        <v>87</v>
      </c>
      <c r="J11" s="187" t="s">
        <v>2475</v>
      </c>
      <c r="K11" s="187" t="s">
        <v>2477</v>
      </c>
      <c r="L11" s="187" t="s">
        <v>618</v>
      </c>
      <c r="M11" s="187" t="s">
        <v>618</v>
      </c>
      <c r="N11" s="187" t="s">
        <v>618</v>
      </c>
      <c r="O11" s="187" t="s">
        <v>618</v>
      </c>
      <c r="P11" s="187" t="s">
        <v>618</v>
      </c>
      <c r="Q11" s="187" t="s">
        <v>618</v>
      </c>
      <c r="R11" s="187" t="s">
        <v>618</v>
      </c>
      <c r="S11" s="187" t="s">
        <v>618</v>
      </c>
      <c r="T11" s="187" t="s">
        <v>618</v>
      </c>
      <c r="U11" s="187" t="s">
        <v>618</v>
      </c>
      <c r="V11" s="187" t="s">
        <v>618</v>
      </c>
      <c r="W11" s="187" t="s">
        <v>618</v>
      </c>
      <c r="X11" s="187" t="s">
        <v>618</v>
      </c>
      <c r="Y11" s="187" t="s">
        <v>618</v>
      </c>
      <c r="Z11" s="187" t="s">
        <v>618</v>
      </c>
      <c r="AA11" s="187" t="s">
        <v>618</v>
      </c>
      <c r="AB11" s="187" t="s">
        <v>618</v>
      </c>
      <c r="AC11" s="187">
        <v>0.61809999999999998</v>
      </c>
      <c r="AD11" s="187" t="s">
        <v>56</v>
      </c>
      <c r="AE11" s="187" t="s">
        <v>651</v>
      </c>
      <c r="AF11" s="187" t="s">
        <v>56</v>
      </c>
      <c r="AG11" s="187" t="s">
        <v>56</v>
      </c>
    </row>
    <row r="12" spans="1:33" s="167" customFormat="1" ht="26.25" customHeight="1" x14ac:dyDescent="0.3">
      <c r="A12" s="187">
        <v>212</v>
      </c>
      <c r="B12" s="199" t="str">
        <f>VLOOKUP(A12,'1. 문헌특성'!A:W,2,0)</f>
        <v>Lefaucheur</v>
      </c>
      <c r="C12" s="187">
        <f>VLOOKUP(A12,'1. 문헌특성'!A:W,3,0)</f>
        <v>2015</v>
      </c>
      <c r="D12" s="187" t="str">
        <f t="shared" si="0"/>
        <v>Lefaucheur(2015)</v>
      </c>
      <c r="E12" s="199" t="str">
        <f>VLOOKUP(A12,'1. 문헌특성'!A:W,6,0)</f>
        <v>진단법평가연구</v>
      </c>
      <c r="F12" s="200" t="str">
        <f>VLOOKUP(A12,'1. 문헌특성'!A:W,11,0)</f>
        <v>소섬유신경병증(SFPN) 확진군/의심군</v>
      </c>
      <c r="G12" s="199" t="s">
        <v>1460</v>
      </c>
      <c r="H12" s="187" t="s">
        <v>56</v>
      </c>
      <c r="I12" s="187">
        <v>87</v>
      </c>
      <c r="J12" s="187" t="s">
        <v>2476</v>
      </c>
      <c r="K12" s="187" t="s">
        <v>2477</v>
      </c>
      <c r="L12" s="187" t="s">
        <v>618</v>
      </c>
      <c r="M12" s="187" t="s">
        <v>618</v>
      </c>
      <c r="N12" s="187" t="s">
        <v>618</v>
      </c>
      <c r="O12" s="187" t="s">
        <v>618</v>
      </c>
      <c r="P12" s="187" t="s">
        <v>618</v>
      </c>
      <c r="Q12" s="187" t="s">
        <v>618</v>
      </c>
      <c r="R12" s="187" t="s">
        <v>618</v>
      </c>
      <c r="S12" s="187" t="s">
        <v>618</v>
      </c>
      <c r="T12" s="187" t="s">
        <v>618</v>
      </c>
      <c r="U12" s="187" t="s">
        <v>618</v>
      </c>
      <c r="V12" s="187" t="s">
        <v>618</v>
      </c>
      <c r="W12" s="187" t="s">
        <v>618</v>
      </c>
      <c r="X12" s="187" t="s">
        <v>618</v>
      </c>
      <c r="Y12" s="187" t="s">
        <v>618</v>
      </c>
      <c r="Z12" s="187" t="s">
        <v>618</v>
      </c>
      <c r="AA12" s="187" t="s">
        <v>618</v>
      </c>
      <c r="AB12" s="187" t="s">
        <v>618</v>
      </c>
      <c r="AC12" s="187">
        <v>0.66190000000000004</v>
      </c>
      <c r="AD12" s="187" t="s">
        <v>56</v>
      </c>
      <c r="AE12" s="187" t="s">
        <v>651</v>
      </c>
      <c r="AF12" s="187" t="s">
        <v>56</v>
      </c>
      <c r="AG12" s="187" t="s">
        <v>56</v>
      </c>
    </row>
    <row r="13" spans="1:33" s="167" customFormat="1" ht="26.25" customHeight="1" x14ac:dyDescent="0.3">
      <c r="A13" s="187">
        <v>212</v>
      </c>
      <c r="B13" s="199" t="str">
        <f>VLOOKUP(A13,'1. 문헌특성'!A:W,2,0)</f>
        <v>Lefaucheur</v>
      </c>
      <c r="C13" s="187">
        <f>VLOOKUP(A13,'1. 문헌특성'!A:W,3,0)</f>
        <v>2015</v>
      </c>
      <c r="D13" s="187" t="str">
        <f t="shared" si="0"/>
        <v>Lefaucheur(2015)</v>
      </c>
      <c r="E13" s="199" t="str">
        <f>VLOOKUP(A13,'1. 문헌특성'!A:W,6,0)</f>
        <v>진단법평가연구</v>
      </c>
      <c r="F13" s="200" t="str">
        <f>VLOOKUP(A13,'1. 문헌특성'!A:W,11,0)</f>
        <v>소섬유신경병증(SFPN) 확진군/의심군</v>
      </c>
      <c r="G13" s="199" t="s">
        <v>1460</v>
      </c>
      <c r="H13" s="187" t="s">
        <v>56</v>
      </c>
      <c r="I13" s="187">
        <v>87</v>
      </c>
      <c r="J13" s="187" t="s">
        <v>2475</v>
      </c>
      <c r="K13" s="187" t="s">
        <v>2478</v>
      </c>
      <c r="L13" s="187" t="s">
        <v>618</v>
      </c>
      <c r="M13" s="187" t="s">
        <v>618</v>
      </c>
      <c r="N13" s="187" t="s">
        <v>618</v>
      </c>
      <c r="O13" s="187" t="s">
        <v>618</v>
      </c>
      <c r="P13" s="187" t="s">
        <v>618</v>
      </c>
      <c r="Q13" s="187" t="s">
        <v>618</v>
      </c>
      <c r="R13" s="187" t="s">
        <v>618</v>
      </c>
      <c r="S13" s="187" t="s">
        <v>618</v>
      </c>
      <c r="T13" s="187" t="s">
        <v>618</v>
      </c>
      <c r="U13" s="187" t="s">
        <v>618</v>
      </c>
      <c r="V13" s="187" t="s">
        <v>618</v>
      </c>
      <c r="W13" s="187" t="s">
        <v>618</v>
      </c>
      <c r="X13" s="187" t="s">
        <v>618</v>
      </c>
      <c r="Y13" s="187" t="s">
        <v>618</v>
      </c>
      <c r="Z13" s="187" t="s">
        <v>618</v>
      </c>
      <c r="AA13" s="187" t="s">
        <v>618</v>
      </c>
      <c r="AB13" s="187" t="s">
        <v>618</v>
      </c>
      <c r="AC13" s="187">
        <v>0.57799999999999996</v>
      </c>
      <c r="AD13" s="187" t="s">
        <v>56</v>
      </c>
      <c r="AE13" s="187">
        <v>0.01</v>
      </c>
      <c r="AF13" s="187" t="s">
        <v>56</v>
      </c>
      <c r="AG13" s="187" t="s">
        <v>56</v>
      </c>
    </row>
    <row r="14" spans="1:33" s="167" customFormat="1" ht="26.25" customHeight="1" x14ac:dyDescent="0.3">
      <c r="A14" s="187">
        <v>212</v>
      </c>
      <c r="B14" s="199" t="str">
        <f>VLOOKUP(A14,'1. 문헌특성'!A:W,2,0)</f>
        <v>Lefaucheur</v>
      </c>
      <c r="C14" s="187">
        <f>VLOOKUP(A14,'1. 문헌특성'!A:W,3,0)</f>
        <v>2015</v>
      </c>
      <c r="D14" s="187" t="str">
        <f t="shared" si="0"/>
        <v>Lefaucheur(2015)</v>
      </c>
      <c r="E14" s="199" t="str">
        <f>VLOOKUP(A14,'1. 문헌특성'!A:W,6,0)</f>
        <v>진단법평가연구</v>
      </c>
      <c r="F14" s="200" t="str">
        <f>VLOOKUP(A14,'1. 문헌특성'!A:W,11,0)</f>
        <v>소섬유신경병증(SFPN) 확진군/의심군</v>
      </c>
      <c r="G14" s="199" t="s">
        <v>1460</v>
      </c>
      <c r="H14" s="187" t="s">
        <v>56</v>
      </c>
      <c r="I14" s="187">
        <v>87</v>
      </c>
      <c r="J14" s="187" t="s">
        <v>2476</v>
      </c>
      <c r="K14" s="187" t="s">
        <v>2478</v>
      </c>
      <c r="L14" s="187" t="s">
        <v>618</v>
      </c>
      <c r="M14" s="187" t="s">
        <v>618</v>
      </c>
      <c r="N14" s="187" t="s">
        <v>618</v>
      </c>
      <c r="O14" s="187" t="s">
        <v>618</v>
      </c>
      <c r="P14" s="187" t="s">
        <v>618</v>
      </c>
      <c r="Q14" s="187" t="s">
        <v>618</v>
      </c>
      <c r="R14" s="187" t="s">
        <v>618</v>
      </c>
      <c r="S14" s="187" t="s">
        <v>618</v>
      </c>
      <c r="T14" s="187" t="s">
        <v>618</v>
      </c>
      <c r="U14" s="187" t="s">
        <v>618</v>
      </c>
      <c r="V14" s="187" t="s">
        <v>618</v>
      </c>
      <c r="W14" s="187" t="s">
        <v>618</v>
      </c>
      <c r="X14" s="187" t="s">
        <v>618</v>
      </c>
      <c r="Y14" s="187" t="s">
        <v>618</v>
      </c>
      <c r="Z14" s="187" t="s">
        <v>618</v>
      </c>
      <c r="AA14" s="187" t="s">
        <v>618</v>
      </c>
      <c r="AB14" s="187" t="s">
        <v>618</v>
      </c>
      <c r="AC14" s="187">
        <v>0.51249999999999996</v>
      </c>
      <c r="AD14" s="187" t="s">
        <v>56</v>
      </c>
      <c r="AE14" s="187">
        <v>0.2</v>
      </c>
      <c r="AF14" s="187" t="s">
        <v>56</v>
      </c>
      <c r="AG14" s="187" t="s">
        <v>56</v>
      </c>
    </row>
    <row r="15" spans="1:33" s="167" customFormat="1" ht="26.25" customHeight="1" x14ac:dyDescent="0.3">
      <c r="A15" s="187">
        <v>250</v>
      </c>
      <c r="B15" s="199" t="str">
        <f>VLOOKUP(A15,'1. 문헌특성'!A:W,2,0)</f>
        <v>Conceicao</v>
      </c>
      <c r="C15" s="187">
        <f>VLOOKUP(A15,'1. 문헌특성'!A:W,3,0)</f>
        <v>2014</v>
      </c>
      <c r="D15" s="187" t="str">
        <f t="shared" si="0"/>
        <v>Conceicao(2014)</v>
      </c>
      <c r="E15" s="199" t="str">
        <f>VLOOKUP(A15,'1. 문헌특성'!A:W,6,0)</f>
        <v>진단법평가연구</v>
      </c>
      <c r="F15" s="200" t="str">
        <f>VLOOKUP(A15,'1. 문헌특성'!A:W,11,0)</f>
        <v>증상없는 TTR-FAP 변이환자/초기증상 TTR-FAP 환자/건강대조군</v>
      </c>
      <c r="G15" s="199" t="s">
        <v>1461</v>
      </c>
      <c r="H15" s="187" t="s">
        <v>1954</v>
      </c>
      <c r="I15" s="187">
        <v>32</v>
      </c>
      <c r="J15" s="187" t="s">
        <v>669</v>
      </c>
      <c r="K15" s="187" t="s">
        <v>2477</v>
      </c>
      <c r="L15" s="187" t="s">
        <v>618</v>
      </c>
      <c r="M15" s="187" t="s">
        <v>618</v>
      </c>
      <c r="N15" s="187" t="s">
        <v>618</v>
      </c>
      <c r="O15" s="187" t="s">
        <v>618</v>
      </c>
      <c r="P15" s="187" t="s">
        <v>618</v>
      </c>
      <c r="Q15" s="187">
        <v>94</v>
      </c>
      <c r="R15" s="187" t="s">
        <v>670</v>
      </c>
      <c r="S15" s="187">
        <v>22</v>
      </c>
      <c r="T15" s="187" t="s">
        <v>671</v>
      </c>
      <c r="U15" s="187" t="s">
        <v>809</v>
      </c>
      <c r="V15" s="187" t="s">
        <v>809</v>
      </c>
      <c r="W15" s="187" t="s">
        <v>809</v>
      </c>
      <c r="X15" s="187" t="s">
        <v>809</v>
      </c>
      <c r="Y15" s="187" t="s">
        <v>809</v>
      </c>
      <c r="Z15" s="187" t="s">
        <v>809</v>
      </c>
      <c r="AA15" s="187" t="s">
        <v>809</v>
      </c>
      <c r="AB15" s="187" t="s">
        <v>809</v>
      </c>
      <c r="AC15" s="187">
        <v>0.65</v>
      </c>
      <c r="AD15" s="187" t="s">
        <v>672</v>
      </c>
      <c r="AE15" s="187" t="s">
        <v>809</v>
      </c>
      <c r="AF15" s="187">
        <v>4.3</v>
      </c>
      <c r="AG15" s="187" t="s">
        <v>674</v>
      </c>
    </row>
    <row r="16" spans="1:33" s="167" customFormat="1" ht="26.25" customHeight="1" x14ac:dyDescent="0.3">
      <c r="A16" s="187">
        <v>250</v>
      </c>
      <c r="B16" s="199" t="str">
        <f>VLOOKUP(A16,'1. 문헌특성'!A:W,2,0)</f>
        <v>Conceicao</v>
      </c>
      <c r="C16" s="187">
        <f>VLOOKUP(A16,'1. 문헌특성'!A:W,3,0)</f>
        <v>2014</v>
      </c>
      <c r="D16" s="187" t="str">
        <f t="shared" si="0"/>
        <v>Conceicao(2014)</v>
      </c>
      <c r="E16" s="199" t="str">
        <f>VLOOKUP(A16,'1. 문헌특성'!A:W,6,0)</f>
        <v>진단법평가연구</v>
      </c>
      <c r="F16" s="200" t="str">
        <f>VLOOKUP(A16,'1. 문헌특성'!A:W,11,0)</f>
        <v>증상없는 TTR-FAP 변이환자/초기증상 TTR-FAP 환자/건강대조군</v>
      </c>
      <c r="G16" s="199" t="s">
        <v>1464</v>
      </c>
      <c r="H16" s="187" t="s">
        <v>2177</v>
      </c>
      <c r="I16" s="187">
        <v>31</v>
      </c>
      <c r="J16" s="187" t="s">
        <v>669</v>
      </c>
      <c r="K16" s="187" t="s">
        <v>2477</v>
      </c>
      <c r="L16" s="187" t="s">
        <v>618</v>
      </c>
      <c r="M16" s="187" t="s">
        <v>618</v>
      </c>
      <c r="N16" s="187" t="s">
        <v>618</v>
      </c>
      <c r="O16" s="187" t="s">
        <v>618</v>
      </c>
      <c r="P16" s="187" t="s">
        <v>618</v>
      </c>
      <c r="Q16" s="187">
        <v>94</v>
      </c>
      <c r="R16" s="187" t="s">
        <v>670</v>
      </c>
      <c r="S16" s="187">
        <v>32</v>
      </c>
      <c r="T16" s="187" t="s">
        <v>675</v>
      </c>
      <c r="U16" s="187" t="s">
        <v>809</v>
      </c>
      <c r="V16" s="187" t="s">
        <v>809</v>
      </c>
      <c r="W16" s="187" t="s">
        <v>809</v>
      </c>
      <c r="X16" s="187" t="s">
        <v>809</v>
      </c>
      <c r="Y16" s="187" t="s">
        <v>809</v>
      </c>
      <c r="Z16" s="187" t="s">
        <v>809</v>
      </c>
      <c r="AA16" s="187" t="s">
        <v>809</v>
      </c>
      <c r="AB16" s="187" t="s">
        <v>809</v>
      </c>
      <c r="AC16" s="187">
        <v>0.75</v>
      </c>
      <c r="AD16" s="187" t="s">
        <v>676</v>
      </c>
      <c r="AE16" s="187" t="s">
        <v>809</v>
      </c>
      <c r="AF16" s="187">
        <v>7.4</v>
      </c>
      <c r="AG16" s="187" t="s">
        <v>677</v>
      </c>
    </row>
    <row r="17" spans="1:33" s="167" customFormat="1" ht="26.25" customHeight="1" x14ac:dyDescent="0.3">
      <c r="A17" s="187">
        <v>417</v>
      </c>
      <c r="B17" s="199" t="str">
        <f>VLOOKUP(A17,'1. 문헌특성'!A:W,2,0)</f>
        <v>Al-Moallem</v>
      </c>
      <c r="C17" s="187">
        <f>VLOOKUP(A17,'1. 문헌특성'!A:W,3,0)</f>
        <v>2008</v>
      </c>
      <c r="D17" s="187" t="str">
        <f t="shared" si="0"/>
        <v>Al-Moallem(2008)</v>
      </c>
      <c r="E17" s="199" t="str">
        <f>VLOOKUP(A17,'1. 문헌특성'!A:W,6,0)</f>
        <v>진단법평가연구</v>
      </c>
      <c r="F17" s="200" t="str">
        <f>VLOOKUP(A17,'1. 문헌특성'!A:W,11,0)</f>
        <v>당뇨가 있으면서 말초신경병증(PN)/말초신경병증+자율신경병증(PNAN)/건강대조군</v>
      </c>
      <c r="G17" s="199" t="s">
        <v>1462</v>
      </c>
      <c r="H17" s="187" t="s">
        <v>56</v>
      </c>
      <c r="I17" s="187">
        <v>68</v>
      </c>
      <c r="J17" s="187" t="s">
        <v>630</v>
      </c>
      <c r="K17" s="187" t="s">
        <v>693</v>
      </c>
      <c r="L17" s="187" t="s">
        <v>693</v>
      </c>
      <c r="M17" s="187" t="s">
        <v>693</v>
      </c>
      <c r="N17" s="187" t="s">
        <v>693</v>
      </c>
      <c r="O17" s="187" t="s">
        <v>693</v>
      </c>
      <c r="P17" s="187" t="s">
        <v>693</v>
      </c>
      <c r="Q17" s="187">
        <v>87.5</v>
      </c>
      <c r="R17" s="187" t="s">
        <v>809</v>
      </c>
      <c r="S17" s="187">
        <v>88.2</v>
      </c>
      <c r="T17" s="187" t="s">
        <v>809</v>
      </c>
      <c r="U17" s="187">
        <v>77.8</v>
      </c>
      <c r="V17" s="187" t="s">
        <v>693</v>
      </c>
      <c r="W17" s="187">
        <v>93.7</v>
      </c>
      <c r="X17" s="187" t="s">
        <v>809</v>
      </c>
      <c r="Y17" s="187" t="s">
        <v>809</v>
      </c>
      <c r="Z17" s="187" t="s">
        <v>809</v>
      </c>
      <c r="AA17" s="187" t="s">
        <v>809</v>
      </c>
      <c r="AB17" s="187" t="s">
        <v>809</v>
      </c>
      <c r="AC17" s="187" t="s">
        <v>809</v>
      </c>
      <c r="AD17" s="187" t="s">
        <v>809</v>
      </c>
      <c r="AE17" s="187" t="s">
        <v>809</v>
      </c>
      <c r="AF17" s="187" t="s">
        <v>809</v>
      </c>
      <c r="AG17" s="187" t="s">
        <v>809</v>
      </c>
    </row>
    <row r="18" spans="1:33" s="167" customFormat="1" ht="26.25" customHeight="1" x14ac:dyDescent="0.3">
      <c r="A18" s="187">
        <v>434</v>
      </c>
      <c r="B18" s="199" t="str">
        <f>VLOOKUP(A18,'1. 문헌특성'!A:W,2,0)</f>
        <v>Teoh</v>
      </c>
      <c r="C18" s="187">
        <f>VLOOKUP(A18,'1. 문헌특성'!A:W,3,0)</f>
        <v>2008</v>
      </c>
      <c r="D18" s="187" t="str">
        <f t="shared" si="0"/>
        <v>Teoh(2008)</v>
      </c>
      <c r="E18" s="199" t="str">
        <f>VLOOKUP(A18,'1. 문헌특성'!A:W,6,0)</f>
        <v>진단법평가연구</v>
      </c>
      <c r="F18" s="200" t="str">
        <f>VLOOKUP(A18,'1. 문헌특성'!A:W,11,0)</f>
        <v>소섬유신경병증(SFPN)</v>
      </c>
      <c r="G18" s="199" t="s">
        <v>1460</v>
      </c>
      <c r="H18" s="187" t="s">
        <v>56</v>
      </c>
      <c r="I18" s="187">
        <v>21</v>
      </c>
      <c r="J18" s="187" t="s">
        <v>768</v>
      </c>
      <c r="K18" s="187" t="s">
        <v>56</v>
      </c>
      <c r="L18" s="187" t="s">
        <v>56</v>
      </c>
      <c r="M18" s="187" t="s">
        <v>56</v>
      </c>
      <c r="N18" s="187" t="s">
        <v>56</v>
      </c>
      <c r="O18" s="187" t="s">
        <v>56</v>
      </c>
      <c r="P18" s="187" t="s">
        <v>56</v>
      </c>
      <c r="Q18" s="187">
        <v>43</v>
      </c>
      <c r="R18" s="187" t="s">
        <v>763</v>
      </c>
      <c r="S18" s="187" t="s">
        <v>809</v>
      </c>
      <c r="T18" s="187" t="s">
        <v>809</v>
      </c>
      <c r="U18" s="187" t="s">
        <v>809</v>
      </c>
      <c r="V18" s="187" t="s">
        <v>809</v>
      </c>
      <c r="W18" s="187" t="s">
        <v>809</v>
      </c>
      <c r="X18" s="187" t="s">
        <v>809</v>
      </c>
      <c r="Y18" s="187" t="s">
        <v>809</v>
      </c>
      <c r="Z18" s="187" t="s">
        <v>809</v>
      </c>
      <c r="AA18" s="187" t="s">
        <v>809</v>
      </c>
      <c r="AB18" s="187" t="s">
        <v>809</v>
      </c>
      <c r="AC18" s="187" t="s">
        <v>809</v>
      </c>
      <c r="AD18" s="187" t="s">
        <v>809</v>
      </c>
      <c r="AE18" s="187" t="s">
        <v>809</v>
      </c>
      <c r="AF18" s="187" t="s">
        <v>809</v>
      </c>
      <c r="AG18" s="187" t="s">
        <v>809</v>
      </c>
    </row>
    <row r="19" spans="1:33" s="167" customFormat="1" ht="26.25" customHeight="1" x14ac:dyDescent="0.3">
      <c r="A19" s="187">
        <v>779</v>
      </c>
      <c r="B19" s="199" t="str">
        <f>VLOOKUP(A19,'1. 문헌특성'!A:W,2,0)</f>
        <v>Spitzer</v>
      </c>
      <c r="C19" s="187">
        <f>VLOOKUP(A19,'1. 문헌특성'!A:W,3,0)</f>
        <v>1997</v>
      </c>
      <c r="D19" s="187" t="str">
        <f t="shared" si="0"/>
        <v>Spitzer(1997)</v>
      </c>
      <c r="E19" s="199" t="str">
        <f>VLOOKUP(A19,'1. 문헌특성'!A:W,6,0)</f>
        <v>진단법평가연구</v>
      </c>
      <c r="F19" s="200" t="str">
        <f>VLOOKUP(A19,'1. 문헌특성'!A:W,11,0)</f>
        <v>심혈관자율신경병증(CAN)(+/-)/대조군</v>
      </c>
      <c r="G19" s="199" t="s">
        <v>2480</v>
      </c>
      <c r="H19" s="187" t="s">
        <v>2195</v>
      </c>
      <c r="I19" s="187">
        <v>63</v>
      </c>
      <c r="J19" s="187" t="s">
        <v>932</v>
      </c>
      <c r="K19" s="187" t="s">
        <v>929</v>
      </c>
      <c r="L19" s="187" t="s">
        <v>56</v>
      </c>
      <c r="M19" s="187" t="s">
        <v>56</v>
      </c>
      <c r="N19" s="187" t="s">
        <v>56</v>
      </c>
      <c r="O19" s="187" t="s">
        <v>56</v>
      </c>
      <c r="P19" s="187" t="s">
        <v>56</v>
      </c>
      <c r="Q19" s="187">
        <v>40</v>
      </c>
      <c r="R19" s="187" t="s">
        <v>56</v>
      </c>
      <c r="S19" s="187">
        <v>100</v>
      </c>
      <c r="T19" s="187" t="s">
        <v>56</v>
      </c>
      <c r="U19" s="187" t="s">
        <v>56</v>
      </c>
      <c r="V19" s="187" t="s">
        <v>56</v>
      </c>
      <c r="W19" s="187" t="s">
        <v>56</v>
      </c>
      <c r="X19" s="187" t="s">
        <v>56</v>
      </c>
      <c r="Y19" s="187" t="s">
        <v>56</v>
      </c>
      <c r="Z19" s="187" t="s">
        <v>56</v>
      </c>
      <c r="AA19" s="187" t="s">
        <v>56</v>
      </c>
      <c r="AB19" s="187" t="s">
        <v>56</v>
      </c>
      <c r="AC19" s="187" t="s">
        <v>56</v>
      </c>
      <c r="AD19" s="187" t="s">
        <v>56</v>
      </c>
      <c r="AE19" s="187" t="s">
        <v>56</v>
      </c>
      <c r="AF19" s="187" t="s">
        <v>56</v>
      </c>
      <c r="AG19" s="187" t="s">
        <v>56</v>
      </c>
    </row>
    <row r="20" spans="1:33" s="167" customFormat="1" ht="26.25" customHeight="1" x14ac:dyDescent="0.3">
      <c r="A20" s="187">
        <v>779</v>
      </c>
      <c r="B20" s="199" t="str">
        <f>VLOOKUP(A20,'1. 문헌특성'!A:W,2,0)</f>
        <v>Spitzer</v>
      </c>
      <c r="C20" s="187">
        <f>VLOOKUP(A20,'1. 문헌특성'!A:W,3,0)</f>
        <v>1997</v>
      </c>
      <c r="D20" s="187" t="str">
        <f t="shared" si="0"/>
        <v>Spitzer(1997)</v>
      </c>
      <c r="E20" s="199" t="str">
        <f>VLOOKUP(A20,'1. 문헌특성'!A:W,6,0)</f>
        <v>진단법평가연구</v>
      </c>
      <c r="F20" s="200" t="str">
        <f>VLOOKUP(A20,'1. 문헌특성'!A:W,11,0)</f>
        <v>심혈관자율신경병증(CAN)(+/-)/대조군</v>
      </c>
      <c r="G20" s="199" t="s">
        <v>2480</v>
      </c>
      <c r="H20" s="187" t="s">
        <v>2195</v>
      </c>
      <c r="I20" s="187">
        <v>63</v>
      </c>
      <c r="J20" s="187" t="s">
        <v>933</v>
      </c>
      <c r="K20" s="187" t="s">
        <v>929</v>
      </c>
      <c r="L20" s="187" t="s">
        <v>56</v>
      </c>
      <c r="M20" s="187" t="s">
        <v>56</v>
      </c>
      <c r="N20" s="187" t="s">
        <v>56</v>
      </c>
      <c r="O20" s="187" t="s">
        <v>56</v>
      </c>
      <c r="P20" s="187" t="s">
        <v>56</v>
      </c>
      <c r="Q20" s="187">
        <v>75</v>
      </c>
      <c r="R20" s="187" t="s">
        <v>56</v>
      </c>
      <c r="S20" s="187">
        <v>96</v>
      </c>
      <c r="T20" s="187" t="s">
        <v>56</v>
      </c>
      <c r="U20" s="187" t="s">
        <v>56</v>
      </c>
      <c r="V20" s="187" t="s">
        <v>56</v>
      </c>
      <c r="W20" s="187" t="s">
        <v>56</v>
      </c>
      <c r="X20" s="187" t="s">
        <v>56</v>
      </c>
      <c r="Y20" s="187" t="s">
        <v>56</v>
      </c>
      <c r="Z20" s="187" t="s">
        <v>56</v>
      </c>
      <c r="AA20" s="187" t="s">
        <v>56</v>
      </c>
      <c r="AB20" s="187" t="s">
        <v>56</v>
      </c>
      <c r="AC20" s="187" t="s">
        <v>56</v>
      </c>
      <c r="AD20" s="187" t="s">
        <v>56</v>
      </c>
      <c r="AE20" s="187" t="s">
        <v>56</v>
      </c>
      <c r="AF20" s="187" t="s">
        <v>56</v>
      </c>
      <c r="AG20" s="187" t="s">
        <v>56</v>
      </c>
    </row>
    <row r="21" spans="1:33" s="167" customFormat="1" ht="42.75" customHeight="1" x14ac:dyDescent="0.3">
      <c r="A21" s="187" t="s">
        <v>310</v>
      </c>
      <c r="B21" s="199" t="str">
        <f>VLOOKUP(A21,'1. 문헌특성'!A:W,2,0)</f>
        <v>Kim</v>
      </c>
      <c r="C21" s="187">
        <f>VLOOKUP(A21,'1. 문헌특성'!A:W,3,0)</f>
        <v>2015</v>
      </c>
      <c r="D21" s="187" t="str">
        <f t="shared" si="0"/>
        <v>Kim(2015)</v>
      </c>
      <c r="E21" s="199" t="str">
        <f>VLOOKUP(A21,'1. 문헌특성'!A:W,6,0)</f>
        <v>진단법평가연구</v>
      </c>
      <c r="F21" s="200" t="str">
        <f>VLOOKUP(A21,'1. 문헌특성'!A:W,11,0)</f>
        <v>CRPS type I, II/타박상/관절염/섬유근육통</v>
      </c>
      <c r="G21" s="199" t="s">
        <v>1459</v>
      </c>
      <c r="H21" s="187" t="s">
        <v>1492</v>
      </c>
      <c r="I21" s="187">
        <v>13</v>
      </c>
      <c r="J21" s="187" t="s">
        <v>630</v>
      </c>
      <c r="K21" s="187" t="s">
        <v>2478</v>
      </c>
      <c r="L21" s="202" t="s">
        <v>2472</v>
      </c>
      <c r="M21" s="187">
        <v>5</v>
      </c>
      <c r="N21" s="187">
        <v>1</v>
      </c>
      <c r="O21" s="187">
        <v>3</v>
      </c>
      <c r="P21" s="187">
        <v>4</v>
      </c>
      <c r="Q21" s="187">
        <v>83</v>
      </c>
      <c r="R21" s="187" t="s">
        <v>2195</v>
      </c>
      <c r="S21" s="187">
        <v>57</v>
      </c>
      <c r="T21" s="187" t="s">
        <v>2195</v>
      </c>
      <c r="U21" s="187" t="s">
        <v>2195</v>
      </c>
      <c r="V21" s="187" t="s">
        <v>2195</v>
      </c>
      <c r="W21" s="187" t="s">
        <v>2195</v>
      </c>
      <c r="X21" s="187" t="s">
        <v>2195</v>
      </c>
      <c r="Y21" s="187" t="s">
        <v>2195</v>
      </c>
      <c r="Z21" s="187" t="s">
        <v>2195</v>
      </c>
      <c r="AA21" s="187" t="s">
        <v>2195</v>
      </c>
      <c r="AB21" s="187" t="s">
        <v>2195</v>
      </c>
      <c r="AC21" s="187" t="s">
        <v>2195</v>
      </c>
      <c r="AD21" s="187" t="s">
        <v>2195</v>
      </c>
      <c r="AE21" s="187" t="s">
        <v>2195</v>
      </c>
      <c r="AF21" s="187" t="s">
        <v>2195</v>
      </c>
      <c r="AG21" s="187" t="s">
        <v>2195</v>
      </c>
    </row>
    <row r="22" spans="1:33" s="167" customFormat="1" ht="26.25" customHeight="1" x14ac:dyDescent="0.3">
      <c r="A22" s="187">
        <v>428</v>
      </c>
      <c r="B22" s="199" t="str">
        <f>VLOOKUP(A22,'1. 문헌특성'!A:W,2,0)</f>
        <v>Conceicao</v>
      </c>
      <c r="C22" s="187">
        <f>VLOOKUP(A22,'1. 문헌특성'!A:W,3,0)</f>
        <v>2008</v>
      </c>
      <c r="D22" s="187" t="str">
        <f t="shared" si="0"/>
        <v>Conceicao(2008)</v>
      </c>
      <c r="E22" s="199" t="str">
        <f>VLOOKUP(A22,'1. 문헌특성'!A:W,6,0)</f>
        <v>진단법평가연구</v>
      </c>
      <c r="F22" s="200" t="str">
        <f>VLOOKUP(A22,'1. 문헌특성'!A:W,11,0)</f>
        <v>가족성아밀로이드성다발신경병증제1형 환자(FAP-I, Group 1,2)/건강대조군(Group 3)</v>
      </c>
      <c r="G22" s="199" t="s">
        <v>1611</v>
      </c>
      <c r="H22" s="187"/>
      <c r="I22" s="187">
        <v>157</v>
      </c>
      <c r="J22" s="187" t="s">
        <v>2236</v>
      </c>
      <c r="K22" s="201" t="s">
        <v>2477</v>
      </c>
      <c r="L22" s="187" t="s">
        <v>1382</v>
      </c>
      <c r="M22" s="187" t="s">
        <v>2235</v>
      </c>
      <c r="N22" s="187" t="s">
        <v>2235</v>
      </c>
      <c r="O22" s="187" t="s">
        <v>2235</v>
      </c>
      <c r="P22" s="187" t="s">
        <v>2235</v>
      </c>
      <c r="Q22" s="187">
        <v>53</v>
      </c>
      <c r="R22" s="187" t="s">
        <v>56</v>
      </c>
      <c r="S22" s="187">
        <v>95</v>
      </c>
      <c r="T22" s="187" t="s">
        <v>56</v>
      </c>
      <c r="U22" s="187">
        <v>82</v>
      </c>
      <c r="V22" s="187" t="s">
        <v>56</v>
      </c>
      <c r="W22" s="187" t="s">
        <v>56</v>
      </c>
      <c r="X22" s="187" t="s">
        <v>56</v>
      </c>
      <c r="Y22" s="187" t="s">
        <v>56</v>
      </c>
      <c r="Z22" s="187" t="s">
        <v>56</v>
      </c>
      <c r="AA22" s="187" t="s">
        <v>56</v>
      </c>
      <c r="AB22" s="187" t="s">
        <v>56</v>
      </c>
      <c r="AC22" s="187" t="s">
        <v>56</v>
      </c>
      <c r="AD22" s="187" t="s">
        <v>56</v>
      </c>
      <c r="AE22" s="187" t="s">
        <v>56</v>
      </c>
      <c r="AF22" s="187" t="s">
        <v>56</v>
      </c>
      <c r="AG22" s="187" t="s">
        <v>56</v>
      </c>
    </row>
    <row r="23" spans="1:33" s="167" customFormat="1" ht="26.25" customHeight="1" x14ac:dyDescent="0.3">
      <c r="A23" s="187">
        <v>516</v>
      </c>
      <c r="B23" s="199" t="str">
        <f>VLOOKUP(A23,'1. 문헌특성'!A:W,2,0)</f>
        <v>Yeh</v>
      </c>
      <c r="C23" s="187">
        <f>VLOOKUP(A23,'1. 문헌특성'!A:W,3,0)</f>
        <v>2005</v>
      </c>
      <c r="D23" s="187" t="str">
        <f t="shared" si="0"/>
        <v>Yeh(2005)</v>
      </c>
      <c r="E23" s="199" t="str">
        <f>VLOOKUP(A23,'1. 문헌특성'!A:W,6,0)</f>
        <v>진단법평가연구</v>
      </c>
      <c r="F23" s="200" t="str">
        <f>VLOOKUP(A23,'1. 문헌특성'!A:W,11,0)</f>
        <v>마카도-조셉병(MJD)/건강대조군</v>
      </c>
      <c r="G23" s="199" t="s">
        <v>1402</v>
      </c>
      <c r="H23" s="201" t="s">
        <v>1629</v>
      </c>
      <c r="I23" s="187">
        <v>49</v>
      </c>
      <c r="J23" s="187" t="s">
        <v>2235</v>
      </c>
      <c r="K23" s="187" t="s">
        <v>2235</v>
      </c>
      <c r="L23" s="187" t="s">
        <v>2235</v>
      </c>
      <c r="M23" s="187" t="s">
        <v>2235</v>
      </c>
      <c r="N23" s="187" t="s">
        <v>2235</v>
      </c>
      <c r="O23" s="187" t="s">
        <v>2235</v>
      </c>
      <c r="P23" s="187" t="s">
        <v>2235</v>
      </c>
      <c r="Q23" s="187">
        <v>73.3</v>
      </c>
      <c r="R23" s="187" t="s">
        <v>56</v>
      </c>
      <c r="S23" s="187">
        <v>97.1</v>
      </c>
      <c r="T23" s="187" t="s">
        <v>56</v>
      </c>
      <c r="U23" s="187">
        <v>97.1</v>
      </c>
      <c r="V23" s="187" t="s">
        <v>56</v>
      </c>
      <c r="W23" s="187" t="s">
        <v>56</v>
      </c>
      <c r="X23" s="187" t="s">
        <v>56</v>
      </c>
      <c r="Y23" s="187" t="s">
        <v>56</v>
      </c>
      <c r="Z23" s="187" t="s">
        <v>56</v>
      </c>
      <c r="AA23" s="187" t="s">
        <v>56</v>
      </c>
      <c r="AB23" s="187" t="s">
        <v>56</v>
      </c>
      <c r="AC23" s="187" t="s">
        <v>56</v>
      </c>
      <c r="AD23" s="187" t="s">
        <v>56</v>
      </c>
      <c r="AE23" s="187" t="s">
        <v>56</v>
      </c>
      <c r="AF23" s="187" t="s">
        <v>56</v>
      </c>
      <c r="AG23" s="187" t="s">
        <v>56</v>
      </c>
    </row>
    <row r="24" spans="1:33" s="167" customFormat="1" ht="26.25" customHeight="1" x14ac:dyDescent="0.3">
      <c r="A24" s="187">
        <v>516</v>
      </c>
      <c r="B24" s="199" t="str">
        <f>VLOOKUP(A24,'1. 문헌특성'!A:W,2,0)</f>
        <v>Yeh</v>
      </c>
      <c r="C24" s="187">
        <f>VLOOKUP(A24,'1. 문헌특성'!A:W,3,0)</f>
        <v>2005</v>
      </c>
      <c r="D24" s="187" t="str">
        <f t="shared" si="0"/>
        <v>Yeh(2005)</v>
      </c>
      <c r="E24" s="199" t="str">
        <f>VLOOKUP(A24,'1. 문헌특성'!A:W,6,0)</f>
        <v>진단법평가연구</v>
      </c>
      <c r="F24" s="200" t="str">
        <f>VLOOKUP(A24,'1. 문헌특성'!A:W,11,0)</f>
        <v>마카도-조셉병(MJD)/건강대조군</v>
      </c>
      <c r="G24" s="199" t="s">
        <v>1402</v>
      </c>
      <c r="H24" s="201" t="s">
        <v>1613</v>
      </c>
      <c r="I24" s="187">
        <v>49</v>
      </c>
      <c r="J24" s="187" t="s">
        <v>2235</v>
      </c>
      <c r="K24" s="187" t="s">
        <v>2235</v>
      </c>
      <c r="L24" s="187" t="s">
        <v>2235</v>
      </c>
      <c r="M24" s="187" t="s">
        <v>2235</v>
      </c>
      <c r="N24" s="187" t="s">
        <v>2235</v>
      </c>
      <c r="O24" s="187" t="s">
        <v>2235</v>
      </c>
      <c r="P24" s="187" t="s">
        <v>2235</v>
      </c>
      <c r="Q24" s="187">
        <v>53.3</v>
      </c>
      <c r="R24" s="187" t="s">
        <v>56</v>
      </c>
      <c r="S24" s="187">
        <v>86.7</v>
      </c>
      <c r="T24" s="187" t="s">
        <v>56</v>
      </c>
      <c r="U24" s="187">
        <v>66.7</v>
      </c>
      <c r="V24" s="187" t="s">
        <v>56</v>
      </c>
      <c r="W24" s="187" t="s">
        <v>56</v>
      </c>
      <c r="X24" s="187" t="s">
        <v>56</v>
      </c>
      <c r="Y24" s="187" t="s">
        <v>56</v>
      </c>
      <c r="Z24" s="187" t="s">
        <v>56</v>
      </c>
      <c r="AA24" s="187" t="s">
        <v>56</v>
      </c>
      <c r="AB24" s="187" t="s">
        <v>56</v>
      </c>
      <c r="AC24" s="187" t="s">
        <v>56</v>
      </c>
      <c r="AD24" s="187" t="s">
        <v>56</v>
      </c>
      <c r="AE24" s="187" t="s">
        <v>56</v>
      </c>
      <c r="AF24" s="187" t="s">
        <v>56</v>
      </c>
      <c r="AG24" s="187" t="s">
        <v>56</v>
      </c>
    </row>
    <row r="25" spans="1:33" s="167" customFormat="1" ht="26.25" customHeight="1" x14ac:dyDescent="0.3">
      <c r="A25" s="187">
        <v>785</v>
      </c>
      <c r="B25" s="199" t="str">
        <f>VLOOKUP(A25,'1. 문헌특성'!A:W,2,0)</f>
        <v>Ravits</v>
      </c>
      <c r="C25" s="187">
        <f>VLOOKUP(A25,'1. 문헌특성'!A:W,3,0)</f>
        <v>1996</v>
      </c>
      <c r="D25" s="187" t="str">
        <f t="shared" si="0"/>
        <v>Ravits(1996)</v>
      </c>
      <c r="E25" s="199" t="str">
        <f>VLOOKUP(A25,'1. 문헌특성'!A:W,6,0)</f>
        <v>진단법평가연구</v>
      </c>
      <c r="F25" s="200" t="str">
        <f>VLOOKUP(A25,'1. 문헌특성'!A:W,11,0)</f>
        <v>다계통위축증(MSA)/일차성자율신경계부전(PAF)/건강대조군</v>
      </c>
      <c r="G25" s="199" t="s">
        <v>1463</v>
      </c>
      <c r="H25" s="199"/>
      <c r="I25" s="187">
        <v>34</v>
      </c>
      <c r="J25" s="187" t="s">
        <v>868</v>
      </c>
      <c r="K25" s="187" t="s">
        <v>2477</v>
      </c>
      <c r="L25" s="187" t="s">
        <v>1729</v>
      </c>
      <c r="M25" s="187">
        <v>13</v>
      </c>
      <c r="N25" s="187" t="s">
        <v>2235</v>
      </c>
      <c r="O25" s="187" t="s">
        <v>2235</v>
      </c>
      <c r="P25" s="187" t="s">
        <v>2235</v>
      </c>
      <c r="Q25" s="187">
        <v>88</v>
      </c>
      <c r="R25" s="187" t="s">
        <v>56</v>
      </c>
      <c r="S25" s="187">
        <v>100</v>
      </c>
      <c r="T25" s="187" t="s">
        <v>56</v>
      </c>
      <c r="U25" s="187" t="s">
        <v>56</v>
      </c>
      <c r="V25" s="187" t="s">
        <v>56</v>
      </c>
      <c r="W25" s="187" t="s">
        <v>56</v>
      </c>
      <c r="X25" s="187" t="s">
        <v>56</v>
      </c>
      <c r="Y25" s="187" t="s">
        <v>56</v>
      </c>
      <c r="Z25" s="187" t="s">
        <v>56</v>
      </c>
      <c r="AA25" s="187" t="s">
        <v>56</v>
      </c>
      <c r="AB25" s="187" t="s">
        <v>56</v>
      </c>
      <c r="AC25" s="187" t="s">
        <v>56</v>
      </c>
      <c r="AD25" s="187" t="s">
        <v>56</v>
      </c>
      <c r="AE25" s="187" t="s">
        <v>56</v>
      </c>
      <c r="AF25" s="187" t="s">
        <v>56</v>
      </c>
      <c r="AG25" s="187" t="s">
        <v>56</v>
      </c>
    </row>
    <row r="26" spans="1:33" s="167" customFormat="1" ht="26.25" customHeight="1" x14ac:dyDescent="0.3">
      <c r="A26" s="187">
        <v>594</v>
      </c>
      <c r="B26" s="199" t="str">
        <f>VLOOKUP(A26,'1. 문헌특성'!A:W,2,0)</f>
        <v>Verghese</v>
      </c>
      <c r="C26" s="187">
        <f>VLOOKUP(A26,'1. 문헌특성'!A:W,3,0)</f>
        <v>2000</v>
      </c>
      <c r="D26" s="187" t="str">
        <f t="shared" si="0"/>
        <v>Verghese(2000)</v>
      </c>
      <c r="E26" s="199" t="str">
        <f>VLOOKUP(A26,'1. 문헌특성'!A:W,6,0)</f>
        <v>진단법평가연구</v>
      </c>
      <c r="F26" s="200" t="str">
        <f>VLOOKUP(A26,'1. 문헌특성'!A:W,11,0)</f>
        <v>손목터널증후군 + 자율신경병증 있음/ 손목터널증후군 + 자율신경병증 없음</v>
      </c>
      <c r="G26" s="199" t="s">
        <v>2119</v>
      </c>
      <c r="H26" s="199"/>
      <c r="I26" s="187">
        <v>139</v>
      </c>
      <c r="J26" s="187" t="s">
        <v>2471</v>
      </c>
      <c r="K26" s="187"/>
      <c r="L26" s="187"/>
      <c r="M26" s="187"/>
      <c r="N26" s="187"/>
      <c r="O26" s="187"/>
      <c r="P26" s="187"/>
      <c r="Q26" s="187">
        <v>34</v>
      </c>
      <c r="R26" s="187" t="s">
        <v>56</v>
      </c>
      <c r="S26" s="187">
        <v>89</v>
      </c>
      <c r="T26" s="187" t="s">
        <v>56</v>
      </c>
      <c r="U26" s="187">
        <v>79</v>
      </c>
      <c r="V26" s="187" t="s">
        <v>56</v>
      </c>
      <c r="W26" s="187" t="s">
        <v>56</v>
      </c>
      <c r="X26" s="187" t="s">
        <v>56</v>
      </c>
      <c r="Y26" s="187" t="s">
        <v>56</v>
      </c>
      <c r="Z26" s="187" t="s">
        <v>56</v>
      </c>
      <c r="AA26" s="187" t="s">
        <v>56</v>
      </c>
      <c r="AB26" s="187" t="s">
        <v>56</v>
      </c>
      <c r="AC26" s="187" t="s">
        <v>56</v>
      </c>
      <c r="AD26" s="187" t="s">
        <v>56</v>
      </c>
      <c r="AE26" s="187" t="s">
        <v>56</v>
      </c>
      <c r="AF26" s="187" t="s">
        <v>56</v>
      </c>
      <c r="AG26" s="187" t="s">
        <v>56</v>
      </c>
    </row>
    <row r="57" spans="1:4" ht="16.5" customHeight="1" x14ac:dyDescent="0.3">
      <c r="A57" s="9"/>
      <c r="C57" s="9"/>
      <c r="D57" s="9"/>
    </row>
  </sheetData>
  <sheetProtection algorithmName="SHA-512" hashValue="Xn0qn2WQ3BB9MAKNs27wjNPCTAxcIOA219MgtoEMlIDuvY1eWiKfGtR9jOhXy0Qj6z6Xc++gYl5FshyqNNvbjA==" saltValue="nkfdw89Rg9ZThXvqBZgtUw==" spinCount="100000" sheet="1" objects="1" scenarios="1" selectLockedCells="1" selectUnlockedCells="1"/>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06"/>
  <sheetViews>
    <sheetView zoomScale="85" zoomScaleNormal="85" workbookViewId="0">
      <pane xSplit="3" ySplit="2" topLeftCell="D323" activePane="bottomRight" state="frozen"/>
      <selection activeCell="F329" sqref="F329"/>
      <selection pane="topRight" activeCell="F329" sqref="F329"/>
      <selection pane="bottomLeft" activeCell="F329" sqref="F329"/>
      <selection pane="bottomRight" activeCell="F329" sqref="F329"/>
    </sheetView>
  </sheetViews>
  <sheetFormatPr defaultRowHeight="13.5" customHeight="1" x14ac:dyDescent="0.3"/>
  <cols>
    <col min="1" max="1" width="6.125" style="4" customWidth="1"/>
    <col min="2" max="2" width="9.5" style="4" customWidth="1"/>
    <col min="3" max="3" width="6.75" style="4" customWidth="1"/>
    <col min="4" max="4" width="14.25" style="4" customWidth="1"/>
    <col min="5" max="5" width="10.75" style="4" customWidth="1"/>
    <col min="6" max="6" width="37.125" style="4" customWidth="1"/>
    <col min="7" max="7" width="11.75" style="15" customWidth="1"/>
    <col min="8" max="8" width="12.375" style="4" customWidth="1"/>
    <col min="9" max="9" width="7.875" style="16" customWidth="1"/>
    <col min="10" max="11" width="9" style="4" customWidth="1"/>
    <col min="12" max="12" width="11.625" style="17" customWidth="1"/>
    <col min="13" max="14" width="9.375" style="16" customWidth="1"/>
    <col min="15" max="20" width="7.375" style="16" customWidth="1"/>
    <col min="21" max="22" width="7.375" style="16" hidden="1" customWidth="1"/>
    <col min="23" max="28" width="7.375" style="16" customWidth="1"/>
    <col min="29" max="31" width="7.375" style="4" customWidth="1"/>
    <col min="32" max="32" width="7.375" style="17" customWidth="1"/>
    <col min="33" max="16384" width="9" style="4"/>
  </cols>
  <sheetData>
    <row r="1" spans="1:32" ht="13.5" customHeight="1" x14ac:dyDescent="0.3">
      <c r="P1" s="221" t="s">
        <v>472</v>
      </c>
      <c r="Q1" s="221"/>
      <c r="R1" s="221"/>
      <c r="S1" s="221"/>
      <c r="T1" s="221"/>
      <c r="U1" s="37"/>
      <c r="V1" s="37"/>
      <c r="W1" s="221" t="s">
        <v>474</v>
      </c>
      <c r="X1" s="221"/>
      <c r="Y1" s="221"/>
      <c r="Z1" s="221"/>
      <c r="AA1" s="221"/>
    </row>
    <row r="2" spans="1:32" ht="27" customHeight="1" x14ac:dyDescent="0.3">
      <c r="A2" s="18" t="s">
        <v>0</v>
      </c>
      <c r="B2" s="18" t="s">
        <v>1</v>
      </c>
      <c r="C2" s="18" t="s">
        <v>2</v>
      </c>
      <c r="D2" s="18"/>
      <c r="E2" s="19" t="s">
        <v>4</v>
      </c>
      <c r="F2" s="5" t="s">
        <v>7</v>
      </c>
      <c r="G2" s="5" t="s">
        <v>8</v>
      </c>
      <c r="H2" s="5" t="s">
        <v>9</v>
      </c>
      <c r="I2" s="19" t="s">
        <v>10</v>
      </c>
      <c r="J2" s="19" t="s">
        <v>11</v>
      </c>
      <c r="K2" s="19" t="s">
        <v>2118</v>
      </c>
      <c r="L2" s="20" t="s">
        <v>499</v>
      </c>
      <c r="M2" s="21" t="s">
        <v>14</v>
      </c>
      <c r="N2" s="21" t="s">
        <v>2140</v>
      </c>
      <c r="O2" s="21" t="s">
        <v>16</v>
      </c>
      <c r="P2" s="20" t="s">
        <v>473</v>
      </c>
      <c r="Q2" s="20" t="s">
        <v>477</v>
      </c>
      <c r="R2" s="20" t="s">
        <v>478</v>
      </c>
      <c r="S2" s="20" t="s">
        <v>303</v>
      </c>
      <c r="T2" s="20" t="s">
        <v>212</v>
      </c>
      <c r="U2" s="34" t="s">
        <v>613</v>
      </c>
      <c r="V2" s="34" t="s">
        <v>614</v>
      </c>
      <c r="W2" s="22" t="s">
        <v>473</v>
      </c>
      <c r="X2" s="22" t="s">
        <v>477</v>
      </c>
      <c r="Y2" s="22" t="s">
        <v>478</v>
      </c>
      <c r="Z2" s="22" t="s">
        <v>303</v>
      </c>
      <c r="AA2" s="22" t="s">
        <v>212</v>
      </c>
      <c r="AB2" s="104" t="s">
        <v>15</v>
      </c>
      <c r="AC2" s="7" t="s">
        <v>466</v>
      </c>
      <c r="AD2" s="7" t="s">
        <v>457</v>
      </c>
      <c r="AE2" s="7" t="s">
        <v>1910</v>
      </c>
      <c r="AF2" s="19" t="s">
        <v>479</v>
      </c>
    </row>
    <row r="3" spans="1:32" ht="13.5" customHeight="1" x14ac:dyDescent="0.3">
      <c r="A3" s="16">
        <v>52</v>
      </c>
      <c r="B3" s="4" t="str">
        <f>VLOOKUP(A3,'1. 문헌특성'!A:W,2,0)</f>
        <v>Lee</v>
      </c>
      <c r="C3" s="16">
        <f>VLOOKUP(A3,'1. 문헌특성'!A:W,3,0)</f>
        <v>2021</v>
      </c>
      <c r="D3" s="16" t="str">
        <f>B3&amp;"("&amp;C3&amp;")"</f>
        <v>Lee(2021)</v>
      </c>
      <c r="E3" s="4" t="str">
        <f>VLOOKUP(A3,'1. 문헌특성'!A:W,6,0)</f>
        <v>진단법평가연구</v>
      </c>
      <c r="F3" s="4" t="str">
        <f>VLOOKUP(A3,'1. 문헌특성'!A:W,11,0)</f>
        <v>복합부위통증증후군(CRPS)환자(type I/II)/비non-CRPS환자(의심환자)</v>
      </c>
      <c r="G3" s="15">
        <f>VLOOKUP(A3,'1. 문헌특성'!A:W,15,0)</f>
        <v>48</v>
      </c>
      <c r="H3" s="4" t="str">
        <f>VLOOKUP(A3,'1. 문헌특성'!A:W,16,0)</f>
        <v>선택기준: Budapest 임상진단기준으로 CRPS로 진단받은 환자로 연구를 수행하는 병원의 통증센터에 등록된 환자로 자율신경계기능검사를 받은 환자
배제기준: CRPS 증상 임상평가 4주 후에 자율신경계기능검사를 받지 않은 환자, 척수 자극기 등의 이식장치 또는 불완전한 CRPS 평가를 받은 환자, 불완전한 자율신경계기능검사 데이터, 섬유근육통 진단을 받은 환자</v>
      </c>
      <c r="I3" s="16" t="s">
        <v>50</v>
      </c>
      <c r="J3" s="4" t="e">
        <f>VLOOKUP(A3,'1. 문헌특성'!A:W,25,0)</f>
        <v>#REF!</v>
      </c>
      <c r="K3" s="4" t="str">
        <f>VLOOKUP(A3,'1. 문헌특성'!A:W,12,0)</f>
        <v>2013.8-2016.12</v>
      </c>
      <c r="L3" s="4" t="s">
        <v>37</v>
      </c>
      <c r="M3" s="16" t="s">
        <v>612</v>
      </c>
      <c r="O3" s="89" t="s">
        <v>56</v>
      </c>
      <c r="P3" s="89">
        <v>199</v>
      </c>
      <c r="Q3" s="89" t="s">
        <v>592</v>
      </c>
      <c r="R3" s="89" t="s">
        <v>592</v>
      </c>
      <c r="S3" s="89">
        <v>27</v>
      </c>
      <c r="T3" s="89">
        <v>13.6</v>
      </c>
      <c r="U3" s="89" t="s">
        <v>607</v>
      </c>
      <c r="V3" s="89" t="s">
        <v>607</v>
      </c>
      <c r="W3" s="89">
        <v>48</v>
      </c>
      <c r="X3" s="89" t="s">
        <v>592</v>
      </c>
      <c r="Y3" s="89" t="s">
        <v>592</v>
      </c>
      <c r="Z3" s="89">
        <v>2</v>
      </c>
      <c r="AA3" s="89">
        <v>4.2</v>
      </c>
      <c r="AB3" s="16">
        <v>4.0000000000000001E-3</v>
      </c>
      <c r="AC3" s="15">
        <v>2.71</v>
      </c>
      <c r="AD3" s="15" t="s">
        <v>467</v>
      </c>
      <c r="AE3" s="15"/>
      <c r="AF3" s="17" t="s">
        <v>388</v>
      </c>
    </row>
    <row r="4" spans="1:32" ht="13.5" customHeight="1" x14ac:dyDescent="0.3">
      <c r="A4" s="16">
        <v>83</v>
      </c>
      <c r="B4" s="4" t="str">
        <f>VLOOKUP(A4,'1. 문헌특성'!A:W,2,0)</f>
        <v>Hirashima</v>
      </c>
      <c r="C4" s="16">
        <f>VLOOKUP(A4,'1. 문헌특성'!A:W,3,0)</f>
        <v>1996</v>
      </c>
      <c r="D4" s="16" t="str">
        <f t="shared" ref="D4:D65" si="0">B4&amp;"("&amp;C4&amp;")"</f>
        <v>Hirashima(1996)</v>
      </c>
      <c r="E4" s="4" t="str">
        <f>VLOOKUP(A4,'1. 문헌특성'!A:W,6,0)</f>
        <v>환자대조군</v>
      </c>
      <c r="F4" s="4" t="str">
        <f>VLOOKUP(A4,'1. 문헌특성'!A:W,11,0)</f>
        <v>파킨슨병 환자 4개 군으로 구분(I~IV)</v>
      </c>
      <c r="G4" s="15">
        <f>VLOOKUP(A4,'1. 문헌특성'!A:W,15,0)</f>
        <v>0</v>
      </c>
      <c r="H4" s="4" t="str">
        <f>VLOOKUP(A4,'1. 문헌특성'!A:W,16,0)</f>
        <v>-환자군은 Hoehn&amp;Yahr 기준에 따라 5그룹으로 구분함(I, II, III, IV/V)
-제외기준: 자율신경기능에 영향을 미칠 수 있는 뇌혈관질환, 당뇨병환자, 다발성신경병증 환자</v>
      </c>
      <c r="I4" s="16" t="s">
        <v>31</v>
      </c>
      <c r="J4" s="4" t="e">
        <f>VLOOKUP(A4,'1. 문헌특성'!A:W,25,0)</f>
        <v>#REF!</v>
      </c>
      <c r="K4" s="4" t="str">
        <f>VLOOKUP(A4,'1. 문헌특성'!A:W,12,0)</f>
        <v>-</v>
      </c>
      <c r="L4" s="17" t="s">
        <v>616</v>
      </c>
      <c r="M4" s="89" t="s">
        <v>476</v>
      </c>
      <c r="N4" s="89"/>
      <c r="O4" s="16" t="s">
        <v>56</v>
      </c>
      <c r="P4" s="89">
        <v>83</v>
      </c>
      <c r="Q4" s="89">
        <v>43</v>
      </c>
      <c r="R4" s="89">
        <v>51.8</v>
      </c>
      <c r="S4" s="89">
        <v>30</v>
      </c>
      <c r="T4" s="89">
        <v>36.1</v>
      </c>
      <c r="U4" s="89">
        <v>10</v>
      </c>
      <c r="V4" s="89">
        <v>12</v>
      </c>
      <c r="W4" s="4">
        <v>20</v>
      </c>
      <c r="X4" s="89"/>
      <c r="Y4" s="4">
        <v>100</v>
      </c>
      <c r="Z4" s="89"/>
      <c r="AA4" s="4">
        <v>0</v>
      </c>
      <c r="AB4" s="16" t="s">
        <v>56</v>
      </c>
      <c r="AC4" s="15" t="s">
        <v>56</v>
      </c>
      <c r="AD4" s="15" t="s">
        <v>56</v>
      </c>
      <c r="AE4" s="15"/>
      <c r="AF4" s="17" t="s">
        <v>617</v>
      </c>
    </row>
    <row r="5" spans="1:32" ht="13.5" customHeight="1" x14ac:dyDescent="0.3">
      <c r="A5" s="16">
        <v>83</v>
      </c>
      <c r="B5" s="4" t="str">
        <f>VLOOKUP(A5,'1. 문헌특성'!A:W,2,0)</f>
        <v>Hirashima</v>
      </c>
      <c r="C5" s="16">
        <f>VLOOKUP(A5,'1. 문헌특성'!A:W,3,0)</f>
        <v>1996</v>
      </c>
      <c r="D5" s="16" t="str">
        <f t="shared" si="0"/>
        <v>Hirashima(1996)</v>
      </c>
      <c r="E5" s="4" t="str">
        <f>VLOOKUP(A5,'1. 문헌특성'!A:W,6,0)</f>
        <v>환자대조군</v>
      </c>
      <c r="F5" s="4" t="str">
        <f>VLOOKUP(A5,'1. 문헌특성'!A:W,11,0)</f>
        <v>파킨슨병 환자 4개 군으로 구분(I~IV)</v>
      </c>
      <c r="G5" s="15">
        <f>VLOOKUP(A5,'1. 문헌특성'!A:W,15,0)</f>
        <v>0</v>
      </c>
      <c r="H5" s="4" t="str">
        <f>VLOOKUP(A5,'1. 문헌특성'!A:W,16,0)</f>
        <v>-환자군은 Hoehn&amp;Yahr 기준에 따라 5그룹으로 구분함(I, II, III, IV/V)
-제외기준: 자율신경기능에 영향을 미칠 수 있는 뇌혈관질환, 당뇨병환자, 다발성신경병증 환자</v>
      </c>
      <c r="I5" s="16" t="s">
        <v>31</v>
      </c>
      <c r="J5" s="4" t="e">
        <f>VLOOKUP(A5,'1. 문헌특성'!A:W,25,0)</f>
        <v>#REF!</v>
      </c>
      <c r="K5" s="4" t="str">
        <f>VLOOKUP(A5,'1. 문헌특성'!A:W,12,0)</f>
        <v>-</v>
      </c>
      <c r="L5" s="17" t="s">
        <v>469</v>
      </c>
      <c r="M5" s="89" t="s">
        <v>476</v>
      </c>
      <c r="N5" s="89"/>
      <c r="O5" s="16" t="s">
        <v>56</v>
      </c>
      <c r="P5" s="16">
        <v>3</v>
      </c>
      <c r="Q5" s="16" t="s">
        <v>56</v>
      </c>
      <c r="R5" s="16">
        <v>100</v>
      </c>
      <c r="S5" s="16" t="s">
        <v>56</v>
      </c>
      <c r="T5" s="16">
        <v>0</v>
      </c>
      <c r="U5" s="16" t="s">
        <v>56</v>
      </c>
      <c r="V5" s="16" t="s">
        <v>56</v>
      </c>
      <c r="W5" s="4">
        <v>20</v>
      </c>
      <c r="X5" s="16" t="s">
        <v>56</v>
      </c>
      <c r="Y5" s="4">
        <v>100</v>
      </c>
      <c r="Z5" s="16" t="s">
        <v>56</v>
      </c>
      <c r="AA5" s="4"/>
      <c r="AB5" s="16" t="s">
        <v>56</v>
      </c>
      <c r="AC5" s="15" t="s">
        <v>56</v>
      </c>
      <c r="AD5" s="15" t="s">
        <v>56</v>
      </c>
      <c r="AE5" s="15"/>
      <c r="AF5" s="4"/>
    </row>
    <row r="6" spans="1:32" ht="13.5" customHeight="1" x14ac:dyDescent="0.3">
      <c r="A6" s="16">
        <v>83</v>
      </c>
      <c r="B6" s="4" t="str">
        <f>VLOOKUP(A6,'1. 문헌특성'!A:W,2,0)</f>
        <v>Hirashima</v>
      </c>
      <c r="C6" s="16">
        <f>VLOOKUP(A6,'1. 문헌특성'!A:W,3,0)</f>
        <v>1996</v>
      </c>
      <c r="D6" s="16" t="str">
        <f t="shared" si="0"/>
        <v>Hirashima(1996)</v>
      </c>
      <c r="E6" s="4" t="str">
        <f>VLOOKUP(A6,'1. 문헌특성'!A:W,6,0)</f>
        <v>환자대조군</v>
      </c>
      <c r="F6" s="4" t="str">
        <f>VLOOKUP(A6,'1. 문헌특성'!A:W,11,0)</f>
        <v>파킨슨병 환자 4개 군으로 구분(I~IV)</v>
      </c>
      <c r="G6" s="15">
        <f>VLOOKUP(A6,'1. 문헌특성'!A:W,15,0)</f>
        <v>0</v>
      </c>
      <c r="H6" s="4" t="str">
        <f>VLOOKUP(A6,'1. 문헌특성'!A:W,16,0)</f>
        <v>-환자군은 Hoehn&amp;Yahr 기준에 따라 5그룹으로 구분함(I, II, III, IV/V)
-제외기준: 자율신경기능에 영향을 미칠 수 있는 뇌혈관질환, 당뇨병환자, 다발성신경병증 환자</v>
      </c>
      <c r="I6" s="16" t="s">
        <v>31</v>
      </c>
      <c r="J6" s="4" t="e">
        <f>VLOOKUP(A6,'1. 문헌특성'!A:W,25,0)</f>
        <v>#REF!</v>
      </c>
      <c r="K6" s="4" t="str">
        <f>VLOOKUP(A6,'1. 문헌특성'!A:W,12,0)</f>
        <v>-</v>
      </c>
      <c r="L6" s="17" t="s">
        <v>470</v>
      </c>
      <c r="M6" s="16" t="s">
        <v>476</v>
      </c>
      <c r="O6" s="16" t="s">
        <v>56</v>
      </c>
      <c r="P6" s="16">
        <v>39</v>
      </c>
      <c r="Q6" s="16" t="s">
        <v>56</v>
      </c>
      <c r="R6" s="16">
        <v>71.900000000000006</v>
      </c>
      <c r="S6" s="16" t="s">
        <v>56</v>
      </c>
      <c r="T6" s="16">
        <v>20.5</v>
      </c>
      <c r="U6" s="16" t="s">
        <v>56</v>
      </c>
      <c r="V6" s="16" t="s">
        <v>56</v>
      </c>
      <c r="W6" s="4">
        <v>20</v>
      </c>
      <c r="X6" s="16" t="s">
        <v>56</v>
      </c>
      <c r="Y6" s="4">
        <v>100</v>
      </c>
      <c r="Z6" s="16" t="s">
        <v>56</v>
      </c>
      <c r="AA6" s="4"/>
      <c r="AB6" s="16" t="s">
        <v>56</v>
      </c>
      <c r="AC6" s="15" t="s">
        <v>56</v>
      </c>
      <c r="AD6" s="15" t="s">
        <v>56</v>
      </c>
      <c r="AE6" s="15"/>
    </row>
    <row r="7" spans="1:32" ht="13.5" customHeight="1" x14ac:dyDescent="0.3">
      <c r="A7" s="16">
        <v>83</v>
      </c>
      <c r="B7" s="4" t="str">
        <f>VLOOKUP(A7,'1. 문헌특성'!A:W,2,0)</f>
        <v>Hirashima</v>
      </c>
      <c r="C7" s="16">
        <f>VLOOKUP(A7,'1. 문헌특성'!A:W,3,0)</f>
        <v>1996</v>
      </c>
      <c r="D7" s="16" t="str">
        <f t="shared" si="0"/>
        <v>Hirashima(1996)</v>
      </c>
      <c r="E7" s="4" t="str">
        <f>VLOOKUP(A7,'1. 문헌특성'!A:W,6,0)</f>
        <v>환자대조군</v>
      </c>
      <c r="F7" s="4" t="str">
        <f>VLOOKUP(A7,'1. 문헌특성'!A:W,11,0)</f>
        <v>파킨슨병 환자 4개 군으로 구분(I~IV)</v>
      </c>
      <c r="G7" s="15">
        <f>VLOOKUP(A7,'1. 문헌특성'!A:W,15,0)</f>
        <v>0</v>
      </c>
      <c r="H7" s="4" t="str">
        <f>VLOOKUP(A7,'1. 문헌특성'!A:W,16,0)</f>
        <v>-환자군은 Hoehn&amp;Yahr 기준에 따라 5그룹으로 구분함(I, II, III, IV/V)
-제외기준: 자율신경기능에 영향을 미칠 수 있는 뇌혈관질환, 당뇨병환자, 다발성신경병증 환자</v>
      </c>
      <c r="I7" s="16" t="s">
        <v>31</v>
      </c>
      <c r="J7" s="4" t="e">
        <f>VLOOKUP(A7,'1. 문헌특성'!A:W,25,0)</f>
        <v>#REF!</v>
      </c>
      <c r="K7" s="4" t="str">
        <f>VLOOKUP(A7,'1. 문헌특성'!A:W,12,0)</f>
        <v>-</v>
      </c>
      <c r="L7" s="17" t="s">
        <v>471</v>
      </c>
      <c r="M7" s="16" t="s">
        <v>476</v>
      </c>
      <c r="O7" s="16" t="s">
        <v>56</v>
      </c>
      <c r="P7" s="16">
        <v>20</v>
      </c>
      <c r="Q7" s="16" t="s">
        <v>56</v>
      </c>
      <c r="R7" s="16">
        <v>45</v>
      </c>
      <c r="S7" s="16" t="s">
        <v>56</v>
      </c>
      <c r="T7" s="16">
        <v>40</v>
      </c>
      <c r="U7" s="16" t="s">
        <v>56</v>
      </c>
      <c r="V7" s="16" t="s">
        <v>56</v>
      </c>
      <c r="W7" s="4">
        <v>20</v>
      </c>
      <c r="X7" s="16" t="s">
        <v>56</v>
      </c>
      <c r="Y7" s="4">
        <v>100</v>
      </c>
      <c r="Z7" s="16" t="s">
        <v>56</v>
      </c>
      <c r="AA7" s="4"/>
      <c r="AB7" s="16" t="s">
        <v>56</v>
      </c>
      <c r="AC7" s="15" t="s">
        <v>56</v>
      </c>
      <c r="AD7" s="15" t="s">
        <v>56</v>
      </c>
      <c r="AE7" s="15"/>
    </row>
    <row r="8" spans="1:32" ht="13.5" customHeight="1" x14ac:dyDescent="0.3">
      <c r="A8" s="16">
        <v>83</v>
      </c>
      <c r="B8" s="4" t="str">
        <f>VLOOKUP(A8,'1. 문헌특성'!A:W,2,0)</f>
        <v>Hirashima</v>
      </c>
      <c r="C8" s="16">
        <f>VLOOKUP(A8,'1. 문헌특성'!A:W,3,0)</f>
        <v>1996</v>
      </c>
      <c r="D8" s="16" t="str">
        <f t="shared" si="0"/>
        <v>Hirashima(1996)</v>
      </c>
      <c r="E8" s="4" t="str">
        <f>VLOOKUP(A8,'1. 문헌특성'!A:W,6,0)</f>
        <v>환자대조군</v>
      </c>
      <c r="F8" s="4" t="str">
        <f>VLOOKUP(A8,'1. 문헌특성'!A:W,11,0)</f>
        <v>파킨슨병 환자 4개 군으로 구분(I~IV)</v>
      </c>
      <c r="G8" s="15">
        <f>VLOOKUP(A8,'1. 문헌특성'!A:W,15,0)</f>
        <v>0</v>
      </c>
      <c r="H8" s="4" t="str">
        <f>VLOOKUP(A8,'1. 문헌특성'!A:W,16,0)</f>
        <v>-환자군은 Hoehn&amp;Yahr 기준에 따라 5그룹으로 구분함(I, II, III, IV/V)
-제외기준: 자율신경기능에 영향을 미칠 수 있는 뇌혈관질환, 당뇨병환자, 다발성신경병증 환자</v>
      </c>
      <c r="I8" s="16" t="s">
        <v>31</v>
      </c>
      <c r="J8" s="4" t="e">
        <f>VLOOKUP(A8,'1. 문헌특성'!A:W,25,0)</f>
        <v>#REF!</v>
      </c>
      <c r="K8" s="4" t="str">
        <f>VLOOKUP(A8,'1. 문헌특성'!A:W,12,0)</f>
        <v>-</v>
      </c>
      <c r="L8" s="17" t="s">
        <v>475</v>
      </c>
      <c r="M8" s="16" t="s">
        <v>476</v>
      </c>
      <c r="O8" s="16" t="s">
        <v>56</v>
      </c>
      <c r="P8" s="16">
        <v>21</v>
      </c>
      <c r="Q8" s="16" t="s">
        <v>56</v>
      </c>
      <c r="R8" s="16">
        <v>14.3</v>
      </c>
      <c r="S8" s="16" t="s">
        <v>56</v>
      </c>
      <c r="T8" s="16">
        <v>66.599999999999994</v>
      </c>
      <c r="U8" s="16" t="s">
        <v>56</v>
      </c>
      <c r="V8" s="16" t="s">
        <v>56</v>
      </c>
      <c r="W8" s="4">
        <v>20</v>
      </c>
      <c r="X8" s="16" t="s">
        <v>56</v>
      </c>
      <c r="Y8" s="4">
        <v>100</v>
      </c>
      <c r="Z8" s="16" t="s">
        <v>56</v>
      </c>
      <c r="AA8" s="4"/>
      <c r="AB8" s="16" t="s">
        <v>56</v>
      </c>
      <c r="AC8" s="15" t="s">
        <v>56</v>
      </c>
      <c r="AD8" s="15" t="s">
        <v>56</v>
      </c>
      <c r="AE8" s="15"/>
    </row>
    <row r="9" spans="1:32" ht="13.5" customHeight="1" x14ac:dyDescent="0.3">
      <c r="A9" s="16">
        <v>106</v>
      </c>
      <c r="B9" s="4" t="e">
        <f>VLOOKUP(A9,'1. 문헌특성'!A:W,2,0)</f>
        <v>#N/A</v>
      </c>
      <c r="C9" s="16" t="e">
        <f>VLOOKUP(A9,'1. 문헌특성'!A:W,3,0)</f>
        <v>#N/A</v>
      </c>
      <c r="D9" s="16" t="e">
        <f t="shared" si="0"/>
        <v>#N/A</v>
      </c>
      <c r="E9" s="4" t="e">
        <f>VLOOKUP(A9,'1. 문헌특성'!A:W,6,0)</f>
        <v>#N/A</v>
      </c>
      <c r="F9" s="4" t="e">
        <f>VLOOKUP(A9,'1. 문헌특성'!A:W,11,0)</f>
        <v>#N/A</v>
      </c>
      <c r="G9" s="15" t="e">
        <f>VLOOKUP(A9,'1. 문헌특성'!A:W,15,0)</f>
        <v>#N/A</v>
      </c>
      <c r="H9" s="4" t="e">
        <f>VLOOKUP(A9,'1. 문헌특성'!A:W,16,0)</f>
        <v>#N/A</v>
      </c>
      <c r="I9" s="16" t="s">
        <v>50</v>
      </c>
      <c r="J9" s="4" t="e">
        <f>VLOOKUP(A9,'1. 문헌특성'!A:W,25,0)</f>
        <v>#N/A</v>
      </c>
      <c r="K9" s="4" t="e">
        <f>VLOOKUP(A9,'1. 문헌특성'!A:W,12,0)</f>
        <v>#N/A</v>
      </c>
      <c r="L9" s="17" t="s">
        <v>56</v>
      </c>
      <c r="M9" s="16" t="s">
        <v>476</v>
      </c>
      <c r="O9" s="16" t="s">
        <v>56</v>
      </c>
      <c r="P9" s="16">
        <v>50</v>
      </c>
      <c r="Q9" s="16">
        <v>20</v>
      </c>
      <c r="R9" s="16">
        <v>40</v>
      </c>
      <c r="S9" s="16">
        <v>30</v>
      </c>
      <c r="T9" s="16">
        <v>60</v>
      </c>
      <c r="U9" s="16" t="s">
        <v>618</v>
      </c>
      <c r="V9" s="16" t="s">
        <v>618</v>
      </c>
      <c r="W9" s="16">
        <v>32</v>
      </c>
      <c r="X9" s="16">
        <v>32</v>
      </c>
      <c r="Y9" s="16">
        <v>100</v>
      </c>
      <c r="Z9" s="16">
        <v>0</v>
      </c>
      <c r="AA9" s="16">
        <v>0</v>
      </c>
      <c r="AB9" s="16" t="s">
        <v>452</v>
      </c>
      <c r="AC9" s="15"/>
      <c r="AD9" s="15"/>
      <c r="AE9" s="15"/>
      <c r="AF9" s="17" t="s">
        <v>388</v>
      </c>
    </row>
    <row r="10" spans="1:32" ht="13.5" customHeight="1" x14ac:dyDescent="0.3">
      <c r="A10" s="16">
        <v>129</v>
      </c>
      <c r="B10" s="4" t="e">
        <f>VLOOKUP(A10,'1. 문헌특성'!A:W,2,0)</f>
        <v>#N/A</v>
      </c>
      <c r="C10" s="16" t="e">
        <f>VLOOKUP(A10,'1. 문헌특성'!A:W,3,0)</f>
        <v>#N/A</v>
      </c>
      <c r="D10" s="16" t="e">
        <f t="shared" si="0"/>
        <v>#N/A</v>
      </c>
      <c r="E10" s="4" t="e">
        <f>VLOOKUP(A10,'1. 문헌특성'!A:W,6,0)</f>
        <v>#N/A</v>
      </c>
      <c r="F10" s="4" t="e">
        <f>VLOOKUP(A10,'1. 문헌특성'!A:W,11,0)</f>
        <v>#N/A</v>
      </c>
      <c r="G10" s="15" t="e">
        <f>VLOOKUP(A10,'1. 문헌특성'!A:W,15,0)</f>
        <v>#N/A</v>
      </c>
      <c r="H10" s="4" t="e">
        <f>VLOOKUP(A10,'1. 문헌특성'!A:W,16,0)</f>
        <v>#N/A</v>
      </c>
      <c r="I10" s="16" t="s">
        <v>31</v>
      </c>
      <c r="J10" s="4" t="e">
        <f>VLOOKUP(A10,'1. 문헌특성'!A:W,25,0)</f>
        <v>#N/A</v>
      </c>
      <c r="K10" s="4" t="e">
        <f>VLOOKUP(A10,'1. 문헌특성'!A:W,12,0)</f>
        <v>#N/A</v>
      </c>
      <c r="L10" s="17" t="s">
        <v>480</v>
      </c>
      <c r="M10" s="16" t="s">
        <v>476</v>
      </c>
      <c r="O10" s="220" t="s">
        <v>486</v>
      </c>
      <c r="P10" s="16">
        <v>50</v>
      </c>
      <c r="Q10" s="16" t="s">
        <v>56</v>
      </c>
      <c r="R10" s="16" t="s">
        <v>56</v>
      </c>
      <c r="S10" s="16" t="s">
        <v>56</v>
      </c>
      <c r="T10" s="16">
        <v>94.2</v>
      </c>
      <c r="U10" s="16" t="s">
        <v>56</v>
      </c>
      <c r="V10" s="16" t="s">
        <v>56</v>
      </c>
      <c r="W10" s="16" t="s">
        <v>56</v>
      </c>
      <c r="X10" s="16" t="s">
        <v>56</v>
      </c>
      <c r="Y10" s="16" t="s">
        <v>56</v>
      </c>
      <c r="Z10" s="16" t="s">
        <v>56</v>
      </c>
      <c r="AA10" s="16" t="s">
        <v>56</v>
      </c>
      <c r="AB10" s="4" t="s">
        <v>483</v>
      </c>
      <c r="AC10" s="15" t="s">
        <v>56</v>
      </c>
      <c r="AD10" s="15" t="s">
        <v>56</v>
      </c>
      <c r="AE10" s="15"/>
      <c r="AF10" s="17" t="s">
        <v>487</v>
      </c>
    </row>
    <row r="11" spans="1:32" ht="13.5" customHeight="1" x14ac:dyDescent="0.3">
      <c r="A11" s="16">
        <v>129</v>
      </c>
      <c r="B11" s="4" t="e">
        <f>VLOOKUP(A11,'1. 문헌특성'!A:W,2,0)</f>
        <v>#N/A</v>
      </c>
      <c r="C11" s="16" t="e">
        <f>VLOOKUP(A11,'1. 문헌특성'!A:W,3,0)</f>
        <v>#N/A</v>
      </c>
      <c r="D11" s="16" t="e">
        <f t="shared" si="0"/>
        <v>#N/A</v>
      </c>
      <c r="E11" s="4" t="e">
        <f>VLOOKUP(A11,'1. 문헌특성'!A:W,6,0)</f>
        <v>#N/A</v>
      </c>
      <c r="F11" s="4" t="e">
        <f>VLOOKUP(A11,'1. 문헌특성'!A:W,11,0)</f>
        <v>#N/A</v>
      </c>
      <c r="G11" s="15" t="e">
        <f>VLOOKUP(A11,'1. 문헌특성'!A:W,15,0)</f>
        <v>#N/A</v>
      </c>
      <c r="H11" s="4" t="e">
        <f>VLOOKUP(A11,'1. 문헌특성'!A:W,16,0)</f>
        <v>#N/A</v>
      </c>
      <c r="I11" s="16" t="s">
        <v>31</v>
      </c>
      <c r="J11" s="4" t="e">
        <f>VLOOKUP(A11,'1. 문헌특성'!A:W,25,0)</f>
        <v>#N/A</v>
      </c>
      <c r="K11" s="4" t="e">
        <f>VLOOKUP(A11,'1. 문헌특성'!A:W,12,0)</f>
        <v>#N/A</v>
      </c>
      <c r="L11" s="17" t="s">
        <v>481</v>
      </c>
      <c r="M11" s="16" t="s">
        <v>476</v>
      </c>
      <c r="O11" s="220"/>
      <c r="P11" s="16">
        <v>34</v>
      </c>
      <c r="Q11" s="16" t="s">
        <v>56</v>
      </c>
      <c r="R11" s="16" t="s">
        <v>56</v>
      </c>
      <c r="S11" s="16" t="s">
        <v>56</v>
      </c>
      <c r="T11" s="16">
        <v>94.1</v>
      </c>
      <c r="U11" s="16" t="s">
        <v>56</v>
      </c>
      <c r="V11" s="16" t="s">
        <v>56</v>
      </c>
      <c r="W11" s="16" t="s">
        <v>56</v>
      </c>
      <c r="X11" s="16" t="s">
        <v>56</v>
      </c>
      <c r="Y11" s="16" t="s">
        <v>56</v>
      </c>
      <c r="Z11" s="16" t="s">
        <v>56</v>
      </c>
      <c r="AA11" s="16" t="s">
        <v>56</v>
      </c>
      <c r="AB11" s="4"/>
      <c r="AC11" s="15" t="s">
        <v>56</v>
      </c>
      <c r="AD11" s="15" t="s">
        <v>56</v>
      </c>
      <c r="AE11" s="15"/>
    </row>
    <row r="12" spans="1:32" ht="13.5" customHeight="1" x14ac:dyDescent="0.3">
      <c r="A12" s="16">
        <v>129</v>
      </c>
      <c r="B12" s="4" t="e">
        <f>VLOOKUP(A12,'1. 문헌특성'!A:W,2,0)</f>
        <v>#N/A</v>
      </c>
      <c r="C12" s="16" t="e">
        <f>VLOOKUP(A12,'1. 문헌특성'!A:W,3,0)</f>
        <v>#N/A</v>
      </c>
      <c r="D12" s="16" t="e">
        <f t="shared" si="0"/>
        <v>#N/A</v>
      </c>
      <c r="E12" s="4" t="e">
        <f>VLOOKUP(A12,'1. 문헌특성'!A:W,6,0)</f>
        <v>#N/A</v>
      </c>
      <c r="F12" s="4" t="e">
        <f>VLOOKUP(A12,'1. 문헌특성'!A:W,11,0)</f>
        <v>#N/A</v>
      </c>
      <c r="G12" s="15" t="e">
        <f>VLOOKUP(A12,'1. 문헌특성'!A:W,15,0)</f>
        <v>#N/A</v>
      </c>
      <c r="H12" s="4" t="e">
        <f>VLOOKUP(A12,'1. 문헌특성'!A:W,16,0)</f>
        <v>#N/A</v>
      </c>
      <c r="I12" s="16" t="s">
        <v>31</v>
      </c>
      <c r="J12" s="4" t="e">
        <f>VLOOKUP(A12,'1. 문헌특성'!A:W,25,0)</f>
        <v>#N/A</v>
      </c>
      <c r="K12" s="4" t="e">
        <f>VLOOKUP(A12,'1. 문헌특성'!A:W,12,0)</f>
        <v>#N/A</v>
      </c>
      <c r="L12" s="17" t="s">
        <v>482</v>
      </c>
      <c r="M12" s="16" t="s">
        <v>476</v>
      </c>
      <c r="O12" s="220"/>
      <c r="P12" s="16">
        <v>58</v>
      </c>
      <c r="Q12" s="16" t="s">
        <v>56</v>
      </c>
      <c r="R12" s="16" t="s">
        <v>56</v>
      </c>
      <c r="S12" s="16" t="s">
        <v>56</v>
      </c>
      <c r="T12" s="16">
        <v>13.6</v>
      </c>
      <c r="U12" s="16" t="s">
        <v>56</v>
      </c>
      <c r="V12" s="16" t="s">
        <v>56</v>
      </c>
      <c r="W12" s="16" t="s">
        <v>56</v>
      </c>
      <c r="X12" s="16" t="s">
        <v>56</v>
      </c>
      <c r="Y12" s="16" t="s">
        <v>56</v>
      </c>
      <c r="Z12" s="16" t="s">
        <v>56</v>
      </c>
      <c r="AA12" s="16" t="s">
        <v>56</v>
      </c>
      <c r="AB12" s="4"/>
      <c r="AC12" s="15" t="s">
        <v>56</v>
      </c>
      <c r="AD12" s="15" t="s">
        <v>56</v>
      </c>
      <c r="AE12" s="15"/>
    </row>
    <row r="13" spans="1:32" ht="13.5" customHeight="1" x14ac:dyDescent="0.3">
      <c r="A13" s="16">
        <v>152</v>
      </c>
      <c r="B13" s="4" t="str">
        <f>VLOOKUP(A13,'1. 문헌특성'!A:W,2,0)</f>
        <v>Augustis</v>
      </c>
      <c r="C13" s="16">
        <f>VLOOKUP(A13,'1. 문헌특성'!A:W,3,0)</f>
        <v>2017</v>
      </c>
      <c r="D13" s="16" t="str">
        <f t="shared" si="0"/>
        <v>Augustis(2017)</v>
      </c>
      <c r="E13" s="4" t="str">
        <f>VLOOKUP(A13,'1. 문헌특성'!A:W,6,0)</f>
        <v>환자대조군</v>
      </c>
      <c r="F13" s="4" t="str">
        <f>VLOOKUP(A13,'1. 문헌특성'!A:W,11,0)</f>
        <v>다계통위축증(MSA)/파킨슨병(PD)/알파-시누클레인병증(a-synucleinopathy)에 대한 임상적근거가 불충분한 사람</v>
      </c>
      <c r="G13" s="15">
        <f>VLOOKUP(A13,'1. 문헌특성'!A:W,15,0)</f>
        <v>150</v>
      </c>
      <c r="H13" s="4" t="str">
        <f>VLOOKUP(A13,'1. 문헌특성'!A:W,16,0)</f>
        <v>-파킨슨병은 UK PD Society Brain Bank diagnostic criteria로 진단함
-대조군은 a-시누클레인병증 가능성에 대한 임상적 근거가 부족한 군이었는데 임상평가 후 뇌혈관질환, 당노병의 신경학적 합병증, 또는 기능장애으로 확인되었고, 신경퇴행정 질환의 징후를 보이지 않았음</v>
      </c>
      <c r="I13" s="16" t="s">
        <v>31</v>
      </c>
      <c r="J13" s="4" t="e">
        <f>VLOOKUP(A13,'1. 문헌특성'!A:W,25,0)</f>
        <v>#REF!</v>
      </c>
      <c r="K13" s="4" t="str">
        <f>VLOOKUP(A13,'1. 문헌특성'!A:W,12,0)</f>
        <v>1997.8-2015.7</v>
      </c>
      <c r="L13" s="17" t="s">
        <v>491</v>
      </c>
      <c r="M13" s="16" t="s">
        <v>687</v>
      </c>
      <c r="O13" s="16" t="s">
        <v>56</v>
      </c>
      <c r="P13" s="16">
        <v>80</v>
      </c>
      <c r="Q13" s="16" t="s">
        <v>56</v>
      </c>
      <c r="R13" s="16" t="s">
        <v>56</v>
      </c>
      <c r="S13" s="16">
        <v>64</v>
      </c>
      <c r="T13" s="16">
        <v>80</v>
      </c>
      <c r="U13" s="16" t="s">
        <v>56</v>
      </c>
      <c r="V13" s="16" t="s">
        <v>56</v>
      </c>
      <c r="W13" s="4">
        <v>54</v>
      </c>
      <c r="X13" s="16" t="s">
        <v>56</v>
      </c>
      <c r="Y13" s="16" t="s">
        <v>56</v>
      </c>
      <c r="Z13" s="4">
        <v>34</v>
      </c>
      <c r="AA13" s="4">
        <v>62.96</v>
      </c>
      <c r="AB13" s="4">
        <v>0.04</v>
      </c>
      <c r="AC13" s="15" t="s">
        <v>56</v>
      </c>
      <c r="AD13" s="15" t="s">
        <v>56</v>
      </c>
      <c r="AE13" s="15"/>
      <c r="AF13" s="17" t="s">
        <v>493</v>
      </c>
    </row>
    <row r="14" spans="1:32" ht="13.5" customHeight="1" x14ac:dyDescent="0.3">
      <c r="A14" s="16">
        <v>152</v>
      </c>
      <c r="B14" s="4" t="str">
        <f>VLOOKUP(A14,'1. 문헌특성'!A:W,2,0)</f>
        <v>Augustis</v>
      </c>
      <c r="C14" s="16">
        <f>VLOOKUP(A14,'1. 문헌특성'!A:W,3,0)</f>
        <v>2017</v>
      </c>
      <c r="D14" s="16" t="str">
        <f t="shared" si="0"/>
        <v>Augustis(2017)</v>
      </c>
      <c r="E14" s="4" t="str">
        <f>VLOOKUP(A14,'1. 문헌특성'!A:W,6,0)</f>
        <v>환자대조군</v>
      </c>
      <c r="F14" s="4" t="str">
        <f>VLOOKUP(A14,'1. 문헌특성'!A:W,11,0)</f>
        <v>다계통위축증(MSA)/파킨슨병(PD)/알파-시누클레인병증(a-synucleinopathy)에 대한 임상적근거가 불충분한 사람</v>
      </c>
      <c r="G14" s="15">
        <f>VLOOKUP(A14,'1. 문헌특성'!A:W,15,0)</f>
        <v>150</v>
      </c>
      <c r="H14" s="4" t="str">
        <f>VLOOKUP(A14,'1. 문헌특성'!A:W,16,0)</f>
        <v>-파킨슨병은 UK PD Society Brain Bank diagnostic criteria로 진단함
-대조군은 a-시누클레인병증 가능성에 대한 임상적 근거가 부족한 군이었는데 임상평가 후 뇌혈관질환, 당노병의 신경학적 합병증, 또는 기능장애으로 확인되었고, 신경퇴행정 질환의 징후를 보이지 않았음</v>
      </c>
      <c r="I14" s="16" t="s">
        <v>31</v>
      </c>
      <c r="J14" s="4" t="e">
        <f>VLOOKUP(A14,'1. 문헌특성'!A:W,25,0)</f>
        <v>#REF!</v>
      </c>
      <c r="K14" s="4" t="str">
        <f>VLOOKUP(A14,'1. 문헌특성'!A:W,12,0)</f>
        <v>1997.8-2015.7</v>
      </c>
      <c r="L14" s="17" t="s">
        <v>492</v>
      </c>
      <c r="M14" s="16" t="s">
        <v>687</v>
      </c>
      <c r="O14" s="16" t="s">
        <v>56</v>
      </c>
      <c r="P14" s="16">
        <v>219</v>
      </c>
      <c r="Q14" s="16" t="s">
        <v>56</v>
      </c>
      <c r="R14" s="16" t="s">
        <v>56</v>
      </c>
      <c r="S14" s="16">
        <v>144</v>
      </c>
      <c r="T14" s="16">
        <v>65.75</v>
      </c>
      <c r="U14" s="16" t="s">
        <v>56</v>
      </c>
      <c r="V14" s="16" t="s">
        <v>56</v>
      </c>
      <c r="W14" s="4">
        <v>54</v>
      </c>
      <c r="X14" s="16" t="s">
        <v>56</v>
      </c>
      <c r="Y14" s="16" t="s">
        <v>56</v>
      </c>
      <c r="Z14" s="4">
        <v>34</v>
      </c>
      <c r="AA14" s="4">
        <v>62.96</v>
      </c>
      <c r="AB14" s="4"/>
      <c r="AC14" s="15" t="s">
        <v>56</v>
      </c>
      <c r="AD14" s="15" t="s">
        <v>56</v>
      </c>
      <c r="AE14" s="15"/>
    </row>
    <row r="15" spans="1:32" ht="13.5" customHeight="1" x14ac:dyDescent="0.3">
      <c r="A15" s="16">
        <v>202</v>
      </c>
      <c r="B15" s="4" t="e">
        <f>VLOOKUP(A15,'1. 문헌특성'!A:W,2,0)</f>
        <v>#N/A</v>
      </c>
      <c r="C15" s="16" t="e">
        <f>VLOOKUP(A15,'1. 문헌특성'!A:W,3,0)</f>
        <v>#N/A</v>
      </c>
      <c r="D15" s="16" t="e">
        <f t="shared" si="0"/>
        <v>#N/A</v>
      </c>
      <c r="E15" s="45" t="e">
        <f>VLOOKUP(A15,'1. 문헌특성'!A:W,6,0)</f>
        <v>#N/A</v>
      </c>
      <c r="F15" s="45" t="e">
        <f>VLOOKUP(A15,'1. 문헌특성'!A:W,11,0)</f>
        <v>#N/A</v>
      </c>
      <c r="G15" s="15" t="e">
        <f>VLOOKUP(A15,'1. 문헌특성'!A:W,15,0)</f>
        <v>#N/A</v>
      </c>
      <c r="H15" s="4" t="e">
        <f>VLOOKUP(A15,'1. 문헌특성'!A:W,16,0)</f>
        <v>#N/A</v>
      </c>
      <c r="I15" s="16" t="s">
        <v>31</v>
      </c>
      <c r="J15" s="4" t="e">
        <f>VLOOKUP(A15,'1. 문헌특성'!A:W,25,0)</f>
        <v>#N/A</v>
      </c>
      <c r="K15" s="4" t="e">
        <f>VLOOKUP(A15,'1. 문헌특성'!A:W,12,0)</f>
        <v>#N/A</v>
      </c>
      <c r="L15" s="17" t="s">
        <v>2138</v>
      </c>
      <c r="M15" s="16" t="s">
        <v>494</v>
      </c>
      <c r="O15" s="16" t="s">
        <v>618</v>
      </c>
      <c r="P15" s="16">
        <v>20</v>
      </c>
      <c r="Q15" s="16">
        <v>16</v>
      </c>
      <c r="R15" s="16">
        <v>80</v>
      </c>
      <c r="S15" s="16">
        <v>4</v>
      </c>
      <c r="T15" s="16">
        <v>20</v>
      </c>
      <c r="U15" s="16" t="s">
        <v>618</v>
      </c>
      <c r="V15" s="16" t="s">
        <v>618</v>
      </c>
      <c r="W15" s="4">
        <v>15</v>
      </c>
      <c r="X15" s="4">
        <v>15</v>
      </c>
      <c r="Y15" s="4">
        <v>100</v>
      </c>
      <c r="Z15" s="4">
        <v>0</v>
      </c>
      <c r="AA15" s="4">
        <v>0</v>
      </c>
      <c r="AB15" s="219" t="s">
        <v>501</v>
      </c>
      <c r="AC15" s="15" t="s">
        <v>56</v>
      </c>
      <c r="AD15" s="15" t="s">
        <v>56</v>
      </c>
      <c r="AE15" s="15"/>
      <c r="AF15" s="222" t="s">
        <v>500</v>
      </c>
    </row>
    <row r="16" spans="1:32" ht="13.5" customHeight="1" x14ac:dyDescent="0.3">
      <c r="A16" s="16">
        <v>202</v>
      </c>
      <c r="B16" s="4" t="e">
        <f>VLOOKUP(A16,'1. 문헌특성'!A:W,2,0)</f>
        <v>#N/A</v>
      </c>
      <c r="C16" s="16" t="e">
        <f>VLOOKUP(A16,'1. 문헌특성'!A:W,3,0)</f>
        <v>#N/A</v>
      </c>
      <c r="D16" s="16" t="e">
        <f t="shared" si="0"/>
        <v>#N/A</v>
      </c>
      <c r="E16" s="45" t="e">
        <f>VLOOKUP(A16,'1. 문헌특성'!A:W,6,0)</f>
        <v>#N/A</v>
      </c>
      <c r="F16" s="45" t="e">
        <f>VLOOKUP(A16,'1. 문헌특성'!A:W,11,0)</f>
        <v>#N/A</v>
      </c>
      <c r="G16" s="15" t="e">
        <f>VLOOKUP(A16,'1. 문헌특성'!A:W,15,0)</f>
        <v>#N/A</v>
      </c>
      <c r="H16" s="4" t="e">
        <f>VLOOKUP(A16,'1. 문헌특성'!A:W,16,0)</f>
        <v>#N/A</v>
      </c>
      <c r="I16" s="16" t="s">
        <v>31</v>
      </c>
      <c r="J16" s="4" t="e">
        <f>VLOOKUP(A16,'1. 문헌특성'!A:W,25,0)</f>
        <v>#N/A</v>
      </c>
      <c r="K16" s="4" t="e">
        <f>VLOOKUP(A16,'1. 문헌특성'!A:W,12,0)</f>
        <v>#N/A</v>
      </c>
      <c r="L16" s="17" t="s">
        <v>2139</v>
      </c>
      <c r="M16" s="16" t="s">
        <v>494</v>
      </c>
      <c r="O16" s="16" t="s">
        <v>618</v>
      </c>
      <c r="P16" s="16">
        <v>20</v>
      </c>
      <c r="Q16" s="16">
        <v>13</v>
      </c>
      <c r="R16" s="16">
        <v>65</v>
      </c>
      <c r="S16" s="16">
        <v>7</v>
      </c>
      <c r="T16" s="16">
        <v>35</v>
      </c>
      <c r="U16" s="16" t="s">
        <v>618</v>
      </c>
      <c r="V16" s="16" t="s">
        <v>618</v>
      </c>
      <c r="W16" s="4">
        <v>15</v>
      </c>
      <c r="X16" s="4">
        <v>15</v>
      </c>
      <c r="Y16" s="4">
        <v>100</v>
      </c>
      <c r="Z16" s="4">
        <v>0</v>
      </c>
      <c r="AA16" s="4">
        <v>0</v>
      </c>
      <c r="AB16" s="219"/>
      <c r="AC16" s="15" t="s">
        <v>56</v>
      </c>
      <c r="AD16" s="15" t="s">
        <v>56</v>
      </c>
      <c r="AE16" s="15"/>
      <c r="AF16" s="222"/>
    </row>
    <row r="17" spans="1:32" ht="13.5" customHeight="1" x14ac:dyDescent="0.3">
      <c r="A17" s="16">
        <v>212</v>
      </c>
      <c r="B17" s="4" t="str">
        <f>VLOOKUP(A17,'1. 문헌특성'!A:W,2,0)</f>
        <v>Lefaucheur</v>
      </c>
      <c r="C17" s="16">
        <f>VLOOKUP(A17,'1. 문헌특성'!A:W,3,0)</f>
        <v>2015</v>
      </c>
      <c r="D17" s="16" t="str">
        <f t="shared" si="0"/>
        <v>Lefaucheur(2015)</v>
      </c>
      <c r="E17" s="4" t="str">
        <f>VLOOKUP(A17,'1. 문헌특성'!A:W,6,0)</f>
        <v>진단법평가연구</v>
      </c>
      <c r="F17" s="4" t="str">
        <f>VLOOKUP(A17,'1. 문헌특성'!A:W,11,0)</f>
        <v>소섬유신경병증(SFPN) 확진군/의심군</v>
      </c>
      <c r="G17" s="15">
        <f>VLOOKUP(A17,'1. 문헌특성'!A:W,15,0)</f>
        <v>54</v>
      </c>
      <c r="H17" s="4" t="str">
        <f>VLOOKUP(A17,'1. 문헌특성'!A:W,16,0)</f>
        <v>선택기준: 임상검사(정상 접촉, 진동, 관철위치감각, 심부건반사(deep tendon reflex), 근력)에서 객관적 징후가 없고, 기존 NCS 지표에서 정상값을 지닌 사람</v>
      </c>
      <c r="I17" s="16" t="s">
        <v>31</v>
      </c>
      <c r="J17" s="4" t="e">
        <f>VLOOKUP(A17,'1. 문헌특성'!A:W,25,0)</f>
        <v>#REF!</v>
      </c>
      <c r="K17" s="4" t="str">
        <f>VLOOKUP(A17,'1. 문헌특성'!A:W,12,0)</f>
        <v>-</v>
      </c>
      <c r="L17" s="17" t="s">
        <v>616</v>
      </c>
      <c r="M17" s="16" t="s">
        <v>612</v>
      </c>
      <c r="O17" s="16" t="s">
        <v>618</v>
      </c>
      <c r="P17" s="16">
        <v>87</v>
      </c>
      <c r="Q17" s="16">
        <v>59</v>
      </c>
      <c r="R17" s="16" t="s">
        <v>618</v>
      </c>
      <c r="S17" s="16">
        <v>29</v>
      </c>
      <c r="T17" s="16" t="s">
        <v>618</v>
      </c>
      <c r="U17" s="16" t="s">
        <v>618</v>
      </c>
      <c r="V17" s="16" t="s">
        <v>618</v>
      </c>
      <c r="W17" s="16" t="s">
        <v>56</v>
      </c>
      <c r="X17" s="16" t="s">
        <v>56</v>
      </c>
      <c r="Y17" s="16" t="s">
        <v>56</v>
      </c>
      <c r="Z17" s="16" t="s">
        <v>56</v>
      </c>
      <c r="AA17" s="16" t="s">
        <v>56</v>
      </c>
      <c r="AB17" s="16" t="s">
        <v>56</v>
      </c>
      <c r="AC17" s="15" t="s">
        <v>56</v>
      </c>
      <c r="AD17" s="15" t="s">
        <v>56</v>
      </c>
      <c r="AE17" s="15"/>
      <c r="AF17" s="17" t="s">
        <v>388</v>
      </c>
    </row>
    <row r="18" spans="1:32" ht="13.5" customHeight="1" x14ac:dyDescent="0.3">
      <c r="A18" s="16">
        <v>212</v>
      </c>
      <c r="B18" s="4" t="str">
        <f>VLOOKUP(A18,'1. 문헌특성'!A:W,2,0)</f>
        <v>Lefaucheur</v>
      </c>
      <c r="C18" s="16">
        <f>VLOOKUP(A18,'1. 문헌특성'!A:W,3,0)</f>
        <v>2015</v>
      </c>
      <c r="D18" s="16" t="str">
        <f t="shared" si="0"/>
        <v>Lefaucheur(2015)</v>
      </c>
      <c r="E18" s="4" t="str">
        <f>VLOOKUP(A18,'1. 문헌특성'!A:W,6,0)</f>
        <v>진단법평가연구</v>
      </c>
      <c r="F18" s="4" t="str">
        <f>VLOOKUP(A18,'1. 문헌특성'!A:W,11,0)</f>
        <v>소섬유신경병증(SFPN) 확진군/의심군</v>
      </c>
      <c r="G18" s="15">
        <f>VLOOKUP(A18,'1. 문헌특성'!A:W,15,0)</f>
        <v>54</v>
      </c>
      <c r="H18" s="4" t="str">
        <f>VLOOKUP(A18,'1. 문헌특성'!A:W,16,0)</f>
        <v>선택기준: 임상검사(정상 접촉, 진동, 관철위치감각, 심부건반사(deep tendon reflex), 근력)에서 객관적 징후가 없고, 기존 NCS 지표에서 정상값을 지닌 사람</v>
      </c>
      <c r="I18" s="16" t="s">
        <v>31</v>
      </c>
      <c r="J18" s="4" t="e">
        <f>VLOOKUP(A18,'1. 문헌특성'!A:W,25,0)</f>
        <v>#REF!</v>
      </c>
      <c r="K18" s="4" t="str">
        <f>VLOOKUP(A18,'1. 문헌특성'!A:W,12,0)</f>
        <v>-</v>
      </c>
      <c r="L18" s="17" t="s">
        <v>659</v>
      </c>
      <c r="M18" s="16" t="s">
        <v>612</v>
      </c>
      <c r="O18" s="16" t="s">
        <v>618</v>
      </c>
      <c r="P18" s="16">
        <v>33</v>
      </c>
      <c r="Q18" s="16">
        <v>10</v>
      </c>
      <c r="R18" s="16" t="s">
        <v>618</v>
      </c>
      <c r="S18" s="16">
        <v>23</v>
      </c>
      <c r="T18" s="16" t="s">
        <v>618</v>
      </c>
      <c r="U18" s="16" t="s">
        <v>618</v>
      </c>
      <c r="V18" s="16" t="s">
        <v>618</v>
      </c>
      <c r="W18" s="16" t="s">
        <v>56</v>
      </c>
      <c r="X18" s="16" t="s">
        <v>56</v>
      </c>
      <c r="Y18" s="16" t="s">
        <v>56</v>
      </c>
      <c r="Z18" s="16" t="s">
        <v>56</v>
      </c>
      <c r="AA18" s="16" t="s">
        <v>56</v>
      </c>
      <c r="AB18" s="16" t="s">
        <v>56</v>
      </c>
      <c r="AC18" s="15" t="s">
        <v>56</v>
      </c>
      <c r="AD18" s="15" t="s">
        <v>56</v>
      </c>
      <c r="AE18" s="15"/>
    </row>
    <row r="19" spans="1:32" ht="13.5" customHeight="1" x14ac:dyDescent="0.3">
      <c r="A19" s="16">
        <v>212</v>
      </c>
      <c r="B19" s="4" t="str">
        <f>VLOOKUP(A19,'1. 문헌특성'!A:W,2,0)</f>
        <v>Lefaucheur</v>
      </c>
      <c r="C19" s="16">
        <f>VLOOKUP(A19,'1. 문헌특성'!A:W,3,0)</f>
        <v>2015</v>
      </c>
      <c r="D19" s="16" t="str">
        <f t="shared" si="0"/>
        <v>Lefaucheur(2015)</v>
      </c>
      <c r="E19" s="4" t="str">
        <f>VLOOKUP(A19,'1. 문헌특성'!A:W,6,0)</f>
        <v>진단법평가연구</v>
      </c>
      <c r="F19" s="4" t="str">
        <f>VLOOKUP(A19,'1. 문헌특성'!A:W,11,0)</f>
        <v>소섬유신경병증(SFPN) 확진군/의심군</v>
      </c>
      <c r="G19" s="15">
        <f>VLOOKUP(A19,'1. 문헌특성'!A:W,15,0)</f>
        <v>54</v>
      </c>
      <c r="H19" s="4" t="str">
        <f>VLOOKUP(A19,'1. 문헌특성'!A:W,16,0)</f>
        <v>선택기준: 임상검사(정상 접촉, 진동, 관철위치감각, 심부건반사(deep tendon reflex), 근력)에서 객관적 징후가 없고, 기존 NCS 지표에서 정상값을 지닌 사람</v>
      </c>
      <c r="I19" s="16" t="s">
        <v>31</v>
      </c>
      <c r="J19" s="4" t="e">
        <f>VLOOKUP(A19,'1. 문헌특성'!A:W,25,0)</f>
        <v>#REF!</v>
      </c>
      <c r="K19" s="4" t="str">
        <f>VLOOKUP(A19,'1. 문헌특성'!A:W,12,0)</f>
        <v>-</v>
      </c>
      <c r="L19" s="17" t="s">
        <v>660</v>
      </c>
      <c r="M19" s="16" t="s">
        <v>612</v>
      </c>
      <c r="O19" s="16" t="s">
        <v>618</v>
      </c>
      <c r="P19" s="16">
        <v>54</v>
      </c>
      <c r="Q19" s="16">
        <v>48</v>
      </c>
      <c r="R19" s="16" t="s">
        <v>618</v>
      </c>
      <c r="S19" s="16">
        <v>6</v>
      </c>
      <c r="T19" s="16" t="s">
        <v>618</v>
      </c>
      <c r="U19" s="16" t="s">
        <v>618</v>
      </c>
      <c r="V19" s="16" t="s">
        <v>618</v>
      </c>
      <c r="W19" s="16" t="s">
        <v>56</v>
      </c>
      <c r="X19" s="16" t="s">
        <v>56</v>
      </c>
      <c r="Y19" s="16" t="s">
        <v>56</v>
      </c>
      <c r="Z19" s="16" t="s">
        <v>56</v>
      </c>
      <c r="AA19" s="16" t="s">
        <v>56</v>
      </c>
      <c r="AB19" s="16" t="s">
        <v>56</v>
      </c>
      <c r="AC19" s="15" t="s">
        <v>56</v>
      </c>
      <c r="AD19" s="15" t="s">
        <v>56</v>
      </c>
      <c r="AE19" s="15"/>
    </row>
    <row r="20" spans="1:32" ht="13.5" customHeight="1" x14ac:dyDescent="0.3">
      <c r="A20" s="16">
        <v>284</v>
      </c>
      <c r="B20" s="4" t="e">
        <f>VLOOKUP(A20,'1. 문헌특성'!A:W,2,0)</f>
        <v>#N/A</v>
      </c>
      <c r="C20" s="16" t="e">
        <f>VLOOKUP(A20,'1. 문헌특성'!A:W,3,0)</f>
        <v>#N/A</v>
      </c>
      <c r="D20" s="16" t="e">
        <f t="shared" si="0"/>
        <v>#N/A</v>
      </c>
      <c r="E20" s="4" t="e">
        <f>VLOOKUP(A20,'1. 문헌특성'!A:W,6,0)</f>
        <v>#N/A</v>
      </c>
      <c r="F20" s="4" t="e">
        <f>VLOOKUP(A20,'1. 문헌특성'!A:W,11,0)</f>
        <v>#N/A</v>
      </c>
      <c r="G20" s="15" t="e">
        <f>VLOOKUP(A20,'1. 문헌특성'!A:W,15,0)</f>
        <v>#N/A</v>
      </c>
      <c r="H20" s="4" t="e">
        <f>VLOOKUP(A20,'1. 문헌특성'!A:W,16,0)</f>
        <v>#N/A</v>
      </c>
      <c r="I20" s="16" t="s">
        <v>31</v>
      </c>
      <c r="J20" s="4" t="e">
        <f>VLOOKUP(A20,'1. 문헌특성'!A:W,25,0)</f>
        <v>#N/A</v>
      </c>
      <c r="K20" s="4" t="e">
        <f>VLOOKUP(A20,'1. 문헌특성'!A:W,12,0)</f>
        <v>#N/A</v>
      </c>
      <c r="L20" s="17" t="s">
        <v>618</v>
      </c>
      <c r="M20" s="16" t="s">
        <v>689</v>
      </c>
      <c r="O20" s="16" t="s">
        <v>618</v>
      </c>
      <c r="P20" s="16">
        <v>40</v>
      </c>
      <c r="Q20" s="16">
        <v>22</v>
      </c>
      <c r="R20" s="16" t="s">
        <v>618</v>
      </c>
      <c r="S20" s="16">
        <v>18</v>
      </c>
      <c r="T20" s="16" t="s">
        <v>618</v>
      </c>
      <c r="U20" s="16" t="s">
        <v>618</v>
      </c>
      <c r="V20" s="16" t="s">
        <v>618</v>
      </c>
      <c r="W20" s="16">
        <v>38</v>
      </c>
      <c r="X20" s="16">
        <v>33</v>
      </c>
      <c r="Y20" s="16" t="s">
        <v>618</v>
      </c>
      <c r="Z20" s="16">
        <v>5</v>
      </c>
      <c r="AA20" s="16" t="s">
        <v>618</v>
      </c>
      <c r="AB20" s="16">
        <v>2E-3</v>
      </c>
      <c r="AC20" s="15" t="s">
        <v>56</v>
      </c>
      <c r="AD20" s="15" t="s">
        <v>56</v>
      </c>
      <c r="AE20" s="15"/>
      <c r="AF20" s="15" t="s">
        <v>379</v>
      </c>
    </row>
    <row r="21" spans="1:32" ht="13.5" customHeight="1" x14ac:dyDescent="0.3">
      <c r="A21" s="16">
        <v>291</v>
      </c>
      <c r="B21" s="4" t="str">
        <f>VLOOKUP(A21,'1. 문헌특성'!A:W,2,0)</f>
        <v>Negami</v>
      </c>
      <c r="C21" s="16">
        <f>VLOOKUP(A21,'1. 문헌특성'!A:W,3,0)</f>
        <v>2013</v>
      </c>
      <c r="D21" s="16" t="str">
        <f t="shared" si="0"/>
        <v>Negami(2013)</v>
      </c>
      <c r="E21" s="4" t="str">
        <f>VLOOKUP(A21,'1. 문헌특성'!A:W,6,0)</f>
        <v>환자대조군</v>
      </c>
      <c r="F21" s="4" t="str">
        <f>VLOOKUP(A21,'1. 문헌특성'!A:W,11,0)</f>
        <v>루이소체치매(DLB)/알츠하이머병(AD)</v>
      </c>
      <c r="G21" s="15">
        <f>VLOOKUP(A21,'1. 문헌특성'!A:W,15,0)</f>
        <v>20</v>
      </c>
      <c r="H21" s="4" t="str">
        <f>VLOOKUP(A21,'1. 문헌특성'!A:W,16,0)</f>
        <v>배제사유: 심혈관계 질환 환자, 협심증, 당뇨, 기타 퇴행성 질환, 말초신경병증 환자</v>
      </c>
      <c r="I21" s="16" t="s">
        <v>31</v>
      </c>
      <c r="J21" s="4" t="e">
        <f>VLOOKUP(A21,'1. 문헌특성'!A:W,25,0)</f>
        <v>#REF!</v>
      </c>
      <c r="K21" s="4" t="str">
        <f>VLOOKUP(A21,'1. 문헌특성'!A:W,12,0)</f>
        <v>2009-2010</v>
      </c>
      <c r="L21" s="17" t="s">
        <v>693</v>
      </c>
      <c r="M21" s="16" t="s">
        <v>697</v>
      </c>
      <c r="O21" s="16" t="s">
        <v>694</v>
      </c>
      <c r="P21" s="16">
        <v>20</v>
      </c>
      <c r="Q21" s="16">
        <v>2</v>
      </c>
      <c r="R21" s="16">
        <v>15</v>
      </c>
      <c r="S21" s="16">
        <v>17</v>
      </c>
      <c r="T21" s="16">
        <v>85</v>
      </c>
      <c r="U21" s="16" t="s">
        <v>693</v>
      </c>
      <c r="V21" s="16" t="s">
        <v>693</v>
      </c>
      <c r="W21" s="16">
        <v>20</v>
      </c>
      <c r="X21" s="16">
        <v>17</v>
      </c>
      <c r="Y21" s="16">
        <v>15</v>
      </c>
      <c r="Z21" s="16">
        <v>3</v>
      </c>
      <c r="AA21" s="16">
        <v>85</v>
      </c>
      <c r="AB21" s="16" t="s">
        <v>693</v>
      </c>
      <c r="AC21" s="4" t="s">
        <v>693</v>
      </c>
      <c r="AD21" s="4" t="s">
        <v>693</v>
      </c>
      <c r="AF21" s="17" t="s">
        <v>388</v>
      </c>
    </row>
    <row r="22" spans="1:32" ht="13.5" customHeight="1" x14ac:dyDescent="0.3">
      <c r="A22" s="16">
        <v>308</v>
      </c>
      <c r="B22" s="4" t="e">
        <f>VLOOKUP(A22,'1. 문헌특성'!A:W,2,0)</f>
        <v>#N/A</v>
      </c>
      <c r="C22" s="16" t="e">
        <f>VLOOKUP(A22,'1. 문헌특성'!A:W,3,0)</f>
        <v>#N/A</v>
      </c>
      <c r="D22" s="16" t="e">
        <f t="shared" si="0"/>
        <v>#N/A</v>
      </c>
      <c r="E22" s="4" t="e">
        <f>VLOOKUP(A22,'1. 문헌특성'!A:W,6,0)</f>
        <v>#N/A</v>
      </c>
      <c r="F22" s="4" t="e">
        <f>VLOOKUP(A22,'1. 문헌특성'!A:W,11,0)</f>
        <v>#N/A</v>
      </c>
      <c r="G22" s="15" t="e">
        <f>VLOOKUP(A22,'1. 문헌특성'!A:W,15,0)</f>
        <v>#N/A</v>
      </c>
      <c r="H22" s="4" t="e">
        <f>VLOOKUP(A22,'1. 문헌특성'!A:W,16,0)</f>
        <v>#N/A</v>
      </c>
      <c r="I22" s="16" t="s">
        <v>31</v>
      </c>
      <c r="J22" s="4" t="e">
        <f>VLOOKUP(A22,'1. 문헌특성'!A:W,25,0)</f>
        <v>#N/A</v>
      </c>
      <c r="K22" s="4" t="e">
        <f>VLOOKUP(A22,'1. 문헌특성'!A:W,12,0)</f>
        <v>#N/A</v>
      </c>
      <c r="L22" s="17" t="s">
        <v>693</v>
      </c>
      <c r="M22" s="16" t="s">
        <v>693</v>
      </c>
      <c r="O22" s="16" t="s">
        <v>693</v>
      </c>
      <c r="P22" s="16">
        <v>39</v>
      </c>
      <c r="Q22" s="16">
        <v>38</v>
      </c>
      <c r="R22" s="16" t="s">
        <v>693</v>
      </c>
      <c r="S22" s="16">
        <v>1</v>
      </c>
      <c r="T22" s="90" t="s">
        <v>693</v>
      </c>
      <c r="U22" s="16" t="s">
        <v>693</v>
      </c>
      <c r="V22" s="16" t="s">
        <v>693</v>
      </c>
      <c r="W22" s="16">
        <v>40</v>
      </c>
      <c r="X22" s="16">
        <v>40</v>
      </c>
      <c r="Z22" s="16">
        <v>0</v>
      </c>
      <c r="AB22" s="16" t="s">
        <v>693</v>
      </c>
      <c r="AC22" s="4" t="s">
        <v>693</v>
      </c>
      <c r="AD22" s="4" t="s">
        <v>693</v>
      </c>
      <c r="AF22" s="17" t="s">
        <v>388</v>
      </c>
    </row>
    <row r="23" spans="1:32" ht="13.5" customHeight="1" x14ac:dyDescent="0.3">
      <c r="A23" s="16">
        <v>352</v>
      </c>
      <c r="B23" s="4" t="str">
        <f>VLOOKUP(A23,'1. 문헌특성'!A:W,2,0)</f>
        <v>Sawy</v>
      </c>
      <c r="C23" s="16">
        <f>VLOOKUP(A23,'1. 문헌특성'!A:W,3,0)</f>
        <v>2011</v>
      </c>
      <c r="D23" s="16" t="str">
        <f t="shared" si="0"/>
        <v>Sawy(2011)</v>
      </c>
      <c r="E23" s="4" t="str">
        <f>VLOOKUP(A23,'1. 문헌특성'!A:W,6,0)</f>
        <v>환자대조군</v>
      </c>
      <c r="F23" s="4" t="str">
        <f>VLOOKUP(A23,'1. 문헌특성'!A:W,11,0)</f>
        <v>CRPS type I/ CRPS type II</v>
      </c>
      <c r="G23" s="15">
        <f>VLOOKUP(A23,'1. 문헌특성'!A:W,15,0)</f>
        <v>7</v>
      </c>
      <c r="H23" s="4" t="str">
        <f>VLOOKUP(A23,'1.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3" s="16" t="s">
        <v>31</v>
      </c>
      <c r="J23" s="4" t="e">
        <f>VLOOKUP(A23,'1. 문헌특성'!A:W,25,0)</f>
        <v>#REF!</v>
      </c>
      <c r="K23" s="4" t="str">
        <f>VLOOKUP(A23,'1. 문헌특성'!A:W,12,0)</f>
        <v>-</v>
      </c>
      <c r="L23" s="17" t="s">
        <v>714</v>
      </c>
      <c r="M23" s="16" t="s">
        <v>693</v>
      </c>
      <c r="O23" s="16" t="s">
        <v>709</v>
      </c>
      <c r="P23" s="16">
        <v>21</v>
      </c>
      <c r="Q23" s="16">
        <v>13</v>
      </c>
      <c r="R23" s="16" t="s">
        <v>693</v>
      </c>
      <c r="S23" s="16">
        <v>8</v>
      </c>
      <c r="T23" s="16" t="s">
        <v>693</v>
      </c>
      <c r="U23" s="16" t="s">
        <v>693</v>
      </c>
      <c r="V23" s="16" t="s">
        <v>693</v>
      </c>
      <c r="W23" s="16" t="s">
        <v>56</v>
      </c>
      <c r="X23" s="16" t="s">
        <v>56</v>
      </c>
      <c r="Y23" s="16" t="s">
        <v>56</v>
      </c>
      <c r="Z23" s="16" t="s">
        <v>56</v>
      </c>
      <c r="AA23" s="16" t="s">
        <v>56</v>
      </c>
      <c r="AB23" s="16" t="s">
        <v>56</v>
      </c>
      <c r="AC23" s="15" t="s">
        <v>56</v>
      </c>
      <c r="AD23" s="15" t="s">
        <v>56</v>
      </c>
      <c r="AE23" s="15"/>
      <c r="AF23" s="17" t="s">
        <v>388</v>
      </c>
    </row>
    <row r="24" spans="1:32" ht="13.5" customHeight="1" x14ac:dyDescent="0.3">
      <c r="A24" s="16">
        <v>352</v>
      </c>
      <c r="B24" s="4" t="str">
        <f>VLOOKUP(A24,'1. 문헌특성'!A:W,2,0)</f>
        <v>Sawy</v>
      </c>
      <c r="C24" s="16">
        <f>VLOOKUP(A24,'1. 문헌특성'!A:W,3,0)</f>
        <v>2011</v>
      </c>
      <c r="D24" s="16" t="str">
        <f t="shared" si="0"/>
        <v>Sawy(2011)</v>
      </c>
      <c r="E24" s="4" t="str">
        <f>VLOOKUP(A24,'1. 문헌특성'!A:W,6,0)</f>
        <v>환자대조군</v>
      </c>
      <c r="F24" s="4" t="str">
        <f>VLOOKUP(A24,'1. 문헌특성'!A:W,11,0)</f>
        <v>CRPS type I/ CRPS type II</v>
      </c>
      <c r="G24" s="15">
        <f>VLOOKUP(A24,'1. 문헌특성'!A:W,15,0)</f>
        <v>7</v>
      </c>
      <c r="H24" s="4" t="str">
        <f>VLOOKUP(A24,'1.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4" s="16" t="s">
        <v>31</v>
      </c>
      <c r="J24" s="4" t="e">
        <f>VLOOKUP(A24,'1. 문헌특성'!A:W,25,0)</f>
        <v>#REF!</v>
      </c>
      <c r="K24" s="4" t="str">
        <f>VLOOKUP(A24,'1. 문헌특성'!A:W,12,0)</f>
        <v>-</v>
      </c>
      <c r="L24" s="17" t="s">
        <v>715</v>
      </c>
      <c r="M24" s="16" t="s">
        <v>693</v>
      </c>
      <c r="O24" s="16" t="s">
        <v>709</v>
      </c>
      <c r="P24" s="16">
        <v>14</v>
      </c>
      <c r="Q24" s="16">
        <v>9</v>
      </c>
      <c r="R24" s="16" t="s">
        <v>693</v>
      </c>
      <c r="S24" s="16">
        <v>5</v>
      </c>
      <c r="T24" s="16" t="s">
        <v>693</v>
      </c>
      <c r="U24" s="16" t="s">
        <v>693</v>
      </c>
      <c r="V24" s="16" t="s">
        <v>693</v>
      </c>
      <c r="W24" s="16" t="s">
        <v>56</v>
      </c>
      <c r="X24" s="16" t="s">
        <v>56</v>
      </c>
      <c r="Y24" s="16" t="s">
        <v>56</v>
      </c>
      <c r="Z24" s="16" t="s">
        <v>56</v>
      </c>
      <c r="AA24" s="16" t="s">
        <v>56</v>
      </c>
      <c r="AB24" s="16" t="s">
        <v>56</v>
      </c>
      <c r="AC24" s="15" t="s">
        <v>56</v>
      </c>
      <c r="AD24" s="15" t="s">
        <v>56</v>
      </c>
      <c r="AE24" s="15"/>
    </row>
    <row r="25" spans="1:32" ht="13.5" customHeight="1" x14ac:dyDescent="0.3">
      <c r="A25" s="16">
        <v>352</v>
      </c>
      <c r="B25" s="4" t="str">
        <f>VLOOKUP(A25,'1. 문헌특성'!A:W,2,0)</f>
        <v>Sawy</v>
      </c>
      <c r="C25" s="16">
        <f>VLOOKUP(A25,'1. 문헌특성'!A:W,3,0)</f>
        <v>2011</v>
      </c>
      <c r="D25" s="16" t="str">
        <f t="shared" si="0"/>
        <v>Sawy(2011)</v>
      </c>
      <c r="E25" s="4" t="str">
        <f>VLOOKUP(A25,'1. 문헌특성'!A:W,6,0)</f>
        <v>환자대조군</v>
      </c>
      <c r="F25" s="4" t="str">
        <f>VLOOKUP(A25,'1. 문헌특성'!A:W,11,0)</f>
        <v>CRPS type I/ CRPS type II</v>
      </c>
      <c r="G25" s="15">
        <f>VLOOKUP(A25,'1. 문헌특성'!A:W,15,0)</f>
        <v>7</v>
      </c>
      <c r="H25" s="4" t="str">
        <f>VLOOKUP(A25,'1.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5" s="16" t="s">
        <v>31</v>
      </c>
      <c r="J25" s="4" t="e">
        <f>VLOOKUP(A25,'1. 문헌특성'!A:W,25,0)</f>
        <v>#REF!</v>
      </c>
      <c r="K25" s="4" t="str">
        <f>VLOOKUP(A25,'1. 문헌특성'!A:W,12,0)</f>
        <v>-</v>
      </c>
      <c r="L25" s="17" t="s">
        <v>716</v>
      </c>
      <c r="M25" s="16" t="s">
        <v>693</v>
      </c>
      <c r="O25" s="16" t="s">
        <v>709</v>
      </c>
      <c r="P25" s="16">
        <v>7</v>
      </c>
      <c r="Q25" s="16">
        <v>4</v>
      </c>
      <c r="R25" s="16" t="s">
        <v>693</v>
      </c>
      <c r="S25" s="16">
        <v>3</v>
      </c>
      <c r="T25" s="16" t="s">
        <v>693</v>
      </c>
      <c r="U25" s="16" t="s">
        <v>693</v>
      </c>
      <c r="V25" s="16" t="s">
        <v>693</v>
      </c>
      <c r="W25" s="16" t="s">
        <v>56</v>
      </c>
      <c r="X25" s="16" t="s">
        <v>56</v>
      </c>
      <c r="Y25" s="16" t="s">
        <v>56</v>
      </c>
      <c r="Z25" s="16" t="s">
        <v>56</v>
      </c>
      <c r="AA25" s="16" t="s">
        <v>56</v>
      </c>
      <c r="AB25" s="16" t="s">
        <v>56</v>
      </c>
      <c r="AC25" s="15" t="s">
        <v>56</v>
      </c>
      <c r="AD25" s="15" t="s">
        <v>56</v>
      </c>
      <c r="AE25" s="15"/>
    </row>
    <row r="26" spans="1:32" ht="13.5" customHeight="1" x14ac:dyDescent="0.3">
      <c r="A26" s="16">
        <v>357</v>
      </c>
      <c r="B26" s="4" t="e">
        <f>VLOOKUP(A26,'1. 문헌특성'!A:W,2,0)</f>
        <v>#N/A</v>
      </c>
      <c r="C26" s="16" t="e">
        <f>VLOOKUP(A26,'1. 문헌특성'!A:W,3,0)</f>
        <v>#N/A</v>
      </c>
      <c r="D26" s="16" t="e">
        <f t="shared" si="0"/>
        <v>#N/A</v>
      </c>
      <c r="E26" s="4" t="e">
        <f>VLOOKUP(A26,'1. 문헌특성'!A:W,6,0)</f>
        <v>#N/A</v>
      </c>
      <c r="F26" s="4" t="e">
        <f>VLOOKUP(A26,'1. 문헌특성'!A:W,11,0)</f>
        <v>#N/A</v>
      </c>
      <c r="G26" s="15" t="e">
        <f>VLOOKUP(A26,'1. 문헌특성'!A:W,15,0)</f>
        <v>#N/A</v>
      </c>
      <c r="H26" s="4" t="e">
        <f>VLOOKUP(A26,'1. 문헌특성'!A:W,16,0)</f>
        <v>#N/A</v>
      </c>
      <c r="I26" s="16" t="s">
        <v>31</v>
      </c>
      <c r="J26" s="4" t="e">
        <f>VLOOKUP(A26,'1. 문헌특성'!A:W,25,0)</f>
        <v>#N/A</v>
      </c>
      <c r="K26" s="4" t="e">
        <f>VLOOKUP(A26,'1. 문헌특성'!A:W,12,0)</f>
        <v>#N/A</v>
      </c>
      <c r="L26" s="17" t="s">
        <v>693</v>
      </c>
      <c r="M26" s="16" t="s">
        <v>689</v>
      </c>
      <c r="O26" s="16" t="s">
        <v>693</v>
      </c>
      <c r="P26" s="16">
        <v>50</v>
      </c>
      <c r="Q26" s="16">
        <v>32</v>
      </c>
      <c r="S26" s="16">
        <v>18</v>
      </c>
      <c r="T26" s="16">
        <v>36</v>
      </c>
      <c r="U26" s="16" t="s">
        <v>693</v>
      </c>
      <c r="V26" s="16" t="s">
        <v>693</v>
      </c>
      <c r="W26" s="16">
        <v>20</v>
      </c>
      <c r="X26" s="16">
        <v>19</v>
      </c>
      <c r="Z26" s="16">
        <v>1</v>
      </c>
      <c r="AA26" s="16">
        <v>5</v>
      </c>
      <c r="AB26" s="16">
        <v>4.0000000000000001E-3</v>
      </c>
      <c r="AF26" s="17" t="s">
        <v>721</v>
      </c>
    </row>
    <row r="27" spans="1:32" ht="13.5" customHeight="1" x14ac:dyDescent="0.3">
      <c r="A27" s="16">
        <v>370</v>
      </c>
      <c r="B27" s="4" t="e">
        <f>VLOOKUP(A27,'1. 문헌특성'!A:W,2,0)</f>
        <v>#N/A</v>
      </c>
      <c r="C27" s="16" t="e">
        <f>VLOOKUP(A27,'1. 문헌특성'!A:W,3,0)</f>
        <v>#N/A</v>
      </c>
      <c r="D27" s="16" t="e">
        <f t="shared" si="0"/>
        <v>#N/A</v>
      </c>
      <c r="E27" s="4" t="e">
        <f>VLOOKUP(A27,'1. 문헌특성'!A:W,6,0)</f>
        <v>#N/A</v>
      </c>
      <c r="F27" s="4" t="e">
        <f>VLOOKUP(A27,'1. 문헌특성'!A:W,11,0)</f>
        <v>#N/A</v>
      </c>
      <c r="G27" s="15" t="e">
        <f>VLOOKUP(A27,'1. 문헌특성'!A:W,15,0)</f>
        <v>#N/A</v>
      </c>
      <c r="H27" s="4" t="e">
        <f>VLOOKUP(A27,'1. 문헌특성'!A:W,16,0)</f>
        <v>#N/A</v>
      </c>
      <c r="I27" s="16" t="s">
        <v>31</v>
      </c>
      <c r="J27" s="4" t="e">
        <f>VLOOKUP(A27,'1. 문헌특성'!A:W,25,0)</f>
        <v>#N/A</v>
      </c>
      <c r="K27" s="4" t="e">
        <f>VLOOKUP(A27,'1. 문헌특성'!A:W,12,0)</f>
        <v>#N/A</v>
      </c>
      <c r="L27" s="17" t="s">
        <v>693</v>
      </c>
      <c r="M27" s="16" t="s">
        <v>738</v>
      </c>
      <c r="O27" s="16" t="s">
        <v>739</v>
      </c>
      <c r="P27" s="16">
        <v>17</v>
      </c>
      <c r="S27" s="16">
        <v>4</v>
      </c>
      <c r="T27" s="16">
        <v>24</v>
      </c>
      <c r="W27" s="16">
        <v>10</v>
      </c>
      <c r="Z27" s="16">
        <v>1</v>
      </c>
      <c r="AA27" s="16">
        <v>10</v>
      </c>
      <c r="AB27" s="16">
        <v>0.621</v>
      </c>
      <c r="AF27" s="17" t="s">
        <v>736</v>
      </c>
    </row>
    <row r="28" spans="1:32" ht="13.5" customHeight="1" x14ac:dyDescent="0.3">
      <c r="A28" s="16">
        <v>376</v>
      </c>
      <c r="B28" s="4" t="str">
        <f>VLOOKUP(A28,'1. 문헌특성'!A:W,2,0)</f>
        <v>Reimann</v>
      </c>
      <c r="C28" s="16">
        <f>VLOOKUP(A28,'1. 문헌특성'!A:W,3,0)</f>
        <v>2010</v>
      </c>
      <c r="D28" s="16" t="str">
        <f t="shared" si="0"/>
        <v>Reimann(2010)</v>
      </c>
      <c r="E28" s="4" t="str">
        <f>VLOOKUP(A28,'1. 문헌특성'!A:W,6,0)</f>
        <v>환자대조군</v>
      </c>
      <c r="F28" s="4" t="str">
        <f>VLOOKUP(A28,'1. 문헌특성'!A:W,11,0)</f>
        <v>다계통위축증(MSA)/진행성핵상마비(PSP)/특발성파킨슨병(IPD)</v>
      </c>
      <c r="G28" s="15">
        <f>VLOOKUP(A28,'1. 문헌특성'!A:W,15,0)</f>
        <v>0</v>
      </c>
      <c r="H28" s="4" t="str">
        <f>VLOOKUP(A28,'1.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28" s="16" t="s">
        <v>31</v>
      </c>
      <c r="J28" s="4" t="e">
        <f>VLOOKUP(A28,'1. 문헌특성'!A:W,25,0)</f>
        <v>#REF!</v>
      </c>
      <c r="K28" s="4" t="str">
        <f>VLOOKUP(A28,'1. 문헌특성'!A:W,12,0)</f>
        <v>2002-2005</v>
      </c>
      <c r="L28" s="17" t="s">
        <v>751</v>
      </c>
      <c r="M28" s="16" t="s">
        <v>754</v>
      </c>
      <c r="O28" s="16" t="s">
        <v>693</v>
      </c>
      <c r="P28" s="16">
        <v>38</v>
      </c>
      <c r="S28" s="16">
        <v>17</v>
      </c>
      <c r="T28" s="16">
        <v>53.1</v>
      </c>
      <c r="W28" s="4">
        <v>27</v>
      </c>
      <c r="Z28" s="4">
        <v>1</v>
      </c>
      <c r="AA28" s="4">
        <v>27</v>
      </c>
      <c r="AF28" s="17" t="s">
        <v>755</v>
      </c>
    </row>
    <row r="29" spans="1:32" ht="13.5" customHeight="1" x14ac:dyDescent="0.3">
      <c r="A29" s="16">
        <v>376</v>
      </c>
      <c r="B29" s="4" t="str">
        <f>VLOOKUP(A29,'1. 문헌특성'!A:W,2,0)</f>
        <v>Reimann</v>
      </c>
      <c r="C29" s="16">
        <f>VLOOKUP(A29,'1. 문헌특성'!A:W,3,0)</f>
        <v>2010</v>
      </c>
      <c r="D29" s="16" t="str">
        <f t="shared" si="0"/>
        <v>Reimann(2010)</v>
      </c>
      <c r="E29" s="4" t="str">
        <f>VLOOKUP(A29,'1. 문헌특성'!A:W,6,0)</f>
        <v>환자대조군</v>
      </c>
      <c r="F29" s="4" t="str">
        <f>VLOOKUP(A29,'1. 문헌특성'!A:W,11,0)</f>
        <v>다계통위축증(MSA)/진행성핵상마비(PSP)/특발성파킨슨병(IPD)</v>
      </c>
      <c r="G29" s="15">
        <f>VLOOKUP(A29,'1. 문헌특성'!A:W,15,0)</f>
        <v>0</v>
      </c>
      <c r="H29" s="4" t="str">
        <f>VLOOKUP(A29,'1.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29" s="16" t="s">
        <v>31</v>
      </c>
      <c r="J29" s="4" t="e">
        <f>VLOOKUP(A29,'1. 문헌특성'!A:W,25,0)</f>
        <v>#REF!</v>
      </c>
      <c r="K29" s="4" t="str">
        <f>VLOOKUP(A29,'1. 문헌특성'!A:W,12,0)</f>
        <v>2002-2005</v>
      </c>
      <c r="L29" s="17" t="s">
        <v>752</v>
      </c>
      <c r="M29" s="16" t="s">
        <v>754</v>
      </c>
      <c r="O29" s="16" t="s">
        <v>693</v>
      </c>
      <c r="P29" s="16">
        <v>32</v>
      </c>
      <c r="S29" s="16">
        <v>14</v>
      </c>
      <c r="T29" s="16">
        <v>48.3</v>
      </c>
      <c r="W29" s="4">
        <v>27</v>
      </c>
      <c r="Z29" s="4">
        <v>1</v>
      </c>
      <c r="AA29" s="4">
        <v>27</v>
      </c>
    </row>
    <row r="30" spans="1:32" ht="13.5" customHeight="1" x14ac:dyDescent="0.3">
      <c r="A30" s="16">
        <v>376</v>
      </c>
      <c r="B30" s="4" t="str">
        <f>VLOOKUP(A30,'1. 문헌특성'!A:W,2,0)</f>
        <v>Reimann</v>
      </c>
      <c r="C30" s="16">
        <f>VLOOKUP(A30,'1. 문헌특성'!A:W,3,0)</f>
        <v>2010</v>
      </c>
      <c r="D30" s="16" t="str">
        <f t="shared" si="0"/>
        <v>Reimann(2010)</v>
      </c>
      <c r="E30" s="4" t="str">
        <f>VLOOKUP(A30,'1. 문헌특성'!A:W,6,0)</f>
        <v>환자대조군</v>
      </c>
      <c r="F30" s="4" t="str">
        <f>VLOOKUP(A30,'1. 문헌특성'!A:W,11,0)</f>
        <v>다계통위축증(MSA)/진행성핵상마비(PSP)/특발성파킨슨병(IPD)</v>
      </c>
      <c r="G30" s="15">
        <f>VLOOKUP(A30,'1. 문헌특성'!A:W,15,0)</f>
        <v>0</v>
      </c>
      <c r="H30" s="4" t="str">
        <f>VLOOKUP(A30,'1.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30" s="16" t="s">
        <v>31</v>
      </c>
      <c r="J30" s="4" t="e">
        <f>VLOOKUP(A30,'1. 문헌특성'!A:W,25,0)</f>
        <v>#REF!</v>
      </c>
      <c r="K30" s="4" t="str">
        <f>VLOOKUP(A30,'1. 문헌특성'!A:W,12,0)</f>
        <v>2002-2005</v>
      </c>
      <c r="L30" s="17" t="s">
        <v>753</v>
      </c>
      <c r="M30" s="16" t="s">
        <v>754</v>
      </c>
      <c r="O30" s="16" t="s">
        <v>693</v>
      </c>
      <c r="P30" s="16">
        <v>26</v>
      </c>
      <c r="S30" s="16">
        <v>7</v>
      </c>
      <c r="T30" s="16">
        <v>29.2</v>
      </c>
      <c r="W30" s="4">
        <v>27</v>
      </c>
      <c r="Z30" s="4">
        <v>1</v>
      </c>
      <c r="AA30" s="4">
        <v>27</v>
      </c>
    </row>
    <row r="31" spans="1:32" ht="13.5" customHeight="1" x14ac:dyDescent="0.3">
      <c r="A31" s="16">
        <v>417</v>
      </c>
      <c r="B31" s="4" t="str">
        <f>VLOOKUP(A31,'1. 문헌특성'!A:W,2,0)</f>
        <v>Al-Moallem</v>
      </c>
      <c r="C31" s="16">
        <f>VLOOKUP(A31,'1. 문헌특성'!A:W,3,0)</f>
        <v>2008</v>
      </c>
      <c r="D31" s="16" t="str">
        <f t="shared" si="0"/>
        <v>Al-Moallem(2008)</v>
      </c>
      <c r="E31" s="4" t="str">
        <f>VLOOKUP(A31,'1. 문헌특성'!A:W,6,0)</f>
        <v>진단법평가연구</v>
      </c>
      <c r="F31" s="4" t="str">
        <f>VLOOKUP(A31,'1. 문헌특성'!A:W,11,0)</f>
        <v>당뇨가 있으면서 말초신경병증(PN)/말초신경병증+자율신경병증(PNAN)/건강대조군</v>
      </c>
      <c r="G31" s="15">
        <f>VLOOKUP(A31,'1. 문헌특성'!A:W,15,0)</f>
        <v>18</v>
      </c>
      <c r="H31" s="4" t="str">
        <f>VLOOKUP(A31,'1. 문헌특성'!A:W,16,0)</f>
        <v>선택기준: 미국 신경학회의 사례정의기준에 따라 말단 대칭성 다발 신경병증이 있는경우로, 신경전도검사(Nerve conduction studies)에서 비정상 소견이 있는경우임(통증, 따끔거림, 발 저림, 원위근 약화 또는 위축, 말단근육 감각 감소, 아킬레스건 반사 감소 및 부재)
배제기준: 뇌졸중, 손목터널증후군, 당뇨병에 기인하지 않는 말초신경장애가 있는경우</v>
      </c>
      <c r="I31" s="16" t="s">
        <v>31</v>
      </c>
      <c r="J31" s="4" t="e">
        <f>VLOOKUP(A31,'1. 문헌특성'!A:W,25,0)</f>
        <v>#REF!</v>
      </c>
      <c r="K31" s="4" t="str">
        <f>VLOOKUP(A31,'1. 문헌특성'!A:W,12,0)</f>
        <v>-</v>
      </c>
      <c r="L31" s="17" t="s">
        <v>758</v>
      </c>
      <c r="M31" s="16" t="s">
        <v>612</v>
      </c>
      <c r="O31" s="16" t="s">
        <v>693</v>
      </c>
      <c r="P31" s="16">
        <v>50</v>
      </c>
      <c r="Q31" s="16">
        <v>32</v>
      </c>
      <c r="S31" s="16">
        <v>18</v>
      </c>
      <c r="W31" s="4">
        <v>18</v>
      </c>
      <c r="X31" s="4">
        <v>18</v>
      </c>
    </row>
    <row r="32" spans="1:32" ht="13.5" customHeight="1" x14ac:dyDescent="0.3">
      <c r="A32" s="16">
        <v>417</v>
      </c>
      <c r="B32" s="4" t="str">
        <f>VLOOKUP(A32,'1. 문헌특성'!A:W,2,0)</f>
        <v>Al-Moallem</v>
      </c>
      <c r="C32" s="16">
        <f>VLOOKUP(A32,'1. 문헌특성'!A:W,3,0)</f>
        <v>2008</v>
      </c>
      <c r="D32" s="16" t="str">
        <f t="shared" si="0"/>
        <v>Al-Moallem(2008)</v>
      </c>
      <c r="E32" s="4" t="str">
        <f>VLOOKUP(A32,'1. 문헌특성'!A:W,6,0)</f>
        <v>진단법평가연구</v>
      </c>
      <c r="F32" s="4" t="str">
        <f>VLOOKUP(A32,'1. 문헌특성'!A:W,11,0)</f>
        <v>당뇨가 있으면서 말초신경병증(PN)/말초신경병증+자율신경병증(PNAN)/건강대조군</v>
      </c>
      <c r="G32" s="15">
        <f>VLOOKUP(A32,'1. 문헌특성'!A:W,15,0)</f>
        <v>18</v>
      </c>
      <c r="H32" s="4" t="str">
        <f>VLOOKUP(A32,'1. 문헌특성'!A:W,16,0)</f>
        <v>선택기준: 미국 신경학회의 사례정의기준에 따라 말단 대칭성 다발 신경병증이 있는경우로, 신경전도검사(Nerve conduction studies)에서 비정상 소견이 있는경우임(통증, 따끔거림, 발 저림, 원위근 약화 또는 위축, 말단근육 감각 감소, 아킬레스건 반사 감소 및 부재)
배제기준: 뇌졸중, 손목터널증후군, 당뇨병에 기인하지 않는 말초신경장애가 있는경우</v>
      </c>
      <c r="I32" s="16" t="s">
        <v>31</v>
      </c>
      <c r="J32" s="4" t="e">
        <f>VLOOKUP(A32,'1. 문헌특성'!A:W,25,0)</f>
        <v>#REF!</v>
      </c>
      <c r="K32" s="4" t="str">
        <f>VLOOKUP(A32,'1. 문헌특성'!A:W,12,0)</f>
        <v>-</v>
      </c>
      <c r="L32" s="17" t="s">
        <v>759</v>
      </c>
      <c r="M32" s="16" t="s">
        <v>612</v>
      </c>
      <c r="O32" s="16" t="s">
        <v>693</v>
      </c>
      <c r="P32" s="16">
        <v>16</v>
      </c>
      <c r="Q32" s="16">
        <v>2</v>
      </c>
      <c r="S32" s="16">
        <v>14</v>
      </c>
      <c r="W32" s="4">
        <v>18</v>
      </c>
      <c r="X32" s="4">
        <v>18</v>
      </c>
    </row>
    <row r="33" spans="1:32" ht="13.5" customHeight="1" x14ac:dyDescent="0.3">
      <c r="A33" s="16">
        <v>448</v>
      </c>
      <c r="B33" s="4" t="e">
        <f>VLOOKUP(A33,'1. 문헌특성'!A:W,2,0)</f>
        <v>#N/A</v>
      </c>
      <c r="C33" s="16" t="e">
        <f>VLOOKUP(A33,'1. 문헌특성'!A:W,3,0)</f>
        <v>#N/A</v>
      </c>
      <c r="D33" s="16" t="e">
        <f t="shared" si="0"/>
        <v>#N/A</v>
      </c>
      <c r="E33" s="4" t="e">
        <f>VLOOKUP(A33,'1. 문헌특성'!A:W,6,0)</f>
        <v>#N/A</v>
      </c>
      <c r="F33" s="4" t="e">
        <f>VLOOKUP(A33,'1. 문헌특성'!A:W,11,0)</f>
        <v>#N/A</v>
      </c>
      <c r="G33" s="15" t="e">
        <f>VLOOKUP(A33,'1. 문헌특성'!A:W,15,0)</f>
        <v>#N/A</v>
      </c>
      <c r="H33" s="4" t="e">
        <f>VLOOKUP(A33,'1. 문헌특성'!A:W,16,0)</f>
        <v>#N/A</v>
      </c>
      <c r="I33" s="16" t="s">
        <v>31</v>
      </c>
      <c r="J33" s="4" t="e">
        <f>VLOOKUP(A33,'1. 문헌특성'!A:W,25,0)</f>
        <v>#N/A</v>
      </c>
      <c r="K33" s="4" t="e">
        <f>VLOOKUP(A33,'1. 문헌특성'!A:W,12,0)</f>
        <v>#N/A</v>
      </c>
      <c r="M33" s="16" t="s">
        <v>689</v>
      </c>
      <c r="P33" s="16">
        <v>32</v>
      </c>
      <c r="Q33" s="16">
        <v>18</v>
      </c>
      <c r="R33" s="16">
        <v>56.3</v>
      </c>
      <c r="W33" s="16">
        <v>34</v>
      </c>
      <c r="X33" s="16">
        <v>34</v>
      </c>
      <c r="Y33" s="16">
        <v>100</v>
      </c>
      <c r="AB33" s="16" t="s">
        <v>772</v>
      </c>
      <c r="AF33" s="17" t="s">
        <v>773</v>
      </c>
    </row>
    <row r="34" spans="1:32" ht="13.5" customHeight="1" x14ac:dyDescent="0.3">
      <c r="A34" s="16">
        <v>453</v>
      </c>
      <c r="B34" s="4" t="e">
        <f>VLOOKUP(A34,'1. 문헌특성'!A:W,2,0)</f>
        <v>#N/A</v>
      </c>
      <c r="C34" s="16" t="e">
        <f>VLOOKUP(A34,'1. 문헌특성'!A:W,3,0)</f>
        <v>#N/A</v>
      </c>
      <c r="D34" s="16" t="e">
        <f t="shared" si="0"/>
        <v>#N/A</v>
      </c>
      <c r="E34" s="4" t="e">
        <f>VLOOKUP(A34,'1. 문헌특성'!A:W,6,0)</f>
        <v>#N/A</v>
      </c>
      <c r="F34" s="4" t="e">
        <f>VLOOKUP(A34,'1. 문헌특성'!A:W,11,0)</f>
        <v>#N/A</v>
      </c>
      <c r="G34" s="15" t="e">
        <f>VLOOKUP(A34,'1. 문헌특성'!A:W,15,0)</f>
        <v>#N/A</v>
      </c>
      <c r="H34" s="4" t="e">
        <f>VLOOKUP(A34,'1. 문헌특성'!A:W,16,0)</f>
        <v>#N/A</v>
      </c>
      <c r="I34" s="16" t="s">
        <v>31</v>
      </c>
      <c r="J34" s="4" t="e">
        <f>VLOOKUP(A34,'1. 문헌특성'!A:W,25,0)</f>
        <v>#N/A</v>
      </c>
      <c r="K34" s="4" t="e">
        <f>VLOOKUP(A34,'1. 문헌특성'!A:W,12,0)</f>
        <v>#N/A</v>
      </c>
      <c r="M34" s="16" t="s">
        <v>697</v>
      </c>
      <c r="O34" s="16" t="s">
        <v>783</v>
      </c>
      <c r="P34" s="16">
        <v>22</v>
      </c>
      <c r="Q34" s="16">
        <v>20</v>
      </c>
      <c r="R34" s="16">
        <v>100</v>
      </c>
      <c r="S34" s="16">
        <v>0</v>
      </c>
      <c r="T34" s="16">
        <v>0</v>
      </c>
      <c r="W34" s="16">
        <v>20</v>
      </c>
      <c r="X34" s="16">
        <v>20</v>
      </c>
      <c r="Y34" s="16">
        <v>100</v>
      </c>
      <c r="Z34" s="16">
        <v>0</v>
      </c>
      <c r="AA34" s="16">
        <v>0</v>
      </c>
      <c r="AF34" s="17" t="s">
        <v>781</v>
      </c>
    </row>
    <row r="35" spans="1:32" ht="13.5" customHeight="1" x14ac:dyDescent="0.3">
      <c r="A35" s="16">
        <v>453</v>
      </c>
      <c r="B35" s="4" t="e">
        <f>VLOOKUP(A35,'1. 문헌특성'!A:W,2,0)</f>
        <v>#N/A</v>
      </c>
      <c r="C35" s="16" t="e">
        <f>VLOOKUP(A35,'1. 문헌특성'!A:W,3,0)</f>
        <v>#N/A</v>
      </c>
      <c r="D35" s="16" t="e">
        <f t="shared" si="0"/>
        <v>#N/A</v>
      </c>
      <c r="E35" s="4" t="e">
        <f>VLOOKUP(A35,'1. 문헌특성'!A:W,6,0)</f>
        <v>#N/A</v>
      </c>
      <c r="F35" s="4" t="e">
        <f>VLOOKUP(A35,'1. 문헌특성'!A:W,11,0)</f>
        <v>#N/A</v>
      </c>
      <c r="G35" s="15" t="e">
        <f>VLOOKUP(A35,'1. 문헌특성'!A:W,15,0)</f>
        <v>#N/A</v>
      </c>
      <c r="H35" s="4" t="e">
        <f>VLOOKUP(A35,'1. 문헌특성'!A:W,16,0)</f>
        <v>#N/A</v>
      </c>
      <c r="I35" s="16" t="s">
        <v>31</v>
      </c>
      <c r="J35" s="4" t="e">
        <f>VLOOKUP(A35,'1. 문헌특성'!A:W,25,0)</f>
        <v>#N/A</v>
      </c>
      <c r="K35" s="4" t="e">
        <f>VLOOKUP(A35,'1. 문헌특성'!A:W,12,0)</f>
        <v>#N/A</v>
      </c>
      <c r="M35" s="16" t="s">
        <v>782</v>
      </c>
      <c r="O35" s="16" t="s">
        <v>783</v>
      </c>
      <c r="P35" s="16">
        <v>22</v>
      </c>
      <c r="Q35" s="16">
        <v>18</v>
      </c>
      <c r="R35" s="16">
        <v>81.8</v>
      </c>
      <c r="S35" s="16">
        <v>4</v>
      </c>
      <c r="T35" s="16">
        <v>18.2</v>
      </c>
      <c r="W35" s="16">
        <v>20</v>
      </c>
      <c r="X35" s="16">
        <v>20</v>
      </c>
      <c r="Y35" s="16">
        <v>100</v>
      </c>
      <c r="Z35" s="16">
        <v>0</v>
      </c>
      <c r="AA35" s="16">
        <v>0</v>
      </c>
    </row>
    <row r="36" spans="1:32" ht="13.5" customHeight="1" x14ac:dyDescent="0.3">
      <c r="A36" s="16">
        <v>462</v>
      </c>
      <c r="B36" s="4" t="str">
        <f>VLOOKUP(A36,'1. 문헌특성'!A:W,2,0)</f>
        <v>Ashraf</v>
      </c>
      <c r="C36" s="16">
        <f>VLOOKUP(A36,'1. 문헌특성'!A:W,3,0)</f>
        <v>2005</v>
      </c>
      <c r="D36" s="16" t="str">
        <f t="shared" si="0"/>
        <v>Ashraf(2005)</v>
      </c>
      <c r="E36" s="4" t="str">
        <f>VLOOKUP(A36,'1. 문헌특성'!A:W,6,0)</f>
        <v>환자대조군</v>
      </c>
      <c r="F36" s="4" t="str">
        <f>VLOOKUP(A36,'1. 문헌특성'!A:W,11,0)</f>
        <v>척수손상환자 중 발기부전 있음/없음</v>
      </c>
      <c r="G36" s="15">
        <f>VLOOKUP(A36,'1. 문헌특성'!A:W,15,0)</f>
        <v>14</v>
      </c>
      <c r="H36" s="4" t="str">
        <f>VLOOKUP(A36,'1. 문헌특성'!A:W,16,0)</f>
        <v xml:space="preserve">선택기준:  척수손상의 표준 신경학적 및 기능적 분류를 위한 국제 지침에 따라 평가함
배제기준: 말초혈관질환, 당뇨병을 포함하여 발기부전을 일으킬수 있는 다른 질병의 특징을 가진 환자, 말초신경장애 또는 신경 후 병변이 있는 환자, 척수원추, 마미총에 병변이 있는 환자 </v>
      </c>
      <c r="I36" s="16" t="s">
        <v>31</v>
      </c>
      <c r="J36" s="4" t="e">
        <f>VLOOKUP(A36,'1. 문헌특성'!A:W,25,0)</f>
        <v>#REF!</v>
      </c>
      <c r="K36" s="4" t="str">
        <f>VLOOKUP(A36,'1. 문헌특성'!A:W,12,0)</f>
        <v>2001.2-12</v>
      </c>
      <c r="M36" s="16" t="s">
        <v>697</v>
      </c>
      <c r="P36" s="16">
        <v>26</v>
      </c>
      <c r="S36" s="16">
        <v>21</v>
      </c>
      <c r="W36" s="16">
        <v>14</v>
      </c>
      <c r="Z36" s="16">
        <v>3</v>
      </c>
      <c r="AB36" s="16" t="s">
        <v>772</v>
      </c>
      <c r="AF36" s="17" t="s">
        <v>721</v>
      </c>
    </row>
    <row r="37" spans="1:32" ht="13.5" customHeight="1" x14ac:dyDescent="0.3">
      <c r="A37" s="16">
        <v>462</v>
      </c>
      <c r="B37" s="4" t="str">
        <f>VLOOKUP(A37,'1. 문헌특성'!A:W,2,0)</f>
        <v>Ashraf</v>
      </c>
      <c r="C37" s="16">
        <f>VLOOKUP(A37,'1. 문헌특성'!A:W,3,0)</f>
        <v>2005</v>
      </c>
      <c r="D37" s="16" t="str">
        <f t="shared" si="0"/>
        <v>Ashraf(2005)</v>
      </c>
      <c r="E37" s="4" t="str">
        <f>VLOOKUP(A37,'1. 문헌특성'!A:W,6,0)</f>
        <v>환자대조군</v>
      </c>
      <c r="F37" s="4" t="str">
        <f>VLOOKUP(A37,'1. 문헌특성'!A:W,11,0)</f>
        <v>척수손상환자 중 발기부전 있음/없음</v>
      </c>
      <c r="G37" s="15">
        <f>VLOOKUP(A37,'1. 문헌특성'!A:W,15,0)</f>
        <v>14</v>
      </c>
      <c r="H37" s="4" t="str">
        <f>VLOOKUP(A37,'1. 문헌특성'!A:W,16,0)</f>
        <v xml:space="preserve">선택기준:  척수손상의 표준 신경학적 및 기능적 분류를 위한 국제 지침에 따라 평가함
배제기준: 말초혈관질환, 당뇨병을 포함하여 발기부전을 일으킬수 있는 다른 질병의 특징을 가진 환자, 말초신경장애 또는 신경 후 병변이 있는 환자, 척수원추, 마미총에 병변이 있는 환자 </v>
      </c>
      <c r="I37" s="16" t="s">
        <v>31</v>
      </c>
      <c r="J37" s="4" t="e">
        <f>VLOOKUP(A37,'1. 문헌특성'!A:W,25,0)</f>
        <v>#REF!</v>
      </c>
      <c r="K37" s="4" t="str">
        <f>VLOOKUP(A37,'1. 문헌특성'!A:W,12,0)</f>
        <v>2001.2-12</v>
      </c>
      <c r="M37" s="16" t="s">
        <v>782</v>
      </c>
      <c r="P37" s="16">
        <v>26</v>
      </c>
      <c r="S37" s="16">
        <v>15</v>
      </c>
      <c r="W37" s="16">
        <v>14</v>
      </c>
      <c r="Z37" s="16">
        <v>3</v>
      </c>
      <c r="AB37" s="16">
        <v>2.7900000000000001E-2</v>
      </c>
    </row>
    <row r="38" spans="1:32" ht="13.5" customHeight="1" x14ac:dyDescent="0.3">
      <c r="A38" s="16">
        <v>510</v>
      </c>
      <c r="B38" s="4" t="e">
        <f>VLOOKUP(A38,'1. 문헌특성'!A:W,2,0)</f>
        <v>#N/A</v>
      </c>
      <c r="C38" s="16" t="e">
        <f>VLOOKUP(A38,'1. 문헌특성'!A:W,3,0)</f>
        <v>#N/A</v>
      </c>
      <c r="D38" s="16" t="e">
        <f t="shared" si="0"/>
        <v>#N/A</v>
      </c>
      <c r="E38" s="4" t="e">
        <f>VLOOKUP(A38,'1. 문헌특성'!A:W,6,0)</f>
        <v>#N/A</v>
      </c>
      <c r="F38" s="4" t="e">
        <f>VLOOKUP(A38,'1. 문헌특성'!A:W,11,0)</f>
        <v>#N/A</v>
      </c>
      <c r="G38" s="15" t="e">
        <f>VLOOKUP(A38,'1. 문헌특성'!A:W,15,0)</f>
        <v>#N/A</v>
      </c>
      <c r="H38" s="4" t="e">
        <f>VLOOKUP(A38,'1. 문헌특성'!A:W,16,0)</f>
        <v>#N/A</v>
      </c>
      <c r="I38" s="16" t="s">
        <v>31</v>
      </c>
      <c r="J38" s="4" t="e">
        <f>VLOOKUP(A38,'1. 문헌특성'!A:W,25,0)</f>
        <v>#N/A</v>
      </c>
      <c r="K38" s="4" t="e">
        <f>VLOOKUP(A38,'1. 문헌특성'!A:W,12,0)</f>
        <v>#N/A</v>
      </c>
      <c r="M38" s="16" t="s">
        <v>803</v>
      </c>
      <c r="P38" s="16">
        <v>23</v>
      </c>
      <c r="S38" s="16">
        <v>3</v>
      </c>
      <c r="W38" s="16">
        <v>23</v>
      </c>
      <c r="Z38" s="16">
        <v>0</v>
      </c>
      <c r="AB38" s="16">
        <v>0.23200000000000001</v>
      </c>
      <c r="AF38" s="17" t="s">
        <v>379</v>
      </c>
    </row>
    <row r="39" spans="1:32" ht="13.5" customHeight="1" x14ac:dyDescent="0.3">
      <c r="A39" s="16">
        <v>510</v>
      </c>
      <c r="B39" s="4" t="e">
        <f>VLOOKUP(A39,'1. 문헌특성'!A:W,2,0)</f>
        <v>#N/A</v>
      </c>
      <c r="C39" s="16" t="e">
        <f>VLOOKUP(A39,'1. 문헌특성'!A:W,3,0)</f>
        <v>#N/A</v>
      </c>
      <c r="D39" s="16" t="e">
        <f t="shared" si="0"/>
        <v>#N/A</v>
      </c>
      <c r="E39" s="4" t="e">
        <f>VLOOKUP(A39,'1. 문헌특성'!A:W,6,0)</f>
        <v>#N/A</v>
      </c>
      <c r="F39" s="4" t="e">
        <f>VLOOKUP(A39,'1. 문헌특성'!A:W,11,0)</f>
        <v>#N/A</v>
      </c>
      <c r="G39" s="15" t="e">
        <f>VLOOKUP(A39,'1. 문헌특성'!A:W,15,0)</f>
        <v>#N/A</v>
      </c>
      <c r="H39" s="4" t="e">
        <f>VLOOKUP(A39,'1. 문헌특성'!A:W,16,0)</f>
        <v>#N/A</v>
      </c>
      <c r="I39" s="16" t="s">
        <v>31</v>
      </c>
      <c r="J39" s="4" t="e">
        <f>VLOOKUP(A39,'1. 문헌특성'!A:W,25,0)</f>
        <v>#N/A</v>
      </c>
      <c r="K39" s="4" t="e">
        <f>VLOOKUP(A39,'1. 문헌특성'!A:W,12,0)</f>
        <v>#N/A</v>
      </c>
      <c r="M39" s="16" t="s">
        <v>804</v>
      </c>
      <c r="P39" s="16">
        <v>23</v>
      </c>
      <c r="S39" s="16">
        <v>6</v>
      </c>
      <c r="W39" s="16">
        <v>23</v>
      </c>
      <c r="Z39" s="16">
        <v>0</v>
      </c>
      <c r="AB39" s="16">
        <v>2.8000000000000001E-2</v>
      </c>
    </row>
    <row r="40" spans="1:32" ht="13.5" customHeight="1" x14ac:dyDescent="0.3">
      <c r="A40" s="16">
        <v>544</v>
      </c>
      <c r="B40" s="4" t="e">
        <f>VLOOKUP(A40,'1. 문헌특성'!A:W,2,0)</f>
        <v>#N/A</v>
      </c>
      <c r="C40" s="16" t="e">
        <f>VLOOKUP(A40,'1. 문헌특성'!A:W,3,0)</f>
        <v>#N/A</v>
      </c>
      <c r="D40" s="16" t="e">
        <f t="shared" si="0"/>
        <v>#N/A</v>
      </c>
      <c r="E40" s="4" t="e">
        <f>VLOOKUP(A40,'1. 문헌특성'!A:W,6,0)</f>
        <v>#N/A</v>
      </c>
      <c r="F40" s="4" t="e">
        <f>VLOOKUP(A40,'1. 문헌특성'!A:W,11,0)</f>
        <v>#N/A</v>
      </c>
      <c r="G40" s="15" t="e">
        <f>VLOOKUP(A40,'1. 문헌특성'!A:W,15,0)</f>
        <v>#N/A</v>
      </c>
      <c r="H40" s="4" t="e">
        <f>VLOOKUP(A40,'1. 문헌특성'!A:W,16,0)</f>
        <v>#N/A</v>
      </c>
      <c r="I40" s="16" t="s">
        <v>31</v>
      </c>
      <c r="J40" s="4" t="e">
        <f>VLOOKUP(A40,'1. 문헌특성'!A:W,25,0)</f>
        <v>#N/A</v>
      </c>
      <c r="K40" s="4" t="e">
        <f>VLOOKUP(A40,'1. 문헌특성'!A:W,12,0)</f>
        <v>#N/A</v>
      </c>
      <c r="M40" s="16" t="s">
        <v>813</v>
      </c>
      <c r="O40" s="16" t="s">
        <v>814</v>
      </c>
      <c r="P40" s="16">
        <v>60</v>
      </c>
      <c r="Q40" s="16">
        <v>43</v>
      </c>
      <c r="S40" s="16">
        <v>17</v>
      </c>
      <c r="AF40" s="17" t="s">
        <v>815</v>
      </c>
    </row>
    <row r="41" spans="1:32" ht="13.5" customHeight="1" x14ac:dyDescent="0.3">
      <c r="A41" s="16">
        <v>559</v>
      </c>
      <c r="B41" s="4" t="e">
        <f>VLOOKUP(A41,'1. 문헌특성'!A:W,2,0)</f>
        <v>#N/A</v>
      </c>
      <c r="C41" s="16" t="e">
        <f>VLOOKUP(A41,'1. 문헌특성'!A:W,3,0)</f>
        <v>#N/A</v>
      </c>
      <c r="D41" s="16" t="e">
        <f t="shared" si="0"/>
        <v>#N/A</v>
      </c>
      <c r="E41" s="4" t="e">
        <f>VLOOKUP(A41,'1. 문헌특성'!A:W,6,0)</f>
        <v>#N/A</v>
      </c>
      <c r="F41" s="4" t="e">
        <f>VLOOKUP(A41,'1. 문헌특성'!A:W,11,0)</f>
        <v>#N/A</v>
      </c>
      <c r="G41" s="15" t="e">
        <f>VLOOKUP(A41,'1. 문헌특성'!A:W,15,0)</f>
        <v>#N/A</v>
      </c>
      <c r="H41" s="4" t="e">
        <f>VLOOKUP(A41,'1. 문헌특성'!A:W,16,0)</f>
        <v>#N/A</v>
      </c>
      <c r="I41" s="16" t="s">
        <v>31</v>
      </c>
      <c r="J41" s="4" t="e">
        <f>VLOOKUP(A41,'1. 문헌특성'!A:W,25,0)</f>
        <v>#N/A</v>
      </c>
      <c r="K41" s="4" t="e">
        <f>VLOOKUP(A41,'1. 문헌특성'!A:W,12,0)</f>
        <v>#N/A</v>
      </c>
      <c r="M41" s="16" t="s">
        <v>824</v>
      </c>
      <c r="P41" s="16">
        <v>29</v>
      </c>
      <c r="Q41" s="16">
        <v>5</v>
      </c>
      <c r="S41" s="16">
        <v>24</v>
      </c>
      <c r="W41" s="16">
        <v>30</v>
      </c>
      <c r="X41" s="16">
        <v>30</v>
      </c>
      <c r="Z41" s="16">
        <v>0</v>
      </c>
      <c r="AB41" s="16">
        <v>0</v>
      </c>
      <c r="AF41" s="17" t="s">
        <v>500</v>
      </c>
    </row>
    <row r="42" spans="1:32" ht="13.5" customHeight="1" x14ac:dyDescent="0.3">
      <c r="A42" s="16">
        <v>559</v>
      </c>
      <c r="B42" s="4" t="e">
        <f>VLOOKUP(A42,'1. 문헌특성'!A:W,2,0)</f>
        <v>#N/A</v>
      </c>
      <c r="C42" s="16" t="e">
        <f>VLOOKUP(A42,'1. 문헌특성'!A:W,3,0)</f>
        <v>#N/A</v>
      </c>
      <c r="D42" s="16" t="e">
        <f t="shared" si="0"/>
        <v>#N/A</v>
      </c>
      <c r="E42" s="4" t="e">
        <f>VLOOKUP(A42,'1. 문헌특성'!A:W,6,0)</f>
        <v>#N/A</v>
      </c>
      <c r="F42" s="4" t="e">
        <f>VLOOKUP(A42,'1. 문헌특성'!A:W,11,0)</f>
        <v>#N/A</v>
      </c>
      <c r="G42" s="15" t="e">
        <f>VLOOKUP(A42,'1. 문헌특성'!A:W,15,0)</f>
        <v>#N/A</v>
      </c>
      <c r="H42" s="4" t="e">
        <f>VLOOKUP(A42,'1. 문헌특성'!A:W,16,0)</f>
        <v>#N/A</v>
      </c>
      <c r="I42" s="16" t="s">
        <v>31</v>
      </c>
      <c r="J42" s="4" t="e">
        <f>VLOOKUP(A42,'1. 문헌특성'!A:W,25,0)</f>
        <v>#N/A</v>
      </c>
      <c r="K42" s="4" t="e">
        <f>VLOOKUP(A42,'1. 문헌특성'!A:W,12,0)</f>
        <v>#N/A</v>
      </c>
      <c r="M42" s="16" t="s">
        <v>825</v>
      </c>
      <c r="P42" s="16">
        <v>29</v>
      </c>
      <c r="Q42" s="16">
        <v>7</v>
      </c>
      <c r="S42" s="16">
        <v>22</v>
      </c>
      <c r="W42" s="16">
        <v>30</v>
      </c>
      <c r="X42" s="16">
        <v>30</v>
      </c>
      <c r="Z42" s="16">
        <v>0</v>
      </c>
      <c r="AB42" s="16">
        <v>0</v>
      </c>
    </row>
    <row r="43" spans="1:32" ht="13.5" customHeight="1" x14ac:dyDescent="0.3">
      <c r="A43" s="16">
        <v>651</v>
      </c>
      <c r="B43" s="4" t="e">
        <f>VLOOKUP(A43,'1. 문헌특성'!A:W,2,0)</f>
        <v>#N/A</v>
      </c>
      <c r="C43" s="16" t="e">
        <f>VLOOKUP(A43,'1. 문헌특성'!A:W,3,0)</f>
        <v>#N/A</v>
      </c>
      <c r="D43" s="16" t="e">
        <f t="shared" si="0"/>
        <v>#N/A</v>
      </c>
      <c r="E43" s="4" t="e">
        <f>VLOOKUP(A43,'1. 문헌특성'!A:W,6,0)</f>
        <v>#N/A</v>
      </c>
      <c r="F43" s="4" t="e">
        <f>VLOOKUP(A43,'1. 문헌특성'!A:W,11,0)</f>
        <v>#N/A</v>
      </c>
      <c r="G43" s="15" t="e">
        <f>VLOOKUP(A43,'1. 문헌특성'!A:W,15,0)</f>
        <v>#N/A</v>
      </c>
      <c r="H43" s="4" t="e">
        <f>VLOOKUP(A43,'1. 문헌특성'!A:W,16,0)</f>
        <v>#N/A</v>
      </c>
      <c r="I43" s="16" t="s">
        <v>31</v>
      </c>
      <c r="J43" s="4" t="e">
        <f>VLOOKUP(A43,'1. 문헌특성'!A:W,25,0)</f>
        <v>#N/A</v>
      </c>
      <c r="K43" s="4" t="e">
        <f>VLOOKUP(A43,'1. 문헌특성'!A:W,12,0)</f>
        <v>#N/A</v>
      </c>
      <c r="P43" s="16">
        <v>51</v>
      </c>
      <c r="Q43" s="16">
        <v>28</v>
      </c>
      <c r="R43" s="16">
        <v>54.9</v>
      </c>
      <c r="S43" s="16">
        <v>23</v>
      </c>
      <c r="T43" s="16">
        <v>45.1</v>
      </c>
      <c r="AF43" s="17" t="s">
        <v>838</v>
      </c>
    </row>
    <row r="44" spans="1:32" ht="13.5" customHeight="1" x14ac:dyDescent="0.3">
      <c r="A44" s="16">
        <v>660</v>
      </c>
      <c r="B44" s="4" t="e">
        <f>VLOOKUP(A44,'1. 문헌특성'!A:W,2,0)</f>
        <v>#N/A</v>
      </c>
      <c r="C44" s="16" t="e">
        <f>VLOOKUP(A44,'1. 문헌특성'!A:W,3,0)</f>
        <v>#N/A</v>
      </c>
      <c r="D44" s="16" t="e">
        <f t="shared" si="0"/>
        <v>#N/A</v>
      </c>
      <c r="E44" s="4" t="e">
        <f>VLOOKUP(A44,'1. 문헌특성'!A:W,6,0)</f>
        <v>#N/A</v>
      </c>
      <c r="F44" s="4" t="e">
        <f>VLOOKUP(A44,'1. 문헌특성'!A:W,11,0)</f>
        <v>#N/A</v>
      </c>
      <c r="G44" s="15" t="e">
        <f>VLOOKUP(A44,'1. 문헌특성'!A:W,15,0)</f>
        <v>#N/A</v>
      </c>
      <c r="H44" s="4" t="e">
        <f>VLOOKUP(A44,'1. 문헌특성'!A:W,16,0)</f>
        <v>#N/A</v>
      </c>
      <c r="I44" s="16" t="s">
        <v>31</v>
      </c>
      <c r="J44" s="4" t="e">
        <f>VLOOKUP(A44,'1. 문헌특성'!A:W,25,0)</f>
        <v>#N/A</v>
      </c>
      <c r="K44" s="4" t="e">
        <f>VLOOKUP(A44,'1. 문헌특성'!A:W,12,0)</f>
        <v>#N/A</v>
      </c>
      <c r="L44" s="17" t="s">
        <v>847</v>
      </c>
      <c r="M44" s="16" t="s">
        <v>853</v>
      </c>
      <c r="O44" s="16" t="s">
        <v>814</v>
      </c>
      <c r="P44" s="16">
        <v>75</v>
      </c>
      <c r="T44" s="16">
        <v>41.2</v>
      </c>
      <c r="W44" s="16">
        <v>15</v>
      </c>
      <c r="X44" s="111">
        <v>15</v>
      </c>
      <c r="Y44" s="111">
        <v>100</v>
      </c>
      <c r="AB44" s="16" t="s">
        <v>814</v>
      </c>
      <c r="AF44" s="17" t="s">
        <v>852</v>
      </c>
    </row>
    <row r="45" spans="1:32" ht="13.5" customHeight="1" x14ac:dyDescent="0.3">
      <c r="A45" s="16">
        <v>660</v>
      </c>
      <c r="B45" s="4" t="e">
        <f>VLOOKUP(A45,'1. 문헌특성'!A:W,2,0)</f>
        <v>#N/A</v>
      </c>
      <c r="C45" s="16" t="e">
        <f>VLOOKUP(A45,'1. 문헌특성'!A:W,3,0)</f>
        <v>#N/A</v>
      </c>
      <c r="D45" s="16" t="e">
        <f t="shared" si="0"/>
        <v>#N/A</v>
      </c>
      <c r="E45" s="4" t="e">
        <f>VLOOKUP(A45,'1. 문헌특성'!A:W,6,0)</f>
        <v>#N/A</v>
      </c>
      <c r="F45" s="4" t="e">
        <f>VLOOKUP(A45,'1. 문헌특성'!A:W,11,0)</f>
        <v>#N/A</v>
      </c>
      <c r="G45" s="15" t="e">
        <f>VLOOKUP(A45,'1. 문헌특성'!A:W,15,0)</f>
        <v>#N/A</v>
      </c>
      <c r="H45" s="4" t="e">
        <f>VLOOKUP(A45,'1. 문헌특성'!A:W,16,0)</f>
        <v>#N/A</v>
      </c>
      <c r="I45" s="16" t="s">
        <v>31</v>
      </c>
      <c r="J45" s="4" t="e">
        <f>VLOOKUP(A45,'1. 문헌특성'!A:W,25,0)</f>
        <v>#N/A</v>
      </c>
      <c r="K45" s="4" t="e">
        <f>VLOOKUP(A45,'1. 문헌특성'!A:W,12,0)</f>
        <v>#N/A</v>
      </c>
      <c r="L45" s="17" t="s">
        <v>848</v>
      </c>
      <c r="M45" s="16" t="s">
        <v>853</v>
      </c>
      <c r="O45" s="16" t="s">
        <v>814</v>
      </c>
      <c r="P45" s="16">
        <v>25</v>
      </c>
      <c r="T45" s="16">
        <v>30</v>
      </c>
      <c r="W45" s="16">
        <v>15</v>
      </c>
      <c r="AB45" s="16" t="s">
        <v>814</v>
      </c>
    </row>
    <row r="46" spans="1:32" ht="13.5" customHeight="1" x14ac:dyDescent="0.3">
      <c r="A46" s="16">
        <v>660</v>
      </c>
      <c r="B46" s="4" t="e">
        <f>VLOOKUP(A46,'1. 문헌특성'!A:W,2,0)</f>
        <v>#N/A</v>
      </c>
      <c r="C46" s="16" t="e">
        <f>VLOOKUP(A46,'1. 문헌특성'!A:W,3,0)</f>
        <v>#N/A</v>
      </c>
      <c r="D46" s="16" t="e">
        <f t="shared" si="0"/>
        <v>#N/A</v>
      </c>
      <c r="E46" s="4" t="e">
        <f>VLOOKUP(A46,'1. 문헌특성'!A:W,6,0)</f>
        <v>#N/A</v>
      </c>
      <c r="F46" s="4" t="e">
        <f>VLOOKUP(A46,'1. 문헌특성'!A:W,11,0)</f>
        <v>#N/A</v>
      </c>
      <c r="G46" s="15" t="e">
        <f>VLOOKUP(A46,'1. 문헌특성'!A:W,15,0)</f>
        <v>#N/A</v>
      </c>
      <c r="H46" s="4" t="e">
        <f>VLOOKUP(A46,'1. 문헌특성'!A:W,16,0)</f>
        <v>#N/A</v>
      </c>
      <c r="I46" s="16" t="s">
        <v>31</v>
      </c>
      <c r="J46" s="4" t="e">
        <f>VLOOKUP(A46,'1. 문헌특성'!A:W,25,0)</f>
        <v>#N/A</v>
      </c>
      <c r="K46" s="4" t="e">
        <f>VLOOKUP(A46,'1. 문헌특성'!A:W,12,0)</f>
        <v>#N/A</v>
      </c>
      <c r="L46" s="17" t="s">
        <v>849</v>
      </c>
      <c r="M46" s="16" t="s">
        <v>853</v>
      </c>
      <c r="O46" s="16" t="s">
        <v>814</v>
      </c>
      <c r="P46" s="16">
        <v>25</v>
      </c>
      <c r="T46" s="16">
        <v>48</v>
      </c>
      <c r="W46" s="16">
        <v>15</v>
      </c>
      <c r="AB46" s="16" t="s">
        <v>851</v>
      </c>
    </row>
    <row r="47" spans="1:32" ht="13.5" customHeight="1" x14ac:dyDescent="0.3">
      <c r="A47" s="16">
        <v>660</v>
      </c>
      <c r="B47" s="4" t="e">
        <f>VLOOKUP(A47,'1. 문헌특성'!A:W,2,0)</f>
        <v>#N/A</v>
      </c>
      <c r="C47" s="16" t="e">
        <f>VLOOKUP(A47,'1. 문헌특성'!A:W,3,0)</f>
        <v>#N/A</v>
      </c>
      <c r="D47" s="16" t="e">
        <f t="shared" si="0"/>
        <v>#N/A</v>
      </c>
      <c r="E47" s="4" t="e">
        <f>VLOOKUP(A47,'1. 문헌특성'!A:W,6,0)</f>
        <v>#N/A</v>
      </c>
      <c r="F47" s="4" t="e">
        <f>VLOOKUP(A47,'1. 문헌특성'!A:W,11,0)</f>
        <v>#N/A</v>
      </c>
      <c r="G47" s="15" t="e">
        <f>VLOOKUP(A47,'1. 문헌특성'!A:W,15,0)</f>
        <v>#N/A</v>
      </c>
      <c r="H47" s="4" t="e">
        <f>VLOOKUP(A47,'1. 문헌특성'!A:W,16,0)</f>
        <v>#N/A</v>
      </c>
      <c r="I47" s="16" t="s">
        <v>31</v>
      </c>
      <c r="J47" s="4" t="e">
        <f>VLOOKUP(A47,'1. 문헌특성'!A:W,25,0)</f>
        <v>#N/A</v>
      </c>
      <c r="K47" s="4" t="e">
        <f>VLOOKUP(A47,'1. 문헌특성'!A:W,12,0)</f>
        <v>#N/A</v>
      </c>
      <c r="L47" s="17" t="s">
        <v>850</v>
      </c>
      <c r="M47" s="16" t="s">
        <v>853</v>
      </c>
      <c r="O47" s="16" t="s">
        <v>814</v>
      </c>
      <c r="P47" s="16">
        <v>25</v>
      </c>
      <c r="T47" s="16">
        <v>48</v>
      </c>
      <c r="W47" s="16">
        <v>15</v>
      </c>
      <c r="AB47" s="16" t="s">
        <v>851</v>
      </c>
    </row>
    <row r="48" spans="1:32" ht="13.5" customHeight="1" x14ac:dyDescent="0.3">
      <c r="A48" s="16">
        <v>669</v>
      </c>
      <c r="B48" s="4" t="e">
        <f>VLOOKUP(A48,'1. 문헌특성'!A:W,2,0)</f>
        <v>#N/A</v>
      </c>
      <c r="C48" s="16" t="e">
        <f>VLOOKUP(A48,'1. 문헌특성'!A:W,3,0)</f>
        <v>#N/A</v>
      </c>
      <c r="D48" s="16" t="e">
        <f t="shared" si="0"/>
        <v>#N/A</v>
      </c>
      <c r="E48" s="4" t="e">
        <f>VLOOKUP(A48,'1. 문헌특성'!A:W,6,0)</f>
        <v>#N/A</v>
      </c>
      <c r="F48" s="4" t="e">
        <f>VLOOKUP(A48,'1. 문헌특성'!A:W,11,0)</f>
        <v>#N/A</v>
      </c>
      <c r="G48" s="15" t="e">
        <f>VLOOKUP(A48,'1. 문헌특성'!A:W,15,0)</f>
        <v>#N/A</v>
      </c>
      <c r="H48" s="4" t="e">
        <f>VLOOKUP(A48,'1. 문헌특성'!A:W,16,0)</f>
        <v>#N/A</v>
      </c>
      <c r="I48" s="16" t="s">
        <v>31</v>
      </c>
      <c r="J48" s="4" t="e">
        <f>VLOOKUP(A48,'1. 문헌특성'!A:W,25,0)</f>
        <v>#N/A</v>
      </c>
      <c r="K48" s="4" t="e">
        <f>VLOOKUP(A48,'1. 문헌특성'!A:W,12,0)</f>
        <v>#N/A</v>
      </c>
      <c r="L48" s="17" t="s">
        <v>867</v>
      </c>
      <c r="M48" s="16" t="s">
        <v>872</v>
      </c>
      <c r="O48" s="16" t="s">
        <v>814</v>
      </c>
      <c r="P48" s="16">
        <v>36</v>
      </c>
      <c r="S48" s="16">
        <v>24</v>
      </c>
      <c r="W48" s="16">
        <v>36</v>
      </c>
      <c r="Z48" s="16">
        <v>0</v>
      </c>
      <c r="AB48" s="16" t="s">
        <v>870</v>
      </c>
      <c r="AF48" s="17" t="s">
        <v>871</v>
      </c>
    </row>
    <row r="49" spans="1:32" ht="13.5" customHeight="1" x14ac:dyDescent="0.3">
      <c r="A49" s="16">
        <v>669</v>
      </c>
      <c r="B49" s="4" t="e">
        <f>VLOOKUP(A49,'1. 문헌특성'!A:W,2,0)</f>
        <v>#N/A</v>
      </c>
      <c r="C49" s="16" t="e">
        <f>VLOOKUP(A49,'1. 문헌특성'!A:W,3,0)</f>
        <v>#N/A</v>
      </c>
      <c r="D49" s="16" t="e">
        <f t="shared" si="0"/>
        <v>#N/A</v>
      </c>
      <c r="E49" s="4" t="e">
        <f>VLOOKUP(A49,'1. 문헌특성'!A:W,6,0)</f>
        <v>#N/A</v>
      </c>
      <c r="F49" s="4" t="e">
        <f>VLOOKUP(A49,'1. 문헌특성'!A:W,11,0)</f>
        <v>#N/A</v>
      </c>
      <c r="G49" s="15" t="e">
        <f>VLOOKUP(A49,'1. 문헌특성'!A:W,15,0)</f>
        <v>#N/A</v>
      </c>
      <c r="H49" s="4" t="e">
        <f>VLOOKUP(A49,'1. 문헌특성'!A:W,16,0)</f>
        <v>#N/A</v>
      </c>
      <c r="I49" s="16" t="s">
        <v>31</v>
      </c>
      <c r="J49" s="4" t="e">
        <f>VLOOKUP(A49,'1. 문헌특성'!A:W,25,0)</f>
        <v>#N/A</v>
      </c>
      <c r="K49" s="4" t="e">
        <f>VLOOKUP(A49,'1. 문헌특성'!A:W,12,0)</f>
        <v>#N/A</v>
      </c>
      <c r="L49" s="17" t="s">
        <v>867</v>
      </c>
      <c r="M49" s="16" t="s">
        <v>868</v>
      </c>
      <c r="O49" s="16" t="s">
        <v>814</v>
      </c>
      <c r="P49" s="16">
        <v>36</v>
      </c>
      <c r="S49" s="16">
        <v>17</v>
      </c>
      <c r="W49" s="16">
        <v>36</v>
      </c>
      <c r="Z49" s="16">
        <v>0</v>
      </c>
      <c r="AB49" s="16" t="s">
        <v>870</v>
      </c>
    </row>
    <row r="50" spans="1:32" ht="13.5" customHeight="1" x14ac:dyDescent="0.3">
      <c r="A50" s="16">
        <v>669</v>
      </c>
      <c r="B50" s="4" t="e">
        <f>VLOOKUP(A50,'1. 문헌특성'!A:W,2,0)</f>
        <v>#N/A</v>
      </c>
      <c r="C50" s="16" t="e">
        <f>VLOOKUP(A50,'1. 문헌특성'!A:W,3,0)</f>
        <v>#N/A</v>
      </c>
      <c r="D50" s="16" t="e">
        <f t="shared" si="0"/>
        <v>#N/A</v>
      </c>
      <c r="E50" s="4" t="e">
        <f>VLOOKUP(A50,'1. 문헌특성'!A:W,6,0)</f>
        <v>#N/A</v>
      </c>
      <c r="F50" s="4" t="e">
        <f>VLOOKUP(A50,'1. 문헌특성'!A:W,11,0)</f>
        <v>#N/A</v>
      </c>
      <c r="G50" s="15" t="e">
        <f>VLOOKUP(A50,'1. 문헌특성'!A:W,15,0)</f>
        <v>#N/A</v>
      </c>
      <c r="H50" s="4" t="e">
        <f>VLOOKUP(A50,'1. 문헌특성'!A:W,16,0)</f>
        <v>#N/A</v>
      </c>
      <c r="I50" s="16" t="s">
        <v>31</v>
      </c>
      <c r="J50" s="4" t="e">
        <f>VLOOKUP(A50,'1. 문헌특성'!A:W,25,0)</f>
        <v>#N/A</v>
      </c>
      <c r="K50" s="4" t="e">
        <f>VLOOKUP(A50,'1. 문헌특성'!A:W,12,0)</f>
        <v>#N/A</v>
      </c>
      <c r="L50" s="17" t="s">
        <v>867</v>
      </c>
      <c r="M50" s="16" t="s">
        <v>873</v>
      </c>
      <c r="O50" s="16" t="s">
        <v>814</v>
      </c>
      <c r="P50" s="16">
        <v>36</v>
      </c>
      <c r="S50" s="16">
        <v>17</v>
      </c>
      <c r="W50" s="16">
        <v>36</v>
      </c>
      <c r="Z50" s="16">
        <v>0</v>
      </c>
      <c r="AB50" s="16" t="s">
        <v>870</v>
      </c>
    </row>
    <row r="51" spans="1:32" ht="13.5" customHeight="1" x14ac:dyDescent="0.3">
      <c r="A51" s="16">
        <v>669</v>
      </c>
      <c r="B51" s="4" t="e">
        <f>VLOOKUP(A51,'1. 문헌특성'!A:W,2,0)</f>
        <v>#N/A</v>
      </c>
      <c r="C51" s="16" t="e">
        <f>VLOOKUP(A51,'1. 문헌특성'!A:W,3,0)</f>
        <v>#N/A</v>
      </c>
      <c r="D51" s="16" t="e">
        <f t="shared" si="0"/>
        <v>#N/A</v>
      </c>
      <c r="E51" s="4" t="e">
        <f>VLOOKUP(A51,'1. 문헌특성'!A:W,6,0)</f>
        <v>#N/A</v>
      </c>
      <c r="F51" s="4" t="e">
        <f>VLOOKUP(A51,'1. 문헌특성'!A:W,11,0)</f>
        <v>#N/A</v>
      </c>
      <c r="G51" s="15" t="e">
        <f>VLOOKUP(A51,'1. 문헌특성'!A:W,15,0)</f>
        <v>#N/A</v>
      </c>
      <c r="H51" s="4" t="e">
        <f>VLOOKUP(A51,'1. 문헌특성'!A:W,16,0)</f>
        <v>#N/A</v>
      </c>
      <c r="I51" s="16" t="s">
        <v>31</v>
      </c>
      <c r="J51" s="4" t="e">
        <f>VLOOKUP(A51,'1. 문헌특성'!A:W,25,0)</f>
        <v>#N/A</v>
      </c>
      <c r="K51" s="4" t="e">
        <f>VLOOKUP(A51,'1. 문헌특성'!A:W,12,0)</f>
        <v>#N/A</v>
      </c>
      <c r="L51" s="17" t="s">
        <v>869</v>
      </c>
      <c r="M51" s="16" t="s">
        <v>872</v>
      </c>
      <c r="O51" s="16" t="s">
        <v>814</v>
      </c>
      <c r="P51" s="16">
        <v>36</v>
      </c>
      <c r="S51" s="16">
        <v>21</v>
      </c>
      <c r="W51" s="16">
        <v>36</v>
      </c>
      <c r="Z51" s="16">
        <v>0</v>
      </c>
      <c r="AB51" s="16" t="s">
        <v>870</v>
      </c>
    </row>
    <row r="52" spans="1:32" ht="13.5" customHeight="1" x14ac:dyDescent="0.3">
      <c r="A52" s="16">
        <v>669</v>
      </c>
      <c r="B52" s="4" t="e">
        <f>VLOOKUP(A52,'1. 문헌특성'!A:W,2,0)</f>
        <v>#N/A</v>
      </c>
      <c r="C52" s="16" t="e">
        <f>VLOOKUP(A52,'1. 문헌특성'!A:W,3,0)</f>
        <v>#N/A</v>
      </c>
      <c r="D52" s="16" t="e">
        <f t="shared" si="0"/>
        <v>#N/A</v>
      </c>
      <c r="E52" s="4" t="e">
        <f>VLOOKUP(A52,'1. 문헌특성'!A:W,6,0)</f>
        <v>#N/A</v>
      </c>
      <c r="F52" s="4" t="e">
        <f>VLOOKUP(A52,'1. 문헌특성'!A:W,11,0)</f>
        <v>#N/A</v>
      </c>
      <c r="G52" s="15" t="e">
        <f>VLOOKUP(A52,'1. 문헌특성'!A:W,15,0)</f>
        <v>#N/A</v>
      </c>
      <c r="H52" s="4" t="e">
        <f>VLOOKUP(A52,'1. 문헌특성'!A:W,16,0)</f>
        <v>#N/A</v>
      </c>
      <c r="I52" s="16" t="s">
        <v>31</v>
      </c>
      <c r="J52" s="4" t="e">
        <f>VLOOKUP(A52,'1. 문헌특성'!A:W,25,0)</f>
        <v>#N/A</v>
      </c>
      <c r="K52" s="4" t="e">
        <f>VLOOKUP(A52,'1. 문헌특성'!A:W,12,0)</f>
        <v>#N/A</v>
      </c>
      <c r="L52" s="17" t="s">
        <v>869</v>
      </c>
      <c r="M52" s="16" t="s">
        <v>868</v>
      </c>
      <c r="O52" s="16" t="s">
        <v>814</v>
      </c>
      <c r="P52" s="16">
        <v>36</v>
      </c>
      <c r="S52" s="16">
        <v>11</v>
      </c>
      <c r="W52" s="16">
        <v>36</v>
      </c>
      <c r="Z52" s="16">
        <v>0</v>
      </c>
      <c r="AB52" s="16" t="s">
        <v>870</v>
      </c>
    </row>
    <row r="53" spans="1:32" ht="13.5" customHeight="1" x14ac:dyDescent="0.3">
      <c r="A53" s="16">
        <v>669</v>
      </c>
      <c r="B53" s="4" t="e">
        <f>VLOOKUP(A53,'1. 문헌특성'!A:W,2,0)</f>
        <v>#N/A</v>
      </c>
      <c r="C53" s="16" t="e">
        <f>VLOOKUP(A53,'1. 문헌특성'!A:W,3,0)</f>
        <v>#N/A</v>
      </c>
      <c r="D53" s="16" t="e">
        <f t="shared" si="0"/>
        <v>#N/A</v>
      </c>
      <c r="E53" s="4" t="e">
        <f>VLOOKUP(A53,'1. 문헌특성'!A:W,6,0)</f>
        <v>#N/A</v>
      </c>
      <c r="F53" s="4" t="e">
        <f>VLOOKUP(A53,'1. 문헌특성'!A:W,11,0)</f>
        <v>#N/A</v>
      </c>
      <c r="G53" s="15" t="e">
        <f>VLOOKUP(A53,'1. 문헌특성'!A:W,15,0)</f>
        <v>#N/A</v>
      </c>
      <c r="H53" s="4" t="e">
        <f>VLOOKUP(A53,'1. 문헌특성'!A:W,16,0)</f>
        <v>#N/A</v>
      </c>
      <c r="I53" s="16" t="s">
        <v>31</v>
      </c>
      <c r="J53" s="4" t="e">
        <f>VLOOKUP(A53,'1. 문헌특성'!A:W,25,0)</f>
        <v>#N/A</v>
      </c>
      <c r="K53" s="4" t="e">
        <f>VLOOKUP(A53,'1. 문헌특성'!A:W,12,0)</f>
        <v>#N/A</v>
      </c>
      <c r="L53" s="17" t="s">
        <v>869</v>
      </c>
      <c r="M53" s="16" t="s">
        <v>873</v>
      </c>
      <c r="O53" s="16" t="s">
        <v>814</v>
      </c>
      <c r="P53" s="16">
        <v>36</v>
      </c>
      <c r="S53" s="16">
        <v>11</v>
      </c>
      <c r="W53" s="16">
        <v>36</v>
      </c>
      <c r="Z53" s="16">
        <v>0</v>
      </c>
      <c r="AB53" s="16" t="s">
        <v>870</v>
      </c>
    </row>
    <row r="54" spans="1:32" ht="13.5" customHeight="1" x14ac:dyDescent="0.3">
      <c r="A54" s="16">
        <v>697</v>
      </c>
      <c r="B54" s="4" t="e">
        <f>VLOOKUP(A54,'1. 문헌특성'!A:W,2,0)</f>
        <v>#N/A</v>
      </c>
      <c r="C54" s="16" t="e">
        <f>VLOOKUP(A54,'1. 문헌특성'!A:W,3,0)</f>
        <v>#N/A</v>
      </c>
      <c r="D54" s="16" t="e">
        <f t="shared" si="0"/>
        <v>#N/A</v>
      </c>
      <c r="E54" s="4" t="e">
        <f>VLOOKUP(A54,'1. 문헌특성'!A:W,6,0)</f>
        <v>#N/A</v>
      </c>
      <c r="F54" s="4" t="e">
        <f>VLOOKUP(A54,'1. 문헌특성'!A:W,11,0)</f>
        <v>#N/A</v>
      </c>
      <c r="G54" s="15" t="e">
        <f>VLOOKUP(A54,'1. 문헌특성'!A:W,15,0)</f>
        <v>#N/A</v>
      </c>
      <c r="H54" s="4" t="e">
        <f>VLOOKUP(A54,'1. 문헌특성'!A:W,16,0)</f>
        <v>#N/A</v>
      </c>
      <c r="I54" s="16" t="s">
        <v>31</v>
      </c>
      <c r="J54" s="4" t="e">
        <f>VLOOKUP(A54,'1. 문헌특성'!A:W,25,0)</f>
        <v>#N/A</v>
      </c>
      <c r="K54" s="4" t="e">
        <f>VLOOKUP(A54,'1. 문헌특성'!A:W,12,0)</f>
        <v>#N/A</v>
      </c>
      <c r="L54" s="17" t="s">
        <v>814</v>
      </c>
      <c r="M54" s="16" t="s">
        <v>868</v>
      </c>
      <c r="O54" s="16" t="s">
        <v>814</v>
      </c>
      <c r="P54" s="16">
        <v>37</v>
      </c>
      <c r="Q54" s="16">
        <v>15</v>
      </c>
      <c r="R54" s="16">
        <v>41</v>
      </c>
      <c r="S54" s="16">
        <v>22</v>
      </c>
      <c r="T54" s="16">
        <v>59</v>
      </c>
      <c r="W54" s="16">
        <v>33</v>
      </c>
      <c r="Z54" s="16">
        <v>0</v>
      </c>
      <c r="AA54" s="16">
        <v>0</v>
      </c>
      <c r="AF54" s="17" t="s">
        <v>815</v>
      </c>
    </row>
    <row r="55" spans="1:32" ht="13.5" customHeight="1" x14ac:dyDescent="0.3">
      <c r="A55" s="16">
        <v>697</v>
      </c>
      <c r="B55" s="4" t="e">
        <f>VLOOKUP(A55,'1. 문헌특성'!A:W,2,0)</f>
        <v>#N/A</v>
      </c>
      <c r="C55" s="16" t="e">
        <f>VLOOKUP(A55,'1. 문헌특성'!A:W,3,0)</f>
        <v>#N/A</v>
      </c>
      <c r="D55" s="16" t="e">
        <f t="shared" si="0"/>
        <v>#N/A</v>
      </c>
      <c r="E55" s="4" t="e">
        <f>VLOOKUP(A55,'1. 문헌특성'!A:W,6,0)</f>
        <v>#N/A</v>
      </c>
      <c r="F55" s="4" t="e">
        <f>VLOOKUP(A55,'1. 문헌특성'!A:W,11,0)</f>
        <v>#N/A</v>
      </c>
      <c r="G55" s="15" t="e">
        <f>VLOOKUP(A55,'1. 문헌특성'!A:W,15,0)</f>
        <v>#N/A</v>
      </c>
      <c r="H55" s="4" t="e">
        <f>VLOOKUP(A55,'1. 문헌특성'!A:W,16,0)</f>
        <v>#N/A</v>
      </c>
      <c r="I55" s="16" t="s">
        <v>31</v>
      </c>
      <c r="J55" s="4" t="e">
        <f>VLOOKUP(A55,'1. 문헌특성'!A:W,25,0)</f>
        <v>#N/A</v>
      </c>
      <c r="K55" s="4" t="e">
        <f>VLOOKUP(A55,'1. 문헌특성'!A:W,12,0)</f>
        <v>#N/A</v>
      </c>
      <c r="L55" s="17" t="s">
        <v>814</v>
      </c>
      <c r="M55" s="16" t="s">
        <v>872</v>
      </c>
      <c r="O55" s="16" t="s">
        <v>814</v>
      </c>
      <c r="P55" s="16">
        <v>37</v>
      </c>
      <c r="S55" s="16">
        <v>10</v>
      </c>
      <c r="T55" s="16">
        <v>27</v>
      </c>
      <c r="W55" s="16">
        <v>33</v>
      </c>
      <c r="Z55" s="16">
        <v>0</v>
      </c>
      <c r="AA55" s="16">
        <v>0</v>
      </c>
    </row>
    <row r="56" spans="1:32" ht="13.5" customHeight="1" x14ac:dyDescent="0.3">
      <c r="A56" s="16">
        <v>697</v>
      </c>
      <c r="B56" s="4" t="e">
        <f>VLOOKUP(A56,'1. 문헌특성'!A:W,2,0)</f>
        <v>#N/A</v>
      </c>
      <c r="C56" s="16" t="e">
        <f>VLOOKUP(A56,'1. 문헌특성'!A:W,3,0)</f>
        <v>#N/A</v>
      </c>
      <c r="D56" s="16" t="e">
        <f t="shared" si="0"/>
        <v>#N/A</v>
      </c>
      <c r="E56" s="4" t="e">
        <f>VLOOKUP(A56,'1. 문헌특성'!A:W,6,0)</f>
        <v>#N/A</v>
      </c>
      <c r="F56" s="4" t="e">
        <f>VLOOKUP(A56,'1. 문헌특성'!A:W,11,0)</f>
        <v>#N/A</v>
      </c>
      <c r="G56" s="15" t="e">
        <f>VLOOKUP(A56,'1. 문헌특성'!A:W,15,0)</f>
        <v>#N/A</v>
      </c>
      <c r="H56" s="4" t="e">
        <f>VLOOKUP(A56,'1. 문헌특성'!A:W,16,0)</f>
        <v>#N/A</v>
      </c>
      <c r="I56" s="16" t="s">
        <v>31</v>
      </c>
      <c r="J56" s="4" t="e">
        <f>VLOOKUP(A56,'1. 문헌특성'!A:W,25,0)</f>
        <v>#N/A</v>
      </c>
      <c r="K56" s="4" t="e">
        <f>VLOOKUP(A56,'1. 문헌특성'!A:W,12,0)</f>
        <v>#N/A</v>
      </c>
      <c r="L56" s="17" t="s">
        <v>814</v>
      </c>
      <c r="M56" s="16" t="s">
        <v>873</v>
      </c>
      <c r="O56" s="16" t="s">
        <v>814</v>
      </c>
      <c r="P56" s="16">
        <v>37</v>
      </c>
      <c r="Q56" s="16">
        <v>15</v>
      </c>
      <c r="R56" s="16">
        <v>41</v>
      </c>
      <c r="W56" s="16">
        <v>33</v>
      </c>
      <c r="X56" s="16">
        <v>33</v>
      </c>
      <c r="Y56" s="16">
        <v>100</v>
      </c>
      <c r="Z56" s="16">
        <v>0</v>
      </c>
      <c r="AA56" s="16">
        <v>0</v>
      </c>
    </row>
    <row r="57" spans="1:32" ht="13.5" customHeight="1" x14ac:dyDescent="0.3">
      <c r="A57" s="16">
        <v>709</v>
      </c>
      <c r="B57" s="4" t="e">
        <f>VLOOKUP(A57,'1. 문헌특성'!A:W,2,0)</f>
        <v>#N/A</v>
      </c>
      <c r="C57" s="16" t="e">
        <f>VLOOKUP(A57,'1. 문헌특성'!A:W,3,0)</f>
        <v>#N/A</v>
      </c>
      <c r="D57" s="16" t="e">
        <f t="shared" si="0"/>
        <v>#N/A</v>
      </c>
      <c r="E57" s="4" t="e">
        <f>VLOOKUP(A57,'1. 문헌특성'!A:W,6,0)</f>
        <v>#N/A</v>
      </c>
      <c r="F57" s="4" t="e">
        <f>VLOOKUP(A57,'1. 문헌특성'!A:W,11,0)</f>
        <v>#N/A</v>
      </c>
      <c r="G57" s="15" t="e">
        <f>VLOOKUP(A57,'1. 문헌특성'!A:W,15,0)</f>
        <v>#N/A</v>
      </c>
      <c r="H57" s="4" t="e">
        <f>VLOOKUP(A57,'1. 문헌특성'!A:W,16,0)</f>
        <v>#N/A</v>
      </c>
      <c r="I57" s="16" t="s">
        <v>31</v>
      </c>
      <c r="J57" s="4" t="e">
        <f>VLOOKUP(A57,'1. 문헌특성'!A:W,25,0)</f>
        <v>#N/A</v>
      </c>
      <c r="K57" s="4" t="e">
        <f>VLOOKUP(A57,'1. 문헌특성'!A:W,12,0)</f>
        <v>#N/A</v>
      </c>
      <c r="L57" s="17" t="s">
        <v>890</v>
      </c>
      <c r="M57" s="16" t="s">
        <v>853</v>
      </c>
      <c r="O57" s="16" t="s">
        <v>814</v>
      </c>
      <c r="P57" s="16">
        <v>26</v>
      </c>
      <c r="Q57" s="16">
        <v>6</v>
      </c>
      <c r="R57" s="16">
        <v>23.1</v>
      </c>
      <c r="S57" s="16">
        <v>20</v>
      </c>
      <c r="T57" s="16">
        <v>76.900000000000006</v>
      </c>
      <c r="AF57" s="17" t="s">
        <v>893</v>
      </c>
    </row>
    <row r="58" spans="1:32" ht="13.5" customHeight="1" x14ac:dyDescent="0.3">
      <c r="A58" s="16">
        <v>709</v>
      </c>
      <c r="B58" s="4" t="e">
        <f>VLOOKUP(A58,'1. 문헌특성'!A:W,2,0)</f>
        <v>#N/A</v>
      </c>
      <c r="C58" s="16" t="e">
        <f>VLOOKUP(A58,'1. 문헌특성'!A:W,3,0)</f>
        <v>#N/A</v>
      </c>
      <c r="D58" s="16" t="e">
        <f t="shared" si="0"/>
        <v>#N/A</v>
      </c>
      <c r="E58" s="4" t="e">
        <f>VLOOKUP(A58,'1. 문헌특성'!A:W,6,0)</f>
        <v>#N/A</v>
      </c>
      <c r="F58" s="4" t="e">
        <f>VLOOKUP(A58,'1. 문헌특성'!A:W,11,0)</f>
        <v>#N/A</v>
      </c>
      <c r="G58" s="15" t="e">
        <f>VLOOKUP(A58,'1. 문헌특성'!A:W,15,0)</f>
        <v>#N/A</v>
      </c>
      <c r="H58" s="4" t="e">
        <f>VLOOKUP(A58,'1. 문헌특성'!A:W,16,0)</f>
        <v>#N/A</v>
      </c>
      <c r="I58" s="16" t="s">
        <v>31</v>
      </c>
      <c r="J58" s="4" t="e">
        <f>VLOOKUP(A58,'1. 문헌특성'!A:W,25,0)</f>
        <v>#N/A</v>
      </c>
      <c r="K58" s="4" t="e">
        <f>VLOOKUP(A58,'1. 문헌특성'!A:W,12,0)</f>
        <v>#N/A</v>
      </c>
      <c r="L58" s="17" t="s">
        <v>891</v>
      </c>
      <c r="M58" s="16" t="s">
        <v>853</v>
      </c>
      <c r="O58" s="16" t="s">
        <v>814</v>
      </c>
      <c r="P58" s="16">
        <v>16</v>
      </c>
      <c r="Q58" s="16">
        <v>2</v>
      </c>
      <c r="R58" s="16">
        <v>12.5</v>
      </c>
      <c r="S58" s="16">
        <v>14</v>
      </c>
      <c r="T58" s="16">
        <v>87.5</v>
      </c>
    </row>
    <row r="59" spans="1:32" ht="13.5" customHeight="1" x14ac:dyDescent="0.3">
      <c r="A59" s="16">
        <v>709</v>
      </c>
      <c r="B59" s="4" t="e">
        <f>VLOOKUP(A59,'1. 문헌특성'!A:W,2,0)</f>
        <v>#N/A</v>
      </c>
      <c r="C59" s="16" t="e">
        <f>VLOOKUP(A59,'1. 문헌특성'!A:W,3,0)</f>
        <v>#N/A</v>
      </c>
      <c r="D59" s="16" t="e">
        <f t="shared" si="0"/>
        <v>#N/A</v>
      </c>
      <c r="E59" s="4" t="e">
        <f>VLOOKUP(A59,'1. 문헌특성'!A:W,6,0)</f>
        <v>#N/A</v>
      </c>
      <c r="F59" s="4" t="e">
        <f>VLOOKUP(A59,'1. 문헌특성'!A:W,11,0)</f>
        <v>#N/A</v>
      </c>
      <c r="G59" s="15" t="e">
        <f>VLOOKUP(A59,'1. 문헌특성'!A:W,15,0)</f>
        <v>#N/A</v>
      </c>
      <c r="H59" s="4" t="e">
        <f>VLOOKUP(A59,'1. 문헌특성'!A:W,16,0)</f>
        <v>#N/A</v>
      </c>
      <c r="I59" s="16" t="s">
        <v>31</v>
      </c>
      <c r="J59" s="4" t="e">
        <f>VLOOKUP(A59,'1. 문헌특성'!A:W,25,0)</f>
        <v>#N/A</v>
      </c>
      <c r="K59" s="4" t="e">
        <f>VLOOKUP(A59,'1. 문헌특성'!A:W,12,0)</f>
        <v>#N/A</v>
      </c>
      <c r="L59" s="17" t="s">
        <v>892</v>
      </c>
      <c r="M59" s="16" t="s">
        <v>853</v>
      </c>
      <c r="O59" s="16" t="s">
        <v>814</v>
      </c>
      <c r="P59" s="16">
        <v>15</v>
      </c>
      <c r="Q59" s="16">
        <v>3</v>
      </c>
      <c r="R59" s="16">
        <v>20</v>
      </c>
      <c r="S59" s="16">
        <v>12</v>
      </c>
      <c r="T59" s="16">
        <v>80</v>
      </c>
    </row>
    <row r="60" spans="1:32" ht="13.5" customHeight="1" x14ac:dyDescent="0.3">
      <c r="A60" s="16">
        <v>735</v>
      </c>
      <c r="B60" s="4" t="e">
        <f>VLOOKUP(A60,'1. 문헌특성'!A:W,2,0)</f>
        <v>#N/A</v>
      </c>
      <c r="C60" s="16" t="e">
        <f>VLOOKUP(A60,'1. 문헌특성'!A:W,3,0)</f>
        <v>#N/A</v>
      </c>
      <c r="D60" s="16" t="e">
        <f t="shared" si="0"/>
        <v>#N/A</v>
      </c>
      <c r="E60" s="4" t="e">
        <f>VLOOKUP(A60,'1. 문헌특성'!A:W,6,0)</f>
        <v>#N/A</v>
      </c>
      <c r="F60" s="4" t="e">
        <f>VLOOKUP(A60,'1. 문헌특성'!A:W,11,0)</f>
        <v>#N/A</v>
      </c>
      <c r="G60" s="15" t="e">
        <f>VLOOKUP(A60,'1. 문헌특성'!A:W,15,0)</f>
        <v>#N/A</v>
      </c>
      <c r="H60" s="4" t="e">
        <f>VLOOKUP(A60,'1. 문헌특성'!A:W,16,0)</f>
        <v>#N/A</v>
      </c>
      <c r="I60" s="16" t="s">
        <v>31</v>
      </c>
      <c r="J60" s="4" t="e">
        <f>VLOOKUP(A60,'1. 문헌특성'!A:W,25,0)</f>
        <v>#N/A</v>
      </c>
      <c r="K60" s="4" t="e">
        <f>VLOOKUP(A60,'1. 문헌특성'!A:W,12,0)</f>
        <v>#N/A</v>
      </c>
      <c r="L60" s="17" t="s">
        <v>814</v>
      </c>
      <c r="M60" s="16" t="s">
        <v>853</v>
      </c>
      <c r="O60" s="16" t="s">
        <v>814</v>
      </c>
      <c r="P60" s="16">
        <v>15</v>
      </c>
      <c r="Q60" s="16">
        <v>2</v>
      </c>
      <c r="R60" s="16">
        <v>13</v>
      </c>
      <c r="S60" s="16">
        <v>13</v>
      </c>
      <c r="T60" s="16">
        <v>86</v>
      </c>
      <c r="W60" s="16">
        <v>7</v>
      </c>
      <c r="X60" s="16">
        <v>3</v>
      </c>
      <c r="Y60" s="16">
        <v>43</v>
      </c>
      <c r="Z60" s="16">
        <v>4</v>
      </c>
      <c r="AA60" s="16">
        <v>46</v>
      </c>
      <c r="AF60" s="17" t="s">
        <v>893</v>
      </c>
    </row>
    <row r="61" spans="1:32" ht="13.5" customHeight="1" x14ac:dyDescent="0.3">
      <c r="A61" s="16">
        <v>747</v>
      </c>
      <c r="B61" s="4" t="e">
        <f>VLOOKUP(A61,'1. 문헌특성'!A:W,2,0)</f>
        <v>#N/A</v>
      </c>
      <c r="C61" s="16" t="e">
        <f>VLOOKUP(A61,'1. 문헌특성'!A:W,3,0)</f>
        <v>#N/A</v>
      </c>
      <c r="D61" s="16" t="e">
        <f t="shared" si="0"/>
        <v>#N/A</v>
      </c>
      <c r="E61" s="4" t="e">
        <f>VLOOKUP(A61,'1. 문헌특성'!A:W,6,0)</f>
        <v>#N/A</v>
      </c>
      <c r="F61" s="4" t="e">
        <f>VLOOKUP(A61,'1. 문헌특성'!A:W,11,0)</f>
        <v>#N/A</v>
      </c>
      <c r="G61" s="15" t="e">
        <f>VLOOKUP(A61,'1. 문헌특성'!A:W,15,0)</f>
        <v>#N/A</v>
      </c>
      <c r="H61" s="4" t="e">
        <f>VLOOKUP(A61,'1. 문헌특성'!A:W,16,0)</f>
        <v>#N/A</v>
      </c>
      <c r="I61" s="16" t="s">
        <v>31</v>
      </c>
      <c r="J61" s="4" t="e">
        <f>VLOOKUP(A61,'1. 문헌특성'!A:W,25,0)</f>
        <v>#N/A</v>
      </c>
      <c r="K61" s="4" t="e">
        <f>VLOOKUP(A61,'1. 문헌특성'!A:W,12,0)</f>
        <v>#N/A</v>
      </c>
      <c r="L61" s="17" t="s">
        <v>909</v>
      </c>
      <c r="M61" s="16" t="s">
        <v>914</v>
      </c>
      <c r="O61" s="16" t="s">
        <v>814</v>
      </c>
      <c r="P61" s="16">
        <v>21</v>
      </c>
      <c r="Q61" s="16">
        <v>5</v>
      </c>
      <c r="W61" s="16">
        <v>12</v>
      </c>
      <c r="X61" s="16">
        <v>12</v>
      </c>
      <c r="Y61" s="16">
        <v>100</v>
      </c>
      <c r="Z61" s="16">
        <v>0</v>
      </c>
      <c r="AA61" s="16">
        <v>0</v>
      </c>
      <c r="AF61" s="17" t="s">
        <v>915</v>
      </c>
    </row>
    <row r="62" spans="1:32" ht="13.5" customHeight="1" x14ac:dyDescent="0.3">
      <c r="A62" s="16">
        <v>747</v>
      </c>
      <c r="B62" s="4" t="e">
        <f>VLOOKUP(A62,'1. 문헌특성'!A:W,2,0)</f>
        <v>#N/A</v>
      </c>
      <c r="C62" s="16" t="e">
        <f>VLOOKUP(A62,'1. 문헌특성'!A:W,3,0)</f>
        <v>#N/A</v>
      </c>
      <c r="D62" s="16" t="e">
        <f t="shared" si="0"/>
        <v>#N/A</v>
      </c>
      <c r="E62" s="4" t="e">
        <f>VLOOKUP(A62,'1. 문헌특성'!A:W,6,0)</f>
        <v>#N/A</v>
      </c>
      <c r="F62" s="4" t="e">
        <f>VLOOKUP(A62,'1. 문헌특성'!A:W,11,0)</f>
        <v>#N/A</v>
      </c>
      <c r="G62" s="15" t="e">
        <f>VLOOKUP(A62,'1. 문헌특성'!A:W,15,0)</f>
        <v>#N/A</v>
      </c>
      <c r="H62" s="4" t="e">
        <f>VLOOKUP(A62,'1. 문헌특성'!A:W,16,0)</f>
        <v>#N/A</v>
      </c>
      <c r="I62" s="16" t="s">
        <v>31</v>
      </c>
      <c r="J62" s="4" t="e">
        <f>VLOOKUP(A62,'1. 문헌특성'!A:W,25,0)</f>
        <v>#N/A</v>
      </c>
      <c r="K62" s="4" t="e">
        <f>VLOOKUP(A62,'1. 문헌특성'!A:W,12,0)</f>
        <v>#N/A</v>
      </c>
      <c r="L62" s="17" t="s">
        <v>910</v>
      </c>
      <c r="M62" s="16" t="s">
        <v>914</v>
      </c>
      <c r="O62" s="16" t="s">
        <v>814</v>
      </c>
      <c r="P62" s="16">
        <v>21</v>
      </c>
      <c r="S62" s="16">
        <v>9</v>
      </c>
    </row>
    <row r="63" spans="1:32" ht="13.5" customHeight="1" x14ac:dyDescent="0.3">
      <c r="A63" s="16">
        <v>747</v>
      </c>
      <c r="B63" s="4" t="e">
        <f>VLOOKUP(A63,'1. 문헌특성'!A:W,2,0)</f>
        <v>#N/A</v>
      </c>
      <c r="C63" s="16" t="e">
        <f>VLOOKUP(A63,'1. 문헌특성'!A:W,3,0)</f>
        <v>#N/A</v>
      </c>
      <c r="D63" s="16" t="e">
        <f t="shared" si="0"/>
        <v>#N/A</v>
      </c>
      <c r="E63" s="4" t="e">
        <f>VLOOKUP(A63,'1. 문헌특성'!A:W,6,0)</f>
        <v>#N/A</v>
      </c>
      <c r="F63" s="4" t="e">
        <f>VLOOKUP(A63,'1. 문헌특성'!A:W,11,0)</f>
        <v>#N/A</v>
      </c>
      <c r="G63" s="15" t="e">
        <f>VLOOKUP(A63,'1. 문헌특성'!A:W,15,0)</f>
        <v>#N/A</v>
      </c>
      <c r="H63" s="4" t="e">
        <f>VLOOKUP(A63,'1. 문헌특성'!A:W,16,0)</f>
        <v>#N/A</v>
      </c>
      <c r="I63" s="16" t="s">
        <v>31</v>
      </c>
      <c r="J63" s="4" t="e">
        <f>VLOOKUP(A63,'1. 문헌특성'!A:W,25,0)</f>
        <v>#N/A</v>
      </c>
      <c r="K63" s="4" t="e">
        <f>VLOOKUP(A63,'1. 문헌특성'!A:W,12,0)</f>
        <v>#N/A</v>
      </c>
      <c r="L63" s="17" t="s">
        <v>911</v>
      </c>
      <c r="M63" s="16" t="s">
        <v>914</v>
      </c>
      <c r="O63" s="16" t="s">
        <v>814</v>
      </c>
      <c r="P63" s="16">
        <v>21</v>
      </c>
      <c r="S63" s="16">
        <v>3</v>
      </c>
    </row>
    <row r="64" spans="1:32" ht="13.5" customHeight="1" x14ac:dyDescent="0.3">
      <c r="A64" s="16">
        <v>747</v>
      </c>
      <c r="B64" s="4" t="e">
        <f>VLOOKUP(A64,'1. 문헌특성'!A:W,2,0)</f>
        <v>#N/A</v>
      </c>
      <c r="C64" s="16" t="e">
        <f>VLOOKUP(A64,'1. 문헌특성'!A:W,3,0)</f>
        <v>#N/A</v>
      </c>
      <c r="D64" s="16" t="e">
        <f t="shared" si="0"/>
        <v>#N/A</v>
      </c>
      <c r="E64" s="4" t="e">
        <f>VLOOKUP(A64,'1. 문헌특성'!A:W,6,0)</f>
        <v>#N/A</v>
      </c>
      <c r="F64" s="4" t="e">
        <f>VLOOKUP(A64,'1. 문헌특성'!A:W,11,0)</f>
        <v>#N/A</v>
      </c>
      <c r="G64" s="15" t="e">
        <f>VLOOKUP(A64,'1. 문헌특성'!A:W,15,0)</f>
        <v>#N/A</v>
      </c>
      <c r="H64" s="4" t="e">
        <f>VLOOKUP(A64,'1. 문헌특성'!A:W,16,0)</f>
        <v>#N/A</v>
      </c>
      <c r="I64" s="16" t="s">
        <v>31</v>
      </c>
      <c r="J64" s="4" t="e">
        <f>VLOOKUP(A64,'1. 문헌특성'!A:W,25,0)</f>
        <v>#N/A</v>
      </c>
      <c r="K64" s="4" t="e">
        <f>VLOOKUP(A64,'1. 문헌특성'!A:W,12,0)</f>
        <v>#N/A</v>
      </c>
      <c r="L64" s="17" t="s">
        <v>912</v>
      </c>
      <c r="M64" s="16" t="s">
        <v>914</v>
      </c>
      <c r="O64" s="16" t="s">
        <v>814</v>
      </c>
      <c r="P64" s="16">
        <v>21</v>
      </c>
      <c r="S64" s="16">
        <v>1</v>
      </c>
    </row>
    <row r="65" spans="1:32" ht="13.5" customHeight="1" x14ac:dyDescent="0.3">
      <c r="A65" s="16">
        <v>747</v>
      </c>
      <c r="B65" s="4" t="e">
        <f>VLOOKUP(A65,'1. 문헌특성'!A:W,2,0)</f>
        <v>#N/A</v>
      </c>
      <c r="C65" s="16" t="e">
        <f>VLOOKUP(A65,'1. 문헌특성'!A:W,3,0)</f>
        <v>#N/A</v>
      </c>
      <c r="D65" s="16" t="e">
        <f t="shared" si="0"/>
        <v>#N/A</v>
      </c>
      <c r="E65" s="4" t="e">
        <f>VLOOKUP(A65,'1. 문헌특성'!A:W,6,0)</f>
        <v>#N/A</v>
      </c>
      <c r="F65" s="4" t="e">
        <f>VLOOKUP(A65,'1. 문헌특성'!A:W,11,0)</f>
        <v>#N/A</v>
      </c>
      <c r="G65" s="15" t="e">
        <f>VLOOKUP(A65,'1. 문헌특성'!A:W,15,0)</f>
        <v>#N/A</v>
      </c>
      <c r="H65" s="4" t="e">
        <f>VLOOKUP(A65,'1. 문헌특성'!A:W,16,0)</f>
        <v>#N/A</v>
      </c>
      <c r="I65" s="16" t="s">
        <v>31</v>
      </c>
      <c r="J65" s="4" t="e">
        <f>VLOOKUP(A65,'1. 문헌특성'!A:W,25,0)</f>
        <v>#N/A</v>
      </c>
      <c r="K65" s="4" t="e">
        <f>VLOOKUP(A65,'1. 문헌특성'!A:W,12,0)</f>
        <v>#N/A</v>
      </c>
      <c r="L65" s="17" t="s">
        <v>913</v>
      </c>
      <c r="M65" s="16" t="s">
        <v>914</v>
      </c>
      <c r="O65" s="16" t="s">
        <v>814</v>
      </c>
      <c r="P65" s="16">
        <v>21</v>
      </c>
      <c r="S65" s="16">
        <v>3</v>
      </c>
    </row>
    <row r="66" spans="1:32" ht="13.5" customHeight="1" x14ac:dyDescent="0.3">
      <c r="A66" s="16">
        <v>752</v>
      </c>
      <c r="B66" s="4" t="e">
        <f>VLOOKUP(A66,'1. 문헌특성'!A:W,2,0)</f>
        <v>#N/A</v>
      </c>
      <c r="C66" s="16" t="e">
        <f>VLOOKUP(A66,'1. 문헌특성'!A:W,3,0)</f>
        <v>#N/A</v>
      </c>
      <c r="D66" s="16" t="e">
        <f t="shared" ref="D66:D123" si="1">B66&amp;"("&amp;C66&amp;")"</f>
        <v>#N/A</v>
      </c>
      <c r="E66" s="4" t="e">
        <f>VLOOKUP(A66,'1. 문헌특성'!A:W,6,0)</f>
        <v>#N/A</v>
      </c>
      <c r="F66" s="4" t="e">
        <f>VLOOKUP(A66,'1. 문헌특성'!A:W,11,0)</f>
        <v>#N/A</v>
      </c>
      <c r="G66" s="15" t="e">
        <f>VLOOKUP(A66,'1. 문헌특성'!A:W,15,0)</f>
        <v>#N/A</v>
      </c>
      <c r="H66" s="4" t="e">
        <f>VLOOKUP(A66,'1. 문헌특성'!A:W,16,0)</f>
        <v>#N/A</v>
      </c>
      <c r="I66" s="16" t="s">
        <v>31</v>
      </c>
      <c r="J66" s="4" t="e">
        <f>VLOOKUP(A66,'1. 문헌특성'!A:W,25,0)</f>
        <v>#N/A</v>
      </c>
      <c r="K66" s="4" t="e">
        <f>VLOOKUP(A66,'1. 문헌특성'!A:W,12,0)</f>
        <v>#N/A</v>
      </c>
      <c r="P66" s="16">
        <v>18</v>
      </c>
      <c r="T66" s="16">
        <v>76.400000000000006</v>
      </c>
      <c r="W66" s="16">
        <v>17</v>
      </c>
      <c r="AA66" s="16">
        <v>2.9</v>
      </c>
      <c r="AF66" s="17" t="s">
        <v>871</v>
      </c>
    </row>
    <row r="67" spans="1:32" ht="13.5" customHeight="1" x14ac:dyDescent="0.3">
      <c r="A67" s="16">
        <v>787</v>
      </c>
      <c r="B67" s="4" t="str">
        <f>VLOOKUP(A67,'1. 문헌특성'!A:W,2,0)</f>
        <v>Wilder-Smith</v>
      </c>
      <c r="C67" s="16">
        <f>VLOOKUP(A67,'1. 문헌특성'!A:W,3,0)</f>
        <v>1996</v>
      </c>
      <c r="D67" s="16" t="str">
        <f t="shared" si="1"/>
        <v>Wilder-Smith(1996)</v>
      </c>
      <c r="E67" s="4" t="str">
        <f>VLOOKUP(A67,'1. 문헌특성'!A:W,6,0)</f>
        <v>환자대조군</v>
      </c>
      <c r="F67" s="4" t="str">
        <f>VLOOKUP(A67,'1. 문헌특성'!A:W,11,0)</f>
        <v>나병환자/나병환자 접촉자</v>
      </c>
      <c r="G67" s="15">
        <f>VLOOKUP(A67,'1. 문헌특성'!A:W,15,0)</f>
        <v>36</v>
      </c>
      <c r="H67" s="4" t="str">
        <f>VLOOKUP(A67,'1. 문헌특성'!A:W,16,0)</f>
        <v>배제기준: 당뇨병, 알콜중독, 나병과 같이 다른기타원인으로 인한 다발성신경병증 환자, 손가락 한마디 이상 완전히 절제된 환자, 한 쪽 팔다이 이상으로 수술 받은 환자</v>
      </c>
      <c r="I67" s="16" t="s">
        <v>31</v>
      </c>
      <c r="J67" s="4" t="e">
        <f>VLOOKUP(A67,'1. 문헌특성'!A:W,25,0)</f>
        <v>#REF!</v>
      </c>
      <c r="K67" s="4" t="str">
        <f>VLOOKUP(A67,'1. 문헌특성'!A:W,12,0)</f>
        <v>1995.4-6</v>
      </c>
      <c r="L67" s="17" t="s">
        <v>941</v>
      </c>
      <c r="M67" s="16" t="s">
        <v>948</v>
      </c>
      <c r="T67" s="16">
        <v>60.9</v>
      </c>
      <c r="AF67" s="17" t="s">
        <v>949</v>
      </c>
    </row>
    <row r="68" spans="1:32" ht="13.5" customHeight="1" x14ac:dyDescent="0.3">
      <c r="A68" s="16">
        <v>787</v>
      </c>
      <c r="B68" s="4" t="str">
        <f>VLOOKUP(A68,'1. 문헌특성'!A:W,2,0)</f>
        <v>Wilder-Smith</v>
      </c>
      <c r="C68" s="16">
        <f>VLOOKUP(A68,'1. 문헌특성'!A:W,3,0)</f>
        <v>1996</v>
      </c>
      <c r="D68" s="16" t="str">
        <f t="shared" si="1"/>
        <v>Wilder-Smith(1996)</v>
      </c>
      <c r="E68" s="4" t="str">
        <f>VLOOKUP(A68,'1. 문헌특성'!A:W,6,0)</f>
        <v>환자대조군</v>
      </c>
      <c r="F68" s="4" t="str">
        <f>VLOOKUP(A68,'1. 문헌특성'!A:W,11,0)</f>
        <v>나병환자/나병환자 접촉자</v>
      </c>
      <c r="G68" s="15">
        <f>VLOOKUP(A68,'1. 문헌특성'!A:W,15,0)</f>
        <v>36</v>
      </c>
      <c r="H68" s="4" t="str">
        <f>VLOOKUP(A68,'1. 문헌특성'!A:W,16,0)</f>
        <v>배제기준: 당뇨병, 알콜중독, 나병과 같이 다른기타원인으로 인한 다발성신경병증 환자, 손가락 한마디 이상 완전히 절제된 환자, 한 쪽 팔다이 이상으로 수술 받은 환자</v>
      </c>
      <c r="I68" s="16" t="s">
        <v>31</v>
      </c>
      <c r="J68" s="4" t="e">
        <f>VLOOKUP(A68,'1. 문헌특성'!A:W,25,0)</f>
        <v>#REF!</v>
      </c>
      <c r="K68" s="4" t="str">
        <f>VLOOKUP(A68,'1. 문헌특성'!A:W,12,0)</f>
        <v>1995.4-6</v>
      </c>
      <c r="L68" s="17" t="s">
        <v>944</v>
      </c>
      <c r="M68" s="16" t="s">
        <v>948</v>
      </c>
      <c r="T68" s="16">
        <v>13.8</v>
      </c>
    </row>
    <row r="69" spans="1:32" ht="13.5" customHeight="1" x14ac:dyDescent="0.3">
      <c r="A69" s="16">
        <v>787</v>
      </c>
      <c r="B69" s="4" t="str">
        <f>VLOOKUP(A69,'1. 문헌특성'!A:W,2,0)</f>
        <v>Wilder-Smith</v>
      </c>
      <c r="C69" s="16">
        <f>VLOOKUP(A69,'1. 문헌특성'!A:W,3,0)</f>
        <v>1996</v>
      </c>
      <c r="D69" s="16" t="str">
        <f t="shared" si="1"/>
        <v>Wilder-Smith(1996)</v>
      </c>
      <c r="E69" s="4" t="str">
        <f>VLOOKUP(A69,'1. 문헌특성'!A:W,6,0)</f>
        <v>환자대조군</v>
      </c>
      <c r="F69" s="4" t="str">
        <f>VLOOKUP(A69,'1. 문헌특성'!A:W,11,0)</f>
        <v>나병환자/나병환자 접촉자</v>
      </c>
      <c r="G69" s="15">
        <f>VLOOKUP(A69,'1. 문헌특성'!A:W,15,0)</f>
        <v>36</v>
      </c>
      <c r="H69" s="4" t="str">
        <f>VLOOKUP(A69,'1. 문헌특성'!A:W,16,0)</f>
        <v>배제기준: 당뇨병, 알콜중독, 나병과 같이 다른기타원인으로 인한 다발성신경병증 환자, 손가락 한마디 이상 완전히 절제된 환자, 한 쪽 팔다이 이상으로 수술 받은 환자</v>
      </c>
      <c r="I69" s="16" t="s">
        <v>31</v>
      </c>
      <c r="J69" s="4" t="e">
        <f>VLOOKUP(A69,'1. 문헌특성'!A:W,25,0)</f>
        <v>#REF!</v>
      </c>
      <c r="K69" s="4" t="str">
        <f>VLOOKUP(A69,'1. 문헌특성'!A:W,12,0)</f>
        <v>1995.4-6</v>
      </c>
      <c r="L69" s="17" t="s">
        <v>947</v>
      </c>
      <c r="M69" s="16" t="s">
        <v>948</v>
      </c>
      <c r="T69" s="16">
        <v>6.3</v>
      </c>
    </row>
    <row r="70" spans="1:32" ht="13.5" customHeight="1" x14ac:dyDescent="0.3">
      <c r="A70" s="16">
        <v>787</v>
      </c>
      <c r="B70" s="4" t="str">
        <f>VLOOKUP(A70,'1. 문헌특성'!A:W,2,0)</f>
        <v>Wilder-Smith</v>
      </c>
      <c r="C70" s="16">
        <f>VLOOKUP(A70,'1. 문헌특성'!A:W,3,0)</f>
        <v>1996</v>
      </c>
      <c r="D70" s="16" t="str">
        <f t="shared" si="1"/>
        <v>Wilder-Smith(1996)</v>
      </c>
      <c r="E70" s="4" t="str">
        <f>VLOOKUP(A70,'1. 문헌특성'!A:W,6,0)</f>
        <v>환자대조군</v>
      </c>
      <c r="F70" s="4" t="str">
        <f>VLOOKUP(A70,'1. 문헌특성'!A:W,11,0)</f>
        <v>나병환자/나병환자 접촉자</v>
      </c>
      <c r="G70" s="15">
        <f>VLOOKUP(A70,'1. 문헌특성'!A:W,15,0)</f>
        <v>36</v>
      </c>
      <c r="H70" s="4" t="str">
        <f>VLOOKUP(A70,'1. 문헌특성'!A:W,16,0)</f>
        <v>배제기준: 당뇨병, 알콜중독, 나병과 같이 다른기타원인으로 인한 다발성신경병증 환자, 손가락 한마디 이상 완전히 절제된 환자, 한 쪽 팔다이 이상으로 수술 받은 환자</v>
      </c>
      <c r="I70" s="16" t="s">
        <v>31</v>
      </c>
      <c r="J70" s="4" t="e">
        <f>VLOOKUP(A70,'1. 문헌특성'!A:W,25,0)</f>
        <v>#REF!</v>
      </c>
      <c r="K70" s="4" t="str">
        <f>VLOOKUP(A70,'1. 문헌특성'!A:W,12,0)</f>
        <v>1995.4-6</v>
      </c>
      <c r="L70" s="17" t="s">
        <v>941</v>
      </c>
      <c r="M70" s="16" t="s">
        <v>942</v>
      </c>
      <c r="T70" s="16">
        <v>43.3</v>
      </c>
    </row>
    <row r="71" spans="1:32" ht="13.5" customHeight="1" x14ac:dyDescent="0.3">
      <c r="A71" s="16">
        <v>787</v>
      </c>
      <c r="B71" s="4" t="str">
        <f>VLOOKUP(A71,'1. 문헌특성'!A:W,2,0)</f>
        <v>Wilder-Smith</v>
      </c>
      <c r="C71" s="16">
        <f>VLOOKUP(A71,'1. 문헌특성'!A:W,3,0)</f>
        <v>1996</v>
      </c>
      <c r="D71" s="16" t="str">
        <f t="shared" si="1"/>
        <v>Wilder-Smith(1996)</v>
      </c>
      <c r="E71" s="4" t="str">
        <f>VLOOKUP(A71,'1. 문헌특성'!A:W,6,0)</f>
        <v>환자대조군</v>
      </c>
      <c r="F71" s="4" t="str">
        <f>VLOOKUP(A71,'1. 문헌특성'!A:W,11,0)</f>
        <v>나병환자/나병환자 접촉자</v>
      </c>
      <c r="G71" s="15">
        <f>VLOOKUP(A71,'1. 문헌특성'!A:W,15,0)</f>
        <v>36</v>
      </c>
      <c r="H71" s="4" t="str">
        <f>VLOOKUP(A71,'1. 문헌특성'!A:W,16,0)</f>
        <v>배제기준: 당뇨병, 알콜중독, 나병과 같이 다른기타원인으로 인한 다발성신경병증 환자, 손가락 한마디 이상 완전히 절제된 환자, 한 쪽 팔다이 이상으로 수술 받은 환자</v>
      </c>
      <c r="I71" s="16" t="s">
        <v>31</v>
      </c>
      <c r="J71" s="4" t="e">
        <f>VLOOKUP(A71,'1. 문헌특성'!A:W,25,0)</f>
        <v>#REF!</v>
      </c>
      <c r="K71" s="4" t="str">
        <f>VLOOKUP(A71,'1. 문헌특성'!A:W,12,0)</f>
        <v>1995.4-6</v>
      </c>
      <c r="L71" s="17" t="s">
        <v>941</v>
      </c>
      <c r="M71" s="16" t="s">
        <v>943</v>
      </c>
      <c r="T71" s="16">
        <v>78.599999999999994</v>
      </c>
    </row>
    <row r="72" spans="1:32" ht="13.5" customHeight="1" x14ac:dyDescent="0.3">
      <c r="A72" s="16">
        <v>787</v>
      </c>
      <c r="B72" s="4" t="str">
        <f>VLOOKUP(A72,'1. 문헌특성'!A:W,2,0)</f>
        <v>Wilder-Smith</v>
      </c>
      <c r="C72" s="16">
        <f>VLOOKUP(A72,'1. 문헌특성'!A:W,3,0)</f>
        <v>1996</v>
      </c>
      <c r="D72" s="16" t="str">
        <f t="shared" si="1"/>
        <v>Wilder-Smith(1996)</v>
      </c>
      <c r="E72" s="4" t="str">
        <f>VLOOKUP(A72,'1. 문헌특성'!A:W,6,0)</f>
        <v>환자대조군</v>
      </c>
      <c r="F72" s="4" t="str">
        <f>VLOOKUP(A72,'1. 문헌특성'!A:W,11,0)</f>
        <v>나병환자/나병환자 접촉자</v>
      </c>
      <c r="G72" s="15">
        <f>VLOOKUP(A72,'1. 문헌특성'!A:W,15,0)</f>
        <v>36</v>
      </c>
      <c r="H72" s="4" t="str">
        <f>VLOOKUP(A72,'1. 문헌특성'!A:W,16,0)</f>
        <v>배제기준: 당뇨병, 알콜중독, 나병과 같이 다른기타원인으로 인한 다발성신경병증 환자, 손가락 한마디 이상 완전히 절제된 환자, 한 쪽 팔다이 이상으로 수술 받은 환자</v>
      </c>
      <c r="I72" s="16" t="s">
        <v>31</v>
      </c>
      <c r="J72" s="4" t="e">
        <f>VLOOKUP(A72,'1. 문헌특성'!A:W,25,0)</f>
        <v>#REF!</v>
      </c>
      <c r="K72" s="4" t="str">
        <f>VLOOKUP(A72,'1. 문헌특성'!A:W,12,0)</f>
        <v>1995.4-6</v>
      </c>
      <c r="L72" s="17" t="s">
        <v>944</v>
      </c>
      <c r="M72" s="16" t="s">
        <v>942</v>
      </c>
      <c r="T72" s="16">
        <v>5.5</v>
      </c>
    </row>
    <row r="73" spans="1:32" ht="13.5" customHeight="1" x14ac:dyDescent="0.3">
      <c r="A73" s="16">
        <v>787</v>
      </c>
      <c r="B73" s="4" t="str">
        <f>VLOOKUP(A73,'1. 문헌특성'!A:W,2,0)</f>
        <v>Wilder-Smith</v>
      </c>
      <c r="C73" s="16">
        <f>VLOOKUP(A73,'1. 문헌특성'!A:W,3,0)</f>
        <v>1996</v>
      </c>
      <c r="D73" s="16" t="str">
        <f t="shared" si="1"/>
        <v>Wilder-Smith(1996)</v>
      </c>
      <c r="E73" s="4" t="str">
        <f>VLOOKUP(A73,'1. 문헌특성'!A:W,6,0)</f>
        <v>환자대조군</v>
      </c>
      <c r="F73" s="4" t="str">
        <f>VLOOKUP(A73,'1. 문헌특성'!A:W,11,0)</f>
        <v>나병환자/나병환자 접촉자</v>
      </c>
      <c r="G73" s="15">
        <f>VLOOKUP(A73,'1. 문헌특성'!A:W,15,0)</f>
        <v>36</v>
      </c>
      <c r="H73" s="4" t="str">
        <f>VLOOKUP(A73,'1. 문헌특성'!A:W,16,0)</f>
        <v>배제기준: 당뇨병, 알콜중독, 나병과 같이 다른기타원인으로 인한 다발성신경병증 환자, 손가락 한마디 이상 완전히 절제된 환자, 한 쪽 팔다이 이상으로 수술 받은 환자</v>
      </c>
      <c r="I73" s="16" t="s">
        <v>31</v>
      </c>
      <c r="J73" s="4" t="e">
        <f>VLOOKUP(A73,'1. 문헌특성'!A:W,25,0)</f>
        <v>#REF!</v>
      </c>
      <c r="K73" s="4" t="str">
        <f>VLOOKUP(A73,'1. 문헌특성'!A:W,12,0)</f>
        <v>1995.4-6</v>
      </c>
      <c r="L73" s="17" t="s">
        <v>944</v>
      </c>
      <c r="M73" s="16" t="s">
        <v>943</v>
      </c>
      <c r="T73" s="16">
        <v>22.2</v>
      </c>
    </row>
    <row r="74" spans="1:32" ht="13.5" customHeight="1" x14ac:dyDescent="0.3">
      <c r="A74" s="16">
        <v>787</v>
      </c>
      <c r="B74" s="4" t="str">
        <f>VLOOKUP(A74,'1. 문헌특성'!A:W,2,0)</f>
        <v>Wilder-Smith</v>
      </c>
      <c r="C74" s="16">
        <f>VLOOKUP(A74,'1. 문헌특성'!A:W,3,0)</f>
        <v>1996</v>
      </c>
      <c r="D74" s="16" t="str">
        <f t="shared" si="1"/>
        <v>Wilder-Smith(1996)</v>
      </c>
      <c r="E74" s="4" t="str">
        <f>VLOOKUP(A74,'1. 문헌특성'!A:W,6,0)</f>
        <v>환자대조군</v>
      </c>
      <c r="F74" s="4" t="str">
        <f>VLOOKUP(A74,'1. 문헌특성'!A:W,11,0)</f>
        <v>나병환자/나병환자 접촉자</v>
      </c>
      <c r="G74" s="15">
        <f>VLOOKUP(A74,'1. 문헌특성'!A:W,15,0)</f>
        <v>36</v>
      </c>
      <c r="H74" s="4" t="str">
        <f>VLOOKUP(A74,'1. 문헌특성'!A:W,16,0)</f>
        <v>배제기준: 당뇨병, 알콜중독, 나병과 같이 다른기타원인으로 인한 다발성신경병증 환자, 손가락 한마디 이상 완전히 절제된 환자, 한 쪽 팔다이 이상으로 수술 받은 환자</v>
      </c>
      <c r="I74" s="16" t="s">
        <v>31</v>
      </c>
      <c r="J74" s="4" t="e">
        <f>VLOOKUP(A74,'1. 문헌특성'!A:W,25,0)</f>
        <v>#REF!</v>
      </c>
      <c r="K74" s="4" t="str">
        <f>VLOOKUP(A74,'1. 문헌특성'!A:W,12,0)</f>
        <v>1995.4-6</v>
      </c>
      <c r="L74" s="17" t="s">
        <v>947</v>
      </c>
      <c r="M74" s="16" t="s">
        <v>942</v>
      </c>
      <c r="T74" s="16">
        <v>0</v>
      </c>
    </row>
    <row r="75" spans="1:32" ht="13.5" customHeight="1" x14ac:dyDescent="0.3">
      <c r="A75" s="16">
        <v>787</v>
      </c>
      <c r="B75" s="4" t="str">
        <f>VLOOKUP(A75,'1. 문헌특성'!A:W,2,0)</f>
        <v>Wilder-Smith</v>
      </c>
      <c r="C75" s="16">
        <f>VLOOKUP(A75,'1. 문헌특성'!A:W,3,0)</f>
        <v>1996</v>
      </c>
      <c r="D75" s="16" t="str">
        <f t="shared" si="1"/>
        <v>Wilder-Smith(1996)</v>
      </c>
      <c r="E75" s="4" t="str">
        <f>VLOOKUP(A75,'1. 문헌특성'!A:W,6,0)</f>
        <v>환자대조군</v>
      </c>
      <c r="F75" s="4" t="str">
        <f>VLOOKUP(A75,'1. 문헌특성'!A:W,11,0)</f>
        <v>나병환자/나병환자 접촉자</v>
      </c>
      <c r="G75" s="15">
        <f>VLOOKUP(A75,'1. 문헌특성'!A:W,15,0)</f>
        <v>36</v>
      </c>
      <c r="H75" s="4" t="str">
        <f>VLOOKUP(A75,'1. 문헌특성'!A:W,16,0)</f>
        <v>배제기준: 당뇨병, 알콜중독, 나병과 같이 다른기타원인으로 인한 다발성신경병증 환자, 손가락 한마디 이상 완전히 절제된 환자, 한 쪽 팔다이 이상으로 수술 받은 환자</v>
      </c>
      <c r="I75" s="16" t="s">
        <v>31</v>
      </c>
      <c r="J75" s="4" t="e">
        <f>VLOOKUP(A75,'1. 문헌특성'!A:W,25,0)</f>
        <v>#REF!</v>
      </c>
      <c r="K75" s="4" t="str">
        <f>VLOOKUP(A75,'1. 문헌특성'!A:W,12,0)</f>
        <v>1995.4-6</v>
      </c>
      <c r="L75" s="17" t="s">
        <v>947</v>
      </c>
      <c r="M75" s="16" t="s">
        <v>943</v>
      </c>
      <c r="T75" s="16">
        <v>12.7</v>
      </c>
    </row>
    <row r="76" spans="1:32" ht="13.5" customHeight="1" x14ac:dyDescent="0.3">
      <c r="A76" s="16">
        <v>787</v>
      </c>
      <c r="B76" s="4" t="str">
        <f>VLOOKUP(A76,'1. 문헌특성'!A:W,2,0)</f>
        <v>Wilder-Smith</v>
      </c>
      <c r="C76" s="16">
        <f>VLOOKUP(A76,'1. 문헌특성'!A:W,3,0)</f>
        <v>1996</v>
      </c>
      <c r="D76" s="16" t="str">
        <f t="shared" si="1"/>
        <v>Wilder-Smith(1996)</v>
      </c>
      <c r="E76" s="4" t="str">
        <f>VLOOKUP(A76,'1. 문헌특성'!A:W,6,0)</f>
        <v>환자대조군</v>
      </c>
      <c r="F76" s="4" t="str">
        <f>VLOOKUP(A76,'1. 문헌특성'!A:W,11,0)</f>
        <v>나병환자/나병환자 접촉자</v>
      </c>
      <c r="G76" s="15">
        <f>VLOOKUP(A76,'1. 문헌특성'!A:W,15,0)</f>
        <v>36</v>
      </c>
      <c r="H76" s="4" t="str">
        <f>VLOOKUP(A76,'1. 문헌특성'!A:W,16,0)</f>
        <v>배제기준: 당뇨병, 알콜중독, 나병과 같이 다른기타원인으로 인한 다발성신경병증 환자, 손가락 한마디 이상 완전히 절제된 환자, 한 쪽 팔다이 이상으로 수술 받은 환자</v>
      </c>
      <c r="I76" s="16" t="s">
        <v>31</v>
      </c>
      <c r="J76" s="4" t="e">
        <f>VLOOKUP(A76,'1. 문헌특성'!A:W,25,0)</f>
        <v>#REF!</v>
      </c>
      <c r="K76" s="4" t="str">
        <f>VLOOKUP(A76,'1. 문헌특성'!A:W,12,0)</f>
        <v>1995.4-6</v>
      </c>
      <c r="L76" s="17" t="s">
        <v>941</v>
      </c>
      <c r="M76" s="16" t="s">
        <v>932</v>
      </c>
      <c r="Q76" s="16">
        <v>48</v>
      </c>
      <c r="S76" s="16">
        <v>40</v>
      </c>
      <c r="AB76" s="16">
        <v>1E-3</v>
      </c>
    </row>
    <row r="77" spans="1:32" ht="13.5" customHeight="1" x14ac:dyDescent="0.3">
      <c r="A77" s="16">
        <v>787</v>
      </c>
      <c r="B77" s="4" t="str">
        <f>VLOOKUP(A77,'1. 문헌특성'!A:W,2,0)</f>
        <v>Wilder-Smith</v>
      </c>
      <c r="C77" s="16">
        <f>VLOOKUP(A77,'1. 문헌특성'!A:W,3,0)</f>
        <v>1996</v>
      </c>
      <c r="D77" s="16" t="str">
        <f t="shared" si="1"/>
        <v>Wilder-Smith(1996)</v>
      </c>
      <c r="E77" s="4" t="str">
        <f>VLOOKUP(A77,'1. 문헌특성'!A:W,6,0)</f>
        <v>환자대조군</v>
      </c>
      <c r="F77" s="4" t="str">
        <f>VLOOKUP(A77,'1. 문헌특성'!A:W,11,0)</f>
        <v>나병환자/나병환자 접촉자</v>
      </c>
      <c r="G77" s="15">
        <f>VLOOKUP(A77,'1. 문헌특성'!A:W,15,0)</f>
        <v>36</v>
      </c>
      <c r="H77" s="4" t="str">
        <f>VLOOKUP(A77,'1. 문헌특성'!A:W,16,0)</f>
        <v>배제기준: 당뇨병, 알콜중독, 나병과 같이 다른기타원인으로 인한 다발성신경병증 환자, 손가락 한마디 이상 완전히 절제된 환자, 한 쪽 팔다이 이상으로 수술 받은 환자</v>
      </c>
      <c r="I77" s="16" t="s">
        <v>31</v>
      </c>
      <c r="J77" s="4" t="e">
        <f>VLOOKUP(A77,'1. 문헌특성'!A:W,25,0)</f>
        <v>#REF!</v>
      </c>
      <c r="K77" s="4" t="str">
        <f>VLOOKUP(A77,'1. 문헌특성'!A:W,12,0)</f>
        <v>1995.4-6</v>
      </c>
      <c r="L77" s="17" t="s">
        <v>941</v>
      </c>
      <c r="M77" s="16" t="s">
        <v>945</v>
      </c>
      <c r="Q77" s="16">
        <v>50</v>
      </c>
      <c r="S77" s="16">
        <v>37</v>
      </c>
      <c r="AB77" s="16">
        <v>8.0000000000000002E-3</v>
      </c>
    </row>
    <row r="78" spans="1:32" ht="13.5" customHeight="1" x14ac:dyDescent="0.3">
      <c r="A78" s="16">
        <v>787</v>
      </c>
      <c r="B78" s="4" t="str">
        <f>VLOOKUP(A78,'1. 문헌특성'!A:W,2,0)</f>
        <v>Wilder-Smith</v>
      </c>
      <c r="C78" s="16">
        <f>VLOOKUP(A78,'1. 문헌특성'!A:W,3,0)</f>
        <v>1996</v>
      </c>
      <c r="D78" s="16" t="str">
        <f t="shared" si="1"/>
        <v>Wilder-Smith(1996)</v>
      </c>
      <c r="E78" s="4" t="str">
        <f>VLOOKUP(A78,'1. 문헌특성'!A:W,6,0)</f>
        <v>환자대조군</v>
      </c>
      <c r="F78" s="4" t="str">
        <f>VLOOKUP(A78,'1. 문헌특성'!A:W,11,0)</f>
        <v>나병환자/나병환자 접촉자</v>
      </c>
      <c r="G78" s="15">
        <f>VLOOKUP(A78,'1. 문헌특성'!A:W,15,0)</f>
        <v>36</v>
      </c>
      <c r="H78" s="4" t="str">
        <f>VLOOKUP(A78,'1. 문헌특성'!A:W,16,0)</f>
        <v>배제기준: 당뇨병, 알콜중독, 나병과 같이 다른기타원인으로 인한 다발성신경병증 환자, 손가락 한마디 이상 완전히 절제된 환자, 한 쪽 팔다이 이상으로 수술 받은 환자</v>
      </c>
      <c r="I78" s="16" t="s">
        <v>31</v>
      </c>
      <c r="J78" s="4" t="e">
        <f>VLOOKUP(A78,'1. 문헌특성'!A:W,25,0)</f>
        <v>#REF!</v>
      </c>
      <c r="K78" s="4" t="str">
        <f>VLOOKUP(A78,'1. 문헌특성'!A:W,12,0)</f>
        <v>1995.4-6</v>
      </c>
      <c r="L78" s="17" t="s">
        <v>941</v>
      </c>
      <c r="M78" s="16" t="s">
        <v>933</v>
      </c>
      <c r="Q78" s="16">
        <v>20</v>
      </c>
      <c r="S78" s="16">
        <v>69</v>
      </c>
      <c r="AB78" s="16">
        <v>2.5999999999999999E-2</v>
      </c>
    </row>
    <row r="79" spans="1:32" ht="13.5" customHeight="1" x14ac:dyDescent="0.3">
      <c r="A79" s="16">
        <v>787</v>
      </c>
      <c r="B79" s="4" t="str">
        <f>VLOOKUP(A79,'1. 문헌특성'!A:W,2,0)</f>
        <v>Wilder-Smith</v>
      </c>
      <c r="C79" s="16">
        <f>VLOOKUP(A79,'1. 문헌특성'!A:W,3,0)</f>
        <v>1996</v>
      </c>
      <c r="D79" s="16" t="str">
        <f t="shared" si="1"/>
        <v>Wilder-Smith(1996)</v>
      </c>
      <c r="E79" s="4" t="str">
        <f>VLOOKUP(A79,'1. 문헌특성'!A:W,6,0)</f>
        <v>환자대조군</v>
      </c>
      <c r="F79" s="4" t="str">
        <f>VLOOKUP(A79,'1. 문헌특성'!A:W,11,0)</f>
        <v>나병환자/나병환자 접촉자</v>
      </c>
      <c r="G79" s="15">
        <f>VLOOKUP(A79,'1. 문헌특성'!A:W,15,0)</f>
        <v>36</v>
      </c>
      <c r="H79" s="4" t="str">
        <f>VLOOKUP(A79,'1. 문헌특성'!A:W,16,0)</f>
        <v>배제기준: 당뇨병, 알콜중독, 나병과 같이 다른기타원인으로 인한 다발성신경병증 환자, 손가락 한마디 이상 완전히 절제된 환자, 한 쪽 팔다이 이상으로 수술 받은 환자</v>
      </c>
      <c r="I79" s="16" t="s">
        <v>31</v>
      </c>
      <c r="J79" s="4" t="e">
        <f>VLOOKUP(A79,'1. 문헌특성'!A:W,25,0)</f>
        <v>#REF!</v>
      </c>
      <c r="K79" s="4" t="str">
        <f>VLOOKUP(A79,'1. 문헌특성'!A:W,12,0)</f>
        <v>1995.4-6</v>
      </c>
      <c r="L79" s="17" t="s">
        <v>941</v>
      </c>
      <c r="M79" s="16" t="s">
        <v>946</v>
      </c>
      <c r="Q79" s="16">
        <v>18</v>
      </c>
      <c r="S79" s="16">
        <v>71</v>
      </c>
      <c r="AB79" s="16">
        <v>9.6000000000000002E-2</v>
      </c>
    </row>
    <row r="80" spans="1:32" ht="13.5" customHeight="1" x14ac:dyDescent="0.3">
      <c r="A80" s="16">
        <v>787</v>
      </c>
      <c r="B80" s="4" t="str">
        <f>VLOOKUP(A80,'1. 문헌특성'!A:W,2,0)</f>
        <v>Wilder-Smith</v>
      </c>
      <c r="C80" s="16">
        <f>VLOOKUP(A80,'1. 문헌특성'!A:W,3,0)</f>
        <v>1996</v>
      </c>
      <c r="D80" s="16" t="str">
        <f t="shared" si="1"/>
        <v>Wilder-Smith(1996)</v>
      </c>
      <c r="E80" s="4" t="str">
        <f>VLOOKUP(A80,'1. 문헌특성'!A:W,6,0)</f>
        <v>환자대조군</v>
      </c>
      <c r="F80" s="4" t="str">
        <f>VLOOKUP(A80,'1. 문헌특성'!A:W,11,0)</f>
        <v>나병환자/나병환자 접촉자</v>
      </c>
      <c r="G80" s="15">
        <f>VLOOKUP(A80,'1. 문헌특성'!A:W,15,0)</f>
        <v>36</v>
      </c>
      <c r="H80" s="4" t="str">
        <f>VLOOKUP(A80,'1. 문헌특성'!A:W,16,0)</f>
        <v>배제기준: 당뇨병, 알콜중독, 나병과 같이 다른기타원인으로 인한 다발성신경병증 환자, 손가락 한마디 이상 완전히 절제된 환자, 한 쪽 팔다이 이상으로 수술 받은 환자</v>
      </c>
      <c r="I80" s="16" t="s">
        <v>31</v>
      </c>
      <c r="J80" s="4" t="e">
        <f>VLOOKUP(A80,'1. 문헌특성'!A:W,25,0)</f>
        <v>#REF!</v>
      </c>
      <c r="K80" s="4" t="str">
        <f>VLOOKUP(A80,'1. 문헌특성'!A:W,12,0)</f>
        <v>1995.4-6</v>
      </c>
      <c r="L80" s="17" t="s">
        <v>944</v>
      </c>
      <c r="M80" s="16" t="s">
        <v>932</v>
      </c>
      <c r="Q80" s="16">
        <v>34</v>
      </c>
      <c r="S80" s="16">
        <v>2</v>
      </c>
      <c r="AB80" s="16">
        <v>0.14599999999999999</v>
      </c>
    </row>
    <row r="81" spans="1:32" ht="13.5" customHeight="1" x14ac:dyDescent="0.3">
      <c r="A81" s="16">
        <v>787</v>
      </c>
      <c r="B81" s="4" t="str">
        <f>VLOOKUP(A81,'1. 문헌특성'!A:W,2,0)</f>
        <v>Wilder-Smith</v>
      </c>
      <c r="C81" s="16">
        <f>VLOOKUP(A81,'1. 문헌특성'!A:W,3,0)</f>
        <v>1996</v>
      </c>
      <c r="D81" s="16" t="str">
        <f t="shared" si="1"/>
        <v>Wilder-Smith(1996)</v>
      </c>
      <c r="E81" s="4" t="str">
        <f>VLOOKUP(A81,'1. 문헌특성'!A:W,6,0)</f>
        <v>환자대조군</v>
      </c>
      <c r="F81" s="4" t="str">
        <f>VLOOKUP(A81,'1. 문헌특성'!A:W,11,0)</f>
        <v>나병환자/나병환자 접촉자</v>
      </c>
      <c r="G81" s="15">
        <f>VLOOKUP(A81,'1. 문헌특성'!A:W,15,0)</f>
        <v>36</v>
      </c>
      <c r="H81" s="4" t="str">
        <f>VLOOKUP(A81,'1. 문헌특성'!A:W,16,0)</f>
        <v>배제기준: 당뇨병, 알콜중독, 나병과 같이 다른기타원인으로 인한 다발성신경병증 환자, 손가락 한마디 이상 완전히 절제된 환자, 한 쪽 팔다이 이상으로 수술 받은 환자</v>
      </c>
      <c r="I81" s="16" t="s">
        <v>31</v>
      </c>
      <c r="J81" s="4" t="e">
        <f>VLOOKUP(A81,'1. 문헌특성'!A:W,25,0)</f>
        <v>#REF!</v>
      </c>
      <c r="K81" s="4" t="str">
        <f>VLOOKUP(A81,'1. 문헌특성'!A:W,12,0)</f>
        <v>1995.4-6</v>
      </c>
      <c r="L81" s="17" t="s">
        <v>944</v>
      </c>
      <c r="M81" s="16" t="s">
        <v>945</v>
      </c>
      <c r="Q81" s="16">
        <v>34</v>
      </c>
      <c r="S81" s="16">
        <v>2</v>
      </c>
      <c r="AB81" s="16">
        <v>0.32</v>
      </c>
    </row>
    <row r="82" spans="1:32" ht="13.5" customHeight="1" x14ac:dyDescent="0.3">
      <c r="A82" s="16">
        <v>787</v>
      </c>
      <c r="B82" s="4" t="str">
        <f>VLOOKUP(A82,'1. 문헌특성'!A:W,2,0)</f>
        <v>Wilder-Smith</v>
      </c>
      <c r="C82" s="16">
        <f>VLOOKUP(A82,'1. 문헌특성'!A:W,3,0)</f>
        <v>1996</v>
      </c>
      <c r="D82" s="16" t="str">
        <f t="shared" si="1"/>
        <v>Wilder-Smith(1996)</v>
      </c>
      <c r="E82" s="4" t="str">
        <f>VLOOKUP(A82,'1. 문헌특성'!A:W,6,0)</f>
        <v>환자대조군</v>
      </c>
      <c r="F82" s="4" t="str">
        <f>VLOOKUP(A82,'1. 문헌특성'!A:W,11,0)</f>
        <v>나병환자/나병환자 접촉자</v>
      </c>
      <c r="G82" s="15">
        <f>VLOOKUP(A82,'1. 문헌특성'!A:W,15,0)</f>
        <v>36</v>
      </c>
      <c r="H82" s="4" t="str">
        <f>VLOOKUP(A82,'1. 문헌특성'!A:W,16,0)</f>
        <v>배제기준: 당뇨병, 알콜중독, 나병과 같이 다른기타원인으로 인한 다발성신경병증 환자, 손가락 한마디 이상 완전히 절제된 환자, 한 쪽 팔다이 이상으로 수술 받은 환자</v>
      </c>
      <c r="I82" s="16" t="s">
        <v>31</v>
      </c>
      <c r="J82" s="4" t="e">
        <f>VLOOKUP(A82,'1. 문헌특성'!A:W,25,0)</f>
        <v>#REF!</v>
      </c>
      <c r="K82" s="4" t="str">
        <f>VLOOKUP(A82,'1. 문헌특성'!A:W,12,0)</f>
        <v>1995.4-6</v>
      </c>
      <c r="L82" s="17" t="s">
        <v>944</v>
      </c>
      <c r="M82" s="16" t="s">
        <v>933</v>
      </c>
      <c r="Q82" s="16">
        <v>29</v>
      </c>
      <c r="S82" s="16">
        <v>7</v>
      </c>
      <c r="AB82" s="16">
        <v>0.96499999999999997</v>
      </c>
    </row>
    <row r="83" spans="1:32" ht="13.5" customHeight="1" x14ac:dyDescent="0.3">
      <c r="A83" s="16">
        <v>787</v>
      </c>
      <c r="B83" s="4" t="str">
        <f>VLOOKUP(A83,'1. 문헌특성'!A:W,2,0)</f>
        <v>Wilder-Smith</v>
      </c>
      <c r="C83" s="16">
        <f>VLOOKUP(A83,'1. 문헌특성'!A:W,3,0)</f>
        <v>1996</v>
      </c>
      <c r="D83" s="16" t="str">
        <f t="shared" si="1"/>
        <v>Wilder-Smith(1996)</v>
      </c>
      <c r="E83" s="4" t="str">
        <f>VLOOKUP(A83,'1. 문헌특성'!A:W,6,0)</f>
        <v>환자대조군</v>
      </c>
      <c r="F83" s="4" t="str">
        <f>VLOOKUP(A83,'1. 문헌특성'!A:W,11,0)</f>
        <v>나병환자/나병환자 접촉자</v>
      </c>
      <c r="G83" s="15">
        <f>VLOOKUP(A83,'1. 문헌특성'!A:W,15,0)</f>
        <v>36</v>
      </c>
      <c r="H83" s="4" t="str">
        <f>VLOOKUP(A83,'1. 문헌특성'!A:W,16,0)</f>
        <v>배제기준: 당뇨병, 알콜중독, 나병과 같이 다른기타원인으로 인한 다발성신경병증 환자, 손가락 한마디 이상 완전히 절제된 환자, 한 쪽 팔다이 이상으로 수술 받은 환자</v>
      </c>
      <c r="I83" s="16" t="s">
        <v>31</v>
      </c>
      <c r="J83" s="4" t="e">
        <f>VLOOKUP(A83,'1. 문헌특성'!A:W,25,0)</f>
        <v>#REF!</v>
      </c>
      <c r="K83" s="4" t="str">
        <f>VLOOKUP(A83,'1. 문헌특성'!A:W,12,0)</f>
        <v>1995.4-6</v>
      </c>
      <c r="L83" s="17" t="s">
        <v>944</v>
      </c>
      <c r="M83" s="16" t="s">
        <v>946</v>
      </c>
      <c r="Q83" s="16">
        <v>27</v>
      </c>
      <c r="S83" s="16">
        <v>9</v>
      </c>
      <c r="AB83" s="16">
        <v>0.442</v>
      </c>
    </row>
    <row r="84" spans="1:32" ht="13.5" customHeight="1" x14ac:dyDescent="0.3">
      <c r="A84" s="16">
        <v>787</v>
      </c>
      <c r="B84" s="4" t="str">
        <f>VLOOKUP(A84,'1. 문헌특성'!A:W,2,0)</f>
        <v>Wilder-Smith</v>
      </c>
      <c r="C84" s="16">
        <f>VLOOKUP(A84,'1. 문헌특성'!A:W,3,0)</f>
        <v>1996</v>
      </c>
      <c r="D84" s="16" t="str">
        <f t="shared" si="1"/>
        <v>Wilder-Smith(1996)</v>
      </c>
      <c r="E84" s="4" t="str">
        <f>VLOOKUP(A84,'1. 문헌특성'!A:W,6,0)</f>
        <v>환자대조군</v>
      </c>
      <c r="F84" s="4" t="str">
        <f>VLOOKUP(A84,'1. 문헌특성'!A:W,11,0)</f>
        <v>나병환자/나병환자 접촉자</v>
      </c>
      <c r="G84" s="15">
        <f>VLOOKUP(A84,'1. 문헌특성'!A:W,15,0)</f>
        <v>36</v>
      </c>
      <c r="H84" s="4" t="str">
        <f>VLOOKUP(A84,'1. 문헌특성'!A:W,16,0)</f>
        <v>배제기준: 당뇨병, 알콜중독, 나병과 같이 다른기타원인으로 인한 다발성신경병증 환자, 손가락 한마디 이상 완전히 절제된 환자, 한 쪽 팔다이 이상으로 수술 받은 환자</v>
      </c>
      <c r="I84" s="16" t="s">
        <v>31</v>
      </c>
      <c r="J84" s="4" t="e">
        <f>VLOOKUP(A84,'1. 문헌특성'!A:W,25,0)</f>
        <v>#REF!</v>
      </c>
      <c r="K84" s="4" t="str">
        <f>VLOOKUP(A84,'1. 문헌특성'!A:W,12,0)</f>
        <v>1995.4-6</v>
      </c>
      <c r="L84" s="17" t="s">
        <v>947</v>
      </c>
      <c r="M84" s="16" t="s">
        <v>932</v>
      </c>
      <c r="X84" s="16">
        <v>47</v>
      </c>
      <c r="Z84" s="16">
        <v>0</v>
      </c>
      <c r="AB84" s="16" t="s">
        <v>929</v>
      </c>
    </row>
    <row r="85" spans="1:32" ht="13.5" customHeight="1" x14ac:dyDescent="0.3">
      <c r="A85" s="16">
        <v>787</v>
      </c>
      <c r="B85" s="4" t="str">
        <f>VLOOKUP(A85,'1. 문헌특성'!A:W,2,0)</f>
        <v>Wilder-Smith</v>
      </c>
      <c r="C85" s="16">
        <f>VLOOKUP(A85,'1. 문헌특성'!A:W,3,0)</f>
        <v>1996</v>
      </c>
      <c r="D85" s="16" t="str">
        <f t="shared" si="1"/>
        <v>Wilder-Smith(1996)</v>
      </c>
      <c r="E85" s="4" t="str">
        <f>VLOOKUP(A85,'1. 문헌특성'!A:W,6,0)</f>
        <v>환자대조군</v>
      </c>
      <c r="F85" s="4" t="str">
        <f>VLOOKUP(A85,'1. 문헌특성'!A:W,11,0)</f>
        <v>나병환자/나병환자 접촉자</v>
      </c>
      <c r="G85" s="15">
        <f>VLOOKUP(A85,'1. 문헌특성'!A:W,15,0)</f>
        <v>36</v>
      </c>
      <c r="H85" s="4" t="str">
        <f>VLOOKUP(A85,'1. 문헌특성'!A:W,16,0)</f>
        <v>배제기준: 당뇨병, 알콜중독, 나병과 같이 다른기타원인으로 인한 다발성신경병증 환자, 손가락 한마디 이상 완전히 절제된 환자, 한 쪽 팔다이 이상으로 수술 받은 환자</v>
      </c>
      <c r="I85" s="16" t="s">
        <v>31</v>
      </c>
      <c r="J85" s="4" t="e">
        <f>VLOOKUP(A85,'1. 문헌특성'!A:W,25,0)</f>
        <v>#REF!</v>
      </c>
      <c r="K85" s="4" t="str">
        <f>VLOOKUP(A85,'1. 문헌특성'!A:W,12,0)</f>
        <v>1995.4-6</v>
      </c>
      <c r="L85" s="17" t="s">
        <v>947</v>
      </c>
      <c r="M85" s="16" t="s">
        <v>945</v>
      </c>
      <c r="X85" s="16">
        <v>47</v>
      </c>
      <c r="Z85" s="16">
        <v>0</v>
      </c>
      <c r="AB85" s="16" t="s">
        <v>929</v>
      </c>
    </row>
    <row r="86" spans="1:32" ht="13.5" customHeight="1" x14ac:dyDescent="0.3">
      <c r="A86" s="16">
        <v>787</v>
      </c>
      <c r="B86" s="4" t="str">
        <f>VLOOKUP(A86,'1. 문헌특성'!A:W,2,0)</f>
        <v>Wilder-Smith</v>
      </c>
      <c r="C86" s="16">
        <f>VLOOKUP(A86,'1. 문헌특성'!A:W,3,0)</f>
        <v>1996</v>
      </c>
      <c r="D86" s="16" t="str">
        <f t="shared" si="1"/>
        <v>Wilder-Smith(1996)</v>
      </c>
      <c r="E86" s="4" t="str">
        <f>VLOOKUP(A86,'1. 문헌특성'!A:W,6,0)</f>
        <v>환자대조군</v>
      </c>
      <c r="F86" s="4" t="str">
        <f>VLOOKUP(A86,'1. 문헌특성'!A:W,11,0)</f>
        <v>나병환자/나병환자 접촉자</v>
      </c>
      <c r="G86" s="15">
        <f>VLOOKUP(A86,'1. 문헌특성'!A:W,15,0)</f>
        <v>36</v>
      </c>
      <c r="H86" s="4" t="str">
        <f>VLOOKUP(A86,'1. 문헌특성'!A:W,16,0)</f>
        <v>배제기준: 당뇨병, 알콜중독, 나병과 같이 다른기타원인으로 인한 다발성신경병증 환자, 손가락 한마디 이상 완전히 절제된 환자, 한 쪽 팔다이 이상으로 수술 받은 환자</v>
      </c>
      <c r="I86" s="16" t="s">
        <v>31</v>
      </c>
      <c r="J86" s="4" t="e">
        <f>VLOOKUP(A86,'1. 문헌특성'!A:W,25,0)</f>
        <v>#REF!</v>
      </c>
      <c r="K86" s="4" t="str">
        <f>VLOOKUP(A86,'1. 문헌특성'!A:W,12,0)</f>
        <v>1995.4-6</v>
      </c>
      <c r="L86" s="17" t="s">
        <v>947</v>
      </c>
      <c r="M86" s="16" t="s">
        <v>933</v>
      </c>
      <c r="X86" s="16">
        <v>42</v>
      </c>
      <c r="Z86" s="16">
        <v>5</v>
      </c>
      <c r="AB86" s="16">
        <v>0.53200000000000003</v>
      </c>
    </row>
    <row r="87" spans="1:32" ht="13.5" customHeight="1" x14ac:dyDescent="0.3">
      <c r="A87" s="16">
        <v>787</v>
      </c>
      <c r="B87" s="4" t="str">
        <f>VLOOKUP(A87,'1. 문헌특성'!A:W,2,0)</f>
        <v>Wilder-Smith</v>
      </c>
      <c r="C87" s="16">
        <f>VLOOKUP(A87,'1. 문헌특성'!A:W,3,0)</f>
        <v>1996</v>
      </c>
      <c r="D87" s="16" t="str">
        <f t="shared" si="1"/>
        <v>Wilder-Smith(1996)</v>
      </c>
      <c r="E87" s="4" t="str">
        <f>VLOOKUP(A87,'1. 문헌특성'!A:W,6,0)</f>
        <v>환자대조군</v>
      </c>
      <c r="F87" s="4" t="str">
        <f>VLOOKUP(A87,'1. 문헌특성'!A:W,11,0)</f>
        <v>나병환자/나병환자 접촉자</v>
      </c>
      <c r="G87" s="15">
        <f>VLOOKUP(A87,'1. 문헌특성'!A:W,15,0)</f>
        <v>36</v>
      </c>
      <c r="H87" s="4" t="str">
        <f>VLOOKUP(A87,'1. 문헌특성'!A:W,16,0)</f>
        <v>배제기준: 당뇨병, 알콜중독, 나병과 같이 다른기타원인으로 인한 다발성신경병증 환자, 손가락 한마디 이상 완전히 절제된 환자, 한 쪽 팔다이 이상으로 수술 받은 환자</v>
      </c>
      <c r="I87" s="16" t="s">
        <v>31</v>
      </c>
      <c r="J87" s="4" t="e">
        <f>VLOOKUP(A87,'1. 문헌특성'!A:W,25,0)</f>
        <v>#REF!</v>
      </c>
      <c r="K87" s="4" t="str">
        <f>VLOOKUP(A87,'1. 문헌특성'!A:W,12,0)</f>
        <v>1995.4-6</v>
      </c>
      <c r="L87" s="17" t="s">
        <v>947</v>
      </c>
      <c r="M87" s="16" t="s">
        <v>946</v>
      </c>
      <c r="X87" s="16">
        <v>40</v>
      </c>
      <c r="Z87" s="16">
        <v>7</v>
      </c>
      <c r="AB87" s="16">
        <v>0.27400000000000002</v>
      </c>
    </row>
    <row r="88" spans="1:32" ht="13.5" customHeight="1" x14ac:dyDescent="0.3">
      <c r="A88" s="16">
        <v>801</v>
      </c>
      <c r="B88" s="4" t="str">
        <f>VLOOKUP(A88,'1. 문헌특성'!A:W,2,0)</f>
        <v>Bordet</v>
      </c>
      <c r="C88" s="16">
        <f>VLOOKUP(A88,'1. 문헌특성'!A:W,3,0)</f>
        <v>1996</v>
      </c>
      <c r="D88" s="16" t="str">
        <f t="shared" si="1"/>
        <v>Bordet(1996)</v>
      </c>
      <c r="E88" s="4" t="str">
        <f>VLOOKUP(A88,'1. 문헌특성'!A:W,6,0)</f>
        <v>환자대조군</v>
      </c>
      <c r="F88" s="4" t="str">
        <f>VLOOKUP(A88,'1. 문헌특성'!A:W,11,0)</f>
        <v>다계통위축증(MSA)/특발성파킨슨병(IPD)</v>
      </c>
      <c r="G88" s="15">
        <f>VLOOKUP(A88,'1. 문헌특성'!A:W,15,0)</f>
        <v>13</v>
      </c>
      <c r="H88" s="4" t="str">
        <f>VLOOKUP(A88,'1. 문헌특성'!A:W,16,0)</f>
        <v>대상자들 모두 자율신경계에 영향을 미칠 수 있는 당뇨병, 알콜중독, 말초신경병증을 가지고 있지 않았음. 또한 자율신경 또는 심혈관 기능에 영향을 미칠 수 있는 약물(extrapyramidal 질환 치료는 제외)을 복용하지 않은 환자를 대상으로 함
-다계통위축증(MSA)환자는 Quinn’s criteria으로 진단했고, 특발성파킨슨병(IPD)환자는 United Kingdom Parkinson’s Disease Society Brain Bank criteria으로 진단함</v>
      </c>
      <c r="I88" s="16" t="s">
        <v>31</v>
      </c>
      <c r="J88" s="4" t="e">
        <f>VLOOKUP(A88,'1. 문헌특성'!A:W,25,0)</f>
        <v>#REF!</v>
      </c>
      <c r="K88" s="4" t="str">
        <f>VLOOKUP(A88,'1. 문헌특성'!A:W,12,0)</f>
        <v>-</v>
      </c>
      <c r="L88" s="17" t="s">
        <v>958</v>
      </c>
      <c r="M88" s="16" t="s">
        <v>948</v>
      </c>
      <c r="P88" s="16">
        <v>13</v>
      </c>
      <c r="Q88" s="16">
        <v>4</v>
      </c>
      <c r="R88" s="16">
        <v>31</v>
      </c>
      <c r="S88" s="16">
        <v>9</v>
      </c>
      <c r="T88" s="16">
        <v>69</v>
      </c>
      <c r="W88" s="16">
        <v>13</v>
      </c>
      <c r="X88" s="16">
        <v>12</v>
      </c>
      <c r="Y88" s="16">
        <v>92.3</v>
      </c>
      <c r="Z88" s="16">
        <v>1</v>
      </c>
      <c r="AA88" s="16">
        <v>7.7</v>
      </c>
      <c r="AB88" s="16" t="s">
        <v>959</v>
      </c>
      <c r="AF88" s="17" t="s">
        <v>960</v>
      </c>
    </row>
    <row r="89" spans="1:32" ht="13.5" customHeight="1" x14ac:dyDescent="0.3">
      <c r="A89" s="16">
        <v>825</v>
      </c>
      <c r="B89" s="4" t="e">
        <f>VLOOKUP(A89,'1. 문헌특성'!A:W,2,0)</f>
        <v>#N/A</v>
      </c>
      <c r="C89" s="16" t="e">
        <f>VLOOKUP(A89,'1. 문헌특성'!A:W,3,0)</f>
        <v>#N/A</v>
      </c>
      <c r="D89" s="16" t="e">
        <f t="shared" si="1"/>
        <v>#N/A</v>
      </c>
      <c r="E89" s="4" t="e">
        <f>VLOOKUP(A89,'1. 문헌특성'!A:W,6,0)</f>
        <v>#N/A</v>
      </c>
      <c r="F89" s="4" t="e">
        <f>VLOOKUP(A89,'1. 문헌특성'!A:W,11,0)</f>
        <v>#N/A</v>
      </c>
      <c r="G89" s="15" t="e">
        <f>VLOOKUP(A89,'1. 문헌특성'!A:W,15,0)</f>
        <v>#N/A</v>
      </c>
      <c r="H89" s="4" t="e">
        <f>VLOOKUP(A89,'1. 문헌특성'!A:W,16,0)</f>
        <v>#N/A</v>
      </c>
      <c r="I89" s="16" t="s">
        <v>31</v>
      </c>
      <c r="J89" s="4" t="e">
        <f>VLOOKUP(A89,'1. 문헌특성'!A:W,25,0)</f>
        <v>#N/A</v>
      </c>
      <c r="K89" s="4" t="e">
        <f>VLOOKUP(A89,'1. 문헌특성'!A:W,12,0)</f>
        <v>#N/A</v>
      </c>
      <c r="L89" s="17" t="s">
        <v>947</v>
      </c>
      <c r="M89" s="16" t="s">
        <v>970</v>
      </c>
      <c r="W89" s="16">
        <v>20</v>
      </c>
      <c r="Y89" s="16">
        <v>0</v>
      </c>
      <c r="Z89" s="16">
        <v>0</v>
      </c>
      <c r="AF89" s="17" t="s">
        <v>973</v>
      </c>
    </row>
    <row r="90" spans="1:32" ht="13.5" customHeight="1" x14ac:dyDescent="0.3">
      <c r="A90" s="16">
        <v>825</v>
      </c>
      <c r="B90" s="4" t="e">
        <f>VLOOKUP(A90,'1. 문헌특성'!A:W,2,0)</f>
        <v>#N/A</v>
      </c>
      <c r="C90" s="16" t="e">
        <f>VLOOKUP(A90,'1. 문헌특성'!A:W,3,0)</f>
        <v>#N/A</v>
      </c>
      <c r="D90" s="16" t="e">
        <f t="shared" si="1"/>
        <v>#N/A</v>
      </c>
      <c r="E90" s="4" t="e">
        <f>VLOOKUP(A90,'1. 문헌특성'!A:W,6,0)</f>
        <v>#N/A</v>
      </c>
      <c r="F90" s="4" t="e">
        <f>VLOOKUP(A90,'1. 문헌특성'!A:W,11,0)</f>
        <v>#N/A</v>
      </c>
      <c r="G90" s="15" t="e">
        <f>VLOOKUP(A90,'1. 문헌특성'!A:W,15,0)</f>
        <v>#N/A</v>
      </c>
      <c r="H90" s="4" t="e">
        <f>VLOOKUP(A90,'1. 문헌특성'!A:W,16,0)</f>
        <v>#N/A</v>
      </c>
      <c r="I90" s="16" t="s">
        <v>31</v>
      </c>
      <c r="J90" s="4" t="e">
        <f>VLOOKUP(A90,'1. 문헌특성'!A:W,25,0)</f>
        <v>#N/A</v>
      </c>
      <c r="K90" s="4" t="e">
        <f>VLOOKUP(A90,'1. 문헌특성'!A:W,12,0)</f>
        <v>#N/A</v>
      </c>
      <c r="L90" s="17" t="s">
        <v>947</v>
      </c>
      <c r="M90" s="16" t="s">
        <v>971</v>
      </c>
      <c r="W90" s="16">
        <v>20</v>
      </c>
      <c r="Y90" s="16">
        <v>0</v>
      </c>
      <c r="Z90" s="16">
        <v>0</v>
      </c>
    </row>
    <row r="91" spans="1:32" ht="13.5" customHeight="1" x14ac:dyDescent="0.3">
      <c r="A91" s="16">
        <v>825</v>
      </c>
      <c r="B91" s="4" t="e">
        <f>VLOOKUP(A91,'1. 문헌특성'!A:W,2,0)</f>
        <v>#N/A</v>
      </c>
      <c r="C91" s="16" t="e">
        <f>VLOOKUP(A91,'1. 문헌특성'!A:W,3,0)</f>
        <v>#N/A</v>
      </c>
      <c r="D91" s="16" t="e">
        <f t="shared" si="1"/>
        <v>#N/A</v>
      </c>
      <c r="E91" s="4" t="e">
        <f>VLOOKUP(A91,'1. 문헌특성'!A:W,6,0)</f>
        <v>#N/A</v>
      </c>
      <c r="F91" s="4" t="e">
        <f>VLOOKUP(A91,'1. 문헌특성'!A:W,11,0)</f>
        <v>#N/A</v>
      </c>
      <c r="G91" s="15" t="e">
        <f>VLOOKUP(A91,'1. 문헌특성'!A:W,15,0)</f>
        <v>#N/A</v>
      </c>
      <c r="H91" s="4" t="e">
        <f>VLOOKUP(A91,'1. 문헌특성'!A:W,16,0)</f>
        <v>#N/A</v>
      </c>
      <c r="I91" s="16" t="s">
        <v>31</v>
      </c>
      <c r="J91" s="4" t="e">
        <f>VLOOKUP(A91,'1. 문헌특성'!A:W,25,0)</f>
        <v>#N/A</v>
      </c>
      <c r="K91" s="4" t="e">
        <f>VLOOKUP(A91,'1. 문헌특성'!A:W,12,0)</f>
        <v>#N/A</v>
      </c>
      <c r="L91" s="17" t="s">
        <v>947</v>
      </c>
      <c r="M91" s="16" t="s">
        <v>972</v>
      </c>
      <c r="W91" s="16">
        <v>20</v>
      </c>
      <c r="Y91" s="16">
        <v>0</v>
      </c>
      <c r="Z91" s="16">
        <v>0</v>
      </c>
    </row>
    <row r="92" spans="1:32" ht="13.5" customHeight="1" x14ac:dyDescent="0.3">
      <c r="A92" s="16">
        <v>825</v>
      </c>
      <c r="B92" s="4" t="e">
        <f>VLOOKUP(A92,'1. 문헌특성'!A:W,2,0)</f>
        <v>#N/A</v>
      </c>
      <c r="C92" s="16" t="e">
        <f>VLOOKUP(A92,'1. 문헌특성'!A:W,3,0)</f>
        <v>#N/A</v>
      </c>
      <c r="D92" s="16" t="e">
        <f t="shared" si="1"/>
        <v>#N/A</v>
      </c>
      <c r="E92" s="4" t="e">
        <f>VLOOKUP(A92,'1. 문헌특성'!A:W,6,0)</f>
        <v>#N/A</v>
      </c>
      <c r="F92" s="4" t="e">
        <f>VLOOKUP(A92,'1. 문헌특성'!A:W,11,0)</f>
        <v>#N/A</v>
      </c>
      <c r="G92" s="15" t="e">
        <f>VLOOKUP(A92,'1. 문헌특성'!A:W,15,0)</f>
        <v>#N/A</v>
      </c>
      <c r="H92" s="4" t="e">
        <f>VLOOKUP(A92,'1. 문헌특성'!A:W,16,0)</f>
        <v>#N/A</v>
      </c>
      <c r="I92" s="16" t="s">
        <v>31</v>
      </c>
      <c r="J92" s="4" t="e">
        <f>VLOOKUP(A92,'1. 문헌특성'!A:W,25,0)</f>
        <v>#N/A</v>
      </c>
      <c r="K92" s="4" t="e">
        <f>VLOOKUP(A92,'1. 문헌특성'!A:W,12,0)</f>
        <v>#N/A</v>
      </c>
      <c r="L92" s="17" t="s">
        <v>967</v>
      </c>
      <c r="M92" s="16" t="s">
        <v>970</v>
      </c>
      <c r="P92" s="16">
        <v>9</v>
      </c>
      <c r="S92" s="16">
        <v>0</v>
      </c>
    </row>
    <row r="93" spans="1:32" ht="13.5" customHeight="1" x14ac:dyDescent="0.3">
      <c r="A93" s="16">
        <v>825</v>
      </c>
      <c r="B93" s="4" t="e">
        <f>VLOOKUP(A93,'1. 문헌특성'!A:W,2,0)</f>
        <v>#N/A</v>
      </c>
      <c r="C93" s="16" t="e">
        <f>VLOOKUP(A93,'1. 문헌특성'!A:W,3,0)</f>
        <v>#N/A</v>
      </c>
      <c r="D93" s="16" t="e">
        <f t="shared" si="1"/>
        <v>#N/A</v>
      </c>
      <c r="E93" s="4" t="e">
        <f>VLOOKUP(A93,'1. 문헌특성'!A:W,6,0)</f>
        <v>#N/A</v>
      </c>
      <c r="F93" s="4" t="e">
        <f>VLOOKUP(A93,'1. 문헌특성'!A:W,11,0)</f>
        <v>#N/A</v>
      </c>
      <c r="G93" s="15" t="e">
        <f>VLOOKUP(A93,'1. 문헌특성'!A:W,15,0)</f>
        <v>#N/A</v>
      </c>
      <c r="H93" s="4" t="e">
        <f>VLOOKUP(A93,'1. 문헌특성'!A:W,16,0)</f>
        <v>#N/A</v>
      </c>
      <c r="I93" s="16" t="s">
        <v>31</v>
      </c>
      <c r="J93" s="4" t="e">
        <f>VLOOKUP(A93,'1. 문헌특성'!A:W,25,0)</f>
        <v>#N/A</v>
      </c>
      <c r="K93" s="4" t="e">
        <f>VLOOKUP(A93,'1. 문헌특성'!A:W,12,0)</f>
        <v>#N/A</v>
      </c>
      <c r="L93" s="17" t="s">
        <v>967</v>
      </c>
      <c r="M93" s="16" t="s">
        <v>971</v>
      </c>
      <c r="S93" s="16">
        <v>1</v>
      </c>
    </row>
    <row r="94" spans="1:32" ht="13.5" customHeight="1" x14ac:dyDescent="0.3">
      <c r="A94" s="16">
        <v>825</v>
      </c>
      <c r="B94" s="4" t="e">
        <f>VLOOKUP(A94,'1. 문헌특성'!A:W,2,0)</f>
        <v>#N/A</v>
      </c>
      <c r="C94" s="16" t="e">
        <f>VLOOKUP(A94,'1. 문헌특성'!A:W,3,0)</f>
        <v>#N/A</v>
      </c>
      <c r="D94" s="16" t="e">
        <f t="shared" si="1"/>
        <v>#N/A</v>
      </c>
      <c r="E94" s="4" t="e">
        <f>VLOOKUP(A94,'1. 문헌특성'!A:W,6,0)</f>
        <v>#N/A</v>
      </c>
      <c r="F94" s="4" t="e">
        <f>VLOOKUP(A94,'1. 문헌특성'!A:W,11,0)</f>
        <v>#N/A</v>
      </c>
      <c r="G94" s="15" t="e">
        <f>VLOOKUP(A94,'1. 문헌특성'!A:W,15,0)</f>
        <v>#N/A</v>
      </c>
      <c r="H94" s="4" t="e">
        <f>VLOOKUP(A94,'1. 문헌특성'!A:W,16,0)</f>
        <v>#N/A</v>
      </c>
      <c r="I94" s="16" t="s">
        <v>31</v>
      </c>
      <c r="J94" s="4" t="e">
        <f>VLOOKUP(A94,'1. 문헌특성'!A:W,25,0)</f>
        <v>#N/A</v>
      </c>
      <c r="K94" s="4" t="e">
        <f>VLOOKUP(A94,'1. 문헌특성'!A:W,12,0)</f>
        <v>#N/A</v>
      </c>
      <c r="L94" s="17" t="s">
        <v>967</v>
      </c>
      <c r="M94" s="16" t="s">
        <v>972</v>
      </c>
      <c r="S94" s="16">
        <v>1</v>
      </c>
    </row>
    <row r="95" spans="1:32" ht="13.5" customHeight="1" x14ac:dyDescent="0.3">
      <c r="A95" s="16">
        <v>825</v>
      </c>
      <c r="B95" s="4" t="e">
        <f>VLOOKUP(A95,'1. 문헌특성'!A:W,2,0)</f>
        <v>#N/A</v>
      </c>
      <c r="C95" s="16" t="e">
        <f>VLOOKUP(A95,'1. 문헌특성'!A:W,3,0)</f>
        <v>#N/A</v>
      </c>
      <c r="D95" s="16" t="e">
        <f t="shared" si="1"/>
        <v>#N/A</v>
      </c>
      <c r="E95" s="4" t="e">
        <f>VLOOKUP(A95,'1. 문헌특성'!A:W,6,0)</f>
        <v>#N/A</v>
      </c>
      <c r="F95" s="4" t="e">
        <f>VLOOKUP(A95,'1. 문헌특성'!A:W,11,0)</f>
        <v>#N/A</v>
      </c>
      <c r="G95" s="15" t="e">
        <f>VLOOKUP(A95,'1. 문헌특성'!A:W,15,0)</f>
        <v>#N/A</v>
      </c>
      <c r="H95" s="4" t="e">
        <f>VLOOKUP(A95,'1. 문헌특성'!A:W,16,0)</f>
        <v>#N/A</v>
      </c>
      <c r="I95" s="16" t="s">
        <v>31</v>
      </c>
      <c r="J95" s="4" t="e">
        <f>VLOOKUP(A95,'1. 문헌특성'!A:W,25,0)</f>
        <v>#N/A</v>
      </c>
      <c r="K95" s="4" t="e">
        <f>VLOOKUP(A95,'1. 문헌특성'!A:W,12,0)</f>
        <v>#N/A</v>
      </c>
      <c r="L95" s="17" t="s">
        <v>968</v>
      </c>
      <c r="M95" s="16" t="s">
        <v>970</v>
      </c>
      <c r="P95" s="16">
        <v>9</v>
      </c>
      <c r="S95" s="16">
        <v>1</v>
      </c>
    </row>
    <row r="96" spans="1:32" ht="13.5" customHeight="1" x14ac:dyDescent="0.3">
      <c r="A96" s="16">
        <v>825</v>
      </c>
      <c r="B96" s="4" t="e">
        <f>VLOOKUP(A96,'1. 문헌특성'!A:W,2,0)</f>
        <v>#N/A</v>
      </c>
      <c r="C96" s="16" t="e">
        <f>VLOOKUP(A96,'1. 문헌특성'!A:W,3,0)</f>
        <v>#N/A</v>
      </c>
      <c r="D96" s="16" t="e">
        <f t="shared" si="1"/>
        <v>#N/A</v>
      </c>
      <c r="E96" s="4" t="e">
        <f>VLOOKUP(A96,'1. 문헌특성'!A:W,6,0)</f>
        <v>#N/A</v>
      </c>
      <c r="F96" s="4" t="e">
        <f>VLOOKUP(A96,'1. 문헌특성'!A:W,11,0)</f>
        <v>#N/A</v>
      </c>
      <c r="G96" s="15" t="e">
        <f>VLOOKUP(A96,'1. 문헌특성'!A:W,15,0)</f>
        <v>#N/A</v>
      </c>
      <c r="H96" s="4" t="e">
        <f>VLOOKUP(A96,'1. 문헌특성'!A:W,16,0)</f>
        <v>#N/A</v>
      </c>
      <c r="I96" s="16" t="s">
        <v>31</v>
      </c>
      <c r="J96" s="4" t="e">
        <f>VLOOKUP(A96,'1. 문헌특성'!A:W,25,0)</f>
        <v>#N/A</v>
      </c>
      <c r="K96" s="4" t="e">
        <f>VLOOKUP(A96,'1. 문헌특성'!A:W,12,0)</f>
        <v>#N/A</v>
      </c>
      <c r="L96" s="17" t="s">
        <v>968</v>
      </c>
      <c r="M96" s="16" t="s">
        <v>971</v>
      </c>
      <c r="S96" s="16">
        <v>1</v>
      </c>
    </row>
    <row r="97" spans="1:33" ht="13.5" customHeight="1" x14ac:dyDescent="0.3">
      <c r="A97" s="16">
        <v>825</v>
      </c>
      <c r="B97" s="4" t="e">
        <f>VLOOKUP(A97,'1. 문헌특성'!A:W,2,0)</f>
        <v>#N/A</v>
      </c>
      <c r="C97" s="16" t="e">
        <f>VLOOKUP(A97,'1. 문헌특성'!A:W,3,0)</f>
        <v>#N/A</v>
      </c>
      <c r="D97" s="16" t="e">
        <f t="shared" si="1"/>
        <v>#N/A</v>
      </c>
      <c r="E97" s="4" t="e">
        <f>VLOOKUP(A97,'1. 문헌특성'!A:W,6,0)</f>
        <v>#N/A</v>
      </c>
      <c r="F97" s="4" t="e">
        <f>VLOOKUP(A97,'1. 문헌특성'!A:W,11,0)</f>
        <v>#N/A</v>
      </c>
      <c r="G97" s="15" t="e">
        <f>VLOOKUP(A97,'1. 문헌특성'!A:W,15,0)</f>
        <v>#N/A</v>
      </c>
      <c r="H97" s="4" t="e">
        <f>VLOOKUP(A97,'1. 문헌특성'!A:W,16,0)</f>
        <v>#N/A</v>
      </c>
      <c r="I97" s="16" t="s">
        <v>31</v>
      </c>
      <c r="J97" s="4" t="e">
        <f>VLOOKUP(A97,'1. 문헌특성'!A:W,25,0)</f>
        <v>#N/A</v>
      </c>
      <c r="K97" s="4" t="e">
        <f>VLOOKUP(A97,'1. 문헌특성'!A:W,12,0)</f>
        <v>#N/A</v>
      </c>
      <c r="L97" s="17" t="s">
        <v>968</v>
      </c>
      <c r="M97" s="16" t="s">
        <v>972</v>
      </c>
      <c r="S97" s="16">
        <v>5</v>
      </c>
    </row>
    <row r="98" spans="1:33" ht="13.5" customHeight="1" x14ac:dyDescent="0.3">
      <c r="A98" s="16">
        <v>825</v>
      </c>
      <c r="B98" s="4" t="e">
        <f>VLOOKUP(A98,'1. 문헌특성'!A:W,2,0)</f>
        <v>#N/A</v>
      </c>
      <c r="C98" s="16" t="e">
        <f>VLOOKUP(A98,'1. 문헌특성'!A:W,3,0)</f>
        <v>#N/A</v>
      </c>
      <c r="D98" s="16" t="e">
        <f t="shared" si="1"/>
        <v>#N/A</v>
      </c>
      <c r="E98" s="4" t="e">
        <f>VLOOKUP(A98,'1. 문헌특성'!A:W,6,0)</f>
        <v>#N/A</v>
      </c>
      <c r="F98" s="4" t="e">
        <f>VLOOKUP(A98,'1. 문헌특성'!A:W,11,0)</f>
        <v>#N/A</v>
      </c>
      <c r="G98" s="15" t="e">
        <f>VLOOKUP(A98,'1. 문헌특성'!A:W,15,0)</f>
        <v>#N/A</v>
      </c>
      <c r="H98" s="4" t="e">
        <f>VLOOKUP(A98,'1. 문헌특성'!A:W,16,0)</f>
        <v>#N/A</v>
      </c>
      <c r="I98" s="16" t="s">
        <v>31</v>
      </c>
      <c r="J98" s="4" t="e">
        <f>VLOOKUP(A98,'1. 문헌특성'!A:W,25,0)</f>
        <v>#N/A</v>
      </c>
      <c r="K98" s="4" t="e">
        <f>VLOOKUP(A98,'1. 문헌특성'!A:W,12,0)</f>
        <v>#N/A</v>
      </c>
      <c r="L98" s="17" t="s">
        <v>969</v>
      </c>
      <c r="M98" s="16" t="s">
        <v>970</v>
      </c>
      <c r="P98" s="16">
        <v>6</v>
      </c>
      <c r="S98" s="16">
        <v>4</v>
      </c>
    </row>
    <row r="99" spans="1:33" ht="13.5" customHeight="1" x14ac:dyDescent="0.3">
      <c r="A99" s="16">
        <v>825</v>
      </c>
      <c r="B99" s="4" t="e">
        <f>VLOOKUP(A99,'1. 문헌특성'!A:W,2,0)</f>
        <v>#N/A</v>
      </c>
      <c r="C99" s="16" t="e">
        <f>VLOOKUP(A99,'1. 문헌특성'!A:W,3,0)</f>
        <v>#N/A</v>
      </c>
      <c r="D99" s="16" t="e">
        <f t="shared" si="1"/>
        <v>#N/A</v>
      </c>
      <c r="E99" s="4" t="e">
        <f>VLOOKUP(A99,'1. 문헌특성'!A:W,6,0)</f>
        <v>#N/A</v>
      </c>
      <c r="F99" s="4" t="e">
        <f>VLOOKUP(A99,'1. 문헌특성'!A:W,11,0)</f>
        <v>#N/A</v>
      </c>
      <c r="G99" s="15" t="e">
        <f>VLOOKUP(A99,'1. 문헌특성'!A:W,15,0)</f>
        <v>#N/A</v>
      </c>
      <c r="H99" s="4" t="e">
        <f>VLOOKUP(A99,'1. 문헌특성'!A:W,16,0)</f>
        <v>#N/A</v>
      </c>
      <c r="I99" s="16" t="s">
        <v>31</v>
      </c>
      <c r="J99" s="4" t="e">
        <f>VLOOKUP(A99,'1. 문헌특성'!A:W,25,0)</f>
        <v>#N/A</v>
      </c>
      <c r="K99" s="4" t="e">
        <f>VLOOKUP(A99,'1. 문헌특성'!A:W,12,0)</f>
        <v>#N/A</v>
      </c>
      <c r="L99" s="17" t="s">
        <v>969</v>
      </c>
      <c r="M99" s="16" t="s">
        <v>971</v>
      </c>
      <c r="S99" s="16">
        <v>0</v>
      </c>
    </row>
    <row r="100" spans="1:33" ht="13.5" customHeight="1" x14ac:dyDescent="0.3">
      <c r="A100" s="16">
        <v>825</v>
      </c>
      <c r="B100" s="4" t="e">
        <f>VLOOKUP(A100,'1. 문헌특성'!A:W,2,0)</f>
        <v>#N/A</v>
      </c>
      <c r="C100" s="16" t="e">
        <f>VLOOKUP(A100,'1. 문헌특성'!A:W,3,0)</f>
        <v>#N/A</v>
      </c>
      <c r="D100" s="16" t="e">
        <f t="shared" si="1"/>
        <v>#N/A</v>
      </c>
      <c r="E100" s="4" t="e">
        <f>VLOOKUP(A100,'1. 문헌특성'!A:W,6,0)</f>
        <v>#N/A</v>
      </c>
      <c r="F100" s="4" t="e">
        <f>VLOOKUP(A100,'1. 문헌특성'!A:W,11,0)</f>
        <v>#N/A</v>
      </c>
      <c r="G100" s="15" t="e">
        <f>VLOOKUP(A100,'1. 문헌특성'!A:W,15,0)</f>
        <v>#N/A</v>
      </c>
      <c r="H100" s="4" t="e">
        <f>VLOOKUP(A100,'1. 문헌특성'!A:W,16,0)</f>
        <v>#N/A</v>
      </c>
      <c r="I100" s="16" t="s">
        <v>31</v>
      </c>
      <c r="J100" s="4" t="e">
        <f>VLOOKUP(A100,'1. 문헌특성'!A:W,25,0)</f>
        <v>#N/A</v>
      </c>
      <c r="K100" s="4" t="e">
        <f>VLOOKUP(A100,'1. 문헌특성'!A:W,12,0)</f>
        <v>#N/A</v>
      </c>
      <c r="L100" s="17" t="s">
        <v>969</v>
      </c>
      <c r="M100" s="16" t="s">
        <v>972</v>
      </c>
      <c r="S100" s="16">
        <v>2</v>
      </c>
    </row>
    <row r="101" spans="1:33" ht="13.5" customHeight="1" x14ac:dyDescent="0.3">
      <c r="A101" s="16">
        <v>844</v>
      </c>
      <c r="B101" s="4" t="e">
        <f>VLOOKUP(A101,'1. 문헌특성'!A:W,2,0)</f>
        <v>#N/A</v>
      </c>
      <c r="C101" s="16" t="e">
        <f>VLOOKUP(A101,'1. 문헌특성'!A:W,3,0)</f>
        <v>#N/A</v>
      </c>
      <c r="D101" s="16" t="e">
        <f t="shared" si="1"/>
        <v>#N/A</v>
      </c>
      <c r="E101" s="4" t="e">
        <f>VLOOKUP(A101,'1. 문헌특성'!A:W,6,0)</f>
        <v>#N/A</v>
      </c>
      <c r="F101" s="4" t="e">
        <f>VLOOKUP(A101,'1. 문헌특성'!A:W,11,0)</f>
        <v>#N/A</v>
      </c>
      <c r="G101" s="15" t="e">
        <f>VLOOKUP(A101,'1. 문헌특성'!A:W,15,0)</f>
        <v>#N/A</v>
      </c>
      <c r="H101" s="4" t="e">
        <f>VLOOKUP(A101,'1. 문헌특성'!A:W,16,0)</f>
        <v>#N/A</v>
      </c>
      <c r="I101" s="16" t="s">
        <v>31</v>
      </c>
      <c r="J101" s="4" t="e">
        <f>VLOOKUP(A101,'1. 문헌특성'!A:W,25,0)</f>
        <v>#N/A</v>
      </c>
      <c r="K101" s="4" t="e">
        <f>VLOOKUP(A101,'1. 문헌특성'!A:W,12,0)</f>
        <v>#N/A</v>
      </c>
      <c r="P101" s="16">
        <v>30</v>
      </c>
      <c r="Q101" s="16">
        <v>21</v>
      </c>
      <c r="S101" s="16">
        <v>9</v>
      </c>
      <c r="W101" s="16">
        <v>30</v>
      </c>
      <c r="X101" s="16">
        <v>60</v>
      </c>
      <c r="Y101" s="16">
        <v>100</v>
      </c>
      <c r="AF101" s="17" t="s">
        <v>1001</v>
      </c>
      <c r="AG101" s="4" t="s">
        <v>1002</v>
      </c>
    </row>
    <row r="102" spans="1:33" ht="13.5" customHeight="1" x14ac:dyDescent="0.3">
      <c r="A102" s="16">
        <v>865</v>
      </c>
      <c r="B102" s="4" t="e">
        <f>VLOOKUP(A102,'1. 문헌특성'!A:W,2,0)</f>
        <v>#N/A</v>
      </c>
      <c r="C102" s="16" t="e">
        <f>VLOOKUP(A102,'1. 문헌특성'!A:W,3,0)</f>
        <v>#N/A</v>
      </c>
      <c r="D102" s="16" t="e">
        <f t="shared" si="1"/>
        <v>#N/A</v>
      </c>
      <c r="E102" s="4" t="e">
        <f>VLOOKUP(A102,'1. 문헌특성'!A:W,6,0)</f>
        <v>#N/A</v>
      </c>
      <c r="F102" s="4" t="e">
        <f>VLOOKUP(A102,'1. 문헌특성'!A:W,11,0)</f>
        <v>#N/A</v>
      </c>
      <c r="G102" s="15" t="e">
        <f>VLOOKUP(A102,'1. 문헌특성'!A:W,15,0)</f>
        <v>#N/A</v>
      </c>
      <c r="H102" s="4" t="e">
        <f>VLOOKUP(A102,'1. 문헌특성'!A:W,16,0)</f>
        <v>#N/A</v>
      </c>
      <c r="I102" s="16" t="s">
        <v>31</v>
      </c>
      <c r="J102" s="4" t="e">
        <f>VLOOKUP(A102,'1. 문헌특성'!A:W,25,0)</f>
        <v>#N/A</v>
      </c>
      <c r="K102" s="4" t="e">
        <f>VLOOKUP(A102,'1. 문헌특성'!A:W,12,0)</f>
        <v>#N/A</v>
      </c>
      <c r="L102" s="17" t="s">
        <v>1009</v>
      </c>
      <c r="P102" s="16">
        <v>6</v>
      </c>
      <c r="S102" s="16">
        <v>0</v>
      </c>
      <c r="T102" s="16">
        <v>0</v>
      </c>
      <c r="W102" s="219">
        <v>22</v>
      </c>
      <c r="Z102" s="219">
        <v>0</v>
      </c>
      <c r="AA102" s="219">
        <v>0</v>
      </c>
      <c r="AF102" s="17" t="s">
        <v>1011</v>
      </c>
    </row>
    <row r="103" spans="1:33" ht="13.5" customHeight="1" x14ac:dyDescent="0.3">
      <c r="A103" s="16">
        <v>865</v>
      </c>
      <c r="B103" s="4" t="e">
        <f>VLOOKUP(A103,'1. 문헌특성'!A:W,2,0)</f>
        <v>#N/A</v>
      </c>
      <c r="C103" s="16" t="e">
        <f>VLOOKUP(A103,'1. 문헌특성'!A:W,3,0)</f>
        <v>#N/A</v>
      </c>
      <c r="D103" s="16" t="e">
        <f t="shared" si="1"/>
        <v>#N/A</v>
      </c>
      <c r="E103" s="4" t="e">
        <f>VLOOKUP(A103,'1. 문헌특성'!A:W,6,0)</f>
        <v>#N/A</v>
      </c>
      <c r="F103" s="4" t="e">
        <f>VLOOKUP(A103,'1. 문헌특성'!A:W,11,0)</f>
        <v>#N/A</v>
      </c>
      <c r="G103" s="15" t="e">
        <f>VLOOKUP(A103,'1. 문헌특성'!A:W,15,0)</f>
        <v>#N/A</v>
      </c>
      <c r="H103" s="4" t="e">
        <f>VLOOKUP(A103,'1. 문헌특성'!A:W,16,0)</f>
        <v>#N/A</v>
      </c>
      <c r="I103" s="16" t="s">
        <v>31</v>
      </c>
      <c r="J103" s="4" t="e">
        <f>VLOOKUP(A103,'1. 문헌특성'!A:W,25,0)</f>
        <v>#N/A</v>
      </c>
      <c r="K103" s="4" t="e">
        <f>VLOOKUP(A103,'1. 문헌특성'!A:W,12,0)</f>
        <v>#N/A</v>
      </c>
      <c r="L103" s="17" t="s">
        <v>1012</v>
      </c>
      <c r="P103" s="16">
        <v>25</v>
      </c>
      <c r="S103" s="16">
        <v>10</v>
      </c>
      <c r="T103" s="16">
        <v>40</v>
      </c>
      <c r="W103" s="219"/>
      <c r="Z103" s="219"/>
      <c r="AA103" s="219"/>
      <c r="AB103" s="16" t="s">
        <v>1010</v>
      </c>
    </row>
    <row r="104" spans="1:33" ht="13.5" customHeight="1" x14ac:dyDescent="0.3">
      <c r="A104" s="16">
        <v>871</v>
      </c>
      <c r="B104" s="4" t="str">
        <f>VLOOKUP(A104,'1. 문헌특성'!A:W,2,0)</f>
        <v>Wang</v>
      </c>
      <c r="C104" s="16">
        <f>VLOOKUP(A104,'1. 문헌특성'!A:W,3,0)</f>
        <v>1993</v>
      </c>
      <c r="D104" s="16" t="str">
        <f t="shared" si="1"/>
        <v>Wang(1993)</v>
      </c>
      <c r="E104" s="4" t="str">
        <f>VLOOKUP(A104,'1. 문헌특성'!A:W,6,0)</f>
        <v>환자대조군</v>
      </c>
      <c r="F104" s="4" t="str">
        <f>VLOOKUP(A104,'1. 문헌특성'!A:W,11,0)</f>
        <v>파킨슨병 환자(H&amp;Y I, II, III, IV)</v>
      </c>
      <c r="G104" s="15">
        <f>VLOOKUP(A104,'1. 문헌특성'!A:W,15,0)</f>
        <v>0</v>
      </c>
      <c r="H104" s="4" t="str">
        <f>VLOOKUP(A104,'1.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4" s="16" t="s">
        <v>31</v>
      </c>
      <c r="J104" s="4" t="e">
        <f>VLOOKUP(A104,'1. 문헌특성'!A:W,25,0)</f>
        <v>#REF!</v>
      </c>
      <c r="K104" s="4" t="str">
        <f>VLOOKUP(A104,'1. 문헌특성'!A:W,12,0)</f>
        <v>-</v>
      </c>
      <c r="L104" s="17" t="s">
        <v>1022</v>
      </c>
      <c r="P104" s="16">
        <v>62</v>
      </c>
      <c r="Q104" s="16">
        <v>53</v>
      </c>
      <c r="R104" s="16">
        <v>85.5</v>
      </c>
      <c r="S104" s="16">
        <v>9</v>
      </c>
      <c r="T104" s="16">
        <v>14.5</v>
      </c>
      <c r="AF104" s="17" t="s">
        <v>1027</v>
      </c>
    </row>
    <row r="105" spans="1:33" ht="13.5" customHeight="1" x14ac:dyDescent="0.3">
      <c r="A105" s="16">
        <v>871</v>
      </c>
      <c r="B105" s="4" t="str">
        <f>VLOOKUP(A105,'1. 문헌특성'!A:W,2,0)</f>
        <v>Wang</v>
      </c>
      <c r="C105" s="16">
        <f>VLOOKUP(A105,'1. 문헌특성'!A:W,3,0)</f>
        <v>1993</v>
      </c>
      <c r="D105" s="16" t="str">
        <f t="shared" si="1"/>
        <v>Wang(1993)</v>
      </c>
      <c r="E105" s="4" t="str">
        <f>VLOOKUP(A105,'1. 문헌특성'!A:W,6,0)</f>
        <v>환자대조군</v>
      </c>
      <c r="F105" s="4" t="str">
        <f>VLOOKUP(A105,'1. 문헌특성'!A:W,11,0)</f>
        <v>파킨슨병 환자(H&amp;Y I, II, III, IV)</v>
      </c>
      <c r="G105" s="15">
        <f>VLOOKUP(A105,'1. 문헌특성'!A:W,15,0)</f>
        <v>0</v>
      </c>
      <c r="H105" s="4" t="str">
        <f>VLOOKUP(A105,'1.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5" s="16" t="s">
        <v>31</v>
      </c>
      <c r="J105" s="4" t="e">
        <f>VLOOKUP(A105,'1. 문헌특성'!A:W,25,0)</f>
        <v>#REF!</v>
      </c>
      <c r="K105" s="4" t="str">
        <f>VLOOKUP(A105,'1. 문헌특성'!A:W,12,0)</f>
        <v>-</v>
      </c>
      <c r="L105" s="17" t="s">
        <v>1026</v>
      </c>
      <c r="P105" s="16">
        <v>13</v>
      </c>
      <c r="Q105" s="16">
        <v>13</v>
      </c>
      <c r="R105" s="16">
        <v>100</v>
      </c>
      <c r="S105" s="16">
        <v>0</v>
      </c>
      <c r="T105" s="16">
        <v>0</v>
      </c>
    </row>
    <row r="106" spans="1:33" ht="13.5" customHeight="1" x14ac:dyDescent="0.3">
      <c r="A106" s="16">
        <v>871</v>
      </c>
      <c r="B106" s="4" t="str">
        <f>VLOOKUP(A106,'1. 문헌특성'!A:W,2,0)</f>
        <v>Wang</v>
      </c>
      <c r="C106" s="16">
        <f>VLOOKUP(A106,'1. 문헌특성'!A:W,3,0)</f>
        <v>1993</v>
      </c>
      <c r="D106" s="16" t="str">
        <f t="shared" si="1"/>
        <v>Wang(1993)</v>
      </c>
      <c r="E106" s="4" t="str">
        <f>VLOOKUP(A106,'1. 문헌특성'!A:W,6,0)</f>
        <v>환자대조군</v>
      </c>
      <c r="F106" s="4" t="str">
        <f>VLOOKUP(A106,'1. 문헌특성'!A:W,11,0)</f>
        <v>파킨슨병 환자(H&amp;Y I, II, III, IV)</v>
      </c>
      <c r="G106" s="15">
        <f>VLOOKUP(A106,'1. 문헌특성'!A:W,15,0)</f>
        <v>0</v>
      </c>
      <c r="H106" s="4" t="str">
        <f>VLOOKUP(A106,'1.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6" s="16" t="s">
        <v>31</v>
      </c>
      <c r="J106" s="4" t="e">
        <f>VLOOKUP(A106,'1. 문헌특성'!A:W,25,0)</f>
        <v>#REF!</v>
      </c>
      <c r="K106" s="4" t="str">
        <f>VLOOKUP(A106,'1. 문헌특성'!A:W,12,0)</f>
        <v>-</v>
      </c>
      <c r="L106" s="17" t="s">
        <v>1023</v>
      </c>
      <c r="P106" s="16">
        <v>19</v>
      </c>
      <c r="S106" s="16">
        <v>3</v>
      </c>
      <c r="T106" s="16">
        <v>15.8</v>
      </c>
    </row>
    <row r="107" spans="1:33" ht="13.5" customHeight="1" x14ac:dyDescent="0.3">
      <c r="A107" s="16">
        <v>871</v>
      </c>
      <c r="B107" s="4" t="str">
        <f>VLOOKUP(A107,'1. 문헌특성'!A:W,2,0)</f>
        <v>Wang</v>
      </c>
      <c r="C107" s="16">
        <f>VLOOKUP(A107,'1. 문헌특성'!A:W,3,0)</f>
        <v>1993</v>
      </c>
      <c r="D107" s="16" t="str">
        <f t="shared" si="1"/>
        <v>Wang(1993)</v>
      </c>
      <c r="E107" s="4" t="str">
        <f>VLOOKUP(A107,'1. 문헌특성'!A:W,6,0)</f>
        <v>환자대조군</v>
      </c>
      <c r="F107" s="4" t="str">
        <f>VLOOKUP(A107,'1. 문헌특성'!A:W,11,0)</f>
        <v>파킨슨병 환자(H&amp;Y I, II, III, IV)</v>
      </c>
      <c r="G107" s="15">
        <f>VLOOKUP(A107,'1. 문헌특성'!A:W,15,0)</f>
        <v>0</v>
      </c>
      <c r="H107" s="4" t="str">
        <f>VLOOKUP(A107,'1.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7" s="16" t="s">
        <v>31</v>
      </c>
      <c r="J107" s="4" t="e">
        <f>VLOOKUP(A107,'1. 문헌특성'!A:W,25,0)</f>
        <v>#REF!</v>
      </c>
      <c r="K107" s="4" t="str">
        <f>VLOOKUP(A107,'1. 문헌특성'!A:W,12,0)</f>
        <v>-</v>
      </c>
      <c r="L107" s="17" t="s">
        <v>1024</v>
      </c>
      <c r="P107" s="16">
        <v>14</v>
      </c>
      <c r="S107" s="16">
        <v>3</v>
      </c>
      <c r="T107" s="16">
        <v>21.4</v>
      </c>
    </row>
    <row r="108" spans="1:33" ht="13.5" customHeight="1" x14ac:dyDescent="0.3">
      <c r="A108" s="16">
        <v>871</v>
      </c>
      <c r="B108" s="4" t="str">
        <f>VLOOKUP(A108,'1. 문헌특성'!A:W,2,0)</f>
        <v>Wang</v>
      </c>
      <c r="C108" s="16">
        <f>VLOOKUP(A108,'1. 문헌특성'!A:W,3,0)</f>
        <v>1993</v>
      </c>
      <c r="D108" s="16" t="str">
        <f t="shared" si="1"/>
        <v>Wang(1993)</v>
      </c>
      <c r="E108" s="4" t="str">
        <f>VLOOKUP(A108,'1. 문헌특성'!A:W,6,0)</f>
        <v>환자대조군</v>
      </c>
      <c r="F108" s="4" t="str">
        <f>VLOOKUP(A108,'1. 문헌특성'!A:W,11,0)</f>
        <v>파킨슨병 환자(H&amp;Y I, II, III, IV)</v>
      </c>
      <c r="G108" s="15">
        <f>VLOOKUP(A108,'1. 문헌특성'!A:W,15,0)</f>
        <v>0</v>
      </c>
      <c r="H108" s="4" t="str">
        <f>VLOOKUP(A108,'1.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8" s="16" t="s">
        <v>31</v>
      </c>
      <c r="J108" s="4" t="e">
        <f>VLOOKUP(A108,'1. 문헌특성'!A:W,25,0)</f>
        <v>#REF!</v>
      </c>
      <c r="K108" s="4" t="str">
        <f>VLOOKUP(A108,'1. 문헌특성'!A:W,12,0)</f>
        <v>-</v>
      </c>
      <c r="L108" s="17" t="s">
        <v>1025</v>
      </c>
      <c r="P108" s="16">
        <v>16</v>
      </c>
      <c r="S108" s="16">
        <v>3</v>
      </c>
      <c r="T108" s="16">
        <v>18.8</v>
      </c>
    </row>
    <row r="109" spans="1:33" ht="13.5" customHeight="1" x14ac:dyDescent="0.3">
      <c r="A109" s="16">
        <v>897</v>
      </c>
      <c r="B109" s="4" t="e">
        <f>VLOOKUP(A109,'1. 문헌특성'!A:W,2,0)</f>
        <v>#N/A</v>
      </c>
      <c r="C109" s="16" t="e">
        <f>VLOOKUP(A109,'1. 문헌특성'!A:W,3,0)</f>
        <v>#N/A</v>
      </c>
      <c r="D109" s="16" t="e">
        <f t="shared" si="1"/>
        <v>#N/A</v>
      </c>
      <c r="E109" s="4" t="e">
        <f>VLOOKUP(A109,'1. 문헌특성'!A:W,6,0)</f>
        <v>#N/A</v>
      </c>
      <c r="F109" s="4" t="e">
        <f>VLOOKUP(A109,'1. 문헌특성'!A:W,11,0)</f>
        <v>#N/A</v>
      </c>
      <c r="G109" s="15" t="e">
        <f>VLOOKUP(A109,'1. 문헌특성'!A:W,15,0)</f>
        <v>#N/A</v>
      </c>
      <c r="H109" s="4" t="e">
        <f>VLOOKUP(A109,'1. 문헌특성'!A:W,16,0)</f>
        <v>#N/A</v>
      </c>
      <c r="I109" s="16" t="s">
        <v>31</v>
      </c>
      <c r="J109" s="4" t="e">
        <f>VLOOKUP(A109,'1. 문헌특성'!A:W,25,0)</f>
        <v>#N/A</v>
      </c>
      <c r="K109" s="4" t="e">
        <f>VLOOKUP(A109,'1. 문헌특성'!A:W,12,0)</f>
        <v>#N/A</v>
      </c>
      <c r="M109" s="16" t="s">
        <v>982</v>
      </c>
      <c r="P109" s="16">
        <v>70</v>
      </c>
      <c r="Q109" s="16">
        <v>48</v>
      </c>
      <c r="S109" s="16">
        <v>22</v>
      </c>
      <c r="W109" s="16">
        <v>33</v>
      </c>
      <c r="X109" s="16">
        <v>30</v>
      </c>
      <c r="Z109" s="16">
        <v>3</v>
      </c>
      <c r="AF109" s="17" t="s">
        <v>1035</v>
      </c>
    </row>
    <row r="110" spans="1:33" ht="13.5" customHeight="1" x14ac:dyDescent="0.3">
      <c r="A110" s="16">
        <v>897</v>
      </c>
      <c r="B110" s="4" t="e">
        <f>VLOOKUP(A110,'1. 문헌특성'!A:W,2,0)</f>
        <v>#N/A</v>
      </c>
      <c r="C110" s="16" t="e">
        <f>VLOOKUP(A110,'1. 문헌특성'!A:W,3,0)</f>
        <v>#N/A</v>
      </c>
      <c r="D110" s="16" t="e">
        <f t="shared" si="1"/>
        <v>#N/A</v>
      </c>
      <c r="E110" s="4" t="e">
        <f>VLOOKUP(A110,'1. 문헌특성'!A:W,6,0)</f>
        <v>#N/A</v>
      </c>
      <c r="F110" s="4" t="e">
        <f>VLOOKUP(A110,'1. 문헌특성'!A:W,11,0)</f>
        <v>#N/A</v>
      </c>
      <c r="G110" s="15" t="e">
        <f>VLOOKUP(A110,'1. 문헌특성'!A:W,15,0)</f>
        <v>#N/A</v>
      </c>
      <c r="H110" s="4" t="e">
        <f>VLOOKUP(A110,'1. 문헌특성'!A:W,16,0)</f>
        <v>#N/A</v>
      </c>
      <c r="I110" s="16" t="s">
        <v>31</v>
      </c>
      <c r="J110" s="4" t="e">
        <f>VLOOKUP(A110,'1. 문헌특성'!A:W,25,0)</f>
        <v>#N/A</v>
      </c>
      <c r="K110" s="4" t="e">
        <f>VLOOKUP(A110,'1. 문헌특성'!A:W,12,0)</f>
        <v>#N/A</v>
      </c>
      <c r="M110" s="16" t="s">
        <v>981</v>
      </c>
      <c r="P110" s="16">
        <v>70</v>
      </c>
      <c r="Q110" s="16">
        <v>66</v>
      </c>
      <c r="S110" s="16">
        <v>4</v>
      </c>
      <c r="W110" s="16">
        <v>33</v>
      </c>
      <c r="X110" s="16">
        <v>33</v>
      </c>
      <c r="AF110" s="17" t="s">
        <v>1044</v>
      </c>
    </row>
    <row r="111" spans="1:33" ht="13.5" customHeight="1" x14ac:dyDescent="0.3">
      <c r="A111" s="16">
        <v>897</v>
      </c>
      <c r="B111" s="4" t="e">
        <f>VLOOKUP(A111,'1. 문헌특성'!A:W,2,0)</f>
        <v>#N/A</v>
      </c>
      <c r="C111" s="16" t="e">
        <f>VLOOKUP(A111,'1. 문헌특성'!A:W,3,0)</f>
        <v>#N/A</v>
      </c>
      <c r="D111" s="16" t="e">
        <f t="shared" si="1"/>
        <v>#N/A</v>
      </c>
      <c r="E111" s="4" t="e">
        <f>VLOOKUP(A111,'1. 문헌특성'!A:W,6,0)</f>
        <v>#N/A</v>
      </c>
      <c r="F111" s="4" t="e">
        <f>VLOOKUP(A111,'1. 문헌특성'!A:W,11,0)</f>
        <v>#N/A</v>
      </c>
      <c r="G111" s="15" t="e">
        <f>VLOOKUP(A111,'1. 문헌특성'!A:W,15,0)</f>
        <v>#N/A</v>
      </c>
      <c r="H111" s="4" t="e">
        <f>VLOOKUP(A111,'1. 문헌특성'!A:W,16,0)</f>
        <v>#N/A</v>
      </c>
      <c r="I111" s="16" t="s">
        <v>31</v>
      </c>
      <c r="J111" s="4" t="e">
        <f>VLOOKUP(A111,'1. 문헌특성'!A:W,25,0)</f>
        <v>#N/A</v>
      </c>
      <c r="K111" s="4" t="e">
        <f>VLOOKUP(A111,'1. 문헌특성'!A:W,12,0)</f>
        <v>#N/A</v>
      </c>
      <c r="M111" s="16" t="s">
        <v>1043</v>
      </c>
      <c r="P111" s="16">
        <v>70</v>
      </c>
      <c r="Q111" s="16">
        <v>48</v>
      </c>
      <c r="S111" s="16">
        <v>22</v>
      </c>
      <c r="W111" s="16">
        <v>33</v>
      </c>
      <c r="X111" s="16">
        <v>32</v>
      </c>
      <c r="Z111" s="16">
        <v>1</v>
      </c>
    </row>
    <row r="112" spans="1:33" ht="13.5" customHeight="1" x14ac:dyDescent="0.3">
      <c r="A112" s="16">
        <v>901</v>
      </c>
      <c r="B112" s="4" t="e">
        <f>VLOOKUP(A112,'1. 문헌특성'!A:W,2,0)</f>
        <v>#N/A</v>
      </c>
      <c r="C112" s="16" t="e">
        <f>VLOOKUP(A112,'1. 문헌특성'!A:W,3,0)</f>
        <v>#N/A</v>
      </c>
      <c r="D112" s="16" t="e">
        <f t="shared" si="1"/>
        <v>#N/A</v>
      </c>
      <c r="E112" s="4" t="e">
        <f>VLOOKUP(A112,'1. 문헌특성'!A:W,6,0)</f>
        <v>#N/A</v>
      </c>
      <c r="F112" s="4" t="e">
        <f>VLOOKUP(A112,'1. 문헌특성'!A:W,11,0)</f>
        <v>#N/A</v>
      </c>
      <c r="G112" s="15" t="e">
        <f>VLOOKUP(A112,'1. 문헌특성'!A:W,15,0)</f>
        <v>#N/A</v>
      </c>
      <c r="H112" s="4" t="e">
        <f>VLOOKUP(A112,'1. 문헌특성'!A:W,16,0)</f>
        <v>#N/A</v>
      </c>
      <c r="I112" s="16" t="s">
        <v>31</v>
      </c>
      <c r="J112" s="4" t="e">
        <f>VLOOKUP(A112,'1. 문헌특성'!A:W,25,0)</f>
        <v>#N/A</v>
      </c>
      <c r="K112" s="4" t="e">
        <f>VLOOKUP(A112,'1. 문헌특성'!A:W,12,0)</f>
        <v>#N/A</v>
      </c>
      <c r="P112" s="16">
        <v>32</v>
      </c>
      <c r="Q112" s="16">
        <v>10</v>
      </c>
      <c r="S112" s="16">
        <v>22</v>
      </c>
      <c r="T112" s="16">
        <v>68.8</v>
      </c>
      <c r="W112" s="219">
        <v>26</v>
      </c>
      <c r="X112" s="219">
        <v>26</v>
      </c>
      <c r="AF112" s="17" t="s">
        <v>1055</v>
      </c>
    </row>
    <row r="113" spans="1:28" ht="13.5" customHeight="1" x14ac:dyDescent="0.3">
      <c r="A113" s="16">
        <v>901</v>
      </c>
      <c r="B113" s="4" t="e">
        <f>VLOOKUP(A113,'1. 문헌특성'!A:W,2,0)</f>
        <v>#N/A</v>
      </c>
      <c r="C113" s="16" t="e">
        <f>VLOOKUP(A113,'1. 문헌특성'!A:W,3,0)</f>
        <v>#N/A</v>
      </c>
      <c r="D113" s="16" t="e">
        <f t="shared" si="1"/>
        <v>#N/A</v>
      </c>
      <c r="E113" s="4" t="e">
        <f>VLOOKUP(A113,'1. 문헌특성'!A:W,6,0)</f>
        <v>#N/A</v>
      </c>
      <c r="F113" s="4" t="e">
        <f>VLOOKUP(A113,'1. 문헌특성'!A:W,11,0)</f>
        <v>#N/A</v>
      </c>
      <c r="G113" s="15" t="e">
        <f>VLOOKUP(A113,'1. 문헌특성'!A:W,15,0)</f>
        <v>#N/A</v>
      </c>
      <c r="H113" s="4" t="e">
        <f>VLOOKUP(A113,'1. 문헌특성'!A:W,16,0)</f>
        <v>#N/A</v>
      </c>
      <c r="I113" s="16" t="s">
        <v>31</v>
      </c>
      <c r="J113" s="4" t="e">
        <f>VLOOKUP(A113,'1. 문헌특성'!A:W,25,0)</f>
        <v>#N/A</v>
      </c>
      <c r="K113" s="4" t="e">
        <f>VLOOKUP(A113,'1. 문헌특성'!A:W,12,0)</f>
        <v>#N/A</v>
      </c>
      <c r="P113" s="16">
        <v>12</v>
      </c>
      <c r="Q113" s="16">
        <v>8</v>
      </c>
      <c r="S113" s="16">
        <v>4</v>
      </c>
      <c r="W113" s="219"/>
      <c r="X113" s="219"/>
    </row>
    <row r="114" spans="1:28" ht="13.5" customHeight="1" x14ac:dyDescent="0.3">
      <c r="A114" s="16">
        <v>906</v>
      </c>
      <c r="B114" s="4" t="str">
        <f>VLOOKUP(A114,'1. 문헌특성'!A:W,2,0)</f>
        <v>Shahani</v>
      </c>
      <c r="C114" s="16">
        <f>VLOOKUP(A114,'1. 문헌특성'!A:W,3,0)</f>
        <v>1990</v>
      </c>
      <c r="D114" s="16" t="str">
        <f t="shared" si="1"/>
        <v>Shahani(1990)</v>
      </c>
      <c r="E114" s="4" t="str">
        <f>VLOOKUP(A114,'1. 문헌특성'!A:W,6,0)</f>
        <v>환자대조군</v>
      </c>
      <c r="F114" s="4" t="str">
        <f>VLOOKUP(A114,'1. 문헌특성'!A:W,11,0)</f>
        <v>질환(당뇨, 길랑바레증후군)+말초신경병증(유/무)</v>
      </c>
      <c r="G114" s="15">
        <f>VLOOKUP(A114,'1. 문헌특성'!A:W,15,0)</f>
        <v>0</v>
      </c>
      <c r="H114" s="4" t="str">
        <f>VLOOKUP(A114,'1. 문헌특성'!A:W,16,0)</f>
        <v xml:space="preserve">27명: 당뇨병성신경병증, 18명 길랑바레증후군, 나머지는 유전성 운동 및 감각신경병증 1형, Friedreich's 운동실조증, 특발성 자율신경병증, 소뇌변성, 말초신경병증, 파킨슨병 </v>
      </c>
      <c r="I114" s="16" t="s">
        <v>31</v>
      </c>
      <c r="J114" s="4" t="e">
        <f>VLOOKUP(A114,'1. 문헌특성'!A:W,25,0)</f>
        <v>#REF!</v>
      </c>
      <c r="K114" s="4" t="str">
        <f>VLOOKUP(A114,'1. 문헌특성'!A:W,12,0)</f>
        <v>-</v>
      </c>
      <c r="L114" s="17" t="s">
        <v>1473</v>
      </c>
      <c r="M114" s="16" t="s">
        <v>1471</v>
      </c>
      <c r="P114" s="16">
        <v>22</v>
      </c>
      <c r="S114" s="16">
        <v>19</v>
      </c>
      <c r="T114" s="16">
        <v>86</v>
      </c>
    </row>
    <row r="115" spans="1:28" ht="13.5" customHeight="1" x14ac:dyDescent="0.3">
      <c r="A115" s="16">
        <v>906</v>
      </c>
      <c r="B115" s="4" t="str">
        <f>VLOOKUP(A115,'1. 문헌특성'!A:W,2,0)</f>
        <v>Shahani</v>
      </c>
      <c r="C115" s="16">
        <f>VLOOKUP(A115,'1. 문헌특성'!A:W,3,0)</f>
        <v>1990</v>
      </c>
      <c r="D115" s="16" t="str">
        <f t="shared" si="1"/>
        <v>Shahani(1990)</v>
      </c>
      <c r="E115" s="4" t="str">
        <f>VLOOKUP(A115,'1. 문헌특성'!A:W,6,0)</f>
        <v>환자대조군</v>
      </c>
      <c r="F115" s="4" t="str">
        <f>VLOOKUP(A115,'1. 문헌특성'!A:W,11,0)</f>
        <v>질환(당뇨, 길랑바레증후군)+말초신경병증(유/무)</v>
      </c>
      <c r="G115" s="15">
        <f>VLOOKUP(A115,'1. 문헌특성'!A:W,15,0)</f>
        <v>0</v>
      </c>
      <c r="H115" s="4" t="str">
        <f>VLOOKUP(A115,'1. 문헌특성'!A:W,16,0)</f>
        <v xml:space="preserve">27명: 당뇨병성신경병증, 18명 길랑바레증후군, 나머지는 유전성 운동 및 감각신경병증 1형, Friedreich's 운동실조증, 특발성 자율신경병증, 소뇌변성, 말초신경병증, 파킨슨병 </v>
      </c>
      <c r="I115" s="16" t="s">
        <v>31</v>
      </c>
      <c r="J115" s="4" t="e">
        <f>VLOOKUP(A115,'1. 문헌특성'!A:W,25,0)</f>
        <v>#REF!</v>
      </c>
      <c r="K115" s="4" t="str">
        <f>VLOOKUP(A115,'1. 문헌특성'!A:W,12,0)</f>
        <v>-</v>
      </c>
      <c r="L115" s="17" t="s">
        <v>1474</v>
      </c>
      <c r="M115" s="16" t="s">
        <v>1471</v>
      </c>
      <c r="P115" s="16">
        <v>31</v>
      </c>
      <c r="S115" s="16">
        <v>4</v>
      </c>
      <c r="T115" s="16">
        <v>13</v>
      </c>
    </row>
    <row r="116" spans="1:28" ht="13.5" customHeight="1" x14ac:dyDescent="0.3">
      <c r="A116" s="16">
        <v>906</v>
      </c>
      <c r="B116" s="4" t="str">
        <f>VLOOKUP(A116,'1. 문헌특성'!A:W,2,0)</f>
        <v>Shahani</v>
      </c>
      <c r="C116" s="16">
        <f>VLOOKUP(A116,'1. 문헌특성'!A:W,3,0)</f>
        <v>1990</v>
      </c>
      <c r="D116" s="16" t="str">
        <f t="shared" si="1"/>
        <v>Shahani(1990)</v>
      </c>
      <c r="E116" s="4" t="str">
        <f>VLOOKUP(A116,'1. 문헌특성'!A:W,6,0)</f>
        <v>환자대조군</v>
      </c>
      <c r="F116" s="4" t="str">
        <f>VLOOKUP(A116,'1. 문헌특성'!A:W,11,0)</f>
        <v>질환(당뇨, 길랑바레증후군)+말초신경병증(유/무)</v>
      </c>
      <c r="G116" s="15">
        <f>VLOOKUP(A116,'1. 문헌특성'!A:W,15,0)</f>
        <v>0</v>
      </c>
      <c r="H116" s="4" t="str">
        <f>VLOOKUP(A116,'1. 문헌특성'!A:W,16,0)</f>
        <v xml:space="preserve">27명: 당뇨병성신경병증, 18명 길랑바레증후군, 나머지는 유전성 운동 및 감각신경병증 1형, Friedreich's 운동실조증, 특발성 자율신경병증, 소뇌변성, 말초신경병증, 파킨슨병 </v>
      </c>
      <c r="I116" s="16" t="s">
        <v>31</v>
      </c>
      <c r="J116" s="4" t="e">
        <f>VLOOKUP(A116,'1. 문헌특성'!A:W,25,0)</f>
        <v>#REF!</v>
      </c>
      <c r="K116" s="4" t="str">
        <f>VLOOKUP(A116,'1. 문헌특성'!A:W,12,0)</f>
        <v>-</v>
      </c>
      <c r="L116" s="17" t="s">
        <v>1474</v>
      </c>
      <c r="M116" s="16" t="s">
        <v>1472</v>
      </c>
      <c r="P116" s="16">
        <v>31</v>
      </c>
      <c r="S116" s="16">
        <v>4</v>
      </c>
      <c r="T116" s="16">
        <v>13</v>
      </c>
    </row>
    <row r="117" spans="1:28" ht="13.5" customHeight="1" x14ac:dyDescent="0.3">
      <c r="A117" s="16">
        <v>906</v>
      </c>
      <c r="B117" s="4" t="str">
        <f>VLOOKUP(A117,'1. 문헌특성'!A:W,2,0)</f>
        <v>Shahani</v>
      </c>
      <c r="C117" s="16">
        <f>VLOOKUP(A117,'1. 문헌특성'!A:W,3,0)</f>
        <v>1990</v>
      </c>
      <c r="D117" s="16" t="str">
        <f t="shared" si="1"/>
        <v>Shahani(1990)</v>
      </c>
      <c r="E117" s="4" t="str">
        <f>VLOOKUP(A117,'1. 문헌특성'!A:W,6,0)</f>
        <v>환자대조군</v>
      </c>
      <c r="F117" s="4" t="str">
        <f>VLOOKUP(A117,'1. 문헌특성'!A:W,11,0)</f>
        <v>질환(당뇨, 길랑바레증후군)+말초신경병증(유/무)</v>
      </c>
      <c r="G117" s="15">
        <f>VLOOKUP(A117,'1. 문헌특성'!A:W,15,0)</f>
        <v>0</v>
      </c>
      <c r="H117" s="4" t="str">
        <f>VLOOKUP(A117,'1. 문헌특성'!A:W,16,0)</f>
        <v xml:space="preserve">27명: 당뇨병성신경병증, 18명 길랑바레증후군, 나머지는 유전성 운동 및 감각신경병증 1형, Friedreich's 운동실조증, 특발성 자율신경병증, 소뇌변성, 말초신경병증, 파킨슨병 </v>
      </c>
      <c r="I117" s="16" t="s">
        <v>31</v>
      </c>
      <c r="J117" s="4" t="e">
        <f>VLOOKUP(A117,'1. 문헌특성'!A:W,25,0)</f>
        <v>#REF!</v>
      </c>
      <c r="K117" s="4" t="str">
        <f>VLOOKUP(A117,'1. 문헌특성'!A:W,12,0)</f>
        <v>-</v>
      </c>
      <c r="L117" s="17" t="s">
        <v>1476</v>
      </c>
      <c r="P117" s="16">
        <v>11</v>
      </c>
      <c r="S117" s="16">
        <v>11</v>
      </c>
      <c r="T117" s="16">
        <v>100</v>
      </c>
    </row>
    <row r="118" spans="1:28" ht="13.5" customHeight="1" x14ac:dyDescent="0.3">
      <c r="A118" s="16">
        <v>906</v>
      </c>
      <c r="B118" s="4" t="str">
        <f>VLOOKUP(A118,'1. 문헌특성'!A:W,2,0)</f>
        <v>Shahani</v>
      </c>
      <c r="C118" s="16">
        <f>VLOOKUP(A118,'1. 문헌특성'!A:W,3,0)</f>
        <v>1990</v>
      </c>
      <c r="D118" s="16" t="str">
        <f t="shared" si="1"/>
        <v>Shahani(1990)</v>
      </c>
      <c r="E118" s="4" t="str">
        <f>VLOOKUP(A118,'1. 문헌특성'!A:W,6,0)</f>
        <v>환자대조군</v>
      </c>
      <c r="F118" s="4" t="str">
        <f>VLOOKUP(A118,'1. 문헌특성'!A:W,11,0)</f>
        <v>질환(당뇨, 길랑바레증후군)+말초신경병증(유/무)</v>
      </c>
      <c r="G118" s="15">
        <f>VLOOKUP(A118,'1. 문헌특성'!A:W,15,0)</f>
        <v>0</v>
      </c>
      <c r="H118" s="4" t="str">
        <f>VLOOKUP(A118,'1. 문헌특성'!A:W,16,0)</f>
        <v xml:space="preserve">27명: 당뇨병성신경병증, 18명 길랑바레증후군, 나머지는 유전성 운동 및 감각신경병증 1형, Friedreich's 운동실조증, 특발성 자율신경병증, 소뇌변성, 말초신경병증, 파킨슨병 </v>
      </c>
      <c r="I118" s="16" t="s">
        <v>31</v>
      </c>
      <c r="J118" s="4" t="e">
        <f>VLOOKUP(A118,'1. 문헌특성'!A:W,25,0)</f>
        <v>#REF!</v>
      </c>
      <c r="K118" s="4" t="str">
        <f>VLOOKUP(A118,'1. 문헌특성'!A:W,12,0)</f>
        <v>-</v>
      </c>
      <c r="L118" s="17" t="s">
        <v>1475</v>
      </c>
      <c r="P118" s="16">
        <v>7</v>
      </c>
      <c r="S118" s="16">
        <v>4</v>
      </c>
    </row>
    <row r="119" spans="1:28" ht="13.5" customHeight="1" x14ac:dyDescent="0.3">
      <c r="A119" s="16">
        <v>906</v>
      </c>
      <c r="B119" s="4" t="str">
        <f>VLOOKUP(A119,'1. 문헌특성'!A:W,2,0)</f>
        <v>Shahani</v>
      </c>
      <c r="C119" s="16">
        <f>VLOOKUP(A119,'1. 문헌특성'!A:W,3,0)</f>
        <v>1990</v>
      </c>
      <c r="D119" s="16" t="str">
        <f t="shared" si="1"/>
        <v>Shahani(1990)</v>
      </c>
      <c r="E119" s="4" t="str">
        <f>VLOOKUP(A119,'1. 문헌특성'!A:W,6,0)</f>
        <v>환자대조군</v>
      </c>
      <c r="F119" s="4" t="str">
        <f>VLOOKUP(A119,'1. 문헌특성'!A:W,11,0)</f>
        <v>질환(당뇨, 길랑바레증후군)+말초신경병증(유/무)</v>
      </c>
      <c r="G119" s="15">
        <f>VLOOKUP(A119,'1. 문헌특성'!A:W,15,0)</f>
        <v>0</v>
      </c>
      <c r="H119" s="4" t="str">
        <f>VLOOKUP(A119,'1. 문헌특성'!A:W,16,0)</f>
        <v xml:space="preserve">27명: 당뇨병성신경병증, 18명 길랑바레증후군, 나머지는 유전성 운동 및 감각신경병증 1형, Friedreich's 운동실조증, 특발성 자율신경병증, 소뇌변성, 말초신경병증, 파킨슨병 </v>
      </c>
      <c r="I119" s="16" t="s">
        <v>31</v>
      </c>
      <c r="J119" s="4" t="e">
        <f>VLOOKUP(A119,'1. 문헌특성'!A:W,25,0)</f>
        <v>#REF!</v>
      </c>
      <c r="K119" s="4" t="str">
        <f>VLOOKUP(A119,'1. 문헌특성'!A:W,12,0)</f>
        <v>-</v>
      </c>
      <c r="L119" s="17" t="s">
        <v>1477</v>
      </c>
      <c r="P119" s="16">
        <v>10</v>
      </c>
      <c r="S119" s="16">
        <v>10</v>
      </c>
    </row>
    <row r="120" spans="1:28" ht="13.5" customHeight="1" x14ac:dyDescent="0.3">
      <c r="A120" s="16">
        <v>906</v>
      </c>
      <c r="B120" s="4" t="str">
        <f>VLOOKUP(A120,'1. 문헌특성'!A:W,2,0)</f>
        <v>Shahani</v>
      </c>
      <c r="C120" s="16">
        <f>VLOOKUP(A120,'1. 문헌특성'!A:W,3,0)</f>
        <v>1990</v>
      </c>
      <c r="D120" s="16" t="str">
        <f t="shared" si="1"/>
        <v>Shahani(1990)</v>
      </c>
      <c r="E120" s="4" t="str">
        <f>VLOOKUP(A120,'1. 문헌특성'!A:W,6,0)</f>
        <v>환자대조군</v>
      </c>
      <c r="F120" s="4" t="str">
        <f>VLOOKUP(A120,'1. 문헌특성'!A:W,11,0)</f>
        <v>질환(당뇨, 길랑바레증후군)+말초신경병증(유/무)</v>
      </c>
      <c r="G120" s="15">
        <f>VLOOKUP(A120,'1. 문헌특성'!A:W,15,0)</f>
        <v>0</v>
      </c>
      <c r="H120" s="4" t="str">
        <f>VLOOKUP(A120,'1. 문헌특성'!A:W,16,0)</f>
        <v xml:space="preserve">27명: 당뇨병성신경병증, 18명 길랑바레증후군, 나머지는 유전성 운동 및 감각신경병증 1형, Friedreich's 운동실조증, 특발성 자율신경병증, 소뇌변성, 말초신경병증, 파킨슨병 </v>
      </c>
      <c r="I120" s="16" t="s">
        <v>31</v>
      </c>
      <c r="J120" s="4" t="e">
        <f>VLOOKUP(A120,'1. 문헌특성'!A:W,25,0)</f>
        <v>#REF!</v>
      </c>
      <c r="K120" s="4" t="str">
        <f>VLOOKUP(A120,'1. 문헌특성'!A:W,12,0)</f>
        <v>-</v>
      </c>
      <c r="L120" s="17" t="s">
        <v>1478</v>
      </c>
      <c r="P120" s="16">
        <v>18</v>
      </c>
      <c r="S120" s="16">
        <v>6</v>
      </c>
    </row>
    <row r="121" spans="1:28" ht="13.5" customHeight="1" x14ac:dyDescent="0.3">
      <c r="A121" s="16">
        <v>928</v>
      </c>
      <c r="B121" s="4" t="e">
        <f>VLOOKUP(A121,'1. 문헌특성'!A:W,2,0)</f>
        <v>#N/A</v>
      </c>
      <c r="C121" s="16" t="e">
        <f>VLOOKUP(A121,'1. 문헌특성'!A:W,3,0)</f>
        <v>#N/A</v>
      </c>
      <c r="D121" s="16" t="e">
        <f t="shared" si="1"/>
        <v>#N/A</v>
      </c>
      <c r="E121" s="4" t="e">
        <f>VLOOKUP(A121,'1. 문헌특성'!A:W,6,0)</f>
        <v>#N/A</v>
      </c>
      <c r="F121" s="4" t="e">
        <f>VLOOKUP(A121,'1. 문헌특성'!A:W,11,0)</f>
        <v>#N/A</v>
      </c>
      <c r="G121" s="15" t="e">
        <f>VLOOKUP(A121,'1. 문헌특성'!A:W,15,0)</f>
        <v>#N/A</v>
      </c>
      <c r="H121" s="4" t="e">
        <f>VLOOKUP(A121,'1. 문헌특성'!A:W,16,0)</f>
        <v>#N/A</v>
      </c>
      <c r="I121" s="16" t="s">
        <v>31</v>
      </c>
      <c r="J121" s="4" t="e">
        <f>VLOOKUP(A121,'1. 문헌특성'!A:W,25,0)</f>
        <v>#N/A</v>
      </c>
      <c r="K121" s="4" t="e">
        <f>VLOOKUP(A121,'1. 문헌특성'!A:W,12,0)</f>
        <v>#N/A</v>
      </c>
      <c r="L121" s="17" t="s">
        <v>1492</v>
      </c>
      <c r="M121" s="16" t="s">
        <v>1493</v>
      </c>
      <c r="P121" s="16">
        <v>47</v>
      </c>
      <c r="S121" s="16">
        <v>13</v>
      </c>
      <c r="T121" s="16">
        <v>27.7</v>
      </c>
      <c r="W121" s="16">
        <v>24</v>
      </c>
      <c r="Z121" s="16">
        <v>0</v>
      </c>
      <c r="AA121" s="16">
        <v>0</v>
      </c>
      <c r="AB121" s="16" t="s">
        <v>1496</v>
      </c>
    </row>
    <row r="122" spans="1:28" ht="13.5" customHeight="1" x14ac:dyDescent="0.3">
      <c r="A122" s="16">
        <v>928</v>
      </c>
      <c r="B122" s="4" t="e">
        <f>VLOOKUP(A122,'1. 문헌특성'!A:W,2,0)</f>
        <v>#N/A</v>
      </c>
      <c r="C122" s="16" t="e">
        <f>VLOOKUP(A122,'1. 문헌특성'!A:W,3,0)</f>
        <v>#N/A</v>
      </c>
      <c r="D122" s="16" t="e">
        <f t="shared" si="1"/>
        <v>#N/A</v>
      </c>
      <c r="E122" s="4" t="e">
        <f>VLOOKUP(A122,'1. 문헌특성'!A:W,6,0)</f>
        <v>#N/A</v>
      </c>
      <c r="F122" s="4" t="e">
        <f>VLOOKUP(A122,'1. 문헌특성'!A:W,11,0)</f>
        <v>#N/A</v>
      </c>
      <c r="G122" s="15" t="e">
        <f>VLOOKUP(A122,'1. 문헌특성'!A:W,15,0)</f>
        <v>#N/A</v>
      </c>
      <c r="H122" s="4" t="e">
        <f>VLOOKUP(A122,'1. 문헌특성'!A:W,16,0)</f>
        <v>#N/A</v>
      </c>
      <c r="I122" s="16" t="s">
        <v>31</v>
      </c>
      <c r="J122" s="4" t="e">
        <f>VLOOKUP(A122,'1. 문헌특성'!A:W,25,0)</f>
        <v>#N/A</v>
      </c>
      <c r="K122" s="4" t="e">
        <f>VLOOKUP(A122,'1. 문헌특성'!A:W,12,0)</f>
        <v>#N/A</v>
      </c>
      <c r="L122" s="17" t="s">
        <v>1492</v>
      </c>
      <c r="M122" s="16" t="s">
        <v>1494</v>
      </c>
      <c r="P122" s="16">
        <v>47</v>
      </c>
      <c r="S122" s="16">
        <v>31</v>
      </c>
      <c r="T122" s="16">
        <v>66</v>
      </c>
      <c r="W122" s="16">
        <v>24</v>
      </c>
      <c r="Z122" s="16">
        <v>0</v>
      </c>
      <c r="AA122" s="16">
        <v>0</v>
      </c>
    </row>
    <row r="123" spans="1:28" ht="13.5" customHeight="1" x14ac:dyDescent="0.3">
      <c r="A123" s="16">
        <v>928</v>
      </c>
      <c r="B123" s="4" t="e">
        <f>VLOOKUP(A123,'1. 문헌특성'!A:W,2,0)</f>
        <v>#N/A</v>
      </c>
      <c r="C123" s="16" t="e">
        <f>VLOOKUP(A123,'1. 문헌특성'!A:W,3,0)</f>
        <v>#N/A</v>
      </c>
      <c r="D123" s="16" t="e">
        <f t="shared" si="1"/>
        <v>#N/A</v>
      </c>
      <c r="E123" s="4" t="e">
        <f>VLOOKUP(A123,'1. 문헌특성'!A:W,6,0)</f>
        <v>#N/A</v>
      </c>
      <c r="F123" s="4" t="e">
        <f>VLOOKUP(A123,'1. 문헌특성'!A:W,11,0)</f>
        <v>#N/A</v>
      </c>
      <c r="G123" s="15" t="e">
        <f>VLOOKUP(A123,'1. 문헌특성'!A:W,15,0)</f>
        <v>#N/A</v>
      </c>
      <c r="H123" s="4" t="e">
        <f>VLOOKUP(A123,'1. 문헌특성'!A:W,16,0)</f>
        <v>#N/A</v>
      </c>
      <c r="I123" s="16" t="s">
        <v>31</v>
      </c>
      <c r="J123" s="4" t="e">
        <f>VLOOKUP(A123,'1. 문헌특성'!A:W,25,0)</f>
        <v>#N/A</v>
      </c>
      <c r="K123" s="4" t="e">
        <f>VLOOKUP(A123,'1. 문헌특성'!A:W,12,0)</f>
        <v>#N/A</v>
      </c>
      <c r="L123" s="17" t="s">
        <v>1492</v>
      </c>
      <c r="M123" s="16" t="s">
        <v>1495</v>
      </c>
      <c r="P123" s="16">
        <v>47</v>
      </c>
      <c r="Q123" s="16">
        <v>16</v>
      </c>
      <c r="R123" s="16">
        <v>34</v>
      </c>
      <c r="W123" s="16">
        <v>24</v>
      </c>
      <c r="X123" s="16">
        <v>24</v>
      </c>
      <c r="Y123" s="16">
        <v>100</v>
      </c>
    </row>
    <row r="124" spans="1:28" ht="13.5" customHeight="1" x14ac:dyDescent="0.3">
      <c r="A124" s="16" t="s">
        <v>294</v>
      </c>
      <c r="B124" s="4" t="e">
        <f>VLOOKUP(A124,'1. 문헌특성'!A:W,2,0)</f>
        <v>#N/A</v>
      </c>
      <c r="C124" s="16" t="e">
        <f>VLOOKUP(A124,'1. 문헌특성'!A:W,3,0)</f>
        <v>#N/A</v>
      </c>
      <c r="D124" s="16" t="e">
        <f t="shared" ref="D124:D187" si="2">B124&amp;"("&amp;C124&amp;")"</f>
        <v>#N/A</v>
      </c>
      <c r="E124" s="4" t="e">
        <f>VLOOKUP(A124,'1. 문헌특성'!A:W,6,0)</f>
        <v>#N/A</v>
      </c>
      <c r="F124" s="4" t="e">
        <f>VLOOKUP(A124,'1. 문헌특성'!A:W,11,0)</f>
        <v>#N/A</v>
      </c>
      <c r="G124" s="15" t="e">
        <f>VLOOKUP(A124,'1. 문헌특성'!A:W,15,0)</f>
        <v>#N/A</v>
      </c>
      <c r="H124" s="4" t="e">
        <f>VLOOKUP(A124,'1. 문헌특성'!A:W,16,0)</f>
        <v>#N/A</v>
      </c>
      <c r="I124" s="16" t="s">
        <v>31</v>
      </c>
      <c r="J124" s="4" t="e">
        <f>VLOOKUP(A124,'1. 문헌특성'!A:W,25,0)</f>
        <v>#N/A</v>
      </c>
      <c r="K124" s="4" t="e">
        <f>VLOOKUP(A124,'1. 문헌특성'!A:W,12,0)</f>
        <v>#N/A</v>
      </c>
      <c r="L124" s="17" t="s">
        <v>1492</v>
      </c>
      <c r="M124" s="16" t="s">
        <v>1502</v>
      </c>
      <c r="P124" s="16">
        <v>34</v>
      </c>
      <c r="T124" s="16">
        <v>75.400000000000006</v>
      </c>
      <c r="W124" s="16">
        <v>24</v>
      </c>
      <c r="X124" s="16">
        <v>24</v>
      </c>
      <c r="Y124" s="16">
        <v>100</v>
      </c>
    </row>
    <row r="125" spans="1:28" ht="13.5" customHeight="1" x14ac:dyDescent="0.3">
      <c r="A125" s="16" t="s">
        <v>296</v>
      </c>
      <c r="B125" s="4" t="str">
        <f>VLOOKUP(A125,'1. 문헌특성'!A:W,2,0)</f>
        <v>박주현</v>
      </c>
      <c r="C125" s="16">
        <f>VLOOKUP(A125,'1. 문헌특성'!A:W,3,0)</f>
        <v>1998</v>
      </c>
      <c r="D125" s="16" t="str">
        <f t="shared" si="2"/>
        <v>박주현(1998)</v>
      </c>
      <c r="E125" s="4" t="str">
        <f>VLOOKUP(A125,'1. 문헌특성'!A:W,6,0)</f>
        <v>환자대조군</v>
      </c>
      <c r="F125" s="4" t="str">
        <f>VLOOKUP(A125,'1. 문헌특성'!A:W,11,0)</f>
        <v>당뇨병+신경병증 없음+자율신경실조증 없음/ 당뇨병+신경병증 있음/자율신경실조증 있음</v>
      </c>
      <c r="G125" s="15">
        <f>VLOOKUP(A125,'1. 문헌특성'!A:W,15,0)</f>
        <v>27</v>
      </c>
      <c r="H125" s="4" t="str">
        <f>VLOOKUP(A125,'1. 문헌특성'!A:W,16,0)</f>
        <v>대학병원 근전도실을 방문한 당뇨병 환자
자율신경기능부전은 기립성 저혈압, 구토 및 설사, 방광기능 부전, 남성불임 및 발한 중 한가지 이상의 증상이 있는 경으로 하였음</v>
      </c>
      <c r="I125" s="16" t="s">
        <v>31</v>
      </c>
      <c r="J125" s="4" t="e">
        <f>VLOOKUP(A125,'1. 문헌특성'!A:W,25,0)</f>
        <v>#REF!</v>
      </c>
      <c r="K125" s="4" t="str">
        <f>VLOOKUP(A125,'1. 문헌특성'!A:W,12,0)</f>
        <v>1993.8-1996.6</v>
      </c>
      <c r="L125" s="17" t="s">
        <v>1513</v>
      </c>
      <c r="M125" s="16" t="s">
        <v>1493</v>
      </c>
      <c r="P125" s="16">
        <v>20</v>
      </c>
      <c r="S125" s="16">
        <v>0</v>
      </c>
      <c r="T125" s="16">
        <v>0</v>
      </c>
      <c r="W125" s="4">
        <v>12</v>
      </c>
      <c r="X125" s="4">
        <v>12</v>
      </c>
      <c r="Y125" s="4">
        <v>100</v>
      </c>
      <c r="Z125" s="4">
        <v>0</v>
      </c>
      <c r="AA125" s="4">
        <v>0</v>
      </c>
    </row>
    <row r="126" spans="1:28" ht="13.5" customHeight="1" x14ac:dyDescent="0.3">
      <c r="A126" s="16" t="s">
        <v>296</v>
      </c>
      <c r="B126" s="4" t="str">
        <f>VLOOKUP(A126,'1. 문헌특성'!A:W,2,0)</f>
        <v>박주현</v>
      </c>
      <c r="C126" s="16">
        <f>VLOOKUP(A126,'1. 문헌특성'!A:W,3,0)</f>
        <v>1998</v>
      </c>
      <c r="D126" s="16" t="str">
        <f t="shared" si="2"/>
        <v>박주현(1998)</v>
      </c>
      <c r="E126" s="4" t="str">
        <f>VLOOKUP(A126,'1. 문헌특성'!A:W,6,0)</f>
        <v>환자대조군</v>
      </c>
      <c r="F126" s="4" t="str">
        <f>VLOOKUP(A126,'1. 문헌특성'!A:W,11,0)</f>
        <v>당뇨병+신경병증 없음+자율신경실조증 없음/ 당뇨병+신경병증 있음/자율신경실조증 있음</v>
      </c>
      <c r="G126" s="15">
        <f>VLOOKUP(A126,'1. 문헌특성'!A:W,15,0)</f>
        <v>27</v>
      </c>
      <c r="H126" s="4" t="str">
        <f>VLOOKUP(A126,'1. 문헌특성'!A:W,16,0)</f>
        <v>대학병원 근전도실을 방문한 당뇨병 환자
자율신경기능부전은 기립성 저혈압, 구토 및 설사, 방광기능 부전, 남성불임 및 발한 중 한가지 이상의 증상이 있는 경으로 하였음</v>
      </c>
      <c r="I126" s="16" t="s">
        <v>31</v>
      </c>
      <c r="J126" s="4" t="e">
        <f>VLOOKUP(A126,'1. 문헌특성'!A:W,25,0)</f>
        <v>#REF!</v>
      </c>
      <c r="K126" s="4" t="str">
        <f>VLOOKUP(A126,'1. 문헌특성'!A:W,12,0)</f>
        <v>1993.8-1996.6</v>
      </c>
      <c r="L126" s="17" t="s">
        <v>1514</v>
      </c>
      <c r="M126" s="16" t="s">
        <v>1493</v>
      </c>
      <c r="P126" s="16">
        <v>23</v>
      </c>
      <c r="S126" s="16">
        <v>1</v>
      </c>
      <c r="T126" s="16">
        <v>4</v>
      </c>
      <c r="W126" s="4">
        <v>12</v>
      </c>
      <c r="X126" s="4">
        <v>12</v>
      </c>
      <c r="Y126" s="4">
        <v>100</v>
      </c>
      <c r="Z126" s="4">
        <v>0</v>
      </c>
      <c r="AA126" s="4">
        <v>0</v>
      </c>
    </row>
    <row r="127" spans="1:28" ht="13.5" customHeight="1" x14ac:dyDescent="0.3">
      <c r="A127" s="16" t="s">
        <v>296</v>
      </c>
      <c r="B127" s="4" t="str">
        <f>VLOOKUP(A127,'1. 문헌특성'!A:W,2,0)</f>
        <v>박주현</v>
      </c>
      <c r="C127" s="16">
        <f>VLOOKUP(A127,'1. 문헌특성'!A:W,3,0)</f>
        <v>1998</v>
      </c>
      <c r="D127" s="16" t="str">
        <f t="shared" si="2"/>
        <v>박주현(1998)</v>
      </c>
      <c r="E127" s="4" t="str">
        <f>VLOOKUP(A127,'1. 문헌특성'!A:W,6,0)</f>
        <v>환자대조군</v>
      </c>
      <c r="F127" s="4" t="str">
        <f>VLOOKUP(A127,'1. 문헌특성'!A:W,11,0)</f>
        <v>당뇨병+신경병증 없음+자율신경실조증 없음/ 당뇨병+신경병증 있음/자율신경실조증 있음</v>
      </c>
      <c r="G127" s="15">
        <f>VLOOKUP(A127,'1. 문헌특성'!A:W,15,0)</f>
        <v>27</v>
      </c>
      <c r="H127" s="4" t="str">
        <f>VLOOKUP(A127,'1. 문헌특성'!A:W,16,0)</f>
        <v>대학병원 근전도실을 방문한 당뇨병 환자
자율신경기능부전은 기립성 저혈압, 구토 및 설사, 방광기능 부전, 남성불임 및 발한 중 한가지 이상의 증상이 있는 경으로 하였음</v>
      </c>
      <c r="I127" s="16" t="s">
        <v>31</v>
      </c>
      <c r="J127" s="4" t="e">
        <f>VLOOKUP(A127,'1. 문헌특성'!A:W,25,0)</f>
        <v>#REF!</v>
      </c>
      <c r="K127" s="4" t="str">
        <f>VLOOKUP(A127,'1. 문헌특성'!A:W,12,0)</f>
        <v>1993.8-1996.6</v>
      </c>
      <c r="L127" s="17" t="s">
        <v>1515</v>
      </c>
      <c r="M127" s="16" t="s">
        <v>1493</v>
      </c>
      <c r="P127" s="16">
        <v>12</v>
      </c>
      <c r="S127" s="16">
        <v>5</v>
      </c>
      <c r="T127" s="16">
        <v>42</v>
      </c>
      <c r="W127" s="4">
        <v>12</v>
      </c>
      <c r="X127" s="4">
        <v>12</v>
      </c>
      <c r="Y127" s="4">
        <v>100</v>
      </c>
      <c r="Z127" s="4">
        <v>0</v>
      </c>
      <c r="AA127" s="4">
        <v>0</v>
      </c>
      <c r="AB127" s="16" t="s">
        <v>1496</v>
      </c>
    </row>
    <row r="128" spans="1:28" ht="13.5" customHeight="1" x14ac:dyDescent="0.3">
      <c r="A128" s="16" t="s">
        <v>296</v>
      </c>
      <c r="B128" s="4" t="str">
        <f>VLOOKUP(A128,'1. 문헌특성'!A:W,2,0)</f>
        <v>박주현</v>
      </c>
      <c r="C128" s="16">
        <f>VLOOKUP(A128,'1. 문헌특성'!A:W,3,0)</f>
        <v>1998</v>
      </c>
      <c r="D128" s="16" t="str">
        <f t="shared" si="2"/>
        <v>박주현(1998)</v>
      </c>
      <c r="E128" s="4" t="str">
        <f>VLOOKUP(A128,'1. 문헌특성'!A:W,6,0)</f>
        <v>환자대조군</v>
      </c>
      <c r="F128" s="4" t="str">
        <f>VLOOKUP(A128,'1. 문헌특성'!A:W,11,0)</f>
        <v>당뇨병+신경병증 없음+자율신경실조증 없음/ 당뇨병+신경병증 있음/자율신경실조증 있음</v>
      </c>
      <c r="G128" s="15">
        <f>VLOOKUP(A128,'1. 문헌특성'!A:W,15,0)</f>
        <v>27</v>
      </c>
      <c r="H128" s="4" t="str">
        <f>VLOOKUP(A128,'1. 문헌특성'!A:W,16,0)</f>
        <v>대학병원 근전도실을 방문한 당뇨병 환자
자율신경기능부전은 기립성 저혈압, 구토 및 설사, 방광기능 부전, 남성불임 및 발한 중 한가지 이상의 증상이 있는 경으로 하였음</v>
      </c>
      <c r="I128" s="16" t="s">
        <v>31</v>
      </c>
      <c r="J128" s="4" t="e">
        <f>VLOOKUP(A128,'1. 문헌특성'!A:W,25,0)</f>
        <v>#REF!</v>
      </c>
      <c r="K128" s="4" t="str">
        <f>VLOOKUP(A128,'1. 문헌특성'!A:W,12,0)</f>
        <v>1993.8-1996.6</v>
      </c>
      <c r="L128" s="17" t="s">
        <v>1516</v>
      </c>
      <c r="M128" s="16" t="s">
        <v>1493</v>
      </c>
      <c r="P128" s="16">
        <v>27</v>
      </c>
      <c r="S128" s="16">
        <v>5</v>
      </c>
      <c r="T128" s="16">
        <v>19</v>
      </c>
      <c r="W128" s="4">
        <v>12</v>
      </c>
      <c r="X128" s="4">
        <v>12</v>
      </c>
      <c r="Y128" s="4">
        <v>100</v>
      </c>
      <c r="Z128" s="4">
        <v>0</v>
      </c>
      <c r="AA128" s="4">
        <v>0</v>
      </c>
      <c r="AB128" s="16" t="s">
        <v>1518</v>
      </c>
    </row>
    <row r="129" spans="1:28" ht="13.5" customHeight="1" x14ac:dyDescent="0.3">
      <c r="A129" s="16" t="s">
        <v>296</v>
      </c>
      <c r="B129" s="4" t="str">
        <f>VLOOKUP(A129,'1. 문헌특성'!A:W,2,0)</f>
        <v>박주현</v>
      </c>
      <c r="C129" s="16">
        <f>VLOOKUP(A129,'1. 문헌특성'!A:W,3,0)</f>
        <v>1998</v>
      </c>
      <c r="D129" s="16" t="str">
        <f t="shared" si="2"/>
        <v>박주현(1998)</v>
      </c>
      <c r="E129" s="4" t="str">
        <f>VLOOKUP(A129,'1. 문헌특성'!A:W,6,0)</f>
        <v>환자대조군</v>
      </c>
      <c r="F129" s="4" t="str">
        <f>VLOOKUP(A129,'1. 문헌특성'!A:W,11,0)</f>
        <v>당뇨병+신경병증 없음+자율신경실조증 없음/ 당뇨병+신경병증 있음/자율신경실조증 있음</v>
      </c>
      <c r="G129" s="15">
        <f>VLOOKUP(A129,'1. 문헌특성'!A:W,15,0)</f>
        <v>27</v>
      </c>
      <c r="H129" s="4" t="str">
        <f>VLOOKUP(A129,'1. 문헌특성'!A:W,16,0)</f>
        <v>대학병원 근전도실을 방문한 당뇨병 환자
자율신경기능부전은 기립성 저혈압, 구토 및 설사, 방광기능 부전, 남성불임 및 발한 중 한가지 이상의 증상이 있는 경으로 하였음</v>
      </c>
      <c r="I129" s="16" t="s">
        <v>31</v>
      </c>
      <c r="J129" s="4" t="e">
        <f>VLOOKUP(A129,'1. 문헌특성'!A:W,25,0)</f>
        <v>#REF!</v>
      </c>
      <c r="K129" s="4" t="str">
        <f>VLOOKUP(A129,'1. 문헌특성'!A:W,12,0)</f>
        <v>1993.8-1996.6</v>
      </c>
      <c r="L129" s="17" t="s">
        <v>1513</v>
      </c>
      <c r="M129" s="16" t="s">
        <v>1494</v>
      </c>
      <c r="P129" s="16">
        <v>20</v>
      </c>
      <c r="S129" s="16">
        <v>4</v>
      </c>
      <c r="T129" s="16">
        <v>20</v>
      </c>
      <c r="W129" s="4">
        <v>12</v>
      </c>
      <c r="X129" s="4">
        <v>12</v>
      </c>
      <c r="Y129" s="4">
        <v>100</v>
      </c>
      <c r="Z129" s="4">
        <v>0</v>
      </c>
      <c r="AA129" s="4">
        <v>0</v>
      </c>
    </row>
    <row r="130" spans="1:28" ht="13.5" customHeight="1" x14ac:dyDescent="0.3">
      <c r="A130" s="16" t="s">
        <v>296</v>
      </c>
      <c r="B130" s="4" t="str">
        <f>VLOOKUP(A130,'1. 문헌특성'!A:W,2,0)</f>
        <v>박주현</v>
      </c>
      <c r="C130" s="16">
        <f>VLOOKUP(A130,'1. 문헌특성'!A:W,3,0)</f>
        <v>1998</v>
      </c>
      <c r="D130" s="16" t="str">
        <f t="shared" si="2"/>
        <v>박주현(1998)</v>
      </c>
      <c r="E130" s="4" t="str">
        <f>VLOOKUP(A130,'1. 문헌특성'!A:W,6,0)</f>
        <v>환자대조군</v>
      </c>
      <c r="F130" s="4" t="str">
        <f>VLOOKUP(A130,'1. 문헌특성'!A:W,11,0)</f>
        <v>당뇨병+신경병증 없음+자율신경실조증 없음/ 당뇨병+신경병증 있음/자율신경실조증 있음</v>
      </c>
      <c r="G130" s="15">
        <f>VLOOKUP(A130,'1. 문헌특성'!A:W,15,0)</f>
        <v>27</v>
      </c>
      <c r="H130" s="4" t="str">
        <f>VLOOKUP(A130,'1. 문헌특성'!A:W,16,0)</f>
        <v>대학병원 근전도실을 방문한 당뇨병 환자
자율신경기능부전은 기립성 저혈압, 구토 및 설사, 방광기능 부전, 남성불임 및 발한 중 한가지 이상의 증상이 있는 경으로 하였음</v>
      </c>
      <c r="I130" s="16" t="s">
        <v>31</v>
      </c>
      <c r="J130" s="4" t="e">
        <f>VLOOKUP(A130,'1. 문헌특성'!A:W,25,0)</f>
        <v>#REF!</v>
      </c>
      <c r="K130" s="4" t="str">
        <f>VLOOKUP(A130,'1. 문헌특성'!A:W,12,0)</f>
        <v>1993.8-1996.6</v>
      </c>
      <c r="L130" s="17" t="s">
        <v>1514</v>
      </c>
      <c r="M130" s="16" t="s">
        <v>1494</v>
      </c>
      <c r="P130" s="16">
        <v>23</v>
      </c>
      <c r="S130" s="16">
        <v>3</v>
      </c>
      <c r="T130" s="16">
        <v>13</v>
      </c>
      <c r="W130" s="4">
        <v>12</v>
      </c>
      <c r="X130" s="4">
        <v>12</v>
      </c>
      <c r="Y130" s="4">
        <v>100</v>
      </c>
      <c r="Z130" s="4">
        <v>0</v>
      </c>
      <c r="AA130" s="4">
        <v>0</v>
      </c>
      <c r="AB130" s="16" t="s">
        <v>1518</v>
      </c>
    </row>
    <row r="131" spans="1:28" ht="13.5" customHeight="1" x14ac:dyDescent="0.3">
      <c r="A131" s="16" t="s">
        <v>296</v>
      </c>
      <c r="B131" s="4" t="str">
        <f>VLOOKUP(A131,'1. 문헌특성'!A:W,2,0)</f>
        <v>박주현</v>
      </c>
      <c r="C131" s="16">
        <f>VLOOKUP(A131,'1. 문헌특성'!A:W,3,0)</f>
        <v>1998</v>
      </c>
      <c r="D131" s="16" t="str">
        <f t="shared" si="2"/>
        <v>박주현(1998)</v>
      </c>
      <c r="E131" s="4" t="str">
        <f>VLOOKUP(A131,'1. 문헌특성'!A:W,6,0)</f>
        <v>환자대조군</v>
      </c>
      <c r="F131" s="4" t="str">
        <f>VLOOKUP(A131,'1. 문헌특성'!A:W,11,0)</f>
        <v>당뇨병+신경병증 없음+자율신경실조증 없음/ 당뇨병+신경병증 있음/자율신경실조증 있음</v>
      </c>
      <c r="G131" s="15">
        <f>VLOOKUP(A131,'1. 문헌특성'!A:W,15,0)</f>
        <v>27</v>
      </c>
      <c r="H131" s="4" t="str">
        <f>VLOOKUP(A131,'1. 문헌특성'!A:W,16,0)</f>
        <v>대학병원 근전도실을 방문한 당뇨병 환자
자율신경기능부전은 기립성 저혈압, 구토 및 설사, 방광기능 부전, 남성불임 및 발한 중 한가지 이상의 증상이 있는 경으로 하였음</v>
      </c>
      <c r="I131" s="16" t="s">
        <v>31</v>
      </c>
      <c r="J131" s="4" t="e">
        <f>VLOOKUP(A131,'1. 문헌특성'!A:W,25,0)</f>
        <v>#REF!</v>
      </c>
      <c r="K131" s="4" t="str">
        <f>VLOOKUP(A131,'1. 문헌특성'!A:W,12,0)</f>
        <v>1993.8-1996.6</v>
      </c>
      <c r="L131" s="17" t="s">
        <v>1515</v>
      </c>
      <c r="M131" s="16" t="s">
        <v>1494</v>
      </c>
      <c r="P131" s="16">
        <v>12</v>
      </c>
      <c r="S131" s="16">
        <v>7</v>
      </c>
      <c r="T131" s="16">
        <v>58</v>
      </c>
      <c r="W131" s="4">
        <v>12</v>
      </c>
      <c r="X131" s="4">
        <v>12</v>
      </c>
      <c r="Y131" s="4">
        <v>100</v>
      </c>
      <c r="Z131" s="4">
        <v>0</v>
      </c>
      <c r="AA131" s="4">
        <v>0</v>
      </c>
      <c r="AB131" s="16" t="s">
        <v>1496</v>
      </c>
    </row>
    <row r="132" spans="1:28" ht="13.5" customHeight="1" x14ac:dyDescent="0.3">
      <c r="A132" s="16" t="s">
        <v>296</v>
      </c>
      <c r="B132" s="4" t="str">
        <f>VLOOKUP(A132,'1. 문헌특성'!A:W,2,0)</f>
        <v>박주현</v>
      </c>
      <c r="C132" s="16">
        <f>VLOOKUP(A132,'1. 문헌특성'!A:W,3,0)</f>
        <v>1998</v>
      </c>
      <c r="D132" s="16" t="str">
        <f t="shared" si="2"/>
        <v>박주현(1998)</v>
      </c>
      <c r="E132" s="4" t="str">
        <f>VLOOKUP(A132,'1. 문헌특성'!A:W,6,0)</f>
        <v>환자대조군</v>
      </c>
      <c r="F132" s="4" t="str">
        <f>VLOOKUP(A132,'1. 문헌특성'!A:W,11,0)</f>
        <v>당뇨병+신경병증 없음+자율신경실조증 없음/ 당뇨병+신경병증 있음/자율신경실조증 있음</v>
      </c>
      <c r="G132" s="15">
        <f>VLOOKUP(A132,'1. 문헌특성'!A:W,15,0)</f>
        <v>27</v>
      </c>
      <c r="H132" s="4" t="str">
        <f>VLOOKUP(A132,'1. 문헌특성'!A:W,16,0)</f>
        <v>대학병원 근전도실을 방문한 당뇨병 환자
자율신경기능부전은 기립성 저혈압, 구토 및 설사, 방광기능 부전, 남성불임 및 발한 중 한가지 이상의 증상이 있는 경으로 하였음</v>
      </c>
      <c r="I132" s="16" t="s">
        <v>31</v>
      </c>
      <c r="J132" s="4" t="e">
        <f>VLOOKUP(A132,'1. 문헌특성'!A:W,25,0)</f>
        <v>#REF!</v>
      </c>
      <c r="K132" s="4" t="str">
        <f>VLOOKUP(A132,'1. 문헌특성'!A:W,12,0)</f>
        <v>1993.8-1996.6</v>
      </c>
      <c r="L132" s="17" t="s">
        <v>1516</v>
      </c>
      <c r="M132" s="16" t="s">
        <v>1494</v>
      </c>
      <c r="P132" s="16">
        <v>27</v>
      </c>
      <c r="S132" s="16">
        <v>18</v>
      </c>
      <c r="T132" s="16">
        <v>67</v>
      </c>
      <c r="W132" s="4">
        <v>12</v>
      </c>
      <c r="X132" s="4">
        <v>12</v>
      </c>
      <c r="Y132" s="4">
        <v>100</v>
      </c>
      <c r="Z132" s="4">
        <v>0</v>
      </c>
      <c r="AA132" s="4">
        <v>0</v>
      </c>
      <c r="AB132" s="16" t="s">
        <v>1519</v>
      </c>
    </row>
    <row r="133" spans="1:28" ht="13.5" customHeight="1" x14ac:dyDescent="0.3">
      <c r="A133" s="16" t="s">
        <v>298</v>
      </c>
      <c r="B133" s="4" t="e">
        <f>VLOOKUP(A133,'1. 문헌특성'!A:W,2,0)</f>
        <v>#N/A</v>
      </c>
      <c r="C133" s="16" t="e">
        <f>VLOOKUP(A133,'1. 문헌특성'!A:W,3,0)</f>
        <v>#N/A</v>
      </c>
      <c r="D133" s="16" t="e">
        <f t="shared" si="2"/>
        <v>#N/A</v>
      </c>
      <c r="E133" s="4" t="e">
        <f>VLOOKUP(A133,'1. 문헌특성'!A:W,6,0)</f>
        <v>#N/A</v>
      </c>
      <c r="F133" s="4" t="e">
        <f>VLOOKUP(A133,'1. 문헌특성'!A:W,11,0)</f>
        <v>#N/A</v>
      </c>
      <c r="G133" s="15" t="e">
        <f>VLOOKUP(A133,'1. 문헌특성'!A:W,15,0)</f>
        <v>#N/A</v>
      </c>
      <c r="H133" s="4" t="e">
        <f>VLOOKUP(A133,'1. 문헌특성'!A:W,16,0)</f>
        <v>#N/A</v>
      </c>
      <c r="I133" s="16" t="s">
        <v>31</v>
      </c>
      <c r="J133" s="4" t="e">
        <f>VLOOKUP(A133,'1. 문헌특성'!A:W,25,0)</f>
        <v>#N/A</v>
      </c>
      <c r="K133" s="4" t="e">
        <f>VLOOKUP(A133,'1. 문헌특성'!A:W,12,0)</f>
        <v>#N/A</v>
      </c>
      <c r="M133" s="16" t="s">
        <v>1502</v>
      </c>
      <c r="P133" s="16">
        <v>41</v>
      </c>
      <c r="Q133" s="16">
        <v>17</v>
      </c>
      <c r="R133" s="16">
        <v>41.5</v>
      </c>
      <c r="W133" s="16">
        <v>20</v>
      </c>
      <c r="X133" s="16">
        <v>20</v>
      </c>
      <c r="Y133" s="16">
        <v>100</v>
      </c>
      <c r="AB133" s="4"/>
    </row>
    <row r="134" spans="1:28" ht="13.5" customHeight="1" x14ac:dyDescent="0.3">
      <c r="A134" s="16" t="s">
        <v>298</v>
      </c>
      <c r="B134" s="4" t="e">
        <f>VLOOKUP(A134,'1. 문헌특성'!A:W,2,0)</f>
        <v>#N/A</v>
      </c>
      <c r="C134" s="16" t="e">
        <f>VLOOKUP(A134,'1. 문헌특성'!A:W,3,0)</f>
        <v>#N/A</v>
      </c>
      <c r="D134" s="16" t="e">
        <f t="shared" si="2"/>
        <v>#N/A</v>
      </c>
      <c r="E134" s="4" t="e">
        <f>VLOOKUP(A134,'1. 문헌특성'!A:W,6,0)</f>
        <v>#N/A</v>
      </c>
      <c r="F134" s="4" t="e">
        <f>VLOOKUP(A134,'1. 문헌특성'!A:W,11,0)</f>
        <v>#N/A</v>
      </c>
      <c r="G134" s="15" t="e">
        <f>VLOOKUP(A134,'1. 문헌특성'!A:W,15,0)</f>
        <v>#N/A</v>
      </c>
      <c r="H134" s="4" t="e">
        <f>VLOOKUP(A134,'1. 문헌특성'!A:W,16,0)</f>
        <v>#N/A</v>
      </c>
      <c r="I134" s="16" t="s">
        <v>31</v>
      </c>
      <c r="J134" s="4" t="e">
        <f>VLOOKUP(A134,'1. 문헌특성'!A:W,25,0)</f>
        <v>#N/A</v>
      </c>
      <c r="K134" s="4" t="e">
        <f>VLOOKUP(A134,'1. 문헌특성'!A:W,12,0)</f>
        <v>#N/A</v>
      </c>
      <c r="M134" s="16" t="s">
        <v>1493</v>
      </c>
      <c r="P134" s="16">
        <v>41</v>
      </c>
      <c r="S134" s="16">
        <v>14</v>
      </c>
      <c r="T134" s="16">
        <v>34.1</v>
      </c>
      <c r="W134" s="16">
        <v>20</v>
      </c>
      <c r="Z134" s="16">
        <v>0</v>
      </c>
      <c r="AA134" s="16">
        <v>0</v>
      </c>
      <c r="AB134" s="4"/>
    </row>
    <row r="135" spans="1:28" ht="13.5" customHeight="1" x14ac:dyDescent="0.3">
      <c r="A135" s="16" t="s">
        <v>298</v>
      </c>
      <c r="B135" s="4" t="e">
        <f>VLOOKUP(A135,'1. 문헌특성'!A:W,2,0)</f>
        <v>#N/A</v>
      </c>
      <c r="C135" s="16" t="e">
        <f>VLOOKUP(A135,'1. 문헌특성'!A:W,3,0)</f>
        <v>#N/A</v>
      </c>
      <c r="D135" s="16" t="e">
        <f t="shared" si="2"/>
        <v>#N/A</v>
      </c>
      <c r="E135" s="4" t="e">
        <f>VLOOKUP(A135,'1. 문헌특성'!A:W,6,0)</f>
        <v>#N/A</v>
      </c>
      <c r="F135" s="4" t="e">
        <f>VLOOKUP(A135,'1. 문헌특성'!A:W,11,0)</f>
        <v>#N/A</v>
      </c>
      <c r="G135" s="15" t="e">
        <f>VLOOKUP(A135,'1. 문헌특성'!A:W,15,0)</f>
        <v>#N/A</v>
      </c>
      <c r="H135" s="4" t="e">
        <f>VLOOKUP(A135,'1. 문헌특성'!A:W,16,0)</f>
        <v>#N/A</v>
      </c>
      <c r="I135" s="16" t="s">
        <v>31</v>
      </c>
      <c r="J135" s="4" t="e">
        <f>VLOOKUP(A135,'1. 문헌특성'!A:W,25,0)</f>
        <v>#N/A</v>
      </c>
      <c r="K135" s="4" t="e">
        <f>VLOOKUP(A135,'1. 문헌특성'!A:W,12,0)</f>
        <v>#N/A</v>
      </c>
      <c r="M135" s="16" t="s">
        <v>1494</v>
      </c>
      <c r="P135" s="16">
        <v>41</v>
      </c>
      <c r="S135" s="16">
        <v>24</v>
      </c>
      <c r="T135" s="16">
        <v>58.5</v>
      </c>
      <c r="W135" s="16">
        <v>20</v>
      </c>
      <c r="Z135" s="16">
        <v>0</v>
      </c>
      <c r="AA135" s="16">
        <v>0</v>
      </c>
      <c r="AB135" s="4"/>
    </row>
    <row r="136" spans="1:28" ht="13.5" customHeight="1" x14ac:dyDescent="0.3">
      <c r="A136" s="16" t="s">
        <v>300</v>
      </c>
      <c r="B136" s="4" t="str">
        <f>VLOOKUP(A136,'1. 문헌특성'!A:W,2,0)</f>
        <v>김광국</v>
      </c>
      <c r="C136" s="16">
        <f>VLOOKUP(A136,'1. 문헌특성'!A:W,3,0)</f>
        <v>1990</v>
      </c>
      <c r="D136" s="16" t="str">
        <f t="shared" si="2"/>
        <v>김광국(1990)</v>
      </c>
      <c r="E136" s="4" t="str">
        <f>VLOOKUP(A136,'1. 문헌특성'!A:W,6,0)</f>
        <v>환자대조군</v>
      </c>
      <c r="F136" s="4" t="str">
        <f>VLOOKUP(A136,'1. 문헌특성'!A:W,11,0)</f>
        <v>당뇨병+자율신경병증 있음/ 당뇨병+자율신경병증 없음</v>
      </c>
      <c r="G136" s="15">
        <f>VLOOKUP(A136,'1. 문헌특성'!A:W,15,0)</f>
        <v>32</v>
      </c>
      <c r="H136" s="4" t="str">
        <f>VLOOKUP(A136,'1. 문헌특성'!A:W,16,0)</f>
        <v>내과 및 신경과에서 입원 및 통원치료 받는 Type2 당뇨병환자</v>
      </c>
      <c r="I136" s="16" t="s">
        <v>31</v>
      </c>
      <c r="J136" s="4" t="e">
        <f>VLOOKUP(A136,'1. 문헌특성'!A:W,25,0)</f>
        <v>#REF!</v>
      </c>
      <c r="K136" s="4" t="str">
        <f>VLOOKUP(A136,'1. 문헌특성'!A:W,12,0)</f>
        <v>-</v>
      </c>
      <c r="M136" s="16" t="s">
        <v>1494</v>
      </c>
      <c r="P136" s="16">
        <v>64</v>
      </c>
      <c r="S136" s="16">
        <v>34</v>
      </c>
      <c r="T136" s="16">
        <v>53</v>
      </c>
      <c r="W136" s="16">
        <v>54</v>
      </c>
      <c r="Z136" s="16">
        <v>0</v>
      </c>
      <c r="AA136" s="16">
        <v>0</v>
      </c>
    </row>
    <row r="137" spans="1:28" ht="13.5" customHeight="1" x14ac:dyDescent="0.3">
      <c r="A137" s="16" t="s">
        <v>300</v>
      </c>
      <c r="B137" s="4" t="str">
        <f>VLOOKUP(A137,'1. 문헌특성'!A:W,2,0)</f>
        <v>김광국</v>
      </c>
      <c r="C137" s="16">
        <f>VLOOKUP(A137,'1. 문헌특성'!A:W,3,0)</f>
        <v>1990</v>
      </c>
      <c r="D137" s="16" t="str">
        <f t="shared" si="2"/>
        <v>김광국(1990)</v>
      </c>
      <c r="E137" s="4" t="str">
        <f>VLOOKUP(A137,'1. 문헌특성'!A:W,6,0)</f>
        <v>환자대조군</v>
      </c>
      <c r="F137" s="4" t="str">
        <f>VLOOKUP(A137,'1. 문헌특성'!A:W,11,0)</f>
        <v>당뇨병+자율신경병증 있음/ 당뇨병+자율신경병증 없음</v>
      </c>
      <c r="G137" s="15">
        <f>VLOOKUP(A137,'1. 문헌특성'!A:W,15,0)</f>
        <v>32</v>
      </c>
      <c r="H137" s="4" t="str">
        <f>VLOOKUP(A137,'1. 문헌특성'!A:W,16,0)</f>
        <v>내과 및 신경과에서 입원 및 통원치료 받는 Type2 당뇨병환자</v>
      </c>
      <c r="I137" s="16" t="s">
        <v>31</v>
      </c>
      <c r="J137" s="4" t="e">
        <f>VLOOKUP(A137,'1. 문헌특성'!A:W,25,0)</f>
        <v>#REF!</v>
      </c>
      <c r="K137" s="4" t="str">
        <f>VLOOKUP(A137,'1. 문헌특성'!A:W,12,0)</f>
        <v>-</v>
      </c>
      <c r="M137" s="16" t="s">
        <v>1493</v>
      </c>
      <c r="P137" s="16">
        <v>64</v>
      </c>
      <c r="S137" s="16">
        <v>14</v>
      </c>
      <c r="T137" s="16">
        <v>22</v>
      </c>
      <c r="W137" s="16">
        <v>54</v>
      </c>
      <c r="Z137" s="16">
        <v>0</v>
      </c>
      <c r="AA137" s="16">
        <v>0</v>
      </c>
    </row>
    <row r="138" spans="1:28" ht="13.5" customHeight="1" x14ac:dyDescent="0.3">
      <c r="A138" s="16" t="s">
        <v>300</v>
      </c>
      <c r="B138" s="4" t="str">
        <f>VLOOKUP(A138,'1. 문헌특성'!A:W,2,0)</f>
        <v>김광국</v>
      </c>
      <c r="C138" s="16">
        <f>VLOOKUP(A138,'1. 문헌특성'!A:W,3,0)</f>
        <v>1990</v>
      </c>
      <c r="D138" s="16" t="str">
        <f t="shared" si="2"/>
        <v>김광국(1990)</v>
      </c>
      <c r="E138" s="4" t="str">
        <f>VLOOKUP(A138,'1. 문헌특성'!A:W,6,0)</f>
        <v>환자대조군</v>
      </c>
      <c r="F138" s="4" t="str">
        <f>VLOOKUP(A138,'1. 문헌특성'!A:W,11,0)</f>
        <v>당뇨병+자율신경병증 있음/ 당뇨병+자율신경병증 없음</v>
      </c>
      <c r="G138" s="15">
        <f>VLOOKUP(A138,'1. 문헌특성'!A:W,15,0)</f>
        <v>32</v>
      </c>
      <c r="H138" s="4" t="str">
        <f>VLOOKUP(A138,'1. 문헌특성'!A:W,16,0)</f>
        <v>내과 및 신경과에서 입원 및 통원치료 받는 Type2 당뇨병환자</v>
      </c>
      <c r="I138" s="16" t="s">
        <v>31</v>
      </c>
      <c r="J138" s="4" t="e">
        <f>VLOOKUP(A138,'1. 문헌특성'!A:W,25,0)</f>
        <v>#REF!</v>
      </c>
      <c r="K138" s="4" t="str">
        <f>VLOOKUP(A138,'1. 문헌특성'!A:W,12,0)</f>
        <v>-</v>
      </c>
      <c r="M138" s="16" t="s">
        <v>1495</v>
      </c>
      <c r="P138" s="16">
        <v>64</v>
      </c>
      <c r="Q138" s="16">
        <v>30</v>
      </c>
      <c r="R138" s="16">
        <v>47</v>
      </c>
      <c r="W138" s="16">
        <v>54</v>
      </c>
      <c r="X138" s="16">
        <v>54</v>
      </c>
      <c r="Y138" s="16">
        <v>100</v>
      </c>
    </row>
    <row r="139" spans="1:28" ht="13.5" customHeight="1" x14ac:dyDescent="0.3">
      <c r="A139" s="16" t="s">
        <v>304</v>
      </c>
      <c r="B139" s="4" t="e">
        <f>VLOOKUP(A139,'1. 문헌특성'!A:W,2,0)</f>
        <v>#N/A</v>
      </c>
      <c r="C139" s="16" t="e">
        <f>VLOOKUP(A139,'1. 문헌특성'!A:W,3,0)</f>
        <v>#N/A</v>
      </c>
      <c r="D139" s="16" t="e">
        <f t="shared" si="2"/>
        <v>#N/A</v>
      </c>
      <c r="E139" s="4" t="e">
        <f>VLOOKUP(A139,'1. 문헌특성'!A:W,6,0)</f>
        <v>#N/A</v>
      </c>
      <c r="F139" s="4" t="e">
        <f>VLOOKUP(A139,'1. 문헌특성'!A:W,11,0)</f>
        <v>#N/A</v>
      </c>
      <c r="G139" s="15" t="e">
        <f>VLOOKUP(A139,'1. 문헌특성'!A:W,15,0)</f>
        <v>#N/A</v>
      </c>
      <c r="H139" s="4" t="e">
        <f>VLOOKUP(A139,'1. 문헌특성'!A:W,16,0)</f>
        <v>#N/A</v>
      </c>
      <c r="I139" s="16" t="s">
        <v>31</v>
      </c>
      <c r="J139" s="4" t="e">
        <f>VLOOKUP(A139,'1. 문헌특성'!A:W,25,0)</f>
        <v>#N/A</v>
      </c>
      <c r="K139" s="4" t="e">
        <f>VLOOKUP(A139,'1. 문헌특성'!A:W,12,0)</f>
        <v>#N/A</v>
      </c>
      <c r="M139" s="16" t="s">
        <v>1495</v>
      </c>
      <c r="O139" s="16" t="s">
        <v>1560</v>
      </c>
      <c r="P139" s="16">
        <v>58</v>
      </c>
      <c r="Q139" s="16">
        <v>12</v>
      </c>
      <c r="R139" s="16">
        <v>26</v>
      </c>
      <c r="S139" s="16">
        <v>43</v>
      </c>
      <c r="T139" s="16">
        <v>74</v>
      </c>
      <c r="W139" s="16">
        <v>20</v>
      </c>
      <c r="X139" s="16">
        <v>20</v>
      </c>
      <c r="Y139" s="16">
        <v>100</v>
      </c>
    </row>
    <row r="140" spans="1:28" ht="13.5" customHeight="1" x14ac:dyDescent="0.3">
      <c r="A140" s="16">
        <v>78</v>
      </c>
      <c r="B140" s="4" t="e">
        <f>VLOOKUP(A140,'1. 문헌특성'!A:W,2,0)</f>
        <v>#N/A</v>
      </c>
      <c r="C140" s="16" t="e">
        <f>VLOOKUP(A140,'1. 문헌특성'!A:W,3,0)</f>
        <v>#N/A</v>
      </c>
      <c r="D140" s="16" t="e">
        <f t="shared" si="2"/>
        <v>#N/A</v>
      </c>
      <c r="E140" s="4" t="e">
        <f>VLOOKUP(A140,'1. 문헌특성'!A:W,6,0)</f>
        <v>#N/A</v>
      </c>
      <c r="F140" s="4" t="e">
        <f>VLOOKUP(A140,'1. 문헌특성'!A:W,11,0)</f>
        <v>#N/A</v>
      </c>
      <c r="G140" s="15" t="e">
        <f>VLOOKUP(A140,'1. 문헌특성'!A:W,15,0)</f>
        <v>#N/A</v>
      </c>
      <c r="H140" s="4" t="e">
        <f>VLOOKUP(A140,'1. 문헌특성'!A:W,16,0)</f>
        <v>#N/A</v>
      </c>
      <c r="I140" s="16" t="s">
        <v>31</v>
      </c>
      <c r="J140" s="4" t="e">
        <f>VLOOKUP(A140,'1. 문헌특성'!A:W,25,0)</f>
        <v>#N/A</v>
      </c>
      <c r="K140" s="4" t="e">
        <f>VLOOKUP(A140,'1. 문헌특성'!A:W,12,0)</f>
        <v>#N/A</v>
      </c>
      <c r="L140" s="17" t="s">
        <v>1553</v>
      </c>
      <c r="P140" s="16">
        <v>51</v>
      </c>
      <c r="S140" s="16">
        <v>37</v>
      </c>
      <c r="T140" s="16">
        <v>18.100000000000001</v>
      </c>
      <c r="AB140" s="56" t="s">
        <v>1556</v>
      </c>
    </row>
    <row r="141" spans="1:28" ht="13.5" customHeight="1" x14ac:dyDescent="0.3">
      <c r="A141" s="16">
        <v>78</v>
      </c>
      <c r="B141" s="4" t="e">
        <f>VLOOKUP(A141,'1. 문헌특성'!A:W,2,0)</f>
        <v>#N/A</v>
      </c>
      <c r="C141" s="16" t="e">
        <f>VLOOKUP(A141,'1. 문헌특성'!A:W,3,0)</f>
        <v>#N/A</v>
      </c>
      <c r="D141" s="16" t="e">
        <f t="shared" si="2"/>
        <v>#N/A</v>
      </c>
      <c r="E141" s="4" t="e">
        <f>VLOOKUP(A141,'1. 문헌특성'!A:W,6,0)</f>
        <v>#N/A</v>
      </c>
      <c r="F141" s="4" t="e">
        <f>VLOOKUP(A141,'1. 문헌특성'!A:W,11,0)</f>
        <v>#N/A</v>
      </c>
      <c r="G141" s="15" t="e">
        <f>VLOOKUP(A141,'1. 문헌특성'!A:W,15,0)</f>
        <v>#N/A</v>
      </c>
      <c r="H141" s="4" t="e">
        <f>VLOOKUP(A141,'1. 문헌특성'!A:W,16,0)</f>
        <v>#N/A</v>
      </c>
      <c r="I141" s="16" t="s">
        <v>31</v>
      </c>
      <c r="J141" s="4" t="e">
        <f>VLOOKUP(A141,'1. 문헌특성'!A:W,25,0)</f>
        <v>#N/A</v>
      </c>
      <c r="K141" s="4" t="e">
        <f>VLOOKUP(A141,'1. 문헌특성'!A:W,12,0)</f>
        <v>#N/A</v>
      </c>
      <c r="L141" s="17" t="s">
        <v>1554</v>
      </c>
      <c r="P141" s="16">
        <v>33</v>
      </c>
      <c r="S141" s="16">
        <v>6</v>
      </c>
      <c r="T141" s="16">
        <v>4.5</v>
      </c>
      <c r="AB141" s="4"/>
    </row>
    <row r="142" spans="1:28" ht="13.5" customHeight="1" x14ac:dyDescent="0.3">
      <c r="A142" s="16">
        <v>78</v>
      </c>
      <c r="B142" s="4" t="e">
        <f>VLOOKUP(A142,'1. 문헌특성'!A:W,2,0)</f>
        <v>#N/A</v>
      </c>
      <c r="C142" s="16" t="e">
        <f>VLOOKUP(A142,'1. 문헌특성'!A:W,3,0)</f>
        <v>#N/A</v>
      </c>
      <c r="D142" s="16" t="e">
        <f t="shared" si="2"/>
        <v>#N/A</v>
      </c>
      <c r="E142" s="4" t="e">
        <f>VLOOKUP(A142,'1. 문헌특성'!A:W,6,0)</f>
        <v>#N/A</v>
      </c>
      <c r="F142" s="4" t="e">
        <f>VLOOKUP(A142,'1. 문헌특성'!A:W,11,0)</f>
        <v>#N/A</v>
      </c>
      <c r="G142" s="15" t="e">
        <f>VLOOKUP(A142,'1. 문헌특성'!A:W,15,0)</f>
        <v>#N/A</v>
      </c>
      <c r="H142" s="4" t="e">
        <f>VLOOKUP(A142,'1. 문헌특성'!A:W,16,0)</f>
        <v>#N/A</v>
      </c>
      <c r="I142" s="16" t="s">
        <v>31</v>
      </c>
      <c r="J142" s="4" t="e">
        <f>VLOOKUP(A142,'1. 문헌특성'!A:W,25,0)</f>
        <v>#N/A</v>
      </c>
      <c r="K142" s="4" t="e">
        <f>VLOOKUP(A142,'1. 문헌특성'!A:W,12,0)</f>
        <v>#N/A</v>
      </c>
      <c r="L142" s="17" t="s">
        <v>1555</v>
      </c>
      <c r="P142" s="16">
        <v>17</v>
      </c>
      <c r="S142" s="16">
        <v>9</v>
      </c>
      <c r="T142" s="16">
        <v>13.2</v>
      </c>
      <c r="AB142" s="4"/>
    </row>
    <row r="143" spans="1:28" ht="13.5" customHeight="1" x14ac:dyDescent="0.3">
      <c r="A143" s="16">
        <v>94</v>
      </c>
      <c r="B143" s="4" t="e">
        <f>VLOOKUP(A143,'1. 문헌특성'!A:W,2,0)</f>
        <v>#N/A</v>
      </c>
      <c r="C143" s="16" t="e">
        <f>VLOOKUP(A143,'1. 문헌특성'!A:W,3,0)</f>
        <v>#N/A</v>
      </c>
      <c r="D143" s="16" t="e">
        <f t="shared" si="2"/>
        <v>#N/A</v>
      </c>
      <c r="E143" s="4" t="e">
        <f>VLOOKUP(A143,'1. 문헌특성'!A:W,6,0)</f>
        <v>#N/A</v>
      </c>
      <c r="F143" s="4" t="e">
        <f>VLOOKUP(A143,'1. 문헌특성'!A:W,11,0)</f>
        <v>#N/A</v>
      </c>
      <c r="G143" s="15" t="e">
        <f>VLOOKUP(A143,'1. 문헌특성'!A:W,15,0)</f>
        <v>#N/A</v>
      </c>
      <c r="H143" s="4" t="e">
        <f>VLOOKUP(A143,'1. 문헌특성'!A:W,16,0)</f>
        <v>#N/A</v>
      </c>
      <c r="I143" s="16" t="s">
        <v>31</v>
      </c>
      <c r="J143" s="4" t="e">
        <f>VLOOKUP(A143,'1. 문헌특성'!A:W,25,0)</f>
        <v>#N/A</v>
      </c>
      <c r="K143" s="4" t="e">
        <f>VLOOKUP(A143,'1. 문헌특성'!A:W,12,0)</f>
        <v>#N/A</v>
      </c>
      <c r="P143" s="16">
        <v>62</v>
      </c>
      <c r="S143" s="16">
        <v>35</v>
      </c>
      <c r="T143" s="16">
        <v>56.5</v>
      </c>
      <c r="W143" s="16">
        <v>60</v>
      </c>
      <c r="Z143" s="16">
        <v>20</v>
      </c>
      <c r="AA143" s="16">
        <v>33.299999999999997</v>
      </c>
      <c r="AB143" s="16">
        <v>0.01</v>
      </c>
    </row>
    <row r="144" spans="1:28" ht="13.5" customHeight="1" x14ac:dyDescent="0.3">
      <c r="A144" s="16">
        <v>112</v>
      </c>
      <c r="B144" s="4" t="str">
        <f>VLOOKUP(A144,'1. 문헌특성'!A:W,2,0)</f>
        <v>Nojszewska</v>
      </c>
      <c r="C144" s="16">
        <f>VLOOKUP(A144,'1. 문헌특성'!A:W,3,0)</f>
        <v>2019</v>
      </c>
      <c r="D144" s="16" t="str">
        <f t="shared" si="2"/>
        <v>Nojszewska(2019)</v>
      </c>
      <c r="E144" s="4" t="str">
        <f>VLOOKUP(A144,'1. 문헌특성'!A:W,6,0)</f>
        <v>환자대조군</v>
      </c>
      <c r="F144" s="4" t="str">
        <f>VLOOKUP(A144,'1. 문헌특성'!A:W,11,0)</f>
        <v>다계통위축증(MSA)(C형, P형)/진행성핵상마비(PSP)</v>
      </c>
      <c r="G144" s="15">
        <f>VLOOKUP(A144,'1. 문헌특성'!A:W,15,0)</f>
        <v>37</v>
      </c>
      <c r="H144" s="4" t="str">
        <f>VLOOKUP(A144,'1.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4" s="16" t="s">
        <v>50</v>
      </c>
      <c r="J144" s="4" t="e">
        <f>VLOOKUP(A144,'1. 문헌특성'!A:W,25,0)</f>
        <v>#REF!</v>
      </c>
      <c r="K144" s="4" t="str">
        <f>VLOOKUP(A144,'1. 문헌특성'!A:W,12,0)</f>
        <v>2008-2015</v>
      </c>
      <c r="L144" s="17" t="s">
        <v>1567</v>
      </c>
      <c r="P144" s="16">
        <v>59</v>
      </c>
      <c r="Q144" s="16">
        <v>21</v>
      </c>
      <c r="R144" s="16">
        <v>35.6</v>
      </c>
      <c r="S144" s="16">
        <v>38</v>
      </c>
      <c r="T144" s="95">
        <f>38/59</f>
        <v>0.64406779661016944</v>
      </c>
      <c r="W144" s="111">
        <v>23</v>
      </c>
      <c r="X144" s="111">
        <v>23</v>
      </c>
      <c r="Y144" s="111">
        <v>100</v>
      </c>
      <c r="Z144" s="111">
        <v>0</v>
      </c>
      <c r="AA144" s="111">
        <v>0</v>
      </c>
    </row>
    <row r="145" spans="1:32" ht="13.5" customHeight="1" x14ac:dyDescent="0.3">
      <c r="A145" s="16">
        <v>112</v>
      </c>
      <c r="B145" s="4" t="str">
        <f>VLOOKUP(A145,'1. 문헌특성'!A:W,2,0)</f>
        <v>Nojszewska</v>
      </c>
      <c r="C145" s="16">
        <f>VLOOKUP(A145,'1. 문헌특성'!A:W,3,0)</f>
        <v>2019</v>
      </c>
      <c r="D145" s="16" t="str">
        <f t="shared" si="2"/>
        <v>Nojszewska(2019)</v>
      </c>
      <c r="E145" s="4" t="str">
        <f>VLOOKUP(A145,'1. 문헌특성'!A:W,6,0)</f>
        <v>환자대조군</v>
      </c>
      <c r="F145" s="4" t="str">
        <f>VLOOKUP(A145,'1. 문헌특성'!A:W,11,0)</f>
        <v>다계통위축증(MSA)(C형, P형)/진행성핵상마비(PSP)</v>
      </c>
      <c r="G145" s="15">
        <f>VLOOKUP(A145,'1. 문헌특성'!A:W,15,0)</f>
        <v>37</v>
      </c>
      <c r="H145" s="4" t="str">
        <f>VLOOKUP(A145,'1.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5" s="16" t="s">
        <v>50</v>
      </c>
      <c r="J145" s="4" t="e">
        <f>VLOOKUP(A145,'1. 문헌특성'!A:W,25,0)</f>
        <v>#REF!</v>
      </c>
      <c r="K145" s="4" t="str">
        <f>VLOOKUP(A145,'1. 문헌특성'!A:W,12,0)</f>
        <v>2008-2015</v>
      </c>
      <c r="L145" s="17" t="s">
        <v>1567</v>
      </c>
      <c r="M145" s="16" t="s">
        <v>1569</v>
      </c>
      <c r="P145" s="16">
        <v>59</v>
      </c>
      <c r="S145" s="16">
        <v>11</v>
      </c>
      <c r="T145" s="16">
        <v>18.600000000000001</v>
      </c>
      <c r="W145" s="111">
        <v>23</v>
      </c>
      <c r="X145" s="111">
        <v>23</v>
      </c>
      <c r="Y145" s="111">
        <v>100</v>
      </c>
      <c r="Z145" s="111">
        <v>0</v>
      </c>
      <c r="AA145" s="111">
        <v>0</v>
      </c>
      <c r="AF145" s="17" t="s">
        <v>1571</v>
      </c>
    </row>
    <row r="146" spans="1:32" ht="13.5" customHeight="1" x14ac:dyDescent="0.3">
      <c r="A146" s="16">
        <v>112</v>
      </c>
      <c r="B146" s="4" t="str">
        <f>VLOOKUP(A146,'1. 문헌특성'!A:W,2,0)</f>
        <v>Nojszewska</v>
      </c>
      <c r="C146" s="16">
        <f>VLOOKUP(A146,'1. 문헌특성'!A:W,3,0)</f>
        <v>2019</v>
      </c>
      <c r="D146" s="16" t="str">
        <f t="shared" si="2"/>
        <v>Nojszewska(2019)</v>
      </c>
      <c r="E146" s="4" t="str">
        <f>VLOOKUP(A146,'1. 문헌특성'!A:W,6,0)</f>
        <v>환자대조군</v>
      </c>
      <c r="F146" s="4" t="str">
        <f>VLOOKUP(A146,'1. 문헌특성'!A:W,11,0)</f>
        <v>다계통위축증(MSA)(C형, P형)/진행성핵상마비(PSP)</v>
      </c>
      <c r="G146" s="15">
        <f>VLOOKUP(A146,'1. 문헌특성'!A:W,15,0)</f>
        <v>37</v>
      </c>
      <c r="H146" s="4" t="str">
        <f>VLOOKUP(A146,'1.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6" s="16" t="s">
        <v>50</v>
      </c>
      <c r="J146" s="4" t="e">
        <f>VLOOKUP(A146,'1. 문헌특성'!A:W,25,0)</f>
        <v>#REF!</v>
      </c>
      <c r="K146" s="4" t="str">
        <f>VLOOKUP(A146,'1. 문헌특성'!A:W,12,0)</f>
        <v>2008-2015</v>
      </c>
      <c r="L146" s="17" t="s">
        <v>1567</v>
      </c>
      <c r="M146" s="16" t="s">
        <v>1570</v>
      </c>
      <c r="P146" s="16">
        <v>59</v>
      </c>
      <c r="S146" s="16">
        <v>20</v>
      </c>
      <c r="T146" s="16">
        <v>33.9</v>
      </c>
      <c r="W146" s="111">
        <v>23</v>
      </c>
      <c r="X146" s="111">
        <v>23</v>
      </c>
      <c r="Y146" s="111">
        <v>100</v>
      </c>
      <c r="Z146" s="111">
        <v>0</v>
      </c>
      <c r="AA146" s="111">
        <v>0</v>
      </c>
    </row>
    <row r="147" spans="1:32" ht="13.5" customHeight="1" x14ac:dyDescent="0.3">
      <c r="A147" s="16">
        <v>112</v>
      </c>
      <c r="B147" s="4" t="str">
        <f>VLOOKUP(A147,'1. 문헌특성'!A:W,2,0)</f>
        <v>Nojszewska</v>
      </c>
      <c r="C147" s="16">
        <f>VLOOKUP(A147,'1. 문헌특성'!A:W,3,0)</f>
        <v>2019</v>
      </c>
      <c r="D147" s="16" t="str">
        <f t="shared" si="2"/>
        <v>Nojszewska(2019)</v>
      </c>
      <c r="E147" s="4" t="str">
        <f>VLOOKUP(A147,'1. 문헌특성'!A:W,6,0)</f>
        <v>환자대조군</v>
      </c>
      <c r="F147" s="4" t="str">
        <f>VLOOKUP(A147,'1. 문헌특성'!A:W,11,0)</f>
        <v>다계통위축증(MSA)(C형, P형)/진행성핵상마비(PSP)</v>
      </c>
      <c r="G147" s="15">
        <f>VLOOKUP(A147,'1. 문헌특성'!A:W,15,0)</f>
        <v>37</v>
      </c>
      <c r="H147" s="4" t="str">
        <f>VLOOKUP(A147,'1.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7" s="16" t="s">
        <v>50</v>
      </c>
      <c r="J147" s="4" t="e">
        <f>VLOOKUP(A147,'1. 문헌특성'!A:W,25,0)</f>
        <v>#REF!</v>
      </c>
      <c r="K147" s="4" t="str">
        <f>VLOOKUP(A147,'1. 문헌특성'!A:W,12,0)</f>
        <v>2008-2015</v>
      </c>
      <c r="L147" s="17" t="s">
        <v>1568</v>
      </c>
      <c r="P147" s="16">
        <v>37</v>
      </c>
      <c r="Q147" s="16">
        <v>8</v>
      </c>
      <c r="R147" s="16">
        <v>21.6</v>
      </c>
      <c r="S147" s="16">
        <v>29</v>
      </c>
      <c r="T147" s="95">
        <f>29/37</f>
        <v>0.78378378378378377</v>
      </c>
      <c r="W147" s="111">
        <v>23</v>
      </c>
      <c r="X147" s="111">
        <v>23</v>
      </c>
      <c r="Y147" s="111">
        <v>100</v>
      </c>
      <c r="Z147" s="111">
        <v>0</v>
      </c>
      <c r="AA147" s="111">
        <v>0</v>
      </c>
    </row>
    <row r="148" spans="1:32" ht="13.5" customHeight="1" x14ac:dyDescent="0.3">
      <c r="A148" s="16">
        <v>112</v>
      </c>
      <c r="B148" s="4" t="str">
        <f>VLOOKUP(A148,'1. 문헌특성'!A:W,2,0)</f>
        <v>Nojszewska</v>
      </c>
      <c r="C148" s="16">
        <f>VLOOKUP(A148,'1. 문헌특성'!A:W,3,0)</f>
        <v>2019</v>
      </c>
      <c r="D148" s="16" t="str">
        <f t="shared" si="2"/>
        <v>Nojszewska(2019)</v>
      </c>
      <c r="E148" s="4" t="str">
        <f>VLOOKUP(A148,'1. 문헌특성'!A:W,6,0)</f>
        <v>환자대조군</v>
      </c>
      <c r="F148" s="4" t="str">
        <f>VLOOKUP(A148,'1. 문헌특성'!A:W,11,0)</f>
        <v>다계통위축증(MSA)(C형, P형)/진행성핵상마비(PSP)</v>
      </c>
      <c r="G148" s="15">
        <f>VLOOKUP(A148,'1. 문헌특성'!A:W,15,0)</f>
        <v>37</v>
      </c>
      <c r="H148" s="4" t="str">
        <f>VLOOKUP(A148,'1.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8" s="16" t="s">
        <v>50</v>
      </c>
      <c r="J148" s="4" t="e">
        <f>VLOOKUP(A148,'1. 문헌특성'!A:W,25,0)</f>
        <v>#REF!</v>
      </c>
      <c r="K148" s="4" t="str">
        <f>VLOOKUP(A148,'1. 문헌특성'!A:W,12,0)</f>
        <v>2008-2015</v>
      </c>
      <c r="L148" s="17" t="s">
        <v>1568</v>
      </c>
      <c r="M148" s="16" t="s">
        <v>1569</v>
      </c>
      <c r="P148" s="16">
        <v>37</v>
      </c>
      <c r="S148" s="16">
        <v>13</v>
      </c>
      <c r="T148" s="16">
        <v>35.4</v>
      </c>
      <c r="W148" s="111">
        <v>23</v>
      </c>
      <c r="X148" s="111">
        <v>23</v>
      </c>
      <c r="Y148" s="111">
        <v>100</v>
      </c>
      <c r="Z148" s="111">
        <v>0</v>
      </c>
      <c r="AA148" s="111">
        <v>0</v>
      </c>
    </row>
    <row r="149" spans="1:32" ht="13.5" customHeight="1" x14ac:dyDescent="0.3">
      <c r="A149" s="16">
        <v>112</v>
      </c>
      <c r="B149" s="4" t="str">
        <f>VLOOKUP(A149,'1. 문헌특성'!A:W,2,0)</f>
        <v>Nojszewska</v>
      </c>
      <c r="C149" s="16">
        <f>VLOOKUP(A149,'1. 문헌특성'!A:W,3,0)</f>
        <v>2019</v>
      </c>
      <c r="D149" s="16" t="str">
        <f t="shared" si="2"/>
        <v>Nojszewska(2019)</v>
      </c>
      <c r="E149" s="4" t="str">
        <f>VLOOKUP(A149,'1. 문헌특성'!A:W,6,0)</f>
        <v>환자대조군</v>
      </c>
      <c r="F149" s="4" t="str">
        <f>VLOOKUP(A149,'1. 문헌특성'!A:W,11,0)</f>
        <v>다계통위축증(MSA)(C형, P형)/진행성핵상마비(PSP)</v>
      </c>
      <c r="G149" s="15">
        <f>VLOOKUP(A149,'1. 문헌특성'!A:W,15,0)</f>
        <v>37</v>
      </c>
      <c r="H149" s="4" t="str">
        <f>VLOOKUP(A149,'1.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9" s="16" t="s">
        <v>50</v>
      </c>
      <c r="J149" s="4" t="e">
        <f>VLOOKUP(A149,'1. 문헌특성'!A:W,25,0)</f>
        <v>#REF!</v>
      </c>
      <c r="K149" s="4" t="str">
        <f>VLOOKUP(A149,'1. 문헌특성'!A:W,12,0)</f>
        <v>2008-2015</v>
      </c>
      <c r="L149" s="17" t="s">
        <v>1568</v>
      </c>
      <c r="M149" s="16" t="s">
        <v>1570</v>
      </c>
      <c r="P149" s="16">
        <v>37</v>
      </c>
      <c r="S149" s="16">
        <v>21</v>
      </c>
      <c r="T149" s="16">
        <v>56.8</v>
      </c>
      <c r="W149" s="111">
        <v>23</v>
      </c>
      <c r="X149" s="111">
        <v>23</v>
      </c>
      <c r="Y149" s="111">
        <v>100</v>
      </c>
      <c r="Z149" s="111">
        <v>0</v>
      </c>
      <c r="AA149" s="111">
        <v>0</v>
      </c>
    </row>
    <row r="150" spans="1:32" ht="13.5" customHeight="1" x14ac:dyDescent="0.3">
      <c r="A150" s="16">
        <v>121</v>
      </c>
      <c r="B150" s="4" t="e">
        <f>VLOOKUP(A150,'1. 문헌특성'!A:W,2,0)</f>
        <v>#N/A</v>
      </c>
      <c r="C150" s="16" t="e">
        <f>VLOOKUP(A150,'1. 문헌특성'!A:W,3,0)</f>
        <v>#N/A</v>
      </c>
      <c r="D150" s="16" t="e">
        <f t="shared" si="2"/>
        <v>#N/A</v>
      </c>
      <c r="E150" s="4" t="e">
        <f>VLOOKUP(A150,'1. 문헌특성'!A:W,6,0)</f>
        <v>#N/A</v>
      </c>
      <c r="F150" s="4" t="e">
        <f>VLOOKUP(A150,'1. 문헌특성'!A:W,11,0)</f>
        <v>#N/A</v>
      </c>
      <c r="G150" s="15" t="e">
        <f>VLOOKUP(A150,'1. 문헌특성'!A:W,15,0)</f>
        <v>#N/A</v>
      </c>
      <c r="H150" s="4" t="e">
        <f>VLOOKUP(A150,'1. 문헌특성'!A:W,16,0)</f>
        <v>#N/A</v>
      </c>
      <c r="I150" s="16" t="s">
        <v>31</v>
      </c>
      <c r="J150" s="4" t="e">
        <f>VLOOKUP(A150,'1. 문헌특성'!A:W,25,0)</f>
        <v>#N/A</v>
      </c>
      <c r="K150" s="4" t="e">
        <f>VLOOKUP(A150,'1. 문헌특성'!A:W,12,0)</f>
        <v>#N/A</v>
      </c>
      <c r="M150" s="16" t="s">
        <v>1493</v>
      </c>
      <c r="P150" s="16">
        <v>25</v>
      </c>
      <c r="S150" s="96">
        <f>25*0.2</f>
        <v>5</v>
      </c>
      <c r="T150" s="16">
        <v>20</v>
      </c>
      <c r="W150" s="16">
        <v>44</v>
      </c>
      <c r="Z150" s="16">
        <v>0</v>
      </c>
      <c r="AA150" s="16">
        <v>0</v>
      </c>
      <c r="AB150" s="16">
        <v>6.0000000000000001E-3</v>
      </c>
    </row>
    <row r="151" spans="1:32" ht="13.5" customHeight="1" x14ac:dyDescent="0.3">
      <c r="A151" s="16">
        <v>121</v>
      </c>
      <c r="B151" s="4" t="e">
        <f>VLOOKUP(A151,'1. 문헌특성'!A:W,2,0)</f>
        <v>#N/A</v>
      </c>
      <c r="C151" s="16" t="e">
        <f>VLOOKUP(A151,'1. 문헌특성'!A:W,3,0)</f>
        <v>#N/A</v>
      </c>
      <c r="D151" s="16" t="e">
        <f t="shared" si="2"/>
        <v>#N/A</v>
      </c>
      <c r="E151" s="4" t="e">
        <f>VLOOKUP(A151,'1. 문헌특성'!A:W,6,0)</f>
        <v>#N/A</v>
      </c>
      <c r="F151" s="4" t="e">
        <f>VLOOKUP(A151,'1. 문헌특성'!A:W,11,0)</f>
        <v>#N/A</v>
      </c>
      <c r="G151" s="15" t="e">
        <f>VLOOKUP(A151,'1. 문헌특성'!A:W,15,0)</f>
        <v>#N/A</v>
      </c>
      <c r="H151" s="4" t="e">
        <f>VLOOKUP(A151,'1. 문헌특성'!A:W,16,0)</f>
        <v>#N/A</v>
      </c>
      <c r="I151" s="16" t="s">
        <v>31</v>
      </c>
      <c r="J151" s="4" t="e">
        <f>VLOOKUP(A151,'1. 문헌특성'!A:W,25,0)</f>
        <v>#N/A</v>
      </c>
      <c r="K151" s="4" t="e">
        <f>VLOOKUP(A151,'1. 문헌특성'!A:W,12,0)</f>
        <v>#N/A</v>
      </c>
      <c r="M151" s="16" t="s">
        <v>1494</v>
      </c>
      <c r="P151" s="16">
        <v>25</v>
      </c>
      <c r="S151" s="96">
        <f>25*0.64</f>
        <v>16</v>
      </c>
      <c r="T151" s="16">
        <v>64</v>
      </c>
      <c r="W151" s="16">
        <v>44</v>
      </c>
      <c r="Z151" s="16">
        <v>0</v>
      </c>
      <c r="AA151" s="16">
        <v>0</v>
      </c>
      <c r="AB151" s="16" t="s">
        <v>1519</v>
      </c>
    </row>
    <row r="152" spans="1:32" ht="13.5" customHeight="1" x14ac:dyDescent="0.3">
      <c r="A152" s="16">
        <v>197</v>
      </c>
      <c r="B152" s="4" t="str">
        <f>VLOOKUP(A152,'1. 문헌특성'!A:W,2,0)</f>
        <v>Tiftikcioglu</v>
      </c>
      <c r="C152" s="16">
        <f>VLOOKUP(A152,'1. 문헌특성'!A:W,3,0)</f>
        <v>2016</v>
      </c>
      <c r="D152" s="16" t="str">
        <f t="shared" si="2"/>
        <v>Tiftikcioglu(2016)</v>
      </c>
      <c r="E152" s="4" t="str">
        <f>VLOOKUP(A152,'1. 문헌특성'!A:W,6,0)</f>
        <v>환자대조군</v>
      </c>
      <c r="F152" s="4" t="str">
        <f>VLOOKUP(A152,'1. 문헌특성'!A:W,11,0)</f>
        <v>내당능장애(IGT)/2형당뇨(T2DM)</v>
      </c>
      <c r="G152" s="15">
        <f>VLOOKUP(A152,'1. 문헌특성'!A:W,15,0)</f>
        <v>25</v>
      </c>
      <c r="H152" s="4" t="str">
        <f>VLOOKUP(A152,'1.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2" s="16" t="s">
        <v>31</v>
      </c>
      <c r="J152" s="4" t="e">
        <f>VLOOKUP(A152,'1. 문헌특성'!A:W,25,0)</f>
        <v>#REF!</v>
      </c>
      <c r="K152" s="4" t="str">
        <f>VLOOKUP(A152,'1. 문헌특성'!A:W,12,0)</f>
        <v>-</v>
      </c>
      <c r="L152" s="17" t="s">
        <v>1579</v>
      </c>
      <c r="M152" s="16" t="s">
        <v>1582</v>
      </c>
      <c r="P152" s="16">
        <v>25</v>
      </c>
      <c r="S152" s="16">
        <v>1</v>
      </c>
      <c r="T152" s="16">
        <v>4</v>
      </c>
      <c r="W152" s="16">
        <v>30</v>
      </c>
      <c r="X152" s="16">
        <v>30</v>
      </c>
      <c r="Y152" s="16">
        <v>100</v>
      </c>
      <c r="AB152" s="4"/>
      <c r="AF152" s="17" t="s">
        <v>1581</v>
      </c>
    </row>
    <row r="153" spans="1:32" ht="13.5" customHeight="1" x14ac:dyDescent="0.3">
      <c r="A153" s="16">
        <v>197</v>
      </c>
      <c r="B153" s="4" t="str">
        <f>VLOOKUP(A153,'1. 문헌특성'!A:W,2,0)</f>
        <v>Tiftikcioglu</v>
      </c>
      <c r="C153" s="16">
        <f>VLOOKUP(A153,'1. 문헌특성'!A:W,3,0)</f>
        <v>2016</v>
      </c>
      <c r="D153" s="16" t="str">
        <f t="shared" si="2"/>
        <v>Tiftikcioglu(2016)</v>
      </c>
      <c r="E153" s="4" t="str">
        <f>VLOOKUP(A153,'1. 문헌특성'!A:W,6,0)</f>
        <v>환자대조군</v>
      </c>
      <c r="F153" s="4" t="str">
        <f>VLOOKUP(A153,'1. 문헌특성'!A:W,11,0)</f>
        <v>내당능장애(IGT)/2형당뇨(T2DM)</v>
      </c>
      <c r="G153" s="15">
        <f>VLOOKUP(A153,'1. 문헌특성'!A:W,15,0)</f>
        <v>25</v>
      </c>
      <c r="H153" s="4" t="str">
        <f>VLOOKUP(A153,'1.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3" s="16" t="s">
        <v>31</v>
      </c>
      <c r="J153" s="4" t="e">
        <f>VLOOKUP(A153,'1. 문헌특성'!A:W,25,0)</f>
        <v>#REF!</v>
      </c>
      <c r="K153" s="4" t="str">
        <f>VLOOKUP(A153,'1. 문헌특성'!A:W,12,0)</f>
        <v>-</v>
      </c>
      <c r="L153" s="17" t="s">
        <v>1580</v>
      </c>
      <c r="M153" s="16" t="s">
        <v>1582</v>
      </c>
      <c r="P153" s="16">
        <v>25</v>
      </c>
      <c r="S153" s="16">
        <v>3</v>
      </c>
      <c r="T153" s="16">
        <v>12</v>
      </c>
      <c r="W153" s="16">
        <v>30</v>
      </c>
      <c r="X153" s="16">
        <v>30</v>
      </c>
      <c r="Y153" s="16">
        <v>100</v>
      </c>
      <c r="AB153" s="4"/>
    </row>
    <row r="154" spans="1:32" ht="13.5" customHeight="1" x14ac:dyDescent="0.3">
      <c r="A154" s="16">
        <v>197</v>
      </c>
      <c r="B154" s="4" t="str">
        <f>VLOOKUP(A154,'1. 문헌특성'!A:W,2,0)</f>
        <v>Tiftikcioglu</v>
      </c>
      <c r="C154" s="16">
        <f>VLOOKUP(A154,'1. 문헌특성'!A:W,3,0)</f>
        <v>2016</v>
      </c>
      <c r="D154" s="16" t="str">
        <f t="shared" si="2"/>
        <v>Tiftikcioglu(2016)</v>
      </c>
      <c r="E154" s="4" t="str">
        <f>VLOOKUP(A154,'1. 문헌특성'!A:W,6,0)</f>
        <v>환자대조군</v>
      </c>
      <c r="F154" s="4" t="str">
        <f>VLOOKUP(A154,'1. 문헌특성'!A:W,11,0)</f>
        <v>내당능장애(IGT)/2형당뇨(T2DM)</v>
      </c>
      <c r="G154" s="15">
        <f>VLOOKUP(A154,'1. 문헌특성'!A:W,15,0)</f>
        <v>25</v>
      </c>
      <c r="H154" s="4" t="str">
        <f>VLOOKUP(A154,'1.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4" s="16" t="s">
        <v>31</v>
      </c>
      <c r="J154" s="4" t="e">
        <f>VLOOKUP(A154,'1. 문헌특성'!A:W,25,0)</f>
        <v>#REF!</v>
      </c>
      <c r="K154" s="4" t="str">
        <f>VLOOKUP(A154,'1. 문헌특성'!A:W,12,0)</f>
        <v>-</v>
      </c>
      <c r="L154" s="17" t="s">
        <v>1579</v>
      </c>
      <c r="M154" s="16" t="s">
        <v>1583</v>
      </c>
      <c r="P154" s="16">
        <v>25</v>
      </c>
      <c r="S154" s="16">
        <v>3</v>
      </c>
      <c r="T154" s="16">
        <v>12</v>
      </c>
      <c r="W154" s="16">
        <v>30</v>
      </c>
      <c r="X154" s="16">
        <v>30</v>
      </c>
      <c r="Y154" s="16">
        <v>100</v>
      </c>
      <c r="AB154" s="56" t="s">
        <v>1584</v>
      </c>
    </row>
    <row r="155" spans="1:32" ht="13.5" customHeight="1" x14ac:dyDescent="0.3">
      <c r="A155" s="16">
        <v>197</v>
      </c>
      <c r="B155" s="4" t="str">
        <f>VLOOKUP(A155,'1. 문헌특성'!A:W,2,0)</f>
        <v>Tiftikcioglu</v>
      </c>
      <c r="C155" s="16">
        <f>VLOOKUP(A155,'1. 문헌특성'!A:W,3,0)</f>
        <v>2016</v>
      </c>
      <c r="D155" s="16" t="str">
        <f t="shared" si="2"/>
        <v>Tiftikcioglu(2016)</v>
      </c>
      <c r="E155" s="4" t="str">
        <f>VLOOKUP(A155,'1. 문헌특성'!A:W,6,0)</f>
        <v>환자대조군</v>
      </c>
      <c r="F155" s="4" t="str">
        <f>VLOOKUP(A155,'1. 문헌특성'!A:W,11,0)</f>
        <v>내당능장애(IGT)/2형당뇨(T2DM)</v>
      </c>
      <c r="G155" s="15">
        <f>VLOOKUP(A155,'1. 문헌특성'!A:W,15,0)</f>
        <v>25</v>
      </c>
      <c r="H155" s="4" t="str">
        <f>VLOOKUP(A155,'1.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5" s="16" t="s">
        <v>31</v>
      </c>
      <c r="J155" s="4" t="e">
        <f>VLOOKUP(A155,'1. 문헌특성'!A:W,25,0)</f>
        <v>#REF!</v>
      </c>
      <c r="K155" s="4" t="str">
        <f>VLOOKUP(A155,'1. 문헌특성'!A:W,12,0)</f>
        <v>-</v>
      </c>
      <c r="L155" s="17" t="s">
        <v>1580</v>
      </c>
      <c r="M155" s="16" t="s">
        <v>1583</v>
      </c>
      <c r="P155" s="16">
        <v>25</v>
      </c>
      <c r="S155" s="16">
        <v>6</v>
      </c>
      <c r="T155" s="16">
        <v>24</v>
      </c>
      <c r="W155" s="16">
        <v>30</v>
      </c>
      <c r="X155" s="16">
        <v>30</v>
      </c>
      <c r="Y155" s="16">
        <v>100</v>
      </c>
      <c r="AB155" s="56"/>
    </row>
    <row r="156" spans="1:32" ht="13.5" customHeight="1" x14ac:dyDescent="0.3">
      <c r="A156" s="16">
        <v>219</v>
      </c>
      <c r="B156" s="4" t="str">
        <f>VLOOKUP(A156,'1. 문헌특성'!A:W,2,0)</f>
        <v>Ince</v>
      </c>
      <c r="C156" s="16">
        <f>VLOOKUP(A156,'1. 문헌특성'!A:W,3,0)</f>
        <v>2015</v>
      </c>
      <c r="D156" s="16" t="str">
        <f t="shared" si="2"/>
        <v>Ince(2015)</v>
      </c>
      <c r="E156" s="4" t="str">
        <f>VLOOKUP(A156,'1. 문헌특성'!A:W,6,0)</f>
        <v>환자대조군</v>
      </c>
      <c r="F156" s="4" t="str">
        <f>VLOOKUP(A156,'1. 문헌특성'!A:W,11,0)</f>
        <v>내당능장애(IGT)/인슐린저항(IR)/정상인슐린저항(NGT)</v>
      </c>
      <c r="G156" s="15">
        <f>VLOOKUP(A156,'1. 문헌특성'!A:W,15,0)</f>
        <v>0</v>
      </c>
      <c r="H156" s="4" t="str">
        <f>VLOOKUP(A156,'1.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6" s="16" t="s">
        <v>31</v>
      </c>
      <c r="J156" s="4" t="e">
        <f>VLOOKUP(A156,'1. 문헌특성'!A:W,25,0)</f>
        <v>#REF!</v>
      </c>
      <c r="K156" s="4" t="str">
        <f>VLOOKUP(A156,'1. 문헌특성'!A:W,12,0)</f>
        <v>2009.4.-2010.12</v>
      </c>
      <c r="L156" s="17" t="s">
        <v>1591</v>
      </c>
      <c r="M156" s="16" t="s">
        <v>1594</v>
      </c>
      <c r="N156" s="16" t="s">
        <v>1596</v>
      </c>
      <c r="O156" s="4"/>
      <c r="P156" s="16">
        <v>15</v>
      </c>
      <c r="S156" s="4"/>
      <c r="T156" s="16">
        <v>26.7</v>
      </c>
      <c r="W156" s="16">
        <v>32</v>
      </c>
      <c r="AA156" s="16">
        <v>0</v>
      </c>
      <c r="AB156" s="4">
        <v>3.0000000000000001E-3</v>
      </c>
    </row>
    <row r="157" spans="1:32" ht="13.5" customHeight="1" x14ac:dyDescent="0.3">
      <c r="A157" s="16">
        <v>219</v>
      </c>
      <c r="B157" s="4" t="str">
        <f>VLOOKUP(A157,'1. 문헌특성'!A:W,2,0)</f>
        <v>Ince</v>
      </c>
      <c r="C157" s="16">
        <f>VLOOKUP(A157,'1. 문헌특성'!A:W,3,0)</f>
        <v>2015</v>
      </c>
      <c r="D157" s="16" t="str">
        <f t="shared" si="2"/>
        <v>Ince(2015)</v>
      </c>
      <c r="E157" s="4" t="str">
        <f>VLOOKUP(A157,'1. 문헌특성'!A:W,6,0)</f>
        <v>환자대조군</v>
      </c>
      <c r="F157" s="4" t="str">
        <f>VLOOKUP(A157,'1. 문헌특성'!A:W,11,0)</f>
        <v>내당능장애(IGT)/인슐린저항(IR)/정상인슐린저항(NGT)</v>
      </c>
      <c r="G157" s="15">
        <f>VLOOKUP(A157,'1. 문헌특성'!A:W,15,0)</f>
        <v>0</v>
      </c>
      <c r="H157" s="4" t="str">
        <f>VLOOKUP(A157,'1.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7" s="16" t="s">
        <v>31</v>
      </c>
      <c r="J157" s="4" t="e">
        <f>VLOOKUP(A157,'1. 문헌특성'!A:W,25,0)</f>
        <v>#REF!</v>
      </c>
      <c r="K157" s="4" t="str">
        <f>VLOOKUP(A157,'1. 문헌특성'!A:W,12,0)</f>
        <v>2009.4.-2010.12</v>
      </c>
      <c r="L157" s="17" t="s">
        <v>1592</v>
      </c>
      <c r="M157" s="16" t="s">
        <v>1594</v>
      </c>
      <c r="N157" s="16" t="s">
        <v>1596</v>
      </c>
      <c r="O157" s="4"/>
      <c r="P157" s="16">
        <v>31</v>
      </c>
      <c r="S157" s="4"/>
      <c r="T157" s="16">
        <v>32.299999999999997</v>
      </c>
      <c r="W157" s="16">
        <v>32</v>
      </c>
      <c r="AA157" s="16">
        <v>0</v>
      </c>
      <c r="AB157" s="4">
        <v>1E-3</v>
      </c>
    </row>
    <row r="158" spans="1:32" ht="13.5" customHeight="1" x14ac:dyDescent="0.3">
      <c r="A158" s="16">
        <v>219</v>
      </c>
      <c r="B158" s="4" t="str">
        <f>VLOOKUP(A158,'1. 문헌특성'!A:W,2,0)</f>
        <v>Ince</v>
      </c>
      <c r="C158" s="16">
        <f>VLOOKUP(A158,'1. 문헌특성'!A:W,3,0)</f>
        <v>2015</v>
      </c>
      <c r="D158" s="16" t="str">
        <f t="shared" si="2"/>
        <v>Ince(2015)</v>
      </c>
      <c r="E158" s="4" t="str">
        <f>VLOOKUP(A158,'1. 문헌특성'!A:W,6,0)</f>
        <v>환자대조군</v>
      </c>
      <c r="F158" s="4" t="str">
        <f>VLOOKUP(A158,'1. 문헌특성'!A:W,11,0)</f>
        <v>내당능장애(IGT)/인슐린저항(IR)/정상인슐린저항(NGT)</v>
      </c>
      <c r="G158" s="15">
        <f>VLOOKUP(A158,'1. 문헌특성'!A:W,15,0)</f>
        <v>0</v>
      </c>
      <c r="H158" s="4" t="str">
        <f>VLOOKUP(A158,'1.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8" s="16" t="s">
        <v>31</v>
      </c>
      <c r="J158" s="4" t="e">
        <f>VLOOKUP(A158,'1. 문헌특성'!A:W,25,0)</f>
        <v>#REF!</v>
      </c>
      <c r="K158" s="4" t="str">
        <f>VLOOKUP(A158,'1. 문헌특성'!A:W,12,0)</f>
        <v>2009.4.-2010.12</v>
      </c>
      <c r="L158" s="17" t="s">
        <v>1593</v>
      </c>
      <c r="M158" s="16" t="s">
        <v>1594</v>
      </c>
      <c r="N158" s="16" t="s">
        <v>1596</v>
      </c>
      <c r="O158" s="4"/>
      <c r="P158" s="16">
        <v>23</v>
      </c>
      <c r="S158" s="4"/>
      <c r="T158" s="16">
        <v>21.7</v>
      </c>
      <c r="W158" s="16">
        <v>32</v>
      </c>
      <c r="AA158" s="16">
        <v>0</v>
      </c>
      <c r="AB158" s="4">
        <v>6.0000000000000001E-3</v>
      </c>
    </row>
    <row r="159" spans="1:32" ht="13.5" customHeight="1" x14ac:dyDescent="0.3">
      <c r="A159" s="16">
        <v>219</v>
      </c>
      <c r="B159" s="4" t="str">
        <f>VLOOKUP(A159,'1. 문헌특성'!A:W,2,0)</f>
        <v>Ince</v>
      </c>
      <c r="C159" s="16">
        <f>VLOOKUP(A159,'1. 문헌특성'!A:W,3,0)</f>
        <v>2015</v>
      </c>
      <c r="D159" s="16" t="str">
        <f t="shared" si="2"/>
        <v>Ince(2015)</v>
      </c>
      <c r="E159" s="4" t="str">
        <f>VLOOKUP(A159,'1. 문헌특성'!A:W,6,0)</f>
        <v>환자대조군</v>
      </c>
      <c r="F159" s="4" t="str">
        <f>VLOOKUP(A159,'1. 문헌특성'!A:W,11,0)</f>
        <v>내당능장애(IGT)/인슐린저항(IR)/정상인슐린저항(NGT)</v>
      </c>
      <c r="G159" s="15">
        <f>VLOOKUP(A159,'1. 문헌특성'!A:W,15,0)</f>
        <v>0</v>
      </c>
      <c r="H159" s="4" t="str">
        <f>VLOOKUP(A159,'1.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9" s="16" t="s">
        <v>31</v>
      </c>
      <c r="J159" s="4" t="e">
        <f>VLOOKUP(A159,'1. 문헌특성'!A:W,25,0)</f>
        <v>#REF!</v>
      </c>
      <c r="K159" s="4" t="str">
        <f>VLOOKUP(A159,'1. 문헌특성'!A:W,12,0)</f>
        <v>2009.4.-2010.12</v>
      </c>
      <c r="L159" s="17" t="s">
        <v>1591</v>
      </c>
      <c r="M159" s="16" t="s">
        <v>1595</v>
      </c>
      <c r="N159" s="16" t="s">
        <v>1596</v>
      </c>
      <c r="O159" s="4"/>
      <c r="P159" s="16">
        <v>15</v>
      </c>
      <c r="T159" s="16">
        <v>26.7</v>
      </c>
      <c r="W159" s="16">
        <v>32</v>
      </c>
      <c r="AA159" s="16">
        <v>0</v>
      </c>
      <c r="AB159" s="16">
        <v>3.0000000000000001E-3</v>
      </c>
    </row>
    <row r="160" spans="1:32" ht="13.5" customHeight="1" x14ac:dyDescent="0.3">
      <c r="A160" s="16">
        <v>219</v>
      </c>
      <c r="B160" s="4" t="str">
        <f>VLOOKUP(A160,'1. 문헌특성'!A:W,2,0)</f>
        <v>Ince</v>
      </c>
      <c r="C160" s="16">
        <f>VLOOKUP(A160,'1. 문헌특성'!A:W,3,0)</f>
        <v>2015</v>
      </c>
      <c r="D160" s="16" t="str">
        <f t="shared" si="2"/>
        <v>Ince(2015)</v>
      </c>
      <c r="E160" s="4" t="str">
        <f>VLOOKUP(A160,'1. 문헌특성'!A:W,6,0)</f>
        <v>환자대조군</v>
      </c>
      <c r="F160" s="4" t="str">
        <f>VLOOKUP(A160,'1. 문헌특성'!A:W,11,0)</f>
        <v>내당능장애(IGT)/인슐린저항(IR)/정상인슐린저항(NGT)</v>
      </c>
      <c r="G160" s="15">
        <f>VLOOKUP(A160,'1. 문헌특성'!A:W,15,0)</f>
        <v>0</v>
      </c>
      <c r="H160" s="4" t="str">
        <f>VLOOKUP(A160,'1.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0" s="16" t="s">
        <v>31</v>
      </c>
      <c r="J160" s="4" t="e">
        <f>VLOOKUP(A160,'1. 문헌특성'!A:W,25,0)</f>
        <v>#REF!</v>
      </c>
      <c r="K160" s="4" t="str">
        <f>VLOOKUP(A160,'1. 문헌특성'!A:W,12,0)</f>
        <v>2009.4.-2010.12</v>
      </c>
      <c r="L160" s="17" t="s">
        <v>1592</v>
      </c>
      <c r="M160" s="16" t="s">
        <v>1595</v>
      </c>
      <c r="N160" s="16" t="s">
        <v>1596</v>
      </c>
      <c r="O160" s="4"/>
      <c r="P160" s="16">
        <v>31</v>
      </c>
      <c r="T160" s="16">
        <v>12.9</v>
      </c>
      <c r="W160" s="16">
        <v>32</v>
      </c>
      <c r="AA160" s="16">
        <v>0</v>
      </c>
      <c r="AB160" s="16">
        <v>3.6999999999999998E-2</v>
      </c>
    </row>
    <row r="161" spans="1:28" ht="13.5" customHeight="1" x14ac:dyDescent="0.3">
      <c r="A161" s="16">
        <v>219</v>
      </c>
      <c r="B161" s="4" t="str">
        <f>VLOOKUP(A161,'1. 문헌특성'!A:W,2,0)</f>
        <v>Ince</v>
      </c>
      <c r="C161" s="16">
        <f>VLOOKUP(A161,'1. 문헌특성'!A:W,3,0)</f>
        <v>2015</v>
      </c>
      <c r="D161" s="16" t="str">
        <f t="shared" si="2"/>
        <v>Ince(2015)</v>
      </c>
      <c r="E161" s="4" t="str">
        <f>VLOOKUP(A161,'1. 문헌특성'!A:W,6,0)</f>
        <v>환자대조군</v>
      </c>
      <c r="F161" s="4" t="str">
        <f>VLOOKUP(A161,'1. 문헌특성'!A:W,11,0)</f>
        <v>내당능장애(IGT)/인슐린저항(IR)/정상인슐린저항(NGT)</v>
      </c>
      <c r="G161" s="15">
        <f>VLOOKUP(A161,'1. 문헌특성'!A:W,15,0)</f>
        <v>0</v>
      </c>
      <c r="H161" s="4" t="str">
        <f>VLOOKUP(A161,'1.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1" s="16" t="s">
        <v>31</v>
      </c>
      <c r="J161" s="4" t="e">
        <f>VLOOKUP(A161,'1. 문헌특성'!A:W,25,0)</f>
        <v>#REF!</v>
      </c>
      <c r="K161" s="4" t="str">
        <f>VLOOKUP(A161,'1. 문헌특성'!A:W,12,0)</f>
        <v>2009.4.-2010.12</v>
      </c>
      <c r="L161" s="17" t="s">
        <v>1593</v>
      </c>
      <c r="M161" s="16" t="s">
        <v>1595</v>
      </c>
      <c r="N161" s="16" t="s">
        <v>1596</v>
      </c>
      <c r="O161" s="4"/>
      <c r="P161" s="16">
        <v>23</v>
      </c>
      <c r="T161" s="16">
        <v>21.7</v>
      </c>
      <c r="W161" s="16">
        <v>32</v>
      </c>
      <c r="AA161" s="16">
        <v>0</v>
      </c>
      <c r="AB161" s="16">
        <v>6.0000000000000001E-3</v>
      </c>
    </row>
    <row r="162" spans="1:28" ht="13.5" customHeight="1" x14ac:dyDescent="0.3">
      <c r="A162" s="16">
        <v>219</v>
      </c>
      <c r="B162" s="4" t="str">
        <f>VLOOKUP(A162,'1. 문헌특성'!A:W,2,0)</f>
        <v>Ince</v>
      </c>
      <c r="C162" s="16">
        <f>VLOOKUP(A162,'1. 문헌특성'!A:W,3,0)</f>
        <v>2015</v>
      </c>
      <c r="D162" s="16" t="str">
        <f t="shared" si="2"/>
        <v>Ince(2015)</v>
      </c>
      <c r="E162" s="4" t="str">
        <f>VLOOKUP(A162,'1. 문헌특성'!A:W,6,0)</f>
        <v>환자대조군</v>
      </c>
      <c r="F162" s="4" t="str">
        <f>VLOOKUP(A162,'1. 문헌특성'!A:W,11,0)</f>
        <v>내당능장애(IGT)/인슐린저항(IR)/정상인슐린저항(NGT)</v>
      </c>
      <c r="G162" s="15">
        <f>VLOOKUP(A162,'1. 문헌특성'!A:W,15,0)</f>
        <v>0</v>
      </c>
      <c r="H162" s="4" t="str">
        <f>VLOOKUP(A162,'1.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2" s="16" t="s">
        <v>31</v>
      </c>
      <c r="J162" s="4" t="e">
        <f>VLOOKUP(A162,'1. 문헌특성'!A:W,25,0)</f>
        <v>#REF!</v>
      </c>
      <c r="K162" s="4" t="str">
        <f>VLOOKUP(A162,'1. 문헌특성'!A:W,12,0)</f>
        <v>2009.4.-2010.12</v>
      </c>
      <c r="L162" s="17" t="s">
        <v>1591</v>
      </c>
      <c r="M162" s="16" t="s">
        <v>1597</v>
      </c>
      <c r="N162" s="16" t="s">
        <v>1596</v>
      </c>
      <c r="O162" s="4"/>
      <c r="P162" s="16">
        <v>15</v>
      </c>
      <c r="T162" s="16">
        <v>6.7</v>
      </c>
      <c r="W162" s="16">
        <v>32</v>
      </c>
      <c r="AA162" s="16">
        <v>0</v>
      </c>
    </row>
    <row r="163" spans="1:28" ht="13.5" customHeight="1" x14ac:dyDescent="0.3">
      <c r="A163" s="16">
        <v>219</v>
      </c>
      <c r="B163" s="4" t="str">
        <f>VLOOKUP(A163,'1. 문헌특성'!A:W,2,0)</f>
        <v>Ince</v>
      </c>
      <c r="C163" s="16">
        <f>VLOOKUP(A163,'1. 문헌특성'!A:W,3,0)</f>
        <v>2015</v>
      </c>
      <c r="D163" s="16" t="str">
        <f t="shared" si="2"/>
        <v>Ince(2015)</v>
      </c>
      <c r="E163" s="4" t="str">
        <f>VLOOKUP(A163,'1. 문헌특성'!A:W,6,0)</f>
        <v>환자대조군</v>
      </c>
      <c r="F163" s="4" t="str">
        <f>VLOOKUP(A163,'1. 문헌특성'!A:W,11,0)</f>
        <v>내당능장애(IGT)/인슐린저항(IR)/정상인슐린저항(NGT)</v>
      </c>
      <c r="G163" s="15">
        <f>VLOOKUP(A163,'1. 문헌특성'!A:W,15,0)</f>
        <v>0</v>
      </c>
      <c r="H163" s="4" t="str">
        <f>VLOOKUP(A163,'1.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3" s="16" t="s">
        <v>31</v>
      </c>
      <c r="J163" s="4" t="e">
        <f>VLOOKUP(A163,'1. 문헌특성'!A:W,25,0)</f>
        <v>#REF!</v>
      </c>
      <c r="K163" s="4" t="str">
        <f>VLOOKUP(A163,'1. 문헌특성'!A:W,12,0)</f>
        <v>2009.4.-2010.12</v>
      </c>
      <c r="L163" s="17" t="s">
        <v>1592</v>
      </c>
      <c r="M163" s="16" t="s">
        <v>1597</v>
      </c>
      <c r="N163" s="16" t="s">
        <v>1596</v>
      </c>
      <c r="O163" s="4"/>
      <c r="P163" s="16">
        <v>31</v>
      </c>
      <c r="T163" s="16">
        <v>19.399999999999999</v>
      </c>
      <c r="W163" s="16">
        <v>32</v>
      </c>
      <c r="AA163" s="16">
        <v>0</v>
      </c>
    </row>
    <row r="164" spans="1:28" ht="13.5" customHeight="1" x14ac:dyDescent="0.3">
      <c r="A164" s="16">
        <v>219</v>
      </c>
      <c r="B164" s="4" t="str">
        <f>VLOOKUP(A164,'1. 문헌특성'!A:W,2,0)</f>
        <v>Ince</v>
      </c>
      <c r="C164" s="16">
        <f>VLOOKUP(A164,'1. 문헌특성'!A:W,3,0)</f>
        <v>2015</v>
      </c>
      <c r="D164" s="16" t="str">
        <f t="shared" si="2"/>
        <v>Ince(2015)</v>
      </c>
      <c r="E164" s="4" t="str">
        <f>VLOOKUP(A164,'1. 문헌특성'!A:W,6,0)</f>
        <v>환자대조군</v>
      </c>
      <c r="F164" s="4" t="str">
        <f>VLOOKUP(A164,'1. 문헌특성'!A:W,11,0)</f>
        <v>내당능장애(IGT)/인슐린저항(IR)/정상인슐린저항(NGT)</v>
      </c>
      <c r="G164" s="15">
        <f>VLOOKUP(A164,'1. 문헌특성'!A:W,15,0)</f>
        <v>0</v>
      </c>
      <c r="H164" s="4" t="str">
        <f>VLOOKUP(A164,'1.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4" s="16" t="s">
        <v>31</v>
      </c>
      <c r="J164" s="4" t="e">
        <f>VLOOKUP(A164,'1. 문헌특성'!A:W,25,0)</f>
        <v>#REF!</v>
      </c>
      <c r="K164" s="4" t="str">
        <f>VLOOKUP(A164,'1. 문헌특성'!A:W,12,0)</f>
        <v>2009.4.-2010.12</v>
      </c>
      <c r="L164" s="17" t="s">
        <v>1593</v>
      </c>
      <c r="M164" s="16" t="s">
        <v>1597</v>
      </c>
      <c r="N164" s="16" t="s">
        <v>1596</v>
      </c>
      <c r="O164" s="4"/>
      <c r="P164" s="16">
        <v>23</v>
      </c>
      <c r="T164" s="16">
        <v>17.399999999999999</v>
      </c>
      <c r="W164" s="16">
        <v>32</v>
      </c>
      <c r="AA164" s="16">
        <v>0</v>
      </c>
    </row>
    <row r="165" spans="1:28" ht="13.5" customHeight="1" x14ac:dyDescent="0.3">
      <c r="A165" s="16">
        <v>219</v>
      </c>
      <c r="B165" s="4" t="str">
        <f>VLOOKUP(A165,'1. 문헌특성'!A:W,2,0)</f>
        <v>Ince</v>
      </c>
      <c r="C165" s="16">
        <f>VLOOKUP(A165,'1. 문헌특성'!A:W,3,0)</f>
        <v>2015</v>
      </c>
      <c r="D165" s="16" t="str">
        <f t="shared" si="2"/>
        <v>Ince(2015)</v>
      </c>
      <c r="E165" s="4" t="str">
        <f>VLOOKUP(A165,'1. 문헌특성'!A:W,6,0)</f>
        <v>환자대조군</v>
      </c>
      <c r="F165" s="4" t="str">
        <f>VLOOKUP(A165,'1. 문헌특성'!A:W,11,0)</f>
        <v>내당능장애(IGT)/인슐린저항(IR)/정상인슐린저항(NGT)</v>
      </c>
      <c r="G165" s="15">
        <f>VLOOKUP(A165,'1. 문헌특성'!A:W,15,0)</f>
        <v>0</v>
      </c>
      <c r="H165" s="4" t="str">
        <f>VLOOKUP(A165,'1.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5" s="16" t="s">
        <v>31</v>
      </c>
      <c r="J165" s="4" t="e">
        <f>VLOOKUP(A165,'1. 문헌특성'!A:W,25,0)</f>
        <v>#REF!</v>
      </c>
      <c r="K165" s="4" t="str">
        <f>VLOOKUP(A165,'1. 문헌특성'!A:W,12,0)</f>
        <v>2009.4.-2010.12</v>
      </c>
      <c r="L165" s="17" t="s">
        <v>1591</v>
      </c>
      <c r="M165" s="16" t="s">
        <v>1598</v>
      </c>
      <c r="N165" s="16" t="s">
        <v>1596</v>
      </c>
      <c r="O165" s="4"/>
      <c r="P165" s="16">
        <v>15</v>
      </c>
      <c r="T165" s="16">
        <v>20</v>
      </c>
      <c r="W165" s="16">
        <v>32</v>
      </c>
      <c r="AA165" s="16">
        <v>0</v>
      </c>
    </row>
    <row r="166" spans="1:28" ht="13.5" customHeight="1" x14ac:dyDescent="0.3">
      <c r="A166" s="16">
        <v>219</v>
      </c>
      <c r="B166" s="4" t="str">
        <f>VLOOKUP(A166,'1. 문헌특성'!A:W,2,0)</f>
        <v>Ince</v>
      </c>
      <c r="C166" s="16">
        <f>VLOOKUP(A166,'1. 문헌특성'!A:W,3,0)</f>
        <v>2015</v>
      </c>
      <c r="D166" s="16" t="str">
        <f t="shared" si="2"/>
        <v>Ince(2015)</v>
      </c>
      <c r="E166" s="4" t="str">
        <f>VLOOKUP(A166,'1. 문헌특성'!A:W,6,0)</f>
        <v>환자대조군</v>
      </c>
      <c r="F166" s="4" t="str">
        <f>VLOOKUP(A166,'1. 문헌특성'!A:W,11,0)</f>
        <v>내당능장애(IGT)/인슐린저항(IR)/정상인슐린저항(NGT)</v>
      </c>
      <c r="G166" s="15">
        <f>VLOOKUP(A166,'1. 문헌특성'!A:W,15,0)</f>
        <v>0</v>
      </c>
      <c r="H166" s="4" t="str">
        <f>VLOOKUP(A166,'1.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6" s="16" t="s">
        <v>31</v>
      </c>
      <c r="J166" s="4" t="e">
        <f>VLOOKUP(A166,'1. 문헌특성'!A:W,25,0)</f>
        <v>#REF!</v>
      </c>
      <c r="K166" s="4" t="str">
        <f>VLOOKUP(A166,'1. 문헌특성'!A:W,12,0)</f>
        <v>2009.4.-2010.12</v>
      </c>
      <c r="L166" s="17" t="s">
        <v>1592</v>
      </c>
      <c r="M166" s="16" t="s">
        <v>1598</v>
      </c>
      <c r="N166" s="16" t="s">
        <v>1596</v>
      </c>
      <c r="O166" s="4"/>
      <c r="P166" s="16">
        <v>31</v>
      </c>
      <c r="T166" s="16">
        <v>9.6999999999999993</v>
      </c>
      <c r="W166" s="16">
        <v>32</v>
      </c>
      <c r="AA166" s="16">
        <v>0</v>
      </c>
    </row>
    <row r="167" spans="1:28" ht="13.5" customHeight="1" x14ac:dyDescent="0.3">
      <c r="A167" s="16">
        <v>219</v>
      </c>
      <c r="B167" s="4" t="str">
        <f>VLOOKUP(A167,'1. 문헌특성'!A:W,2,0)</f>
        <v>Ince</v>
      </c>
      <c r="C167" s="16">
        <f>VLOOKUP(A167,'1. 문헌특성'!A:W,3,0)</f>
        <v>2015</v>
      </c>
      <c r="D167" s="16" t="str">
        <f t="shared" si="2"/>
        <v>Ince(2015)</v>
      </c>
      <c r="E167" s="4" t="str">
        <f>VLOOKUP(A167,'1. 문헌특성'!A:W,6,0)</f>
        <v>환자대조군</v>
      </c>
      <c r="F167" s="4" t="str">
        <f>VLOOKUP(A167,'1. 문헌특성'!A:W,11,0)</f>
        <v>내당능장애(IGT)/인슐린저항(IR)/정상인슐린저항(NGT)</v>
      </c>
      <c r="G167" s="15">
        <f>VLOOKUP(A167,'1. 문헌특성'!A:W,15,0)</f>
        <v>0</v>
      </c>
      <c r="H167" s="4" t="str">
        <f>VLOOKUP(A167,'1.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7" s="16" t="s">
        <v>31</v>
      </c>
      <c r="J167" s="4" t="e">
        <f>VLOOKUP(A167,'1. 문헌특성'!A:W,25,0)</f>
        <v>#REF!</v>
      </c>
      <c r="K167" s="4" t="str">
        <f>VLOOKUP(A167,'1. 문헌특성'!A:W,12,0)</f>
        <v>2009.4.-2010.12</v>
      </c>
      <c r="L167" s="17" t="s">
        <v>1593</v>
      </c>
      <c r="M167" s="16" t="s">
        <v>1598</v>
      </c>
      <c r="N167" s="16" t="s">
        <v>1596</v>
      </c>
      <c r="O167" s="4"/>
      <c r="P167" s="16">
        <v>23</v>
      </c>
      <c r="T167" s="16">
        <v>17.399999999999999</v>
      </c>
      <c r="W167" s="16">
        <v>32</v>
      </c>
      <c r="AA167" s="16">
        <v>0</v>
      </c>
    </row>
    <row r="168" spans="1:28" ht="13.5" customHeight="1" x14ac:dyDescent="0.3">
      <c r="A168" s="16">
        <v>219</v>
      </c>
      <c r="B168" s="4" t="str">
        <f>VLOOKUP(A168,'1. 문헌특성'!A:W,2,0)</f>
        <v>Ince</v>
      </c>
      <c r="C168" s="16">
        <f>VLOOKUP(A168,'1. 문헌특성'!A:W,3,0)</f>
        <v>2015</v>
      </c>
      <c r="D168" s="16" t="str">
        <f t="shared" si="2"/>
        <v>Ince(2015)</v>
      </c>
      <c r="E168" s="4" t="str">
        <f>VLOOKUP(A168,'1. 문헌특성'!A:W,6,0)</f>
        <v>환자대조군</v>
      </c>
      <c r="F168" s="4" t="str">
        <f>VLOOKUP(A168,'1. 문헌특성'!A:W,11,0)</f>
        <v>내당능장애(IGT)/인슐린저항(IR)/정상인슐린저항(NGT)</v>
      </c>
      <c r="G168" s="15">
        <f>VLOOKUP(A168,'1. 문헌특성'!A:W,15,0)</f>
        <v>0</v>
      </c>
      <c r="H168" s="4" t="str">
        <f>VLOOKUP(A168,'1.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8" s="16" t="s">
        <v>31</v>
      </c>
      <c r="J168" s="4" t="e">
        <f>VLOOKUP(A168,'1. 문헌특성'!A:W,25,0)</f>
        <v>#REF!</v>
      </c>
      <c r="K168" s="4" t="str">
        <f>VLOOKUP(A168,'1. 문헌특성'!A:W,12,0)</f>
        <v>2009.4.-2010.12</v>
      </c>
      <c r="L168" s="17" t="s">
        <v>1591</v>
      </c>
      <c r="M168" s="16" t="s">
        <v>1594</v>
      </c>
      <c r="N168" s="16" t="s">
        <v>1599</v>
      </c>
      <c r="O168" s="4"/>
      <c r="P168" s="16">
        <v>15</v>
      </c>
      <c r="S168" s="16">
        <v>10</v>
      </c>
      <c r="T168" s="16">
        <v>66.7</v>
      </c>
      <c r="AB168" s="16">
        <v>0</v>
      </c>
    </row>
    <row r="169" spans="1:28" ht="13.5" customHeight="1" x14ac:dyDescent="0.3">
      <c r="A169" s="16">
        <v>219</v>
      </c>
      <c r="B169" s="4" t="str">
        <f>VLOOKUP(A169,'1. 문헌특성'!A:W,2,0)</f>
        <v>Ince</v>
      </c>
      <c r="C169" s="16">
        <f>VLOOKUP(A169,'1. 문헌특성'!A:W,3,0)</f>
        <v>2015</v>
      </c>
      <c r="D169" s="16" t="str">
        <f t="shared" si="2"/>
        <v>Ince(2015)</v>
      </c>
      <c r="E169" s="4" t="str">
        <f>VLOOKUP(A169,'1. 문헌특성'!A:W,6,0)</f>
        <v>환자대조군</v>
      </c>
      <c r="F169" s="4" t="str">
        <f>VLOOKUP(A169,'1. 문헌특성'!A:W,11,0)</f>
        <v>내당능장애(IGT)/인슐린저항(IR)/정상인슐린저항(NGT)</v>
      </c>
      <c r="G169" s="15">
        <f>VLOOKUP(A169,'1. 문헌특성'!A:W,15,0)</f>
        <v>0</v>
      </c>
      <c r="H169" s="4" t="str">
        <f>VLOOKUP(A169,'1.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9" s="16" t="s">
        <v>31</v>
      </c>
      <c r="J169" s="4" t="e">
        <f>VLOOKUP(A169,'1. 문헌특성'!A:W,25,0)</f>
        <v>#REF!</v>
      </c>
      <c r="K169" s="4" t="str">
        <f>VLOOKUP(A169,'1. 문헌특성'!A:W,12,0)</f>
        <v>2009.4.-2010.12</v>
      </c>
      <c r="L169" s="17" t="s">
        <v>1592</v>
      </c>
      <c r="M169" s="16" t="s">
        <v>1594</v>
      </c>
      <c r="N169" s="16" t="s">
        <v>1599</v>
      </c>
      <c r="O169" s="4"/>
      <c r="P169" s="16">
        <v>31</v>
      </c>
      <c r="S169" s="16">
        <v>13</v>
      </c>
      <c r="T169" s="16">
        <v>41.9</v>
      </c>
      <c r="AB169" s="16">
        <v>3.0000000000000001E-3</v>
      </c>
    </row>
    <row r="170" spans="1:28" ht="13.5" customHeight="1" x14ac:dyDescent="0.3">
      <c r="A170" s="16">
        <v>219</v>
      </c>
      <c r="B170" s="4" t="str">
        <f>VLOOKUP(A170,'1. 문헌특성'!A:W,2,0)</f>
        <v>Ince</v>
      </c>
      <c r="C170" s="16">
        <f>VLOOKUP(A170,'1. 문헌특성'!A:W,3,0)</f>
        <v>2015</v>
      </c>
      <c r="D170" s="16" t="str">
        <f t="shared" si="2"/>
        <v>Ince(2015)</v>
      </c>
      <c r="E170" s="4" t="str">
        <f>VLOOKUP(A170,'1. 문헌특성'!A:W,6,0)</f>
        <v>환자대조군</v>
      </c>
      <c r="F170" s="4" t="str">
        <f>VLOOKUP(A170,'1. 문헌특성'!A:W,11,0)</f>
        <v>내당능장애(IGT)/인슐린저항(IR)/정상인슐린저항(NGT)</v>
      </c>
      <c r="G170" s="15">
        <f>VLOOKUP(A170,'1. 문헌특성'!A:W,15,0)</f>
        <v>0</v>
      </c>
      <c r="H170" s="4" t="str">
        <f>VLOOKUP(A170,'1.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0" s="16" t="s">
        <v>31</v>
      </c>
      <c r="J170" s="4" t="e">
        <f>VLOOKUP(A170,'1. 문헌특성'!A:W,25,0)</f>
        <v>#REF!</v>
      </c>
      <c r="K170" s="4" t="str">
        <f>VLOOKUP(A170,'1. 문헌특성'!A:W,12,0)</f>
        <v>2009.4.-2010.12</v>
      </c>
      <c r="L170" s="17" t="s">
        <v>1593</v>
      </c>
      <c r="M170" s="16" t="s">
        <v>1594</v>
      </c>
      <c r="N170" s="16" t="s">
        <v>1599</v>
      </c>
      <c r="O170" s="4"/>
      <c r="P170" s="16">
        <v>23</v>
      </c>
      <c r="S170" s="16">
        <v>6</v>
      </c>
      <c r="T170" s="16">
        <v>26.1</v>
      </c>
      <c r="Z170" s="16">
        <v>3</v>
      </c>
      <c r="AA170" s="16">
        <v>9.4</v>
      </c>
      <c r="AB170" s="16">
        <v>0.10199999999999999</v>
      </c>
    </row>
    <row r="171" spans="1:28" ht="13.5" customHeight="1" x14ac:dyDescent="0.3">
      <c r="A171" s="16">
        <v>219</v>
      </c>
      <c r="B171" s="4" t="str">
        <f>VLOOKUP(A171,'1. 문헌특성'!A:W,2,0)</f>
        <v>Ince</v>
      </c>
      <c r="C171" s="16">
        <f>VLOOKUP(A171,'1. 문헌특성'!A:W,3,0)</f>
        <v>2015</v>
      </c>
      <c r="D171" s="16" t="str">
        <f t="shared" si="2"/>
        <v>Ince(2015)</v>
      </c>
      <c r="E171" s="4" t="str">
        <f>VLOOKUP(A171,'1. 문헌특성'!A:W,6,0)</f>
        <v>환자대조군</v>
      </c>
      <c r="F171" s="4" t="str">
        <f>VLOOKUP(A171,'1. 문헌특성'!A:W,11,0)</f>
        <v>내당능장애(IGT)/인슐린저항(IR)/정상인슐린저항(NGT)</v>
      </c>
      <c r="G171" s="15">
        <f>VLOOKUP(A171,'1. 문헌특성'!A:W,15,0)</f>
        <v>0</v>
      </c>
      <c r="H171" s="4" t="str">
        <f>VLOOKUP(A171,'1.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1" s="16" t="s">
        <v>31</v>
      </c>
      <c r="J171" s="4" t="e">
        <f>VLOOKUP(A171,'1. 문헌특성'!A:W,25,0)</f>
        <v>#REF!</v>
      </c>
      <c r="K171" s="4" t="str">
        <f>VLOOKUP(A171,'1. 문헌특성'!A:W,12,0)</f>
        <v>2009.4.-2010.12</v>
      </c>
      <c r="L171" s="17" t="s">
        <v>1591</v>
      </c>
      <c r="M171" s="16" t="s">
        <v>1595</v>
      </c>
      <c r="N171" s="16" t="s">
        <v>1599</v>
      </c>
      <c r="O171" s="4"/>
      <c r="P171" s="16">
        <v>15</v>
      </c>
      <c r="S171" s="16">
        <v>5</v>
      </c>
      <c r="T171" s="16">
        <v>33.299999999999997</v>
      </c>
      <c r="Z171" s="16">
        <v>0</v>
      </c>
      <c r="AA171" s="16">
        <v>0</v>
      </c>
      <c r="AB171" s="16">
        <v>1E-3</v>
      </c>
    </row>
    <row r="172" spans="1:28" ht="13.5" customHeight="1" x14ac:dyDescent="0.3">
      <c r="A172" s="16">
        <v>219</v>
      </c>
      <c r="B172" s="4" t="str">
        <f>VLOOKUP(A172,'1. 문헌특성'!A:W,2,0)</f>
        <v>Ince</v>
      </c>
      <c r="C172" s="16">
        <f>VLOOKUP(A172,'1. 문헌특성'!A:W,3,0)</f>
        <v>2015</v>
      </c>
      <c r="D172" s="16" t="str">
        <f t="shared" si="2"/>
        <v>Ince(2015)</v>
      </c>
      <c r="E172" s="4" t="str">
        <f>VLOOKUP(A172,'1. 문헌특성'!A:W,6,0)</f>
        <v>환자대조군</v>
      </c>
      <c r="F172" s="4" t="str">
        <f>VLOOKUP(A172,'1. 문헌특성'!A:W,11,0)</f>
        <v>내당능장애(IGT)/인슐린저항(IR)/정상인슐린저항(NGT)</v>
      </c>
      <c r="G172" s="15">
        <f>VLOOKUP(A172,'1. 문헌특성'!A:W,15,0)</f>
        <v>0</v>
      </c>
      <c r="H172" s="4" t="str">
        <f>VLOOKUP(A172,'1.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2" s="16" t="s">
        <v>31</v>
      </c>
      <c r="J172" s="4" t="e">
        <f>VLOOKUP(A172,'1. 문헌특성'!A:W,25,0)</f>
        <v>#REF!</v>
      </c>
      <c r="K172" s="4" t="str">
        <f>VLOOKUP(A172,'1. 문헌특성'!A:W,12,0)</f>
        <v>2009.4.-2010.12</v>
      </c>
      <c r="L172" s="17" t="s">
        <v>1592</v>
      </c>
      <c r="M172" s="16" t="s">
        <v>1595</v>
      </c>
      <c r="N172" s="16" t="s">
        <v>1599</v>
      </c>
      <c r="O172" s="4"/>
      <c r="P172" s="16">
        <v>31</v>
      </c>
      <c r="S172" s="16">
        <v>8</v>
      </c>
      <c r="T172" s="16">
        <v>25.8</v>
      </c>
      <c r="Z172" s="16">
        <v>0</v>
      </c>
      <c r="AA172" s="16">
        <v>0</v>
      </c>
      <c r="AB172" s="16">
        <v>2E-3</v>
      </c>
    </row>
    <row r="173" spans="1:28" ht="13.5" customHeight="1" x14ac:dyDescent="0.3">
      <c r="A173" s="16">
        <v>219</v>
      </c>
      <c r="B173" s="4" t="str">
        <f>VLOOKUP(A173,'1. 문헌특성'!A:W,2,0)</f>
        <v>Ince</v>
      </c>
      <c r="C173" s="16">
        <f>VLOOKUP(A173,'1. 문헌특성'!A:W,3,0)</f>
        <v>2015</v>
      </c>
      <c r="D173" s="16" t="str">
        <f t="shared" si="2"/>
        <v>Ince(2015)</v>
      </c>
      <c r="E173" s="4" t="str">
        <f>VLOOKUP(A173,'1. 문헌특성'!A:W,6,0)</f>
        <v>환자대조군</v>
      </c>
      <c r="F173" s="4" t="str">
        <f>VLOOKUP(A173,'1. 문헌특성'!A:W,11,0)</f>
        <v>내당능장애(IGT)/인슐린저항(IR)/정상인슐린저항(NGT)</v>
      </c>
      <c r="G173" s="15">
        <f>VLOOKUP(A173,'1. 문헌특성'!A:W,15,0)</f>
        <v>0</v>
      </c>
      <c r="H173" s="4" t="str">
        <f>VLOOKUP(A173,'1.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3" s="16" t="s">
        <v>31</v>
      </c>
      <c r="J173" s="4" t="e">
        <f>VLOOKUP(A173,'1. 문헌특성'!A:W,25,0)</f>
        <v>#REF!</v>
      </c>
      <c r="K173" s="4" t="str">
        <f>VLOOKUP(A173,'1. 문헌특성'!A:W,12,0)</f>
        <v>2009.4.-2010.12</v>
      </c>
      <c r="L173" s="17" t="s">
        <v>1593</v>
      </c>
      <c r="M173" s="16" t="s">
        <v>1595</v>
      </c>
      <c r="N173" s="16" t="s">
        <v>1599</v>
      </c>
      <c r="O173" s="4"/>
      <c r="P173" s="16">
        <v>23</v>
      </c>
      <c r="S173" s="16">
        <v>3</v>
      </c>
      <c r="T173" s="16">
        <v>13</v>
      </c>
      <c r="Z173" s="16">
        <v>0</v>
      </c>
      <c r="AA173" s="16">
        <v>0</v>
      </c>
      <c r="AB173" s="16">
        <v>3.6999999999999998E-2</v>
      </c>
    </row>
    <row r="174" spans="1:28" ht="13.5" customHeight="1" x14ac:dyDescent="0.3">
      <c r="A174" s="16">
        <v>219</v>
      </c>
      <c r="B174" s="4" t="str">
        <f>VLOOKUP(A174,'1. 문헌특성'!A:W,2,0)</f>
        <v>Ince</v>
      </c>
      <c r="C174" s="16">
        <f>VLOOKUP(A174,'1. 문헌특성'!A:W,3,0)</f>
        <v>2015</v>
      </c>
      <c r="D174" s="16" t="str">
        <f t="shared" si="2"/>
        <v>Ince(2015)</v>
      </c>
      <c r="E174" s="4" t="str">
        <f>VLOOKUP(A174,'1. 문헌특성'!A:W,6,0)</f>
        <v>환자대조군</v>
      </c>
      <c r="F174" s="4" t="str">
        <f>VLOOKUP(A174,'1. 문헌특성'!A:W,11,0)</f>
        <v>내당능장애(IGT)/인슐린저항(IR)/정상인슐린저항(NGT)</v>
      </c>
      <c r="G174" s="15">
        <f>VLOOKUP(A174,'1. 문헌특성'!A:W,15,0)</f>
        <v>0</v>
      </c>
      <c r="H174" s="4" t="str">
        <f>VLOOKUP(A174,'1.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4" s="16" t="s">
        <v>31</v>
      </c>
      <c r="J174" s="4" t="e">
        <f>VLOOKUP(A174,'1. 문헌특성'!A:W,25,0)</f>
        <v>#REF!</v>
      </c>
      <c r="K174" s="4" t="str">
        <f>VLOOKUP(A174,'1. 문헌특성'!A:W,12,0)</f>
        <v>2009.4.-2010.12</v>
      </c>
      <c r="L174" s="17" t="s">
        <v>1591</v>
      </c>
      <c r="M174" s="16" t="s">
        <v>1597</v>
      </c>
      <c r="N174" s="16" t="s">
        <v>1599</v>
      </c>
      <c r="O174" s="4"/>
      <c r="P174" s="16">
        <v>15</v>
      </c>
      <c r="S174" s="16">
        <v>11</v>
      </c>
      <c r="T174" s="16">
        <v>73.3</v>
      </c>
      <c r="AB174" s="16">
        <v>2E-3</v>
      </c>
    </row>
    <row r="175" spans="1:28" ht="13.5" customHeight="1" x14ac:dyDescent="0.3">
      <c r="A175" s="16">
        <v>219</v>
      </c>
      <c r="B175" s="4" t="str">
        <f>VLOOKUP(A175,'1. 문헌특성'!A:W,2,0)</f>
        <v>Ince</v>
      </c>
      <c r="C175" s="16">
        <f>VLOOKUP(A175,'1. 문헌특성'!A:W,3,0)</f>
        <v>2015</v>
      </c>
      <c r="D175" s="16" t="str">
        <f t="shared" si="2"/>
        <v>Ince(2015)</v>
      </c>
      <c r="E175" s="4" t="str">
        <f>VLOOKUP(A175,'1. 문헌특성'!A:W,6,0)</f>
        <v>환자대조군</v>
      </c>
      <c r="F175" s="4" t="str">
        <f>VLOOKUP(A175,'1. 문헌특성'!A:W,11,0)</f>
        <v>내당능장애(IGT)/인슐린저항(IR)/정상인슐린저항(NGT)</v>
      </c>
      <c r="G175" s="15">
        <f>VLOOKUP(A175,'1. 문헌특성'!A:W,15,0)</f>
        <v>0</v>
      </c>
      <c r="H175" s="4" t="str">
        <f>VLOOKUP(A175,'1.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5" s="16" t="s">
        <v>31</v>
      </c>
      <c r="J175" s="4" t="e">
        <f>VLOOKUP(A175,'1. 문헌특성'!A:W,25,0)</f>
        <v>#REF!</v>
      </c>
      <c r="K175" s="4" t="str">
        <f>VLOOKUP(A175,'1. 문헌특성'!A:W,12,0)</f>
        <v>2009.4.-2010.12</v>
      </c>
      <c r="L175" s="17" t="s">
        <v>1592</v>
      </c>
      <c r="M175" s="16" t="s">
        <v>1597</v>
      </c>
      <c r="N175" s="16" t="s">
        <v>1599</v>
      </c>
      <c r="O175" s="4"/>
      <c r="P175" s="16">
        <v>31</v>
      </c>
      <c r="S175" s="16">
        <v>17</v>
      </c>
      <c r="T175" s="16">
        <v>54.8</v>
      </c>
      <c r="AB175" s="16">
        <v>1.6E-2</v>
      </c>
    </row>
    <row r="176" spans="1:28" ht="13.5" customHeight="1" x14ac:dyDescent="0.3">
      <c r="A176" s="16">
        <v>219</v>
      </c>
      <c r="B176" s="4" t="str">
        <f>VLOOKUP(A176,'1. 문헌특성'!A:W,2,0)</f>
        <v>Ince</v>
      </c>
      <c r="C176" s="16">
        <f>VLOOKUP(A176,'1. 문헌특성'!A:W,3,0)</f>
        <v>2015</v>
      </c>
      <c r="D176" s="16" t="str">
        <f t="shared" si="2"/>
        <v>Ince(2015)</v>
      </c>
      <c r="E176" s="4" t="str">
        <f>VLOOKUP(A176,'1. 문헌특성'!A:W,6,0)</f>
        <v>환자대조군</v>
      </c>
      <c r="F176" s="4" t="str">
        <f>VLOOKUP(A176,'1. 문헌특성'!A:W,11,0)</f>
        <v>내당능장애(IGT)/인슐린저항(IR)/정상인슐린저항(NGT)</v>
      </c>
      <c r="G176" s="15">
        <f>VLOOKUP(A176,'1. 문헌특성'!A:W,15,0)</f>
        <v>0</v>
      </c>
      <c r="H176" s="4" t="str">
        <f>VLOOKUP(A176,'1.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6" s="16" t="s">
        <v>31</v>
      </c>
      <c r="J176" s="4" t="e">
        <f>VLOOKUP(A176,'1. 문헌특성'!A:W,25,0)</f>
        <v>#REF!</v>
      </c>
      <c r="K176" s="4" t="str">
        <f>VLOOKUP(A176,'1. 문헌특성'!A:W,12,0)</f>
        <v>2009.4.-2010.12</v>
      </c>
      <c r="L176" s="17" t="s">
        <v>1593</v>
      </c>
      <c r="M176" s="16" t="s">
        <v>1597</v>
      </c>
      <c r="N176" s="16" t="s">
        <v>1599</v>
      </c>
      <c r="O176" s="4"/>
      <c r="P176" s="16">
        <v>23</v>
      </c>
      <c r="S176" s="16">
        <v>9</v>
      </c>
      <c r="T176" s="16">
        <v>39.1</v>
      </c>
      <c r="Z176" s="16">
        <v>3</v>
      </c>
      <c r="AA176" s="16">
        <v>9.4</v>
      </c>
      <c r="AB176" s="16">
        <v>0.26800000000000002</v>
      </c>
    </row>
    <row r="177" spans="1:28" ht="13.5" customHeight="1" x14ac:dyDescent="0.3">
      <c r="A177" s="16">
        <v>219</v>
      </c>
      <c r="B177" s="4" t="str">
        <f>VLOOKUP(A177,'1. 문헌특성'!A:W,2,0)</f>
        <v>Ince</v>
      </c>
      <c r="C177" s="16">
        <f>VLOOKUP(A177,'1. 문헌특성'!A:W,3,0)</f>
        <v>2015</v>
      </c>
      <c r="D177" s="16" t="str">
        <f t="shared" si="2"/>
        <v>Ince(2015)</v>
      </c>
      <c r="E177" s="4" t="str">
        <f>VLOOKUP(A177,'1. 문헌특성'!A:W,6,0)</f>
        <v>환자대조군</v>
      </c>
      <c r="F177" s="4" t="str">
        <f>VLOOKUP(A177,'1. 문헌특성'!A:W,11,0)</f>
        <v>내당능장애(IGT)/인슐린저항(IR)/정상인슐린저항(NGT)</v>
      </c>
      <c r="G177" s="15">
        <f>VLOOKUP(A177,'1. 문헌특성'!A:W,15,0)</f>
        <v>0</v>
      </c>
      <c r="H177" s="4" t="str">
        <f>VLOOKUP(A177,'1.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7" s="16" t="s">
        <v>31</v>
      </c>
      <c r="J177" s="4" t="e">
        <f>VLOOKUP(A177,'1. 문헌특성'!A:W,25,0)</f>
        <v>#REF!</v>
      </c>
      <c r="K177" s="4" t="str">
        <f>VLOOKUP(A177,'1. 문헌특성'!A:W,12,0)</f>
        <v>2009.4.-2010.12</v>
      </c>
      <c r="L177" s="17" t="s">
        <v>1591</v>
      </c>
      <c r="M177" s="16" t="s">
        <v>1598</v>
      </c>
      <c r="N177" s="16" t="s">
        <v>1599</v>
      </c>
      <c r="O177" s="4"/>
      <c r="P177" s="16">
        <v>15</v>
      </c>
      <c r="S177" s="16">
        <v>7</v>
      </c>
      <c r="T177" s="16">
        <v>46.7</v>
      </c>
      <c r="Z177" s="16">
        <v>0</v>
      </c>
      <c r="AA177" s="16">
        <v>0</v>
      </c>
      <c r="AB177" s="16" t="s">
        <v>1519</v>
      </c>
    </row>
    <row r="178" spans="1:28" ht="13.5" customHeight="1" x14ac:dyDescent="0.3">
      <c r="A178" s="16">
        <v>219</v>
      </c>
      <c r="B178" s="4" t="str">
        <f>VLOOKUP(A178,'1. 문헌특성'!A:W,2,0)</f>
        <v>Ince</v>
      </c>
      <c r="C178" s="16">
        <f>VLOOKUP(A178,'1. 문헌특성'!A:W,3,0)</f>
        <v>2015</v>
      </c>
      <c r="D178" s="16" t="str">
        <f t="shared" si="2"/>
        <v>Ince(2015)</v>
      </c>
      <c r="E178" s="4" t="str">
        <f>VLOOKUP(A178,'1. 문헌특성'!A:W,6,0)</f>
        <v>환자대조군</v>
      </c>
      <c r="F178" s="4" t="str">
        <f>VLOOKUP(A178,'1. 문헌특성'!A:W,11,0)</f>
        <v>내당능장애(IGT)/인슐린저항(IR)/정상인슐린저항(NGT)</v>
      </c>
      <c r="G178" s="15">
        <f>VLOOKUP(A178,'1. 문헌특성'!A:W,15,0)</f>
        <v>0</v>
      </c>
      <c r="H178" s="4" t="str">
        <f>VLOOKUP(A178,'1.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8" s="16" t="s">
        <v>31</v>
      </c>
      <c r="J178" s="4" t="e">
        <f>VLOOKUP(A178,'1. 문헌특성'!A:W,25,0)</f>
        <v>#REF!</v>
      </c>
      <c r="K178" s="4" t="str">
        <f>VLOOKUP(A178,'1. 문헌특성'!A:W,12,0)</f>
        <v>2009.4.-2010.12</v>
      </c>
      <c r="L178" s="17" t="s">
        <v>1592</v>
      </c>
      <c r="M178" s="16" t="s">
        <v>1598</v>
      </c>
      <c r="N178" s="16" t="s">
        <v>1599</v>
      </c>
      <c r="O178" s="4"/>
      <c r="P178" s="16">
        <v>31</v>
      </c>
      <c r="S178" s="16">
        <v>9</v>
      </c>
      <c r="T178" s="16">
        <v>29</v>
      </c>
      <c r="Z178" s="16">
        <v>0</v>
      </c>
      <c r="AA178" s="16">
        <v>0</v>
      </c>
      <c r="AB178" s="16">
        <v>1E-3</v>
      </c>
    </row>
    <row r="179" spans="1:28" ht="13.5" customHeight="1" x14ac:dyDescent="0.3">
      <c r="A179" s="16">
        <v>219</v>
      </c>
      <c r="B179" s="4" t="str">
        <f>VLOOKUP(A179,'1. 문헌특성'!A:W,2,0)</f>
        <v>Ince</v>
      </c>
      <c r="C179" s="16">
        <f>VLOOKUP(A179,'1. 문헌특성'!A:W,3,0)</f>
        <v>2015</v>
      </c>
      <c r="D179" s="16" t="str">
        <f t="shared" si="2"/>
        <v>Ince(2015)</v>
      </c>
      <c r="E179" s="4" t="str">
        <f>VLOOKUP(A179,'1. 문헌특성'!A:W,6,0)</f>
        <v>환자대조군</v>
      </c>
      <c r="F179" s="4" t="str">
        <f>VLOOKUP(A179,'1. 문헌특성'!A:W,11,0)</f>
        <v>내당능장애(IGT)/인슐린저항(IR)/정상인슐린저항(NGT)</v>
      </c>
      <c r="G179" s="15">
        <f>VLOOKUP(A179,'1. 문헌특성'!A:W,15,0)</f>
        <v>0</v>
      </c>
      <c r="H179" s="4" t="str">
        <f>VLOOKUP(A179,'1.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9" s="16" t="s">
        <v>31</v>
      </c>
      <c r="J179" s="4" t="e">
        <f>VLOOKUP(A179,'1. 문헌특성'!A:W,25,0)</f>
        <v>#REF!</v>
      </c>
      <c r="K179" s="4" t="str">
        <f>VLOOKUP(A179,'1. 문헌특성'!A:W,12,0)</f>
        <v>2009.4.-2010.12</v>
      </c>
      <c r="L179" s="17" t="s">
        <v>1593</v>
      </c>
      <c r="M179" s="16" t="s">
        <v>1598</v>
      </c>
      <c r="N179" s="16" t="s">
        <v>1599</v>
      </c>
      <c r="O179" s="4"/>
      <c r="P179" s="16">
        <v>23</v>
      </c>
      <c r="S179" s="16">
        <v>7</v>
      </c>
      <c r="T179" s="16">
        <v>30.4</v>
      </c>
      <c r="Z179" s="16">
        <v>0</v>
      </c>
      <c r="AA179" s="16">
        <v>0</v>
      </c>
      <c r="AB179" s="16">
        <v>1E-3</v>
      </c>
    </row>
    <row r="180" spans="1:28" ht="13.5" customHeight="1" x14ac:dyDescent="0.3">
      <c r="A180" s="16">
        <v>340</v>
      </c>
      <c r="B180" s="4" t="e">
        <f>VLOOKUP(A180,'1. 문헌특성'!A:W,2,0)</f>
        <v>#N/A</v>
      </c>
      <c r="C180" s="16" t="e">
        <f>VLOOKUP(A180,'1. 문헌특성'!A:W,3,0)</f>
        <v>#N/A</v>
      </c>
      <c r="D180" s="16" t="e">
        <f t="shared" si="2"/>
        <v>#N/A</v>
      </c>
      <c r="E180" s="4" t="e">
        <f>VLOOKUP(A180,'1. 문헌특성'!A:W,6,0)</f>
        <v>#N/A</v>
      </c>
      <c r="F180" s="4" t="e">
        <f>VLOOKUP(A180,'1. 문헌특성'!A:W,11,0)</f>
        <v>#N/A</v>
      </c>
      <c r="G180" s="15" t="e">
        <f>VLOOKUP(A180,'1. 문헌특성'!A:W,15,0)</f>
        <v>#N/A</v>
      </c>
      <c r="H180" s="4" t="e">
        <f>VLOOKUP(A180,'1. 문헌특성'!A:W,16,0)</f>
        <v>#N/A</v>
      </c>
      <c r="I180" s="16" t="s">
        <v>31</v>
      </c>
      <c r="J180" s="4" t="e">
        <f>VLOOKUP(A180,'1. 문헌특성'!A:W,25,0)</f>
        <v>#N/A</v>
      </c>
      <c r="K180" s="4" t="e">
        <f>VLOOKUP(A180,'1. 문헌특성'!A:W,12,0)</f>
        <v>#N/A</v>
      </c>
      <c r="M180" s="16" t="s">
        <v>1604</v>
      </c>
      <c r="O180" s="89" t="s">
        <v>1605</v>
      </c>
      <c r="P180" s="16">
        <v>30</v>
      </c>
      <c r="S180" s="16">
        <v>23</v>
      </c>
      <c r="T180" s="16">
        <v>76.599999999999994</v>
      </c>
      <c r="W180" s="16">
        <v>20</v>
      </c>
      <c r="X180" s="16">
        <v>20</v>
      </c>
    </row>
    <row r="181" spans="1:28" ht="13.5" customHeight="1" x14ac:dyDescent="0.3">
      <c r="A181" s="16">
        <v>340</v>
      </c>
      <c r="B181" s="4" t="e">
        <f>VLOOKUP(A181,'1. 문헌특성'!A:W,2,0)</f>
        <v>#N/A</v>
      </c>
      <c r="C181" s="16" t="e">
        <f>VLOOKUP(A181,'1. 문헌특성'!A:W,3,0)</f>
        <v>#N/A</v>
      </c>
      <c r="D181" s="16" t="e">
        <f t="shared" si="2"/>
        <v>#N/A</v>
      </c>
      <c r="E181" s="4" t="e">
        <f>VLOOKUP(A181,'1. 문헌특성'!A:W,6,0)</f>
        <v>#N/A</v>
      </c>
      <c r="F181" s="4" t="e">
        <f>VLOOKUP(A181,'1. 문헌특성'!A:W,11,0)</f>
        <v>#N/A</v>
      </c>
      <c r="G181" s="15" t="e">
        <f>VLOOKUP(A181,'1. 문헌특성'!A:W,15,0)</f>
        <v>#N/A</v>
      </c>
      <c r="H181" s="4" t="e">
        <f>VLOOKUP(A181,'1. 문헌특성'!A:W,16,0)</f>
        <v>#N/A</v>
      </c>
      <c r="I181" s="16" t="s">
        <v>31</v>
      </c>
      <c r="J181" s="4" t="e">
        <f>VLOOKUP(A181,'1. 문헌특성'!A:W,25,0)</f>
        <v>#N/A</v>
      </c>
      <c r="K181" s="4" t="e">
        <f>VLOOKUP(A181,'1. 문헌특성'!A:W,12,0)</f>
        <v>#N/A</v>
      </c>
      <c r="M181" s="16" t="s">
        <v>1607</v>
      </c>
      <c r="O181" s="16" t="s">
        <v>1606</v>
      </c>
      <c r="P181" s="16">
        <v>30</v>
      </c>
      <c r="T181" s="16">
        <v>40</v>
      </c>
    </row>
    <row r="182" spans="1:28" ht="13.5" customHeight="1" x14ac:dyDescent="0.3">
      <c r="A182" s="16">
        <v>340</v>
      </c>
      <c r="B182" s="4" t="e">
        <f>VLOOKUP(A182,'1. 문헌특성'!A:W,2,0)</f>
        <v>#N/A</v>
      </c>
      <c r="C182" s="16" t="e">
        <f>VLOOKUP(A182,'1. 문헌특성'!A:W,3,0)</f>
        <v>#N/A</v>
      </c>
      <c r="D182" s="16" t="e">
        <f t="shared" si="2"/>
        <v>#N/A</v>
      </c>
      <c r="E182" s="4" t="e">
        <f>VLOOKUP(A182,'1. 문헌특성'!A:W,6,0)</f>
        <v>#N/A</v>
      </c>
      <c r="F182" s="4" t="e">
        <f>VLOOKUP(A182,'1. 문헌특성'!A:W,11,0)</f>
        <v>#N/A</v>
      </c>
      <c r="G182" s="15" t="e">
        <f>VLOOKUP(A182,'1. 문헌특성'!A:W,15,0)</f>
        <v>#N/A</v>
      </c>
      <c r="H182" s="4" t="e">
        <f>VLOOKUP(A182,'1. 문헌특성'!A:W,16,0)</f>
        <v>#N/A</v>
      </c>
      <c r="I182" s="16" t="s">
        <v>31</v>
      </c>
      <c r="J182" s="4" t="e">
        <f>VLOOKUP(A182,'1. 문헌특성'!A:W,25,0)</f>
        <v>#N/A</v>
      </c>
      <c r="K182" s="4" t="e">
        <f>VLOOKUP(A182,'1. 문헌특성'!A:W,12,0)</f>
        <v>#N/A</v>
      </c>
      <c r="M182" s="16" t="s">
        <v>1608</v>
      </c>
      <c r="O182" s="16" t="s">
        <v>1596</v>
      </c>
      <c r="P182" s="16">
        <v>30</v>
      </c>
      <c r="T182" s="16">
        <v>66.7</v>
      </c>
    </row>
    <row r="183" spans="1:28" ht="13.5" customHeight="1" x14ac:dyDescent="0.3">
      <c r="A183" s="16">
        <v>340</v>
      </c>
      <c r="B183" s="4" t="e">
        <f>VLOOKUP(A183,'1. 문헌특성'!A:W,2,0)</f>
        <v>#N/A</v>
      </c>
      <c r="C183" s="16" t="e">
        <f>VLOOKUP(A183,'1. 문헌특성'!A:W,3,0)</f>
        <v>#N/A</v>
      </c>
      <c r="D183" s="16" t="e">
        <f t="shared" si="2"/>
        <v>#N/A</v>
      </c>
      <c r="E183" s="4" t="e">
        <f>VLOOKUP(A183,'1. 문헌특성'!A:W,6,0)</f>
        <v>#N/A</v>
      </c>
      <c r="F183" s="4" t="e">
        <f>VLOOKUP(A183,'1. 문헌특성'!A:W,11,0)</f>
        <v>#N/A</v>
      </c>
      <c r="G183" s="15" t="e">
        <f>VLOOKUP(A183,'1. 문헌특성'!A:W,15,0)</f>
        <v>#N/A</v>
      </c>
      <c r="H183" s="4" t="e">
        <f>VLOOKUP(A183,'1. 문헌특성'!A:W,16,0)</f>
        <v>#N/A</v>
      </c>
      <c r="I183" s="16" t="s">
        <v>31</v>
      </c>
      <c r="J183" s="4" t="e">
        <f>VLOOKUP(A183,'1. 문헌특성'!A:W,25,0)</f>
        <v>#N/A</v>
      </c>
      <c r="K183" s="4" t="e">
        <f>VLOOKUP(A183,'1. 문헌특성'!A:W,12,0)</f>
        <v>#N/A</v>
      </c>
      <c r="L183" s="17" t="s">
        <v>1609</v>
      </c>
      <c r="M183" s="16" t="s">
        <v>1604</v>
      </c>
      <c r="S183" s="16">
        <v>8</v>
      </c>
      <c r="T183" s="16">
        <v>26.6</v>
      </c>
    </row>
    <row r="184" spans="1:28" ht="13.5" customHeight="1" x14ac:dyDescent="0.3">
      <c r="A184" s="16">
        <v>473</v>
      </c>
      <c r="B184" s="4" t="e">
        <f>VLOOKUP(A184,'1. 문헌특성'!A:W,2,0)</f>
        <v>#N/A</v>
      </c>
      <c r="C184" s="16" t="e">
        <f>VLOOKUP(A184,'1. 문헌특성'!A:W,3,0)</f>
        <v>#N/A</v>
      </c>
      <c r="D184" s="16" t="e">
        <f t="shared" si="2"/>
        <v>#N/A</v>
      </c>
      <c r="E184" s="4" t="e">
        <f>VLOOKUP(A184,'1. 문헌특성'!A:W,6,0)</f>
        <v>#N/A</v>
      </c>
      <c r="F184" s="4" t="e">
        <f>VLOOKUP(A184,'1. 문헌특성'!A:W,11,0)</f>
        <v>#N/A</v>
      </c>
      <c r="G184" s="15" t="e">
        <f>VLOOKUP(A184,'1. 문헌특성'!A:W,15,0)</f>
        <v>#N/A</v>
      </c>
      <c r="H184" s="4" t="e">
        <f>VLOOKUP(A184,'1. 문헌특성'!A:W,16,0)</f>
        <v>#N/A</v>
      </c>
      <c r="I184" s="16" t="s">
        <v>31</v>
      </c>
      <c r="J184" s="4" t="e">
        <f>VLOOKUP(A184,'1. 문헌특성'!A:W,25,0)</f>
        <v>#N/A</v>
      </c>
      <c r="K184" s="4" t="e">
        <f>VLOOKUP(A184,'1. 문헌특성'!A:W,12,0)</f>
        <v>#N/A</v>
      </c>
      <c r="L184" s="17" t="s">
        <v>1483</v>
      </c>
      <c r="M184" s="16" t="s">
        <v>1607</v>
      </c>
      <c r="O184" s="16" t="s">
        <v>1596</v>
      </c>
      <c r="P184" s="16">
        <v>25</v>
      </c>
      <c r="S184" s="16">
        <v>0</v>
      </c>
      <c r="T184" s="16">
        <v>0</v>
      </c>
      <c r="W184" s="16">
        <v>25</v>
      </c>
      <c r="Z184" s="16">
        <v>0</v>
      </c>
      <c r="AA184" s="16">
        <v>0</v>
      </c>
      <c r="AB184" s="16" t="s">
        <v>1614</v>
      </c>
    </row>
    <row r="185" spans="1:28" ht="13.5" customHeight="1" x14ac:dyDescent="0.3">
      <c r="A185" s="16">
        <v>473</v>
      </c>
      <c r="B185" s="4" t="e">
        <f>VLOOKUP(A185,'1. 문헌특성'!A:W,2,0)</f>
        <v>#N/A</v>
      </c>
      <c r="C185" s="16" t="e">
        <f>VLOOKUP(A185,'1. 문헌특성'!A:W,3,0)</f>
        <v>#N/A</v>
      </c>
      <c r="D185" s="16" t="e">
        <f t="shared" si="2"/>
        <v>#N/A</v>
      </c>
      <c r="E185" s="4" t="e">
        <f>VLOOKUP(A185,'1. 문헌특성'!A:W,6,0)</f>
        <v>#N/A</v>
      </c>
      <c r="F185" s="4" t="e">
        <f>VLOOKUP(A185,'1. 문헌특성'!A:W,11,0)</f>
        <v>#N/A</v>
      </c>
      <c r="G185" s="15" t="e">
        <f>VLOOKUP(A185,'1. 문헌특성'!A:W,15,0)</f>
        <v>#N/A</v>
      </c>
      <c r="H185" s="4" t="e">
        <f>VLOOKUP(A185,'1. 문헌특성'!A:W,16,0)</f>
        <v>#N/A</v>
      </c>
      <c r="I185" s="16" t="s">
        <v>31</v>
      </c>
      <c r="J185" s="4" t="e">
        <f>VLOOKUP(A185,'1. 문헌특성'!A:W,25,0)</f>
        <v>#N/A</v>
      </c>
      <c r="K185" s="4" t="e">
        <f>VLOOKUP(A185,'1. 문헌특성'!A:W,12,0)</f>
        <v>#N/A</v>
      </c>
      <c r="L185" s="17" t="s">
        <v>1483</v>
      </c>
      <c r="M185" s="16" t="s">
        <v>1608</v>
      </c>
      <c r="O185" s="16" t="s">
        <v>1596</v>
      </c>
      <c r="P185" s="16">
        <v>25</v>
      </c>
      <c r="S185" s="16">
        <v>9</v>
      </c>
      <c r="W185" s="16">
        <v>25</v>
      </c>
      <c r="Z185" s="16">
        <v>0</v>
      </c>
      <c r="AA185" s="16">
        <v>0</v>
      </c>
      <c r="AB185" s="16">
        <v>1E-3</v>
      </c>
    </row>
    <row r="186" spans="1:28" ht="13.5" customHeight="1" x14ac:dyDescent="0.3">
      <c r="A186" s="16">
        <v>473</v>
      </c>
      <c r="B186" s="4" t="e">
        <f>VLOOKUP(A186,'1. 문헌특성'!A:W,2,0)</f>
        <v>#N/A</v>
      </c>
      <c r="C186" s="16" t="e">
        <f>VLOOKUP(A186,'1. 문헌특성'!A:W,3,0)</f>
        <v>#N/A</v>
      </c>
      <c r="D186" s="16" t="e">
        <f t="shared" si="2"/>
        <v>#N/A</v>
      </c>
      <c r="E186" s="4" t="e">
        <f>VLOOKUP(A186,'1. 문헌특성'!A:W,6,0)</f>
        <v>#N/A</v>
      </c>
      <c r="F186" s="4" t="e">
        <f>VLOOKUP(A186,'1. 문헌특성'!A:W,11,0)</f>
        <v>#N/A</v>
      </c>
      <c r="G186" s="15" t="e">
        <f>VLOOKUP(A186,'1. 문헌특성'!A:W,15,0)</f>
        <v>#N/A</v>
      </c>
      <c r="H186" s="4" t="e">
        <f>VLOOKUP(A186,'1. 문헌특성'!A:W,16,0)</f>
        <v>#N/A</v>
      </c>
      <c r="I186" s="16" t="s">
        <v>31</v>
      </c>
      <c r="J186" s="4" t="e">
        <f>VLOOKUP(A186,'1. 문헌특성'!A:W,25,0)</f>
        <v>#N/A</v>
      </c>
      <c r="K186" s="4" t="e">
        <f>VLOOKUP(A186,'1. 문헌특성'!A:W,12,0)</f>
        <v>#N/A</v>
      </c>
      <c r="L186" s="17" t="s">
        <v>1613</v>
      </c>
      <c r="M186" s="16" t="s">
        <v>1608</v>
      </c>
      <c r="O186" s="16" t="s">
        <v>1596</v>
      </c>
      <c r="P186" s="16">
        <v>25</v>
      </c>
      <c r="S186" s="16">
        <v>9</v>
      </c>
      <c r="W186" s="16">
        <v>25</v>
      </c>
      <c r="Z186" s="16">
        <v>0</v>
      </c>
      <c r="AA186" s="16">
        <v>0</v>
      </c>
      <c r="AB186" s="16">
        <v>1E-3</v>
      </c>
    </row>
    <row r="187" spans="1:28" ht="13.5" customHeight="1" x14ac:dyDescent="0.3">
      <c r="A187" s="16">
        <v>490</v>
      </c>
      <c r="B187" s="4" t="e">
        <f>VLOOKUP(A187,'1. 문헌특성'!A:W,2,0)</f>
        <v>#N/A</v>
      </c>
      <c r="C187" s="16" t="e">
        <f>VLOOKUP(A187,'1. 문헌특성'!A:W,3,0)</f>
        <v>#N/A</v>
      </c>
      <c r="D187" s="16" t="e">
        <f t="shared" si="2"/>
        <v>#N/A</v>
      </c>
      <c r="E187" s="4" t="e">
        <f>VLOOKUP(A187,'1. 문헌특성'!A:W,6,0)</f>
        <v>#N/A</v>
      </c>
      <c r="F187" s="4" t="e">
        <f>VLOOKUP(A187,'1. 문헌특성'!A:W,11,0)</f>
        <v>#N/A</v>
      </c>
      <c r="G187" s="15" t="e">
        <f>VLOOKUP(A187,'1. 문헌특성'!A:W,15,0)</f>
        <v>#N/A</v>
      </c>
      <c r="H187" s="4" t="e">
        <f>VLOOKUP(A187,'1. 문헌특성'!A:W,16,0)</f>
        <v>#N/A</v>
      </c>
      <c r="I187" s="16" t="s">
        <v>31</v>
      </c>
      <c r="J187" s="4" t="e">
        <f>VLOOKUP(A187,'1. 문헌특성'!A:W,25,0)</f>
        <v>#N/A</v>
      </c>
      <c r="K187" s="4" t="e">
        <f>VLOOKUP(A187,'1. 문헌특성'!A:W,12,0)</f>
        <v>#N/A</v>
      </c>
      <c r="L187" s="17" t="s">
        <v>1625</v>
      </c>
      <c r="M187" s="16" t="s">
        <v>1626</v>
      </c>
      <c r="P187" s="16">
        <v>30</v>
      </c>
      <c r="T187" s="16">
        <v>27</v>
      </c>
      <c r="W187" s="16">
        <v>33</v>
      </c>
      <c r="AA187" s="16">
        <v>27</v>
      </c>
      <c r="AB187" s="16" t="s">
        <v>1627</v>
      </c>
    </row>
    <row r="188" spans="1:28" ht="13.5" customHeight="1" x14ac:dyDescent="0.3">
      <c r="A188" s="16">
        <v>490</v>
      </c>
      <c r="B188" s="4" t="e">
        <f>VLOOKUP(A188,'1. 문헌특성'!A:W,2,0)</f>
        <v>#N/A</v>
      </c>
      <c r="C188" s="16" t="e">
        <f>VLOOKUP(A188,'1. 문헌특성'!A:W,3,0)</f>
        <v>#N/A</v>
      </c>
      <c r="D188" s="16" t="e">
        <f t="shared" ref="D188:D248" si="3">B188&amp;"("&amp;C188&amp;")"</f>
        <v>#N/A</v>
      </c>
      <c r="E188" s="4" t="e">
        <f>VLOOKUP(A188,'1. 문헌특성'!A:W,6,0)</f>
        <v>#N/A</v>
      </c>
      <c r="F188" s="4" t="e">
        <f>VLOOKUP(A188,'1. 문헌특성'!A:W,11,0)</f>
        <v>#N/A</v>
      </c>
      <c r="G188" s="15" t="e">
        <f>VLOOKUP(A188,'1. 문헌특성'!A:W,15,0)</f>
        <v>#N/A</v>
      </c>
      <c r="H188" s="4" t="e">
        <f>VLOOKUP(A188,'1. 문헌특성'!A:W,16,0)</f>
        <v>#N/A</v>
      </c>
      <c r="I188" s="16" t="s">
        <v>31</v>
      </c>
      <c r="J188" s="4" t="e">
        <f>VLOOKUP(A188,'1. 문헌특성'!A:W,25,0)</f>
        <v>#N/A</v>
      </c>
      <c r="K188" s="4" t="e">
        <f>VLOOKUP(A188,'1. 문헌특성'!A:W,12,0)</f>
        <v>#N/A</v>
      </c>
      <c r="L188" s="17" t="s">
        <v>1625</v>
      </c>
      <c r="M188" s="16" t="s">
        <v>1570</v>
      </c>
      <c r="P188" s="16">
        <v>30</v>
      </c>
      <c r="T188" s="16">
        <v>30</v>
      </c>
      <c r="W188" s="16">
        <v>33</v>
      </c>
      <c r="AA188" s="16">
        <v>35</v>
      </c>
      <c r="AB188" s="16" t="s">
        <v>1627</v>
      </c>
    </row>
    <row r="189" spans="1:28" ht="13.5" customHeight="1" x14ac:dyDescent="0.3">
      <c r="A189" s="16">
        <v>548</v>
      </c>
      <c r="B189" s="4" t="str">
        <f>VLOOKUP(A189,'1. 문헌특성'!A:W,2,0)</f>
        <v>Schmid</v>
      </c>
      <c r="C189" s="16">
        <f>VLOOKUP(A189,'1. 문헌특성'!A:W,3,0)</f>
        <v>2004</v>
      </c>
      <c r="D189" s="16" t="str">
        <f t="shared" si="3"/>
        <v>Schmid(2004)</v>
      </c>
      <c r="E189" s="4" t="str">
        <f>VLOOKUP(A189,'1. 문헌특성'!A:W,6,0)</f>
        <v>환자대조군</v>
      </c>
      <c r="F189" s="4" t="str">
        <f>VLOOKUP(A189,'1. 문헌특성'!A:W,11,0)</f>
        <v>척수손상환자+완전 체성감각손상/척수손상환자+불완전 체성감각손상</v>
      </c>
      <c r="G189" s="15">
        <f>VLOOKUP(A189,'1. 문헌특성'!A:W,15,0)</f>
        <v>13</v>
      </c>
      <c r="H189" s="4" t="str">
        <f>VLOOKUP(A189,'1. 문헌특성'!A:W,16,0)</f>
        <v>자율신경활동을 방해할 수 있는 약물(항콜린제, 베타차단제, 진정제, 정신과약)은 검사 72시간 이전에 중단하였으며, 모든 참가자들은 척수손상환자의 수준과 중증도를 판단하기 위해 적절한 평가를 받았음</v>
      </c>
      <c r="I189" s="16" t="s">
        <v>31</v>
      </c>
      <c r="J189" s="4" t="e">
        <f>VLOOKUP(A189,'1. 문헌특성'!A:W,25,0)</f>
        <v>#REF!</v>
      </c>
      <c r="K189" s="4" t="str">
        <f>VLOOKUP(A189,'1. 문헌특성'!A:W,12,0)</f>
        <v>-</v>
      </c>
      <c r="L189" s="17" t="s">
        <v>1633</v>
      </c>
      <c r="M189" s="16" t="s">
        <v>1634</v>
      </c>
      <c r="O189" s="16" t="s">
        <v>1635</v>
      </c>
      <c r="P189" s="16">
        <v>15</v>
      </c>
      <c r="Q189" s="16">
        <v>11</v>
      </c>
      <c r="W189" s="16">
        <v>6</v>
      </c>
      <c r="X189" s="16">
        <v>6</v>
      </c>
    </row>
    <row r="190" spans="1:28" ht="13.5" customHeight="1" x14ac:dyDescent="0.3">
      <c r="A190" s="16">
        <v>548</v>
      </c>
      <c r="B190" s="4" t="str">
        <f>VLOOKUP(A190,'1. 문헌특성'!A:W,2,0)</f>
        <v>Schmid</v>
      </c>
      <c r="C190" s="16">
        <f>VLOOKUP(A190,'1. 문헌특성'!A:W,3,0)</f>
        <v>2004</v>
      </c>
      <c r="D190" s="16" t="str">
        <f t="shared" si="3"/>
        <v>Schmid(2004)</v>
      </c>
      <c r="E190" s="4" t="str">
        <f>VLOOKUP(A190,'1. 문헌특성'!A:W,6,0)</f>
        <v>환자대조군</v>
      </c>
      <c r="F190" s="4" t="str">
        <f>VLOOKUP(A190,'1. 문헌특성'!A:W,11,0)</f>
        <v>척수손상환자+완전 체성감각손상/척수손상환자+불완전 체성감각손상</v>
      </c>
      <c r="G190" s="15">
        <f>VLOOKUP(A190,'1. 문헌특성'!A:W,15,0)</f>
        <v>13</v>
      </c>
      <c r="H190" s="4" t="str">
        <f>VLOOKUP(A190,'1. 문헌특성'!A:W,16,0)</f>
        <v>자율신경활동을 방해할 수 있는 약물(항콜린제, 베타차단제, 진정제, 정신과약)은 검사 72시간 이전에 중단하였으며, 모든 참가자들은 척수손상환자의 수준과 중증도를 판단하기 위해 적절한 평가를 받았음</v>
      </c>
      <c r="I190" s="16" t="s">
        <v>31</v>
      </c>
      <c r="J190" s="4" t="e">
        <f>VLOOKUP(A190,'1. 문헌특성'!A:W,25,0)</f>
        <v>#REF!</v>
      </c>
      <c r="K190" s="4" t="str">
        <f>VLOOKUP(A190,'1. 문헌특성'!A:W,12,0)</f>
        <v>-</v>
      </c>
      <c r="L190" s="17" t="s">
        <v>1636</v>
      </c>
      <c r="M190" s="16" t="s">
        <v>1634</v>
      </c>
      <c r="O190" s="16" t="s">
        <v>1635</v>
      </c>
      <c r="P190" s="16">
        <v>13</v>
      </c>
      <c r="Q190" s="16">
        <v>13</v>
      </c>
      <c r="W190" s="16">
        <v>6</v>
      </c>
      <c r="X190" s="16">
        <v>6</v>
      </c>
    </row>
    <row r="191" spans="1:28" ht="13.5" customHeight="1" x14ac:dyDescent="0.3">
      <c r="A191" s="16">
        <v>564</v>
      </c>
      <c r="B191" s="4" t="e">
        <f>VLOOKUP(A191,'1. 문헌특성'!A:W,2,0)</f>
        <v>#N/A</v>
      </c>
      <c r="C191" s="16" t="e">
        <f>VLOOKUP(A191,'1. 문헌특성'!A:W,3,0)</f>
        <v>#N/A</v>
      </c>
      <c r="D191" s="16" t="e">
        <f t="shared" si="3"/>
        <v>#N/A</v>
      </c>
      <c r="E191" s="4" t="e">
        <f>VLOOKUP(A191,'1. 문헌특성'!A:W,6,0)</f>
        <v>#N/A</v>
      </c>
      <c r="F191" s="4" t="e">
        <f>VLOOKUP(A191,'1. 문헌특성'!A:W,11,0)</f>
        <v>#N/A</v>
      </c>
      <c r="G191" s="15" t="e">
        <f>VLOOKUP(A191,'1. 문헌특성'!A:W,15,0)</f>
        <v>#N/A</v>
      </c>
      <c r="H191" s="4" t="e">
        <f>VLOOKUP(A191,'1. 문헌특성'!A:W,16,0)</f>
        <v>#N/A</v>
      </c>
      <c r="I191" s="16" t="s">
        <v>31</v>
      </c>
      <c r="J191" s="4" t="e">
        <f>VLOOKUP(A191,'1. 문헌특성'!A:W,25,0)</f>
        <v>#N/A</v>
      </c>
      <c r="K191" s="4" t="e">
        <f>VLOOKUP(A191,'1. 문헌특성'!A:W,12,0)</f>
        <v>#N/A</v>
      </c>
      <c r="L191" s="17" t="s">
        <v>1601</v>
      </c>
      <c r="M191" s="16" t="s">
        <v>1639</v>
      </c>
      <c r="O191" s="89" t="s">
        <v>1638</v>
      </c>
      <c r="P191" s="16">
        <v>20</v>
      </c>
      <c r="S191" s="16">
        <v>19</v>
      </c>
      <c r="T191" s="16">
        <v>95</v>
      </c>
      <c r="W191" s="16">
        <v>28</v>
      </c>
      <c r="X191" s="16">
        <v>26</v>
      </c>
      <c r="Y191" s="16">
        <v>93</v>
      </c>
      <c r="Z191" s="16">
        <v>2</v>
      </c>
      <c r="AA191" s="16">
        <v>7</v>
      </c>
    </row>
    <row r="192" spans="1:28" ht="13.5" customHeight="1" x14ac:dyDescent="0.3">
      <c r="A192" s="16">
        <v>568</v>
      </c>
      <c r="B192" s="4" t="e">
        <f>VLOOKUP(A192,'1. 문헌특성'!A:W,2,0)</f>
        <v>#N/A</v>
      </c>
      <c r="C192" s="16" t="e">
        <f>VLOOKUP(A192,'1. 문헌특성'!A:W,3,0)</f>
        <v>#N/A</v>
      </c>
      <c r="D192" s="16" t="e">
        <f t="shared" si="3"/>
        <v>#N/A</v>
      </c>
      <c r="E192" s="4" t="e">
        <f>VLOOKUP(A192,'1. 문헌특성'!A:W,6,0)</f>
        <v>#N/A</v>
      </c>
      <c r="F192" s="4" t="e">
        <f>VLOOKUP(A192,'1. 문헌특성'!A:W,11,0)</f>
        <v>#N/A</v>
      </c>
      <c r="G192" s="15" t="e">
        <f>VLOOKUP(A192,'1. 문헌특성'!A:W,15,0)</f>
        <v>#N/A</v>
      </c>
      <c r="H192" s="4" t="e">
        <f>VLOOKUP(A192,'1. 문헌특성'!A:W,16,0)</f>
        <v>#N/A</v>
      </c>
      <c r="I192" s="16" t="s">
        <v>31</v>
      </c>
      <c r="J192" s="4" t="e">
        <f>VLOOKUP(A192,'1. 문헌특성'!A:W,25,0)</f>
        <v>#N/A</v>
      </c>
      <c r="K192" s="4" t="e">
        <f>VLOOKUP(A192,'1. 문헌특성'!A:W,12,0)</f>
        <v>#N/A</v>
      </c>
      <c r="L192" s="17" t="s">
        <v>1647</v>
      </c>
      <c r="P192" s="16">
        <v>56</v>
      </c>
      <c r="Q192" s="16">
        <v>39</v>
      </c>
      <c r="R192" s="16">
        <v>70</v>
      </c>
      <c r="W192" s="16">
        <v>52</v>
      </c>
      <c r="X192" s="16">
        <v>52</v>
      </c>
      <c r="Y192" s="16">
        <v>100</v>
      </c>
    </row>
    <row r="193" spans="1:32" ht="13.5" customHeight="1" x14ac:dyDescent="0.3">
      <c r="A193" s="16">
        <v>568</v>
      </c>
      <c r="B193" s="4" t="e">
        <f>VLOOKUP(A193,'1. 문헌특성'!A:W,2,0)</f>
        <v>#N/A</v>
      </c>
      <c r="C193" s="16" t="e">
        <f>VLOOKUP(A193,'1. 문헌특성'!A:W,3,0)</f>
        <v>#N/A</v>
      </c>
      <c r="D193" s="16" t="e">
        <f t="shared" si="3"/>
        <v>#N/A</v>
      </c>
      <c r="E193" s="4" t="e">
        <f>VLOOKUP(A193,'1. 문헌특성'!A:W,6,0)</f>
        <v>#N/A</v>
      </c>
      <c r="F193" s="4" t="e">
        <f>VLOOKUP(A193,'1. 문헌특성'!A:W,11,0)</f>
        <v>#N/A</v>
      </c>
      <c r="G193" s="15" t="e">
        <f>VLOOKUP(A193,'1. 문헌특성'!A:W,15,0)</f>
        <v>#N/A</v>
      </c>
      <c r="H193" s="4" t="e">
        <f>VLOOKUP(A193,'1. 문헌특성'!A:W,16,0)</f>
        <v>#N/A</v>
      </c>
      <c r="I193" s="16" t="s">
        <v>31</v>
      </c>
      <c r="J193" s="4" t="e">
        <f>VLOOKUP(A193,'1. 문헌특성'!A:W,25,0)</f>
        <v>#N/A</v>
      </c>
      <c r="K193" s="4" t="e">
        <f>VLOOKUP(A193,'1. 문헌특성'!A:W,12,0)</f>
        <v>#N/A</v>
      </c>
      <c r="L193" s="17" t="s">
        <v>1641</v>
      </c>
      <c r="M193" s="16" t="s">
        <v>1643</v>
      </c>
      <c r="P193" s="16">
        <v>36</v>
      </c>
      <c r="Q193" s="16">
        <v>26</v>
      </c>
      <c r="R193" s="16">
        <v>72</v>
      </c>
      <c r="W193" s="16">
        <v>52</v>
      </c>
    </row>
    <row r="194" spans="1:32" ht="13.5" customHeight="1" x14ac:dyDescent="0.3">
      <c r="A194" s="16">
        <v>568</v>
      </c>
      <c r="B194" s="4" t="e">
        <f>VLOOKUP(A194,'1. 문헌특성'!A:W,2,0)</f>
        <v>#N/A</v>
      </c>
      <c r="C194" s="16" t="e">
        <f>VLOOKUP(A194,'1. 문헌특성'!A:W,3,0)</f>
        <v>#N/A</v>
      </c>
      <c r="D194" s="16" t="e">
        <f t="shared" si="3"/>
        <v>#N/A</v>
      </c>
      <c r="E194" s="4" t="e">
        <f>VLOOKUP(A194,'1. 문헌특성'!A:W,6,0)</f>
        <v>#N/A</v>
      </c>
      <c r="F194" s="4" t="e">
        <f>VLOOKUP(A194,'1. 문헌특성'!A:W,11,0)</f>
        <v>#N/A</v>
      </c>
      <c r="G194" s="15" t="e">
        <f>VLOOKUP(A194,'1. 문헌특성'!A:W,15,0)</f>
        <v>#N/A</v>
      </c>
      <c r="H194" s="4" t="e">
        <f>VLOOKUP(A194,'1. 문헌특성'!A:W,16,0)</f>
        <v>#N/A</v>
      </c>
      <c r="I194" s="16" t="s">
        <v>31</v>
      </c>
      <c r="J194" s="4" t="e">
        <f>VLOOKUP(A194,'1. 문헌특성'!A:W,25,0)</f>
        <v>#N/A</v>
      </c>
      <c r="K194" s="4" t="e">
        <f>VLOOKUP(A194,'1. 문헌특성'!A:W,12,0)</f>
        <v>#N/A</v>
      </c>
      <c r="L194" s="17" t="s">
        <v>1642</v>
      </c>
      <c r="M194" s="16" t="s">
        <v>1644</v>
      </c>
      <c r="P194" s="16">
        <v>20</v>
      </c>
      <c r="Q194" s="16">
        <v>13</v>
      </c>
      <c r="R194" s="16">
        <v>65</v>
      </c>
      <c r="W194" s="16">
        <v>52</v>
      </c>
    </row>
    <row r="195" spans="1:32" ht="13.5" customHeight="1" x14ac:dyDescent="0.3">
      <c r="A195" s="16">
        <v>568</v>
      </c>
      <c r="B195" s="4" t="e">
        <f>VLOOKUP(A195,'1. 문헌특성'!A:W,2,0)</f>
        <v>#N/A</v>
      </c>
      <c r="C195" s="16" t="e">
        <f>VLOOKUP(A195,'1. 문헌특성'!A:W,3,0)</f>
        <v>#N/A</v>
      </c>
      <c r="D195" s="16" t="e">
        <f t="shared" si="3"/>
        <v>#N/A</v>
      </c>
      <c r="E195" s="4" t="e">
        <f>VLOOKUP(A195,'1. 문헌특성'!A:W,6,0)</f>
        <v>#N/A</v>
      </c>
      <c r="F195" s="4" t="e">
        <f>VLOOKUP(A195,'1. 문헌특성'!A:W,11,0)</f>
        <v>#N/A</v>
      </c>
      <c r="G195" s="15" t="e">
        <f>VLOOKUP(A195,'1. 문헌특성'!A:W,15,0)</f>
        <v>#N/A</v>
      </c>
      <c r="H195" s="4" t="e">
        <f>VLOOKUP(A195,'1. 문헌특성'!A:W,16,0)</f>
        <v>#N/A</v>
      </c>
      <c r="I195" s="16" t="s">
        <v>31</v>
      </c>
      <c r="J195" s="4" t="e">
        <f>VLOOKUP(A195,'1. 문헌특성'!A:W,25,0)</f>
        <v>#N/A</v>
      </c>
      <c r="K195" s="4" t="e">
        <f>VLOOKUP(A195,'1. 문헌특성'!A:W,12,0)</f>
        <v>#N/A</v>
      </c>
      <c r="L195" s="17" t="s">
        <v>1645</v>
      </c>
      <c r="P195" s="16">
        <v>19</v>
      </c>
      <c r="Q195" s="16">
        <v>12</v>
      </c>
      <c r="R195" s="16">
        <v>62</v>
      </c>
      <c r="W195" s="16">
        <v>52</v>
      </c>
    </row>
    <row r="196" spans="1:32" ht="13.5" customHeight="1" x14ac:dyDescent="0.3">
      <c r="A196" s="16">
        <v>568</v>
      </c>
      <c r="B196" s="4" t="e">
        <f>VLOOKUP(A196,'1. 문헌특성'!A:W,2,0)</f>
        <v>#N/A</v>
      </c>
      <c r="C196" s="16" t="e">
        <f>VLOOKUP(A196,'1. 문헌특성'!A:W,3,0)</f>
        <v>#N/A</v>
      </c>
      <c r="D196" s="16" t="e">
        <f t="shared" si="3"/>
        <v>#N/A</v>
      </c>
      <c r="E196" s="4" t="e">
        <f>VLOOKUP(A196,'1. 문헌특성'!A:W,6,0)</f>
        <v>#N/A</v>
      </c>
      <c r="F196" s="4" t="e">
        <f>VLOOKUP(A196,'1. 문헌특성'!A:W,11,0)</f>
        <v>#N/A</v>
      </c>
      <c r="G196" s="15" t="e">
        <f>VLOOKUP(A196,'1. 문헌특성'!A:W,15,0)</f>
        <v>#N/A</v>
      </c>
      <c r="H196" s="4" t="e">
        <f>VLOOKUP(A196,'1. 문헌특성'!A:W,16,0)</f>
        <v>#N/A</v>
      </c>
      <c r="I196" s="16" t="s">
        <v>31</v>
      </c>
      <c r="J196" s="4" t="e">
        <f>VLOOKUP(A196,'1. 문헌특성'!A:W,25,0)</f>
        <v>#N/A</v>
      </c>
      <c r="K196" s="4" t="e">
        <f>VLOOKUP(A196,'1. 문헌특성'!A:W,12,0)</f>
        <v>#N/A</v>
      </c>
      <c r="L196" s="17" t="s">
        <v>1646</v>
      </c>
      <c r="P196" s="16">
        <v>37</v>
      </c>
      <c r="Q196" s="16">
        <v>27</v>
      </c>
      <c r="R196" s="16">
        <v>73</v>
      </c>
      <c r="W196" s="16">
        <v>52</v>
      </c>
    </row>
    <row r="197" spans="1:32" ht="13.5" customHeight="1" x14ac:dyDescent="0.3">
      <c r="A197" s="16">
        <v>581</v>
      </c>
      <c r="B197" s="4" t="e">
        <f>VLOOKUP(A197,'1. 문헌특성'!A:W,2,0)</f>
        <v>#N/A</v>
      </c>
      <c r="C197" s="16" t="e">
        <f>VLOOKUP(A197,'1. 문헌특성'!A:W,3,0)</f>
        <v>#N/A</v>
      </c>
      <c r="D197" s="16" t="e">
        <f t="shared" si="3"/>
        <v>#N/A</v>
      </c>
      <c r="E197" s="4" t="e">
        <f>VLOOKUP(A197,'1. 문헌특성'!A:W,6,0)</f>
        <v>#N/A</v>
      </c>
      <c r="F197" s="4" t="e">
        <f>VLOOKUP(A197,'1. 문헌특성'!A:W,11,0)</f>
        <v>#N/A</v>
      </c>
      <c r="G197" s="15" t="e">
        <f>VLOOKUP(A197,'1. 문헌특성'!A:W,15,0)</f>
        <v>#N/A</v>
      </c>
      <c r="H197" s="4" t="e">
        <f>VLOOKUP(A197,'1. 문헌특성'!A:W,16,0)</f>
        <v>#N/A</v>
      </c>
      <c r="I197" s="16" t="s">
        <v>31</v>
      </c>
      <c r="J197" s="4" t="e">
        <f>VLOOKUP(A197,'1. 문헌특성'!A:W,25,0)</f>
        <v>#N/A</v>
      </c>
      <c r="K197" s="4" t="e">
        <f>VLOOKUP(A197,'1. 문헌특성'!A:W,12,0)</f>
        <v>#N/A</v>
      </c>
      <c r="M197" s="16" t="s">
        <v>1650</v>
      </c>
      <c r="P197" s="16">
        <v>26</v>
      </c>
      <c r="Q197" s="16">
        <v>17</v>
      </c>
      <c r="R197" s="16">
        <v>65</v>
      </c>
      <c r="S197" s="16">
        <v>9</v>
      </c>
      <c r="T197" s="16">
        <v>35</v>
      </c>
      <c r="W197" s="16">
        <v>24</v>
      </c>
      <c r="X197" s="16">
        <v>24</v>
      </c>
      <c r="Y197" s="16">
        <v>100</v>
      </c>
    </row>
    <row r="198" spans="1:32" ht="13.5" customHeight="1" x14ac:dyDescent="0.3">
      <c r="A198" s="16">
        <v>658</v>
      </c>
      <c r="B198" s="4" t="e">
        <f>VLOOKUP(A198,'1. 문헌특성'!A:W,2,0)</f>
        <v>#N/A</v>
      </c>
      <c r="C198" s="16" t="e">
        <f>VLOOKUP(A198,'1. 문헌특성'!A:W,3,0)</f>
        <v>#N/A</v>
      </c>
      <c r="D198" s="16" t="e">
        <f t="shared" si="3"/>
        <v>#N/A</v>
      </c>
      <c r="E198" s="4" t="e">
        <f>VLOOKUP(A198,'1. 문헌특성'!A:W,6,0)</f>
        <v>#N/A</v>
      </c>
      <c r="F198" s="4" t="e">
        <f>VLOOKUP(A198,'1. 문헌특성'!A:W,11,0)</f>
        <v>#N/A</v>
      </c>
      <c r="G198" s="15" t="e">
        <f>VLOOKUP(A198,'1. 문헌특성'!A:W,15,0)</f>
        <v>#N/A</v>
      </c>
      <c r="H198" s="4" t="e">
        <f>VLOOKUP(A198,'1. 문헌특성'!A:W,16,0)</f>
        <v>#N/A</v>
      </c>
      <c r="I198" s="16" t="s">
        <v>31</v>
      </c>
      <c r="J198" s="4" t="e">
        <f>VLOOKUP(A198,'1. 문헌특성'!A:W,25,0)</f>
        <v>#N/A</v>
      </c>
      <c r="K198" s="4" t="e">
        <f>VLOOKUP(A198,'1. 문헌특성'!A:W,12,0)</f>
        <v>#N/A</v>
      </c>
      <c r="P198" s="16">
        <v>13</v>
      </c>
      <c r="S198" s="16">
        <v>13</v>
      </c>
      <c r="T198" s="16">
        <v>100</v>
      </c>
      <c r="W198" s="16">
        <v>13</v>
      </c>
      <c r="X198" s="16">
        <v>13</v>
      </c>
      <c r="Y198" s="16">
        <v>100</v>
      </c>
    </row>
    <row r="199" spans="1:32" ht="13.5" customHeight="1" x14ac:dyDescent="0.3">
      <c r="A199" s="16">
        <v>679</v>
      </c>
      <c r="B199" s="4" t="str">
        <f>VLOOKUP(A199,'1. 문헌특성'!A:W,2,0)</f>
        <v>Bril</v>
      </c>
      <c r="C199" s="16">
        <f>VLOOKUP(A199,'1. 문헌특성'!A:W,3,0)</f>
        <v>2000</v>
      </c>
      <c r="D199" s="16" t="str">
        <f t="shared" si="3"/>
        <v>Bril(2000)</v>
      </c>
      <c r="E199" s="4" t="str">
        <f>VLOOKUP(A199,'1. 문헌특성'!A:W,6,0)</f>
        <v>환자대조군</v>
      </c>
      <c r="F199" s="4" t="str">
        <f>VLOOKUP(A199,'1. 문헌특성'!A:W,11,0)</f>
        <v>당뇨병성 비신경병증환자/신경병증환자</v>
      </c>
      <c r="G199" s="15">
        <f>VLOOKUP(A199,'1. 문헌특성'!A:W,15,0)</f>
        <v>38</v>
      </c>
      <c r="H199" s="4" t="str">
        <f>VLOOKUP(A199,'1. 문헌특성'!A:W,16,0)</f>
        <v>- 당뇨병환자들에서 치료방식을 인슐린, 경구 혈당강하제, 식이요법을 하는 환자로만 구성
- 모든 피험자에서 자율신경계증상(대소변 실금, 변비, 야행성설사, 성기능장애, 기립성 어지럼증, 위염, 불규칙한 땀흘림, 피부건조 및 피부색변화)에 대한 자세한 조사가 포함된 의학, 신경학적 정보를 얻음
-당뇨병으로 인한 신경병증 환자를 선택하기 위해 신체, 신경검사가 수행되었음
-배제기준으로는 가족성 신경병증, 알콜중독, 영양결핍, 독성약물노출, 자가면역신경병증과 같은 다른 원인을 가진 환자는 제외함</v>
      </c>
      <c r="I199" s="16" t="s">
        <v>31</v>
      </c>
      <c r="J199" s="4" t="e">
        <f>VLOOKUP(A199,'1. 문헌특성'!A:W,25,0)</f>
        <v>#REF!</v>
      </c>
      <c r="K199" s="4" t="str">
        <f>VLOOKUP(A199,'1. 문헌특성'!A:W,12,0)</f>
        <v>1997.9-1999.6</v>
      </c>
      <c r="P199" s="16">
        <v>337</v>
      </c>
      <c r="T199" s="16">
        <v>69</v>
      </c>
      <c r="W199" s="16">
        <v>38</v>
      </c>
      <c r="Y199" s="16">
        <v>89</v>
      </c>
    </row>
    <row r="200" spans="1:32" ht="13.5" customHeight="1" x14ac:dyDescent="0.3">
      <c r="A200" s="16">
        <v>679</v>
      </c>
      <c r="B200" s="4" t="str">
        <f>VLOOKUP(A200,'1. 문헌특성'!A:W,2,0)</f>
        <v>Bril</v>
      </c>
      <c r="C200" s="16">
        <f>VLOOKUP(A200,'1. 문헌특성'!A:W,3,0)</f>
        <v>2000</v>
      </c>
      <c r="D200" s="16" t="str">
        <f t="shared" si="3"/>
        <v>Bril(2000)</v>
      </c>
      <c r="E200" s="4" t="str">
        <f>VLOOKUP(A200,'1. 문헌특성'!A:W,6,0)</f>
        <v>환자대조군</v>
      </c>
      <c r="F200" s="4" t="str">
        <f>VLOOKUP(A200,'1. 문헌특성'!A:W,11,0)</f>
        <v>당뇨병성 비신경병증환자/신경병증환자</v>
      </c>
      <c r="G200" s="15">
        <f>VLOOKUP(A200,'1. 문헌특성'!A:W,15,0)</f>
        <v>38</v>
      </c>
      <c r="H200" s="4" t="str">
        <f>VLOOKUP(A200,'1. 문헌특성'!A:W,16,0)</f>
        <v>- 당뇨병환자들에서 치료방식을 인슐린, 경구 혈당강하제, 식이요법을 하는 환자로만 구성
- 모든 피험자에서 자율신경계증상(대소변 실금, 변비, 야행성설사, 성기능장애, 기립성 어지럼증, 위염, 불규칙한 땀흘림, 피부건조 및 피부색변화)에 대한 자세한 조사가 포함된 의학, 신경학적 정보를 얻음
-당뇨병으로 인한 신경병증 환자를 선택하기 위해 신체, 신경검사가 수행되었음
-배제기준으로는 가족성 신경병증, 알콜중독, 영양결핍, 독성약물노출, 자가면역신경병증과 같은 다른 원인을 가진 환자는 제외함</v>
      </c>
      <c r="I200" s="16" t="s">
        <v>31</v>
      </c>
      <c r="J200" s="4" t="e">
        <f>VLOOKUP(A200,'1. 문헌특성'!A:W,25,0)</f>
        <v>#REF!</v>
      </c>
      <c r="K200" s="4" t="str">
        <f>VLOOKUP(A200,'1. 문헌특성'!A:W,12,0)</f>
        <v>1997.9-1999.6</v>
      </c>
      <c r="M200" s="16" t="s">
        <v>1649</v>
      </c>
      <c r="P200" s="16">
        <v>337</v>
      </c>
      <c r="T200" s="16">
        <v>85</v>
      </c>
      <c r="W200" s="16">
        <v>38</v>
      </c>
      <c r="Y200" s="16">
        <v>8</v>
      </c>
    </row>
    <row r="201" spans="1:32" ht="13.5" customHeight="1" x14ac:dyDescent="0.3">
      <c r="A201" s="16">
        <v>681</v>
      </c>
      <c r="B201" s="4" t="str">
        <f>VLOOKUP(A201,'1. 문헌특성'!A:W,2,0)</f>
        <v>Marinis</v>
      </c>
      <c r="C201" s="16">
        <f>VLOOKUP(A201,'1. 문헌특성'!A:W,3,0)</f>
        <v>2000</v>
      </c>
      <c r="D201" s="16" t="str">
        <f t="shared" si="3"/>
        <v>Marinis(2000)</v>
      </c>
      <c r="E201" s="4" t="str">
        <f>VLOOKUP(A201,'1. 문헌특성'!A:W,6,0)</f>
        <v>환자대조군</v>
      </c>
      <c r="F201" s="4" t="str">
        <f>VLOOKUP(A201,'1. 문헌특성'!A:W,11,0)</f>
        <v>파킨슨병(PD)/다계통위축증(MSA)</v>
      </c>
      <c r="G201" s="15">
        <f>VLOOKUP(A201,'1. 문헌특성'!A:W,15,0)</f>
        <v>15</v>
      </c>
      <c r="H201" s="4" t="str">
        <f>VLOOKUP(A201,'1.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201" s="16" t="s">
        <v>31</v>
      </c>
      <c r="J201" s="4" t="e">
        <f>VLOOKUP(A201,'1. 문헌특성'!A:W,25,0)</f>
        <v>#REF!</v>
      </c>
      <c r="K201" s="4" t="str">
        <f>VLOOKUP(A201,'1. 문헌특성'!A:W,12,0)</f>
        <v>-</v>
      </c>
      <c r="L201" s="17" t="s">
        <v>1670</v>
      </c>
      <c r="P201" s="16">
        <v>15</v>
      </c>
      <c r="Q201" s="16">
        <v>15</v>
      </c>
      <c r="R201" s="16">
        <v>100</v>
      </c>
      <c r="W201" s="4">
        <v>15</v>
      </c>
      <c r="X201" s="16">
        <v>15</v>
      </c>
      <c r="Y201" s="16">
        <v>100</v>
      </c>
    </row>
    <row r="202" spans="1:32" ht="13.5" customHeight="1" x14ac:dyDescent="0.3">
      <c r="A202" s="16">
        <v>681</v>
      </c>
      <c r="B202" s="4" t="str">
        <f>VLOOKUP(A202,'1. 문헌특성'!A:W,2,0)</f>
        <v>Marinis</v>
      </c>
      <c r="C202" s="16">
        <f>VLOOKUP(A202,'1. 문헌특성'!A:W,3,0)</f>
        <v>2000</v>
      </c>
      <c r="D202" s="16" t="str">
        <f t="shared" si="3"/>
        <v>Marinis(2000)</v>
      </c>
      <c r="E202" s="4" t="str">
        <f>VLOOKUP(A202,'1. 문헌특성'!A:W,6,0)</f>
        <v>환자대조군</v>
      </c>
      <c r="F202" s="4" t="str">
        <f>VLOOKUP(A202,'1. 문헌특성'!A:W,11,0)</f>
        <v>파킨슨병(PD)/다계통위축증(MSA)</v>
      </c>
      <c r="G202" s="15">
        <f>VLOOKUP(A202,'1. 문헌특성'!A:W,15,0)</f>
        <v>15</v>
      </c>
      <c r="H202" s="4" t="str">
        <f>VLOOKUP(A202,'1.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202" s="16" t="s">
        <v>31</v>
      </c>
      <c r="J202" s="4" t="e">
        <f>VLOOKUP(A202,'1. 문헌특성'!A:W,25,0)</f>
        <v>#REF!</v>
      </c>
      <c r="K202" s="4" t="str">
        <f>VLOOKUP(A202,'1. 문헌특성'!A:W,12,0)</f>
        <v>-</v>
      </c>
      <c r="L202" s="17" t="s">
        <v>1672</v>
      </c>
      <c r="P202" s="16">
        <v>15</v>
      </c>
      <c r="S202" s="16">
        <v>10</v>
      </c>
      <c r="W202" s="4"/>
    </row>
    <row r="203" spans="1:32" ht="13.5" customHeight="1" x14ac:dyDescent="0.3">
      <c r="A203" s="16">
        <v>681</v>
      </c>
      <c r="B203" s="4" t="str">
        <f>VLOOKUP(A203,'1. 문헌특성'!A:W,2,0)</f>
        <v>Marinis</v>
      </c>
      <c r="C203" s="16">
        <f>VLOOKUP(A203,'1. 문헌특성'!A:W,3,0)</f>
        <v>2000</v>
      </c>
      <c r="D203" s="16" t="str">
        <f t="shared" si="3"/>
        <v>Marinis(2000)</v>
      </c>
      <c r="E203" s="4" t="str">
        <f>VLOOKUP(A203,'1. 문헌특성'!A:W,6,0)</f>
        <v>환자대조군</v>
      </c>
      <c r="F203" s="4" t="str">
        <f>VLOOKUP(A203,'1. 문헌특성'!A:W,11,0)</f>
        <v>파킨슨병(PD)/다계통위축증(MSA)</v>
      </c>
      <c r="G203" s="15">
        <f>VLOOKUP(A203,'1. 문헌특성'!A:W,15,0)</f>
        <v>15</v>
      </c>
      <c r="H203" s="4" t="str">
        <f>VLOOKUP(A203,'1.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203" s="16" t="s">
        <v>31</v>
      </c>
      <c r="J203" s="4" t="e">
        <f>VLOOKUP(A203,'1. 문헌특성'!A:W,25,0)</f>
        <v>#REF!</v>
      </c>
      <c r="K203" s="4" t="str">
        <f>VLOOKUP(A203,'1. 문헌특성'!A:W,12,0)</f>
        <v>-</v>
      </c>
      <c r="L203" s="17" t="s">
        <v>1671</v>
      </c>
      <c r="P203" s="16">
        <v>15</v>
      </c>
      <c r="S203" s="16">
        <v>5</v>
      </c>
      <c r="W203" s="4"/>
    </row>
    <row r="204" spans="1:32" ht="13.5" customHeight="1" x14ac:dyDescent="0.3">
      <c r="A204" s="16">
        <v>689</v>
      </c>
      <c r="B204" s="4" t="str">
        <f>VLOOKUP(A204,'1. 문헌특성'!A:W,2,0)</f>
        <v>Shivji</v>
      </c>
      <c r="C204" s="16">
        <f>VLOOKUP(A204,'1. 문헌특성'!A:W,3,0)</f>
        <v>1999</v>
      </c>
      <c r="D204" s="16" t="str">
        <f t="shared" si="3"/>
        <v>Shivji(1999)</v>
      </c>
      <c r="E204" s="4" t="str">
        <f>VLOOKUP(A204,'1. 문헌특성'!A:W,6,0)</f>
        <v>환자대조군</v>
      </c>
      <c r="F204" s="4" t="str">
        <f>VLOOKUP(A204,'1. 문헌특성'!A:W,11,0)</f>
        <v>FAP(가족성 아밀로이드성 신경병증)/HSAN(유전성 감각 자율신경장애)</v>
      </c>
      <c r="G204" s="15">
        <f>VLOOKUP(A204,'1. 문헌특성'!A:W,15,0)</f>
        <v>6</v>
      </c>
      <c r="H204" s="4" t="str">
        <f>VLOOKUP(A204,'1. 문헌특성'!A:W,16,0)</f>
        <v>신경근 클리닉에서 FAP, HSAN으로 진단받은 환자들. FAP는 DNA 검사를 통해 아밀로이드 트렌트티레틴 met30이 있는것을 확인하였음. HSAN은 가족력으로 판단함</v>
      </c>
      <c r="I204" s="16" t="s">
        <v>31</v>
      </c>
      <c r="J204" s="4" t="e">
        <f>VLOOKUP(A204,'1. 문헌특성'!A:W,25,0)</f>
        <v>#REF!</v>
      </c>
      <c r="K204" s="4" t="str">
        <f>VLOOKUP(A204,'1. 문헌특성'!A:W,12,0)</f>
        <v>-</v>
      </c>
      <c r="L204" s="17" t="s">
        <v>1679</v>
      </c>
      <c r="M204" s="16" t="s">
        <v>1608</v>
      </c>
      <c r="P204" s="16">
        <v>17</v>
      </c>
      <c r="Q204" s="16">
        <v>4</v>
      </c>
      <c r="S204" s="16">
        <v>13</v>
      </c>
      <c r="W204" s="16">
        <v>16</v>
      </c>
      <c r="X204" s="16">
        <v>15</v>
      </c>
      <c r="Z204" s="16" t="s">
        <v>1678</v>
      </c>
    </row>
    <row r="205" spans="1:32" ht="13.5" customHeight="1" x14ac:dyDescent="0.3">
      <c r="A205" s="16">
        <v>712</v>
      </c>
      <c r="B205" s="4" t="e">
        <f>VLOOKUP(A205,'1. 문헌특성'!A:W,2,0)</f>
        <v>#N/A</v>
      </c>
      <c r="C205" s="16" t="e">
        <f>VLOOKUP(A205,'1. 문헌특성'!A:W,3,0)</f>
        <v>#N/A</v>
      </c>
      <c r="D205" s="16" t="e">
        <f t="shared" si="3"/>
        <v>#N/A</v>
      </c>
      <c r="E205" s="4" t="e">
        <f>VLOOKUP(A205,'1. 문헌특성'!A:W,6,0)</f>
        <v>#N/A</v>
      </c>
      <c r="F205" s="4" t="e">
        <f>VLOOKUP(A205,'1. 문헌특성'!A:W,11,0)</f>
        <v>#N/A</v>
      </c>
      <c r="G205" s="15" t="e">
        <f>VLOOKUP(A205,'1. 문헌특성'!A:W,15,0)</f>
        <v>#N/A</v>
      </c>
      <c r="H205" s="4" t="e">
        <f>VLOOKUP(A205,'1. 문헌특성'!A:W,16,0)</f>
        <v>#N/A</v>
      </c>
      <c r="I205" s="16" t="s">
        <v>31</v>
      </c>
      <c r="J205" s="4" t="e">
        <f>VLOOKUP(A205,'1. 문헌특성'!A:W,25,0)</f>
        <v>#N/A</v>
      </c>
      <c r="K205" s="4" t="e">
        <f>VLOOKUP(A205,'1. 문헌특성'!A:W,12,0)</f>
        <v>#N/A</v>
      </c>
      <c r="P205" s="16">
        <v>22</v>
      </c>
      <c r="S205" s="16">
        <v>8</v>
      </c>
      <c r="T205" s="16">
        <v>36</v>
      </c>
      <c r="W205" s="16">
        <v>21</v>
      </c>
      <c r="X205" s="16">
        <v>21</v>
      </c>
      <c r="Y205" s="16">
        <v>100</v>
      </c>
    </row>
    <row r="206" spans="1:32" ht="13.5" customHeight="1" x14ac:dyDescent="0.3">
      <c r="A206" s="16">
        <v>742</v>
      </c>
      <c r="B206" s="4" t="e">
        <f>VLOOKUP(A206,'1. 문헌특성'!A:W,2,0)</f>
        <v>#N/A</v>
      </c>
      <c r="C206" s="16" t="e">
        <f>VLOOKUP(A206,'1. 문헌특성'!A:W,3,0)</f>
        <v>#N/A</v>
      </c>
      <c r="D206" s="16" t="e">
        <f t="shared" si="3"/>
        <v>#N/A</v>
      </c>
      <c r="E206" s="4" t="e">
        <f>VLOOKUP(A206,'1. 문헌특성'!A:W,6,0)</f>
        <v>#N/A</v>
      </c>
      <c r="F206" s="4" t="e">
        <f>VLOOKUP(A206,'1. 문헌특성'!A:W,11,0)</f>
        <v>#N/A</v>
      </c>
      <c r="G206" s="15" t="e">
        <f>VLOOKUP(A206,'1. 문헌특성'!A:W,15,0)</f>
        <v>#N/A</v>
      </c>
      <c r="H206" s="4" t="e">
        <f>VLOOKUP(A206,'1. 문헌특성'!A:W,16,0)</f>
        <v>#N/A</v>
      </c>
      <c r="I206" s="16" t="s">
        <v>31</v>
      </c>
      <c r="J206" s="4" t="e">
        <f>VLOOKUP(A206,'1. 문헌특성'!A:W,25,0)</f>
        <v>#N/A</v>
      </c>
      <c r="K206" s="4" t="e">
        <f>VLOOKUP(A206,'1. 문헌특성'!A:W,12,0)</f>
        <v>#N/A</v>
      </c>
      <c r="M206" s="16" t="s">
        <v>1699</v>
      </c>
      <c r="P206" s="16">
        <v>31</v>
      </c>
      <c r="Q206" s="16">
        <v>31</v>
      </c>
      <c r="R206" s="16">
        <v>100</v>
      </c>
      <c r="W206" s="16">
        <v>48</v>
      </c>
      <c r="X206" s="16">
        <v>48</v>
      </c>
      <c r="Y206" s="16">
        <v>100</v>
      </c>
    </row>
    <row r="207" spans="1:32" ht="13.5" customHeight="1" x14ac:dyDescent="0.3">
      <c r="A207" s="16">
        <v>742</v>
      </c>
      <c r="B207" s="4" t="e">
        <f>VLOOKUP(A207,'1. 문헌특성'!A:W,2,0)</f>
        <v>#N/A</v>
      </c>
      <c r="C207" s="16" t="e">
        <f>VLOOKUP(A207,'1. 문헌특성'!A:W,3,0)</f>
        <v>#N/A</v>
      </c>
      <c r="D207" s="16" t="e">
        <f t="shared" si="3"/>
        <v>#N/A</v>
      </c>
      <c r="E207" s="4" t="e">
        <f>VLOOKUP(A207,'1. 문헌특성'!A:W,6,0)</f>
        <v>#N/A</v>
      </c>
      <c r="F207" s="4" t="e">
        <f>VLOOKUP(A207,'1. 문헌특성'!A:W,11,0)</f>
        <v>#N/A</v>
      </c>
      <c r="G207" s="15" t="e">
        <f>VLOOKUP(A207,'1. 문헌특성'!A:W,15,0)</f>
        <v>#N/A</v>
      </c>
      <c r="H207" s="4" t="e">
        <f>VLOOKUP(A207,'1. 문헌특성'!A:W,16,0)</f>
        <v>#N/A</v>
      </c>
      <c r="I207" s="16" t="s">
        <v>31</v>
      </c>
      <c r="J207" s="4" t="e">
        <f>VLOOKUP(A207,'1. 문헌특성'!A:W,25,0)</f>
        <v>#N/A</v>
      </c>
      <c r="K207" s="4" t="e">
        <f>VLOOKUP(A207,'1. 문헌특성'!A:W,12,0)</f>
        <v>#N/A</v>
      </c>
      <c r="M207" s="16" t="s">
        <v>1700</v>
      </c>
      <c r="P207" s="16">
        <v>31</v>
      </c>
      <c r="Q207" s="16">
        <v>24</v>
      </c>
      <c r="S207" s="16">
        <v>7</v>
      </c>
      <c r="T207" s="16">
        <v>22.5</v>
      </c>
      <c r="W207" s="16">
        <v>48</v>
      </c>
      <c r="X207" s="16">
        <v>48</v>
      </c>
      <c r="Y207" s="16">
        <v>100</v>
      </c>
      <c r="AF207" s="17" t="s">
        <v>1701</v>
      </c>
    </row>
    <row r="208" spans="1:32" ht="13.5" customHeight="1" x14ac:dyDescent="0.3">
      <c r="A208" s="16">
        <v>762</v>
      </c>
      <c r="B208" s="4" t="e">
        <f>VLOOKUP(A208,'1. 문헌특성'!A:W,2,0)</f>
        <v>#N/A</v>
      </c>
      <c r="C208" s="16" t="e">
        <f>VLOOKUP(A208,'1. 문헌특성'!A:W,3,0)</f>
        <v>#N/A</v>
      </c>
      <c r="D208" s="16" t="e">
        <f t="shared" si="3"/>
        <v>#N/A</v>
      </c>
      <c r="E208" s="4" t="e">
        <f>VLOOKUP(A208,'1. 문헌특성'!A:W,6,0)</f>
        <v>#N/A</v>
      </c>
      <c r="F208" s="4" t="e">
        <f>VLOOKUP(A208,'1. 문헌특성'!A:W,11,0)</f>
        <v>#N/A</v>
      </c>
      <c r="G208" s="15" t="e">
        <f>VLOOKUP(A208,'1. 문헌특성'!A:W,15,0)</f>
        <v>#N/A</v>
      </c>
      <c r="H208" s="4" t="e">
        <f>VLOOKUP(A208,'1. 문헌특성'!A:W,16,0)</f>
        <v>#N/A</v>
      </c>
      <c r="I208" s="16" t="s">
        <v>31</v>
      </c>
      <c r="J208" s="4" t="e">
        <f>VLOOKUP(A208,'1. 문헌특성'!A:W,25,0)</f>
        <v>#N/A</v>
      </c>
      <c r="K208" s="4" t="e">
        <f>VLOOKUP(A208,'1. 문헌특성'!A:W,12,0)</f>
        <v>#N/A</v>
      </c>
      <c r="L208" s="17" t="s">
        <v>1710</v>
      </c>
      <c r="M208" s="16" t="s">
        <v>1709</v>
      </c>
      <c r="P208" s="16">
        <v>23</v>
      </c>
      <c r="Q208" s="16">
        <v>12</v>
      </c>
      <c r="R208" s="16">
        <v>52</v>
      </c>
      <c r="S208" s="16">
        <v>11</v>
      </c>
      <c r="T208" s="16">
        <v>48</v>
      </c>
      <c r="W208" s="16">
        <v>10</v>
      </c>
      <c r="X208" s="16">
        <v>10</v>
      </c>
      <c r="Y208" s="16">
        <v>100</v>
      </c>
      <c r="AF208" s="17" t="s">
        <v>391</v>
      </c>
    </row>
    <row r="209" spans="1:32" ht="13.5" customHeight="1" x14ac:dyDescent="0.3">
      <c r="A209" s="16">
        <v>769</v>
      </c>
      <c r="B209" s="4" t="e">
        <f>VLOOKUP(A209,'1. 문헌특성'!A:W,2,0)</f>
        <v>#N/A</v>
      </c>
      <c r="C209" s="16" t="e">
        <f>VLOOKUP(A209,'1. 문헌특성'!A:W,3,0)</f>
        <v>#N/A</v>
      </c>
      <c r="D209" s="16" t="e">
        <f t="shared" si="3"/>
        <v>#N/A</v>
      </c>
      <c r="E209" s="4" t="e">
        <f>VLOOKUP(A209,'1. 문헌특성'!A:W,6,0)</f>
        <v>#N/A</v>
      </c>
      <c r="F209" s="4" t="e">
        <f>VLOOKUP(A209,'1. 문헌특성'!A:W,11,0)</f>
        <v>#N/A</v>
      </c>
      <c r="G209" s="15" t="e">
        <f>VLOOKUP(A209,'1. 문헌특성'!A:W,15,0)</f>
        <v>#N/A</v>
      </c>
      <c r="H209" s="4" t="e">
        <f>VLOOKUP(A209,'1. 문헌특성'!A:W,16,0)</f>
        <v>#N/A</v>
      </c>
      <c r="I209" s="16" t="s">
        <v>31</v>
      </c>
      <c r="J209" s="4" t="e">
        <f>VLOOKUP(A209,'1. 문헌특성'!A:W,25,0)</f>
        <v>#N/A</v>
      </c>
      <c r="K209" s="4" t="e">
        <f>VLOOKUP(A209,'1. 문헌특성'!A:W,12,0)</f>
        <v>#N/A</v>
      </c>
      <c r="L209" s="17" t="s">
        <v>1483</v>
      </c>
      <c r="P209" s="16">
        <v>23</v>
      </c>
      <c r="S209" s="16">
        <v>1</v>
      </c>
      <c r="W209" s="16">
        <v>24</v>
      </c>
      <c r="Z209" s="16">
        <v>0</v>
      </c>
      <c r="AF209" s="17" t="s">
        <v>1718</v>
      </c>
    </row>
    <row r="210" spans="1:32" ht="13.5" customHeight="1" x14ac:dyDescent="0.3">
      <c r="A210" s="16">
        <v>769</v>
      </c>
      <c r="B210" s="4" t="e">
        <f>VLOOKUP(A210,'1. 문헌특성'!A:W,2,0)</f>
        <v>#N/A</v>
      </c>
      <c r="C210" s="16" t="e">
        <f>VLOOKUP(A210,'1. 문헌특성'!A:W,3,0)</f>
        <v>#N/A</v>
      </c>
      <c r="D210" s="16" t="e">
        <f t="shared" si="3"/>
        <v>#N/A</v>
      </c>
      <c r="E210" s="4" t="e">
        <f>VLOOKUP(A210,'1. 문헌특성'!A:W,6,0)</f>
        <v>#N/A</v>
      </c>
      <c r="F210" s="4" t="e">
        <f>VLOOKUP(A210,'1. 문헌특성'!A:W,11,0)</f>
        <v>#N/A</v>
      </c>
      <c r="G210" s="15" t="e">
        <f>VLOOKUP(A210,'1. 문헌특성'!A:W,15,0)</f>
        <v>#N/A</v>
      </c>
      <c r="H210" s="4" t="e">
        <f>VLOOKUP(A210,'1. 문헌특성'!A:W,16,0)</f>
        <v>#N/A</v>
      </c>
      <c r="I210" s="16" t="s">
        <v>31</v>
      </c>
      <c r="J210" s="4" t="e">
        <f>VLOOKUP(A210,'1. 문헌특성'!A:W,25,0)</f>
        <v>#N/A</v>
      </c>
      <c r="K210" s="4" t="e">
        <f>VLOOKUP(A210,'1. 문헌특성'!A:W,12,0)</f>
        <v>#N/A</v>
      </c>
      <c r="L210" s="17" t="s">
        <v>1716</v>
      </c>
      <c r="P210" s="16">
        <v>23</v>
      </c>
      <c r="S210" s="16">
        <v>2</v>
      </c>
      <c r="W210" s="16">
        <v>24</v>
      </c>
      <c r="Z210" s="16">
        <v>2</v>
      </c>
      <c r="AF210" s="17" t="s">
        <v>1718</v>
      </c>
    </row>
    <row r="211" spans="1:32" ht="13.5" customHeight="1" x14ac:dyDescent="0.3">
      <c r="A211" s="16">
        <v>769</v>
      </c>
      <c r="B211" s="4" t="e">
        <f>VLOOKUP(A211,'1. 문헌특성'!A:W,2,0)</f>
        <v>#N/A</v>
      </c>
      <c r="C211" s="16" t="e">
        <f>VLOOKUP(A211,'1. 문헌특성'!A:W,3,0)</f>
        <v>#N/A</v>
      </c>
      <c r="D211" s="16" t="e">
        <f t="shared" si="3"/>
        <v>#N/A</v>
      </c>
      <c r="E211" s="4" t="e">
        <f>VLOOKUP(A211,'1. 문헌특성'!A:W,6,0)</f>
        <v>#N/A</v>
      </c>
      <c r="F211" s="4" t="e">
        <f>VLOOKUP(A211,'1. 문헌특성'!A:W,11,0)</f>
        <v>#N/A</v>
      </c>
      <c r="G211" s="15" t="e">
        <f>VLOOKUP(A211,'1. 문헌특성'!A:W,15,0)</f>
        <v>#N/A</v>
      </c>
      <c r="H211" s="4" t="e">
        <f>VLOOKUP(A211,'1. 문헌특성'!A:W,16,0)</f>
        <v>#N/A</v>
      </c>
      <c r="I211" s="16" t="s">
        <v>31</v>
      </c>
      <c r="J211" s="4" t="e">
        <f>VLOOKUP(A211,'1. 문헌특성'!A:W,25,0)</f>
        <v>#N/A</v>
      </c>
      <c r="K211" s="4" t="e">
        <f>VLOOKUP(A211,'1. 문헌특성'!A:W,12,0)</f>
        <v>#N/A</v>
      </c>
      <c r="L211" s="17" t="s">
        <v>1717</v>
      </c>
      <c r="P211" s="16">
        <v>23</v>
      </c>
      <c r="S211" s="16">
        <v>2</v>
      </c>
      <c r="W211" s="16">
        <v>24</v>
      </c>
      <c r="Z211" s="16">
        <v>0</v>
      </c>
      <c r="AF211" s="17" t="s">
        <v>1718</v>
      </c>
    </row>
    <row r="212" spans="1:32" ht="13.5" customHeight="1" x14ac:dyDescent="0.3">
      <c r="A212" s="16">
        <v>769</v>
      </c>
      <c r="B212" s="4" t="e">
        <f>VLOOKUP(A212,'1. 문헌특성'!A:W,2,0)</f>
        <v>#N/A</v>
      </c>
      <c r="C212" s="16" t="e">
        <f>VLOOKUP(A212,'1. 문헌특성'!A:W,3,0)</f>
        <v>#N/A</v>
      </c>
      <c r="D212" s="16" t="e">
        <f t="shared" si="3"/>
        <v>#N/A</v>
      </c>
      <c r="E212" s="4" t="e">
        <f>VLOOKUP(A212,'1. 문헌특성'!A:W,6,0)</f>
        <v>#N/A</v>
      </c>
      <c r="F212" s="4" t="e">
        <f>VLOOKUP(A212,'1. 문헌특성'!A:W,11,0)</f>
        <v>#N/A</v>
      </c>
      <c r="G212" s="15" t="e">
        <f>VLOOKUP(A212,'1. 문헌특성'!A:W,15,0)</f>
        <v>#N/A</v>
      </c>
      <c r="H212" s="4" t="e">
        <f>VLOOKUP(A212,'1. 문헌특성'!A:W,16,0)</f>
        <v>#N/A</v>
      </c>
      <c r="I212" s="16" t="s">
        <v>31</v>
      </c>
      <c r="J212" s="4" t="e">
        <f>VLOOKUP(A212,'1. 문헌특성'!A:W,25,0)</f>
        <v>#N/A</v>
      </c>
      <c r="K212" s="4" t="e">
        <f>VLOOKUP(A212,'1. 문헌특성'!A:W,12,0)</f>
        <v>#N/A</v>
      </c>
      <c r="L212" s="17" t="s">
        <v>1483</v>
      </c>
      <c r="P212" s="16">
        <v>23</v>
      </c>
      <c r="S212" s="16">
        <v>2</v>
      </c>
      <c r="W212" s="16">
        <v>24</v>
      </c>
      <c r="Z212" s="16">
        <v>2</v>
      </c>
      <c r="AF212" s="17" t="s">
        <v>1719</v>
      </c>
    </row>
    <row r="213" spans="1:32" ht="13.5" customHeight="1" x14ac:dyDescent="0.3">
      <c r="A213" s="16">
        <v>769</v>
      </c>
      <c r="B213" s="4" t="e">
        <f>VLOOKUP(A213,'1. 문헌특성'!A:W,2,0)</f>
        <v>#N/A</v>
      </c>
      <c r="C213" s="16" t="e">
        <f>VLOOKUP(A213,'1. 문헌특성'!A:W,3,0)</f>
        <v>#N/A</v>
      </c>
      <c r="D213" s="16" t="e">
        <f t="shared" si="3"/>
        <v>#N/A</v>
      </c>
      <c r="E213" s="4" t="e">
        <f>VLOOKUP(A213,'1. 문헌특성'!A:W,6,0)</f>
        <v>#N/A</v>
      </c>
      <c r="F213" s="4" t="e">
        <f>VLOOKUP(A213,'1. 문헌특성'!A:W,11,0)</f>
        <v>#N/A</v>
      </c>
      <c r="G213" s="15" t="e">
        <f>VLOOKUP(A213,'1. 문헌특성'!A:W,15,0)</f>
        <v>#N/A</v>
      </c>
      <c r="H213" s="4" t="e">
        <f>VLOOKUP(A213,'1. 문헌특성'!A:W,16,0)</f>
        <v>#N/A</v>
      </c>
      <c r="I213" s="16" t="s">
        <v>31</v>
      </c>
      <c r="J213" s="4" t="e">
        <f>VLOOKUP(A213,'1. 문헌특성'!A:W,25,0)</f>
        <v>#N/A</v>
      </c>
      <c r="K213" s="4" t="e">
        <f>VLOOKUP(A213,'1. 문헌특성'!A:W,12,0)</f>
        <v>#N/A</v>
      </c>
      <c r="L213" s="17" t="s">
        <v>1716</v>
      </c>
      <c r="P213" s="16">
        <v>23</v>
      </c>
      <c r="S213" s="16">
        <v>5</v>
      </c>
      <c r="W213" s="16">
        <v>24</v>
      </c>
      <c r="Z213" s="16">
        <v>3</v>
      </c>
      <c r="AF213" s="17" t="s">
        <v>1719</v>
      </c>
    </row>
    <row r="214" spans="1:32" ht="13.5" customHeight="1" x14ac:dyDescent="0.3">
      <c r="A214" s="16">
        <v>769</v>
      </c>
      <c r="B214" s="4" t="e">
        <f>VLOOKUP(A214,'1. 문헌특성'!A:W,2,0)</f>
        <v>#N/A</v>
      </c>
      <c r="C214" s="16" t="e">
        <f>VLOOKUP(A214,'1. 문헌특성'!A:W,3,0)</f>
        <v>#N/A</v>
      </c>
      <c r="D214" s="16" t="e">
        <f t="shared" si="3"/>
        <v>#N/A</v>
      </c>
      <c r="E214" s="4" t="e">
        <f>VLOOKUP(A214,'1. 문헌특성'!A:W,6,0)</f>
        <v>#N/A</v>
      </c>
      <c r="F214" s="4" t="e">
        <f>VLOOKUP(A214,'1. 문헌특성'!A:W,11,0)</f>
        <v>#N/A</v>
      </c>
      <c r="G214" s="15" t="e">
        <f>VLOOKUP(A214,'1. 문헌특성'!A:W,15,0)</f>
        <v>#N/A</v>
      </c>
      <c r="H214" s="4" t="e">
        <f>VLOOKUP(A214,'1. 문헌특성'!A:W,16,0)</f>
        <v>#N/A</v>
      </c>
      <c r="I214" s="16" t="s">
        <v>31</v>
      </c>
      <c r="J214" s="4" t="e">
        <f>VLOOKUP(A214,'1. 문헌특성'!A:W,25,0)</f>
        <v>#N/A</v>
      </c>
      <c r="K214" s="4" t="e">
        <f>VLOOKUP(A214,'1. 문헌특성'!A:W,12,0)</f>
        <v>#N/A</v>
      </c>
      <c r="L214" s="17" t="s">
        <v>1717</v>
      </c>
      <c r="P214" s="16">
        <v>23</v>
      </c>
      <c r="S214" s="16">
        <v>3</v>
      </c>
      <c r="W214" s="16">
        <v>24</v>
      </c>
      <c r="Z214" s="16">
        <v>2</v>
      </c>
      <c r="AF214" s="17" t="s">
        <v>1719</v>
      </c>
    </row>
    <row r="215" spans="1:32" ht="13.5" customHeight="1" x14ac:dyDescent="0.3">
      <c r="A215" s="16">
        <v>831</v>
      </c>
      <c r="B215" s="4" t="e">
        <f>VLOOKUP(A215,'1. 문헌특성'!A:W,2,0)</f>
        <v>#N/A</v>
      </c>
      <c r="C215" s="16" t="e">
        <f>VLOOKUP(A215,'1. 문헌특성'!A:W,3,0)</f>
        <v>#N/A</v>
      </c>
      <c r="D215" s="16" t="e">
        <f t="shared" si="3"/>
        <v>#N/A</v>
      </c>
      <c r="E215" s="4" t="e">
        <f>VLOOKUP(A215,'1. 문헌특성'!A:W,6,0)</f>
        <v>#N/A</v>
      </c>
      <c r="F215" s="4" t="e">
        <f>VLOOKUP(A215,'1. 문헌특성'!A:W,11,0)</f>
        <v>#N/A</v>
      </c>
      <c r="G215" s="15" t="e">
        <f>VLOOKUP(A215,'1. 문헌특성'!A:W,15,0)</f>
        <v>#N/A</v>
      </c>
      <c r="H215" s="4" t="e">
        <f>VLOOKUP(A215,'1. 문헌특성'!A:W,16,0)</f>
        <v>#N/A</v>
      </c>
      <c r="I215" s="16" t="s">
        <v>31</v>
      </c>
      <c r="J215" s="4" t="e">
        <f>VLOOKUP(A215,'1. 문헌특성'!A:W,25,0)</f>
        <v>#N/A</v>
      </c>
      <c r="K215" s="4" t="e">
        <f>VLOOKUP(A215,'1. 문헌특성'!A:W,12,0)</f>
        <v>#N/A</v>
      </c>
      <c r="M215" s="16" t="s">
        <v>1748</v>
      </c>
      <c r="P215" s="16">
        <v>60</v>
      </c>
      <c r="S215" s="16">
        <v>39</v>
      </c>
      <c r="T215" s="16">
        <v>65</v>
      </c>
      <c r="W215" s="16">
        <v>30</v>
      </c>
      <c r="X215" s="16">
        <v>30</v>
      </c>
      <c r="Y215" s="16">
        <v>100</v>
      </c>
      <c r="AF215" s="17" t="s">
        <v>1747</v>
      </c>
    </row>
    <row r="216" spans="1:32" ht="13.5" customHeight="1" x14ac:dyDescent="0.3">
      <c r="A216" s="16">
        <v>863</v>
      </c>
      <c r="B216" s="4" t="e">
        <f>VLOOKUP(A216,'1. 문헌특성'!A:W,2,0)</f>
        <v>#N/A</v>
      </c>
      <c r="C216" s="16" t="e">
        <f>VLOOKUP(A216,'1. 문헌특성'!A:W,3,0)</f>
        <v>#N/A</v>
      </c>
      <c r="D216" s="16" t="e">
        <f t="shared" si="3"/>
        <v>#N/A</v>
      </c>
      <c r="E216" s="4" t="e">
        <f>VLOOKUP(A216,'1. 문헌특성'!A:W,6,0)</f>
        <v>#N/A</v>
      </c>
      <c r="F216" s="4" t="e">
        <f>VLOOKUP(A216,'1. 문헌특성'!A:W,11,0)</f>
        <v>#N/A</v>
      </c>
      <c r="G216" s="15" t="e">
        <f>VLOOKUP(A216,'1. 문헌특성'!A:W,15,0)</f>
        <v>#N/A</v>
      </c>
      <c r="H216" s="4" t="e">
        <f>VLOOKUP(A216,'1. 문헌특성'!A:W,16,0)</f>
        <v>#N/A</v>
      </c>
      <c r="I216" s="16" t="s">
        <v>31</v>
      </c>
      <c r="J216" s="4" t="e">
        <f>VLOOKUP(A216,'1. 문헌특성'!A:W,25,0)</f>
        <v>#N/A</v>
      </c>
      <c r="K216" s="4" t="e">
        <f>VLOOKUP(A216,'1. 문헌특성'!A:W,12,0)</f>
        <v>#N/A</v>
      </c>
      <c r="P216" s="16">
        <v>30</v>
      </c>
      <c r="S216" s="16">
        <v>6</v>
      </c>
      <c r="W216" s="16">
        <v>30</v>
      </c>
      <c r="X216" s="16">
        <v>30</v>
      </c>
      <c r="Y216" s="16">
        <v>100</v>
      </c>
      <c r="AF216" s="17" t="s">
        <v>1753</v>
      </c>
    </row>
    <row r="217" spans="1:32" ht="13.5" customHeight="1" x14ac:dyDescent="0.3">
      <c r="A217" s="16">
        <v>874</v>
      </c>
      <c r="B217" s="4" t="e">
        <f>VLOOKUP(A217,'1. 문헌특성'!A:W,2,0)</f>
        <v>#N/A</v>
      </c>
      <c r="C217" s="16" t="e">
        <f>VLOOKUP(A217,'1. 문헌특성'!A:W,3,0)</f>
        <v>#N/A</v>
      </c>
      <c r="D217" s="16" t="e">
        <f t="shared" si="3"/>
        <v>#N/A</v>
      </c>
      <c r="E217" s="4" t="e">
        <f>VLOOKUP(A217,'1. 문헌특성'!A:W,6,0)</f>
        <v>#N/A</v>
      </c>
      <c r="F217" s="4" t="e">
        <f>VLOOKUP(A217,'1. 문헌특성'!A:W,11,0)</f>
        <v>#N/A</v>
      </c>
      <c r="G217" s="15" t="e">
        <f>VLOOKUP(A217,'1. 문헌특성'!A:W,15,0)</f>
        <v>#N/A</v>
      </c>
      <c r="H217" s="4" t="e">
        <f>VLOOKUP(A217,'1. 문헌특성'!A:W,16,0)</f>
        <v>#N/A</v>
      </c>
      <c r="I217" s="16" t="s">
        <v>31</v>
      </c>
      <c r="J217" s="4" t="e">
        <f>VLOOKUP(A217,'1. 문헌특성'!A:W,25,0)</f>
        <v>#N/A</v>
      </c>
      <c r="K217" s="4" t="e">
        <f>VLOOKUP(A217,'1. 문헌특성'!A:W,12,0)</f>
        <v>#N/A</v>
      </c>
      <c r="P217" s="16">
        <v>21</v>
      </c>
      <c r="Q217" s="16">
        <v>15</v>
      </c>
      <c r="R217" s="16">
        <v>71</v>
      </c>
      <c r="S217" s="16">
        <v>6</v>
      </c>
      <c r="W217" s="16">
        <v>20</v>
      </c>
      <c r="X217" s="16">
        <v>20</v>
      </c>
      <c r="Y217" s="16">
        <v>100</v>
      </c>
      <c r="Z217" s="16">
        <v>0</v>
      </c>
      <c r="AA217" s="16">
        <v>0</v>
      </c>
    </row>
    <row r="218" spans="1:32" ht="13.5" customHeight="1" x14ac:dyDescent="0.3">
      <c r="A218" s="16">
        <v>882</v>
      </c>
      <c r="B218" s="4" t="e">
        <f>VLOOKUP(A218,'1. 문헌특성'!A:W,2,0)</f>
        <v>#N/A</v>
      </c>
      <c r="C218" s="16" t="e">
        <f>VLOOKUP(A218,'1. 문헌특성'!A:W,3,0)</f>
        <v>#N/A</v>
      </c>
      <c r="D218" s="16" t="e">
        <f t="shared" si="3"/>
        <v>#N/A</v>
      </c>
      <c r="E218" s="4" t="e">
        <f>VLOOKUP(A218,'1. 문헌특성'!A:W,6,0)</f>
        <v>#N/A</v>
      </c>
      <c r="F218" s="4" t="e">
        <f>VLOOKUP(A218,'1. 문헌특성'!A:W,11,0)</f>
        <v>#N/A</v>
      </c>
      <c r="G218" s="15" t="e">
        <f>VLOOKUP(A218,'1. 문헌특성'!A:W,15,0)</f>
        <v>#N/A</v>
      </c>
      <c r="H218" s="4" t="e">
        <f>VLOOKUP(A218,'1. 문헌특성'!A:W,16,0)</f>
        <v>#N/A</v>
      </c>
      <c r="I218" s="16" t="s">
        <v>31</v>
      </c>
      <c r="J218" s="4" t="e">
        <f>VLOOKUP(A218,'1. 문헌특성'!A:W,25,0)</f>
        <v>#N/A</v>
      </c>
      <c r="K218" s="4" t="e">
        <f>VLOOKUP(A218,'1. 문헌특성'!A:W,12,0)</f>
        <v>#N/A</v>
      </c>
      <c r="P218" s="16">
        <v>40</v>
      </c>
      <c r="S218" s="16">
        <v>17</v>
      </c>
      <c r="T218" s="16">
        <v>43</v>
      </c>
      <c r="W218" s="16">
        <v>35</v>
      </c>
      <c r="X218" s="16">
        <v>35</v>
      </c>
      <c r="Y218" s="16">
        <v>100</v>
      </c>
    </row>
    <row r="219" spans="1:32" ht="13.5" customHeight="1" x14ac:dyDescent="0.3">
      <c r="A219" s="16">
        <v>915</v>
      </c>
      <c r="B219" s="4" t="e">
        <f>VLOOKUP(A219,'1. 문헌특성'!A:W,2,0)</f>
        <v>#N/A</v>
      </c>
      <c r="C219" s="16" t="e">
        <f>VLOOKUP(A219,'1. 문헌특성'!A:W,3,0)</f>
        <v>#N/A</v>
      </c>
      <c r="D219" s="16" t="e">
        <f t="shared" si="3"/>
        <v>#N/A</v>
      </c>
      <c r="E219" s="4" t="e">
        <f>VLOOKUP(A219,'1. 문헌특성'!A:W,6,0)</f>
        <v>#N/A</v>
      </c>
      <c r="F219" s="4" t="e">
        <f>VLOOKUP(A219,'1. 문헌특성'!A:W,11,0)</f>
        <v>#N/A</v>
      </c>
      <c r="G219" s="15" t="e">
        <f>VLOOKUP(A219,'1. 문헌특성'!A:W,15,0)</f>
        <v>#N/A</v>
      </c>
      <c r="H219" s="4" t="e">
        <f>VLOOKUP(A219,'1. 문헌특성'!A:W,16,0)</f>
        <v>#N/A</v>
      </c>
      <c r="I219" s="16" t="s">
        <v>31</v>
      </c>
      <c r="J219" s="4" t="e">
        <f>VLOOKUP(A219,'1. 문헌특성'!A:W,25,0)</f>
        <v>#N/A</v>
      </c>
      <c r="K219" s="4" t="e">
        <f>VLOOKUP(A219,'1. 문헌특성'!A:W,12,0)</f>
        <v>#N/A</v>
      </c>
      <c r="P219" s="16">
        <v>61</v>
      </c>
      <c r="S219" s="16">
        <v>6</v>
      </c>
      <c r="T219" s="16">
        <v>9</v>
      </c>
      <c r="W219" s="16">
        <v>45</v>
      </c>
      <c r="X219" s="16">
        <v>45</v>
      </c>
      <c r="Y219" s="16">
        <v>100</v>
      </c>
    </row>
    <row r="220" spans="1:32" ht="13.5" customHeight="1" x14ac:dyDescent="0.3">
      <c r="A220" s="16">
        <v>946</v>
      </c>
      <c r="B220" s="4" t="e">
        <f>VLOOKUP(A220,'1. 문헌특성'!A:W,2,0)</f>
        <v>#N/A</v>
      </c>
      <c r="C220" s="16" t="e">
        <f>VLOOKUP(A220,'1. 문헌특성'!A:W,3,0)</f>
        <v>#N/A</v>
      </c>
      <c r="D220" s="16" t="e">
        <f t="shared" si="3"/>
        <v>#N/A</v>
      </c>
      <c r="E220" s="4" t="e">
        <f>VLOOKUP(A220,'1. 문헌특성'!A:W,6,0)</f>
        <v>#N/A</v>
      </c>
      <c r="F220" s="4" t="e">
        <f>VLOOKUP(A220,'1. 문헌특성'!A:W,11,0)</f>
        <v>#N/A</v>
      </c>
      <c r="G220" s="15" t="e">
        <f>VLOOKUP(A220,'1. 문헌특성'!A:W,15,0)</f>
        <v>#N/A</v>
      </c>
      <c r="H220" s="4" t="e">
        <f>VLOOKUP(A220,'1. 문헌특성'!A:W,16,0)</f>
        <v>#N/A</v>
      </c>
      <c r="I220" s="16" t="s">
        <v>31</v>
      </c>
      <c r="J220" s="4" t="e">
        <f>VLOOKUP(A220,'1. 문헌특성'!A:W,25,0)</f>
        <v>#N/A</v>
      </c>
      <c r="K220" s="4" t="e">
        <f>VLOOKUP(A220,'1. 문헌특성'!A:W,12,0)</f>
        <v>#N/A</v>
      </c>
      <c r="P220" s="16">
        <v>15</v>
      </c>
      <c r="S220" s="16">
        <v>9</v>
      </c>
      <c r="W220" s="16">
        <v>30</v>
      </c>
      <c r="Z220" s="16">
        <v>1</v>
      </c>
      <c r="AB220" s="16">
        <v>0.05</v>
      </c>
    </row>
    <row r="221" spans="1:32" ht="13.5" customHeight="1" x14ac:dyDescent="0.3">
      <c r="A221" s="16">
        <v>1745</v>
      </c>
      <c r="B221" s="4" t="e">
        <f>VLOOKUP(A221,'1. 문헌특성'!A:W,2,0)</f>
        <v>#N/A</v>
      </c>
      <c r="C221" s="16" t="e">
        <f>VLOOKUP(A221,'1. 문헌특성'!A:W,3,0)</f>
        <v>#N/A</v>
      </c>
      <c r="D221" s="16" t="e">
        <f t="shared" si="3"/>
        <v>#N/A</v>
      </c>
      <c r="E221" s="4" t="e">
        <f>VLOOKUP(A221,'1. 문헌특성'!A:W,6,0)</f>
        <v>#N/A</v>
      </c>
      <c r="F221" s="4" t="e">
        <f>VLOOKUP(A221,'1. 문헌특성'!A:W,11,0)</f>
        <v>#N/A</v>
      </c>
      <c r="G221" s="15" t="e">
        <f>VLOOKUP(A221,'1. 문헌특성'!A:W,15,0)</f>
        <v>#N/A</v>
      </c>
      <c r="H221" s="4" t="e">
        <f>VLOOKUP(A221,'1. 문헌특성'!A:W,16,0)</f>
        <v>#N/A</v>
      </c>
      <c r="I221" s="16" t="s">
        <v>31</v>
      </c>
      <c r="J221" s="4" t="e">
        <f>VLOOKUP(A221,'1. 문헌특성'!A:W,25,0)</f>
        <v>#N/A</v>
      </c>
      <c r="K221" s="4" t="e">
        <f>VLOOKUP(A221,'1. 문헌특성'!A:W,12,0)</f>
        <v>#N/A</v>
      </c>
      <c r="P221" s="16">
        <v>33</v>
      </c>
      <c r="Q221" s="16">
        <v>17</v>
      </c>
      <c r="S221" s="16">
        <v>16</v>
      </c>
      <c r="W221" s="16">
        <v>30</v>
      </c>
      <c r="X221" s="16">
        <v>30</v>
      </c>
      <c r="Y221" s="16">
        <v>100</v>
      </c>
    </row>
    <row r="222" spans="1:32" ht="13.5" customHeight="1" x14ac:dyDescent="0.3">
      <c r="A222" s="9">
        <v>299</v>
      </c>
      <c r="B222" s="4" t="str">
        <f>VLOOKUP(A222,'1. 문헌특성'!A:W,2,0)</f>
        <v>Previnaire</v>
      </c>
      <c r="C222" s="16">
        <f>VLOOKUP(A222,'1. 문헌특성'!A:W,3,0)</f>
        <v>2012</v>
      </c>
      <c r="D222" s="16" t="str">
        <f t="shared" si="3"/>
        <v>Previnaire(2012)</v>
      </c>
      <c r="E222" s="4" t="str">
        <f>VLOOKUP(A222,'1. 문헌특성'!A:W,6,0)</f>
        <v>환자대조군</v>
      </c>
      <c r="F222" s="4" t="str">
        <f>VLOOKUP(A222,'1. 문헌특성'!A:W,11,0)</f>
        <v>척수손상환자(SCI) 중 사지마비/하반신마비</v>
      </c>
      <c r="G222" s="15">
        <f>VLOOKUP(A222,'1. 문헌특성'!A:W,15,0)</f>
        <v>12</v>
      </c>
      <c r="H222" s="4" t="str">
        <f>VLOOKUP(A222,'1. 문헌특성'!A:W,16,0)</f>
        <v>선택기준: T6이상의 완전한(AIS A), 만성(4개월 이상)의 외상성 병변을 가진 환자의 데이터만 포함함
배제기준: 심혈관 질환 또는 당뇨병 병력</v>
      </c>
      <c r="I222" s="16" t="s">
        <v>31</v>
      </c>
      <c r="J222" s="4" t="e">
        <f>VLOOKUP(A222,'1. 문헌특성'!A:W,25,0)</f>
        <v>#REF!</v>
      </c>
      <c r="K222" s="4" t="str">
        <f>VLOOKUP(A222,'1. 문헌특성'!A:W,12,0)</f>
        <v>-</v>
      </c>
      <c r="L222" s="4"/>
      <c r="M222" s="16" t="s">
        <v>1787</v>
      </c>
      <c r="P222" s="16">
        <v>14</v>
      </c>
      <c r="S222" s="16">
        <v>14</v>
      </c>
      <c r="T222" s="16">
        <v>100</v>
      </c>
      <c r="W222" s="16">
        <v>12</v>
      </c>
      <c r="X222" s="16">
        <v>9</v>
      </c>
      <c r="Z222" s="16">
        <v>3</v>
      </c>
    </row>
    <row r="223" spans="1:32" ht="13.5" customHeight="1" x14ac:dyDescent="0.3">
      <c r="A223" s="9">
        <v>299</v>
      </c>
      <c r="B223" s="4" t="str">
        <f>VLOOKUP(A223,'1. 문헌특성'!A:W,2,0)</f>
        <v>Previnaire</v>
      </c>
      <c r="C223" s="16">
        <f>VLOOKUP(A223,'1. 문헌특성'!A:W,3,0)</f>
        <v>2012</v>
      </c>
      <c r="D223" s="16" t="str">
        <f t="shared" si="3"/>
        <v>Previnaire(2012)</v>
      </c>
      <c r="E223" s="4" t="str">
        <f>VLOOKUP(A223,'1. 문헌특성'!A:W,6,0)</f>
        <v>환자대조군</v>
      </c>
      <c r="F223" s="4" t="str">
        <f>VLOOKUP(A223,'1. 문헌특성'!A:W,11,0)</f>
        <v>척수손상환자(SCI) 중 사지마비/하반신마비</v>
      </c>
      <c r="G223" s="15">
        <f>VLOOKUP(A223,'1. 문헌특성'!A:W,15,0)</f>
        <v>12</v>
      </c>
      <c r="H223" s="4" t="str">
        <f>VLOOKUP(A223,'1. 문헌특성'!A:W,16,0)</f>
        <v>선택기준: T6이상의 완전한(AIS A), 만성(4개월 이상)의 외상성 병변을 가진 환자의 데이터만 포함함
배제기준: 심혈관 질환 또는 당뇨병 병력</v>
      </c>
      <c r="I223" s="16" t="s">
        <v>31</v>
      </c>
      <c r="J223" s="4" t="e">
        <f>VLOOKUP(A223,'1. 문헌특성'!A:W,25,0)</f>
        <v>#REF!</v>
      </c>
      <c r="K223" s="4" t="str">
        <f>VLOOKUP(A223,'1. 문헌특성'!A:W,12,0)</f>
        <v>-</v>
      </c>
      <c r="L223" s="4"/>
      <c r="M223" s="16" t="s">
        <v>1788</v>
      </c>
      <c r="P223" s="16">
        <v>14</v>
      </c>
      <c r="S223" s="16">
        <v>14</v>
      </c>
      <c r="T223" s="16">
        <v>100</v>
      </c>
      <c r="W223" s="16">
        <v>12</v>
      </c>
      <c r="X223" s="16">
        <v>0</v>
      </c>
      <c r="Y223" s="16">
        <v>0</v>
      </c>
      <c r="Z223" s="16">
        <v>12</v>
      </c>
      <c r="AA223" s="16">
        <v>100</v>
      </c>
    </row>
    <row r="224" spans="1:32" ht="13.5" customHeight="1" x14ac:dyDescent="0.3">
      <c r="A224" s="9">
        <v>582</v>
      </c>
      <c r="B224" s="4" t="e">
        <f>VLOOKUP(A224,'1. 문헌특성'!A:W,2,0)</f>
        <v>#N/A</v>
      </c>
      <c r="C224" s="16" t="e">
        <f>VLOOKUP(A224,'1. 문헌특성'!A:W,3,0)</f>
        <v>#N/A</v>
      </c>
      <c r="D224" s="16" t="e">
        <f t="shared" si="3"/>
        <v>#N/A</v>
      </c>
      <c r="E224" s="4" t="e">
        <f>VLOOKUP(A224,'1. 문헌특성'!A:W,6,0)</f>
        <v>#N/A</v>
      </c>
      <c r="F224" s="4" t="e">
        <f>VLOOKUP(A224,'1. 문헌특성'!A:W,11,0)</f>
        <v>#N/A</v>
      </c>
      <c r="G224" s="15" t="e">
        <f>VLOOKUP(A224,'1. 문헌특성'!A:W,15,0)</f>
        <v>#N/A</v>
      </c>
      <c r="H224" s="4" t="e">
        <f>VLOOKUP(A224,'1. 문헌특성'!A:W,16,0)</f>
        <v>#N/A</v>
      </c>
      <c r="I224" s="16" t="s">
        <v>31</v>
      </c>
      <c r="J224" s="4" t="e">
        <f>VLOOKUP(A224,'1. 문헌특성'!A:W,25,0)</f>
        <v>#N/A</v>
      </c>
      <c r="K224" s="4" t="e">
        <f>VLOOKUP(A224,'1. 문헌특성'!A:W,12,0)</f>
        <v>#N/A</v>
      </c>
      <c r="L224" s="4"/>
      <c r="P224" s="16">
        <v>22</v>
      </c>
      <c r="S224" s="16">
        <v>16</v>
      </c>
      <c r="T224" s="16">
        <v>72.7</v>
      </c>
      <c r="W224" s="16">
        <v>21</v>
      </c>
      <c r="X224" s="98">
        <v>21</v>
      </c>
      <c r="Y224" s="98">
        <v>100</v>
      </c>
    </row>
    <row r="225" spans="1:32" ht="13.5" customHeight="1" x14ac:dyDescent="0.3">
      <c r="A225" s="9">
        <v>601</v>
      </c>
      <c r="B225" s="4" t="e">
        <f>VLOOKUP(A225,'1. 문헌특성'!A:W,2,0)</f>
        <v>#N/A</v>
      </c>
      <c r="C225" s="16" t="e">
        <f>VLOOKUP(A225,'1. 문헌특성'!A:W,3,0)</f>
        <v>#N/A</v>
      </c>
      <c r="D225" s="16" t="e">
        <f t="shared" si="3"/>
        <v>#N/A</v>
      </c>
      <c r="E225" s="4" t="e">
        <f>VLOOKUP(A225,'1. 문헌특성'!A:W,6,0)</f>
        <v>#N/A</v>
      </c>
      <c r="F225" s="4" t="e">
        <f>VLOOKUP(A225,'1. 문헌특성'!A:W,11,0)</f>
        <v>#N/A</v>
      </c>
      <c r="G225" s="15" t="e">
        <f>VLOOKUP(A225,'1. 문헌특성'!A:W,15,0)</f>
        <v>#N/A</v>
      </c>
      <c r="H225" s="4" t="e">
        <f>VLOOKUP(A225,'1. 문헌특성'!A:W,16,0)</f>
        <v>#N/A</v>
      </c>
      <c r="I225" s="16" t="s">
        <v>31</v>
      </c>
      <c r="J225" s="4" t="e">
        <f>VLOOKUP(A225,'1. 문헌특성'!A:W,25,0)</f>
        <v>#N/A</v>
      </c>
      <c r="K225" s="4" t="e">
        <f>VLOOKUP(A225,'1. 문헌특성'!A:W,12,0)</f>
        <v>#N/A</v>
      </c>
      <c r="L225" s="4"/>
      <c r="P225" s="16">
        <v>23</v>
      </c>
      <c r="S225" s="16">
        <v>9</v>
      </c>
      <c r="T225" s="16">
        <v>43</v>
      </c>
      <c r="W225" s="16">
        <v>25</v>
      </c>
      <c r="X225" s="98">
        <v>25</v>
      </c>
      <c r="Y225" s="98">
        <v>100</v>
      </c>
      <c r="AF225" s="17" t="s">
        <v>1809</v>
      </c>
    </row>
    <row r="226" spans="1:32" ht="13.5" customHeight="1" x14ac:dyDescent="0.3">
      <c r="A226" s="9">
        <v>672</v>
      </c>
      <c r="B226" s="4" t="e">
        <f>VLOOKUP(A226,'1. 문헌특성'!A:W,2,0)</f>
        <v>#N/A</v>
      </c>
      <c r="C226" s="16" t="e">
        <f>VLOOKUP(A226,'1. 문헌특성'!A:W,3,0)</f>
        <v>#N/A</v>
      </c>
      <c r="D226" s="16" t="e">
        <f t="shared" si="3"/>
        <v>#N/A</v>
      </c>
      <c r="E226" s="4" t="e">
        <f>VLOOKUP(A226,'1. 문헌특성'!A:W,6,0)</f>
        <v>#N/A</v>
      </c>
      <c r="F226" s="4" t="e">
        <f>VLOOKUP(A226,'1. 문헌특성'!A:W,11,0)</f>
        <v>#N/A</v>
      </c>
      <c r="G226" s="15" t="e">
        <f>VLOOKUP(A226,'1. 문헌특성'!A:W,15,0)</f>
        <v>#N/A</v>
      </c>
      <c r="H226" s="4" t="e">
        <f>VLOOKUP(A226,'1. 문헌특성'!A:W,16,0)</f>
        <v>#N/A</v>
      </c>
      <c r="I226" s="16" t="s">
        <v>31</v>
      </c>
      <c r="J226" s="4" t="e">
        <f>VLOOKUP(A226,'1. 문헌특성'!A:W,25,0)</f>
        <v>#N/A</v>
      </c>
      <c r="K226" s="4" t="e">
        <f>VLOOKUP(A226,'1. 문헌특성'!A:W,12,0)</f>
        <v>#N/A</v>
      </c>
      <c r="L226" s="4"/>
      <c r="P226" s="16">
        <v>49</v>
      </c>
      <c r="S226" s="16">
        <v>42</v>
      </c>
      <c r="T226" s="16">
        <v>95.8</v>
      </c>
      <c r="W226" s="16">
        <v>26</v>
      </c>
      <c r="X226" s="98">
        <v>26</v>
      </c>
      <c r="Y226" s="98">
        <v>100</v>
      </c>
    </row>
    <row r="227" spans="1:32" ht="13.5" customHeight="1" x14ac:dyDescent="0.3">
      <c r="A227" s="9">
        <v>828</v>
      </c>
      <c r="B227" s="4" t="e">
        <f>VLOOKUP(A227,'1. 문헌특성'!A:W,2,0)</f>
        <v>#N/A</v>
      </c>
      <c r="C227" s="16" t="e">
        <f>VLOOKUP(A227,'1. 문헌특성'!A:W,3,0)</f>
        <v>#N/A</v>
      </c>
      <c r="D227" s="16" t="e">
        <f t="shared" si="3"/>
        <v>#N/A</v>
      </c>
      <c r="E227" s="4" t="e">
        <f>VLOOKUP(A227,'1. 문헌특성'!A:W,6,0)</f>
        <v>#N/A</v>
      </c>
      <c r="F227" s="4" t="e">
        <f>VLOOKUP(A227,'1. 문헌특성'!A:W,11,0)</f>
        <v>#N/A</v>
      </c>
      <c r="G227" s="15" t="e">
        <f>VLOOKUP(A227,'1. 문헌특성'!A:W,15,0)</f>
        <v>#N/A</v>
      </c>
      <c r="H227" s="4" t="e">
        <f>VLOOKUP(A227,'1. 문헌특성'!A:W,16,0)</f>
        <v>#N/A</v>
      </c>
      <c r="I227" s="16" t="s">
        <v>31</v>
      </c>
      <c r="J227" s="4" t="e">
        <f>VLOOKUP(A227,'1. 문헌특성'!A:W,25,0)</f>
        <v>#N/A</v>
      </c>
      <c r="K227" s="4" t="e">
        <f>VLOOKUP(A227,'1. 문헌특성'!A:W,12,0)</f>
        <v>#N/A</v>
      </c>
      <c r="L227" s="4"/>
      <c r="P227" s="16">
        <v>63</v>
      </c>
      <c r="S227" s="16">
        <v>26</v>
      </c>
      <c r="T227" s="16">
        <v>41</v>
      </c>
      <c r="W227" s="16">
        <v>113</v>
      </c>
      <c r="X227" s="16">
        <v>113</v>
      </c>
      <c r="Y227" s="16">
        <v>100</v>
      </c>
    </row>
    <row r="228" spans="1:32" ht="13.5" customHeight="1" x14ac:dyDescent="0.3">
      <c r="A228" s="9">
        <v>96</v>
      </c>
      <c r="B228" s="4" t="e">
        <f>VLOOKUP(A228,'1. 문헌특성'!A:W,2,0)</f>
        <v>#N/A</v>
      </c>
      <c r="C228" s="16" t="e">
        <f>VLOOKUP(A228,'1. 문헌특성'!A:W,3,0)</f>
        <v>#N/A</v>
      </c>
      <c r="D228" s="16" t="e">
        <f t="shared" si="3"/>
        <v>#N/A</v>
      </c>
      <c r="E228" s="4" t="e">
        <f>VLOOKUP(A228,'1. 문헌특성'!A:W,6,0)</f>
        <v>#N/A</v>
      </c>
      <c r="F228" s="4" t="e">
        <f>VLOOKUP(A228,'1. 문헌특성'!A:W,11,0)</f>
        <v>#N/A</v>
      </c>
      <c r="G228" s="15" t="e">
        <f>VLOOKUP(A228,'1. 문헌특성'!A:W,15,0)</f>
        <v>#N/A</v>
      </c>
      <c r="H228" s="4" t="e">
        <f>VLOOKUP(A228,'1. 문헌특성'!A:W,16,0)</f>
        <v>#N/A</v>
      </c>
      <c r="I228" s="16" t="s">
        <v>31</v>
      </c>
      <c r="J228" s="4" t="e">
        <f>VLOOKUP(A228,'1. 문헌특성'!A:W,25,0)</f>
        <v>#N/A</v>
      </c>
      <c r="K228" s="4" t="e">
        <f>VLOOKUP(A228,'1. 문헌특성'!A:W,12,0)</f>
        <v>#N/A</v>
      </c>
      <c r="L228" s="4"/>
      <c r="P228" s="16">
        <v>21</v>
      </c>
      <c r="S228" s="16">
        <v>4</v>
      </c>
      <c r="T228" s="16">
        <v>19</v>
      </c>
      <c r="W228" s="16">
        <v>68</v>
      </c>
      <c r="Z228" s="16">
        <v>2</v>
      </c>
      <c r="AA228" s="16">
        <v>2.9</v>
      </c>
      <c r="AF228" s="17" t="s">
        <v>1747</v>
      </c>
    </row>
    <row r="229" spans="1:32" ht="13.5" customHeight="1" x14ac:dyDescent="0.3">
      <c r="A229" s="9">
        <v>105</v>
      </c>
      <c r="B229" s="4" t="str">
        <f>VLOOKUP(A229,'1. 문헌특성'!A:W,2,0)</f>
        <v>Sousa</v>
      </c>
      <c r="C229" s="16">
        <f>VLOOKUP(A229,'1. 문헌특성'!A:W,3,0)</f>
        <v>2019</v>
      </c>
      <c r="D229" s="16" t="str">
        <f t="shared" si="3"/>
        <v>Sousa(2019)</v>
      </c>
      <c r="E229" s="4" t="str">
        <f>VLOOKUP(A229,'1. 문헌특성'!A:W,6,0)</f>
        <v>환자대조군</v>
      </c>
      <c r="F229" s="4" t="str">
        <f>VLOOKUP(A229,'1. 문헌특성'!A:W,11,0)</f>
        <v>트랜스티레틴 가족성 아밀로이드 다발신경병증(TTR-FAP) 환자 3그룹 (무증상/증상의심/증상1기 3년이내)</v>
      </c>
      <c r="G229" s="15" t="str">
        <f>VLOOKUP(A229,'1. 문헌특성'!A:W,15,0)</f>
        <v>-</v>
      </c>
      <c r="H229" s="4" t="str">
        <f>VLOOKUP(A229,'1. 문헌특성'!A:W,16,0)</f>
        <v>-</v>
      </c>
      <c r="I229" s="16" t="s">
        <v>31</v>
      </c>
      <c r="J229" s="4" t="e">
        <f>VLOOKUP(A229,'1. 문헌특성'!A:W,25,0)</f>
        <v>#REF!</v>
      </c>
      <c r="K229" s="4" t="str">
        <f>VLOOKUP(A229,'1. 문헌특성'!A:W,12,0)</f>
        <v>-</v>
      </c>
      <c r="L229" s="4" t="s">
        <v>1839</v>
      </c>
      <c r="P229" s="16">
        <v>45</v>
      </c>
      <c r="Q229" s="16">
        <v>45</v>
      </c>
      <c r="R229" s="16">
        <v>100</v>
      </c>
      <c r="AB229" s="4" t="s">
        <v>1842</v>
      </c>
    </row>
    <row r="230" spans="1:32" ht="13.5" customHeight="1" x14ac:dyDescent="0.3">
      <c r="A230" s="9">
        <v>105</v>
      </c>
      <c r="B230" s="4" t="str">
        <f>VLOOKUP(A230,'1. 문헌특성'!A:W,2,0)</f>
        <v>Sousa</v>
      </c>
      <c r="C230" s="16">
        <f>VLOOKUP(A230,'1. 문헌특성'!A:W,3,0)</f>
        <v>2019</v>
      </c>
      <c r="D230" s="16" t="str">
        <f t="shared" si="3"/>
        <v>Sousa(2019)</v>
      </c>
      <c r="E230" s="4" t="str">
        <f>VLOOKUP(A230,'1. 문헌특성'!A:W,6,0)</f>
        <v>환자대조군</v>
      </c>
      <c r="F230" s="4" t="str">
        <f>VLOOKUP(A230,'1. 문헌특성'!A:W,11,0)</f>
        <v>트랜스티레틴 가족성 아밀로이드 다발신경병증(TTR-FAP) 환자 3그룹 (무증상/증상의심/증상1기 3년이내)</v>
      </c>
      <c r="G230" s="15" t="str">
        <f>VLOOKUP(A230,'1. 문헌특성'!A:W,15,0)</f>
        <v>-</v>
      </c>
      <c r="H230" s="4" t="str">
        <f>VLOOKUP(A230,'1. 문헌특성'!A:W,16,0)</f>
        <v>-</v>
      </c>
      <c r="I230" s="16" t="s">
        <v>31</v>
      </c>
      <c r="J230" s="4" t="e">
        <f>VLOOKUP(A230,'1. 문헌특성'!A:W,25,0)</f>
        <v>#REF!</v>
      </c>
      <c r="K230" s="4" t="str">
        <f>VLOOKUP(A230,'1. 문헌특성'!A:W,12,0)</f>
        <v>-</v>
      </c>
      <c r="L230" s="4" t="s">
        <v>1840</v>
      </c>
      <c r="P230" s="16">
        <v>37</v>
      </c>
      <c r="Q230" s="16">
        <v>34</v>
      </c>
      <c r="R230" s="16">
        <v>91.9</v>
      </c>
      <c r="AB230" s="4"/>
    </row>
    <row r="231" spans="1:32" ht="13.5" customHeight="1" x14ac:dyDescent="0.3">
      <c r="A231" s="9">
        <v>105</v>
      </c>
      <c r="B231" s="4" t="str">
        <f>VLOOKUP(A231,'1. 문헌특성'!A:W,2,0)</f>
        <v>Sousa</v>
      </c>
      <c r="C231" s="16">
        <f>VLOOKUP(A231,'1. 문헌특성'!A:W,3,0)</f>
        <v>2019</v>
      </c>
      <c r="D231" s="16" t="str">
        <f t="shared" si="3"/>
        <v>Sousa(2019)</v>
      </c>
      <c r="E231" s="4" t="str">
        <f>VLOOKUP(A231,'1. 문헌특성'!A:W,6,0)</f>
        <v>환자대조군</v>
      </c>
      <c r="F231" s="4" t="str">
        <f>VLOOKUP(A231,'1. 문헌특성'!A:W,11,0)</f>
        <v>트랜스티레틴 가족성 아밀로이드 다발신경병증(TTR-FAP) 환자 3그룹 (무증상/증상의심/증상1기 3년이내)</v>
      </c>
      <c r="G231" s="15" t="str">
        <f>VLOOKUP(A231,'1. 문헌특성'!A:W,15,0)</f>
        <v>-</v>
      </c>
      <c r="H231" s="4" t="str">
        <f>VLOOKUP(A231,'1. 문헌특성'!A:W,16,0)</f>
        <v>-</v>
      </c>
      <c r="I231" s="16" t="s">
        <v>31</v>
      </c>
      <c r="J231" s="4" t="e">
        <f>VLOOKUP(A231,'1. 문헌특성'!A:W,25,0)</f>
        <v>#REF!</v>
      </c>
      <c r="K231" s="4" t="str">
        <f>VLOOKUP(A231,'1. 문헌특성'!A:W,12,0)</f>
        <v>-</v>
      </c>
      <c r="L231" s="4" t="s">
        <v>1841</v>
      </c>
      <c r="P231" s="16">
        <v>28</v>
      </c>
      <c r="Q231" s="16">
        <v>20</v>
      </c>
      <c r="R231" s="16">
        <v>54.1</v>
      </c>
      <c r="AB231" s="4"/>
    </row>
    <row r="232" spans="1:32" ht="13.5" customHeight="1" x14ac:dyDescent="0.3">
      <c r="A232" s="9">
        <v>144</v>
      </c>
      <c r="B232" s="4" t="e">
        <f>VLOOKUP(A232,'1. 문헌특성'!A:W,2,0)</f>
        <v>#N/A</v>
      </c>
      <c r="C232" s="16" t="e">
        <f>VLOOKUP(A232,'1. 문헌특성'!A:W,3,0)</f>
        <v>#N/A</v>
      </c>
      <c r="D232" s="16" t="e">
        <f t="shared" si="3"/>
        <v>#N/A</v>
      </c>
      <c r="E232" s="4" t="e">
        <f>VLOOKUP(A232,'1. 문헌특성'!A:W,6,0)</f>
        <v>#N/A</v>
      </c>
      <c r="F232" s="4" t="e">
        <f>VLOOKUP(A232,'1. 문헌특성'!A:W,11,0)</f>
        <v>#N/A</v>
      </c>
      <c r="G232" s="15" t="e">
        <f>VLOOKUP(A232,'1. 문헌특성'!A:W,15,0)</f>
        <v>#N/A</v>
      </c>
      <c r="H232" s="4" t="e">
        <f>VLOOKUP(A232,'1. 문헌특성'!A:W,16,0)</f>
        <v>#N/A</v>
      </c>
      <c r="I232" s="16" t="s">
        <v>31</v>
      </c>
      <c r="J232" s="4" t="e">
        <f>VLOOKUP(A232,'1. 문헌특성'!A:W,25,0)</f>
        <v>#N/A</v>
      </c>
      <c r="K232" s="4" t="e">
        <f>VLOOKUP(A232,'1. 문헌특성'!A:W,12,0)</f>
        <v>#N/A</v>
      </c>
      <c r="L232" s="4" t="s">
        <v>1850</v>
      </c>
      <c r="M232" s="16" t="s">
        <v>1852</v>
      </c>
      <c r="O232" s="16" t="s">
        <v>1854</v>
      </c>
      <c r="P232" s="16">
        <v>36</v>
      </c>
      <c r="Q232" s="16">
        <v>8</v>
      </c>
      <c r="R232" s="16">
        <v>22.2</v>
      </c>
      <c r="S232" s="16">
        <v>28</v>
      </c>
      <c r="W232" s="16">
        <v>22</v>
      </c>
      <c r="X232" s="16">
        <v>20</v>
      </c>
      <c r="Z232" s="16">
        <v>2</v>
      </c>
      <c r="AA232" s="16">
        <v>9</v>
      </c>
      <c r="AB232" s="16">
        <v>0.28999999999999998</v>
      </c>
    </row>
    <row r="233" spans="1:32" ht="13.5" customHeight="1" x14ac:dyDescent="0.3">
      <c r="A233" s="9">
        <v>144</v>
      </c>
      <c r="B233" s="4" t="e">
        <f>VLOOKUP(A233,'1. 문헌특성'!A:W,2,0)</f>
        <v>#N/A</v>
      </c>
      <c r="C233" s="16" t="e">
        <f>VLOOKUP(A233,'1. 문헌특성'!A:W,3,0)</f>
        <v>#N/A</v>
      </c>
      <c r="D233" s="16" t="e">
        <f t="shared" si="3"/>
        <v>#N/A</v>
      </c>
      <c r="E233" s="4" t="e">
        <f>VLOOKUP(A233,'1. 문헌특성'!A:W,6,0)</f>
        <v>#N/A</v>
      </c>
      <c r="F233" s="4" t="e">
        <f>VLOOKUP(A233,'1. 문헌특성'!A:W,11,0)</f>
        <v>#N/A</v>
      </c>
      <c r="G233" s="15" t="e">
        <f>VLOOKUP(A233,'1. 문헌특성'!A:W,15,0)</f>
        <v>#N/A</v>
      </c>
      <c r="H233" s="4" t="e">
        <f>VLOOKUP(A233,'1. 문헌특성'!A:W,16,0)</f>
        <v>#N/A</v>
      </c>
      <c r="I233" s="16" t="s">
        <v>31</v>
      </c>
      <c r="J233" s="4" t="e">
        <f>VLOOKUP(A233,'1. 문헌특성'!A:W,25,0)</f>
        <v>#N/A</v>
      </c>
      <c r="K233" s="4" t="e">
        <f>VLOOKUP(A233,'1. 문헌특성'!A:W,12,0)</f>
        <v>#N/A</v>
      </c>
      <c r="L233" s="4" t="s">
        <v>1851</v>
      </c>
      <c r="M233" s="16" t="s">
        <v>1853</v>
      </c>
      <c r="O233" s="16" t="s">
        <v>1855</v>
      </c>
      <c r="P233" s="16">
        <v>36</v>
      </c>
      <c r="Q233" s="16">
        <v>8</v>
      </c>
      <c r="R233" s="16">
        <v>22.2</v>
      </c>
      <c r="S233" s="16">
        <v>28</v>
      </c>
      <c r="W233" s="16">
        <v>22</v>
      </c>
      <c r="X233" s="16">
        <v>20</v>
      </c>
      <c r="Z233" s="16">
        <v>2</v>
      </c>
      <c r="AA233" s="16">
        <v>9</v>
      </c>
      <c r="AB233" s="16">
        <v>0.28999999999999998</v>
      </c>
    </row>
    <row r="234" spans="1:32" ht="13.5" customHeight="1" x14ac:dyDescent="0.3">
      <c r="A234" s="9">
        <v>287</v>
      </c>
      <c r="B234" s="4" t="str">
        <f>VLOOKUP(A234,'1. 문헌특성'!A:W,2,0)</f>
        <v>Lefaucheur</v>
      </c>
      <c r="C234" s="16">
        <f>VLOOKUP(A234,'1. 문헌특성'!A:W,3,0)</f>
        <v>2013</v>
      </c>
      <c r="D234" s="16" t="str">
        <f t="shared" si="3"/>
        <v>Lefaucheur(2013)</v>
      </c>
      <c r="E234" s="4" t="str">
        <f>VLOOKUP(A234,'1. 문헌특성'!A:W,6,0)</f>
        <v>환자대조군</v>
      </c>
      <c r="F234" s="4" t="str">
        <f>VLOOKUP(A234,'1. 문헌특성'!A:W,11,0)</f>
        <v>트랜스티레틴 가족성 아밀로이드 다발신경병증(TTR-FAP) 무증상/ 비전형적증상</v>
      </c>
      <c r="G234" s="15">
        <f>VLOOKUP(A234,'1. 문헌특성'!A:W,15,0)</f>
        <v>12</v>
      </c>
      <c r="H234" s="4" t="str">
        <f>VLOOKUP(A234,'1. 문헌특성'!A:W,16,0)</f>
        <v>선택기준: 병원에서 TTR-변이가 있는 환자
배제기준: 운동부족환자 또는 자율신경장애, 심근증의 임상적 근거가 있는 환자</v>
      </c>
      <c r="I234" s="16" t="s">
        <v>31</v>
      </c>
      <c r="J234" s="4" t="e">
        <f>VLOOKUP(A234,'1. 문헌특성'!A:W,25,0)</f>
        <v>#REF!</v>
      </c>
      <c r="K234" s="4" t="str">
        <f>VLOOKUP(A234,'1. 문헌특성'!A:W,12,0)</f>
        <v>-</v>
      </c>
      <c r="L234" s="4"/>
      <c r="M234" s="16" t="s">
        <v>1862</v>
      </c>
      <c r="P234" s="16">
        <v>8</v>
      </c>
      <c r="Q234" s="16">
        <v>8</v>
      </c>
      <c r="R234" s="16">
        <v>100</v>
      </c>
      <c r="W234" s="16">
        <v>12</v>
      </c>
      <c r="X234" s="16">
        <v>1</v>
      </c>
      <c r="Z234" s="16">
        <v>11</v>
      </c>
    </row>
    <row r="235" spans="1:32" ht="13.5" customHeight="1" x14ac:dyDescent="0.3">
      <c r="A235" s="9">
        <v>287</v>
      </c>
      <c r="B235" s="4" t="str">
        <f>VLOOKUP(A235,'1. 문헌특성'!A:W,2,0)</f>
        <v>Lefaucheur</v>
      </c>
      <c r="C235" s="16">
        <f>VLOOKUP(A235,'1. 문헌특성'!A:W,3,0)</f>
        <v>2013</v>
      </c>
      <c r="D235" s="16" t="str">
        <f t="shared" si="3"/>
        <v>Lefaucheur(2013)</v>
      </c>
      <c r="E235" s="4" t="str">
        <f>VLOOKUP(A235,'1. 문헌특성'!A:W,6,0)</f>
        <v>환자대조군</v>
      </c>
      <c r="F235" s="4" t="str">
        <f>VLOOKUP(A235,'1. 문헌특성'!A:W,11,0)</f>
        <v>트랜스티레틴 가족성 아밀로이드 다발신경병증(TTR-FAP) 무증상/ 비전형적증상</v>
      </c>
      <c r="G235" s="15">
        <f>VLOOKUP(A235,'1. 문헌특성'!A:W,15,0)</f>
        <v>12</v>
      </c>
      <c r="H235" s="4" t="str">
        <f>VLOOKUP(A235,'1. 문헌특성'!A:W,16,0)</f>
        <v>선택기준: 병원에서 TTR-변이가 있는 환자
배제기준: 운동부족환자 또는 자율신경장애, 심근증의 임상적 근거가 있는 환자</v>
      </c>
      <c r="I235" s="16" t="s">
        <v>31</v>
      </c>
      <c r="J235" s="4" t="e">
        <f>VLOOKUP(A235,'1. 문헌특성'!A:W,25,0)</f>
        <v>#REF!</v>
      </c>
      <c r="K235" s="4" t="str">
        <f>VLOOKUP(A235,'1. 문헌특성'!A:W,12,0)</f>
        <v>-</v>
      </c>
      <c r="L235" s="4"/>
      <c r="M235" s="16" t="s">
        <v>1863</v>
      </c>
      <c r="P235" s="16">
        <v>8</v>
      </c>
      <c r="Q235" s="16">
        <v>7</v>
      </c>
      <c r="S235" s="16">
        <v>1</v>
      </c>
      <c r="W235" s="16">
        <v>12</v>
      </c>
      <c r="X235" s="16">
        <v>9</v>
      </c>
      <c r="Z235" s="16">
        <v>3</v>
      </c>
      <c r="AF235" s="17" t="s">
        <v>1864</v>
      </c>
    </row>
    <row r="236" spans="1:32" ht="13.5" customHeight="1" x14ac:dyDescent="0.3">
      <c r="A236" s="9">
        <v>288</v>
      </c>
      <c r="B236" s="4" t="e">
        <f>VLOOKUP(A236,'1. 문헌특성'!A:W,2,0)</f>
        <v>#N/A</v>
      </c>
      <c r="C236" s="16" t="e">
        <f>VLOOKUP(A236,'1. 문헌특성'!A:W,3,0)</f>
        <v>#N/A</v>
      </c>
      <c r="D236" s="16" t="e">
        <f t="shared" si="3"/>
        <v>#N/A</v>
      </c>
      <c r="E236" s="4" t="e">
        <f>VLOOKUP(A236,'1. 문헌특성'!A:W,6,0)</f>
        <v>#N/A</v>
      </c>
      <c r="F236" s="4" t="e">
        <f>VLOOKUP(A236,'1. 문헌특성'!A:W,11,0)</f>
        <v>#N/A</v>
      </c>
      <c r="G236" s="15" t="e">
        <f>VLOOKUP(A236,'1. 문헌특성'!A:W,15,0)</f>
        <v>#N/A</v>
      </c>
      <c r="H236" s="4" t="e">
        <f>VLOOKUP(A236,'1. 문헌특성'!A:W,16,0)</f>
        <v>#N/A</v>
      </c>
      <c r="I236" s="16" t="s">
        <v>31</v>
      </c>
      <c r="J236" s="4" t="e">
        <f>VLOOKUP(A236,'1. 문헌특성'!A:W,25,0)</f>
        <v>#N/A</v>
      </c>
      <c r="K236" s="4" t="e">
        <f>VLOOKUP(A236,'1. 문헌특성'!A:W,12,0)</f>
        <v>#N/A</v>
      </c>
      <c r="L236" s="4"/>
      <c r="P236" s="16">
        <v>12</v>
      </c>
      <c r="Q236" s="16">
        <v>12</v>
      </c>
      <c r="R236" s="16">
        <v>100</v>
      </c>
      <c r="W236" s="16">
        <v>13</v>
      </c>
      <c r="X236" s="16">
        <v>13</v>
      </c>
      <c r="Y236" s="16">
        <v>100</v>
      </c>
    </row>
    <row r="237" spans="1:32" ht="13.5" customHeight="1" x14ac:dyDescent="0.3">
      <c r="A237" s="9">
        <v>389</v>
      </c>
      <c r="B237" s="4" t="str">
        <f>VLOOKUP(A237,'1. 문헌특성'!A:W,2,0)</f>
        <v>Tentolouris</v>
      </c>
      <c r="C237" s="16">
        <f>VLOOKUP(A237,'1. 문헌특성'!A:W,3,0)</f>
        <v>2009</v>
      </c>
      <c r="D237" s="16" t="str">
        <f t="shared" si="3"/>
        <v>Tentolouris(2009)</v>
      </c>
      <c r="E237" s="4" t="str">
        <f>VLOOKUP(A237,'1. 문헌특성'!A:W,6,0)</f>
        <v>환자대조군</v>
      </c>
      <c r="F237" s="4" t="str">
        <f>VLOOKUP(A237,'1. 문헌특성'!A:W,11,0)</f>
        <v>당뇨병 +말초신경병증 있음/ 당뇨병+말초신경병증 없음/ 당뇨병+말초신경병증+발궤양</v>
      </c>
      <c r="G237" s="15" t="str">
        <f>VLOOKUP(A237,'1. 문헌특성'!A:W,15,0)</f>
        <v>-</v>
      </c>
      <c r="H237" s="4" t="str">
        <f>VLOOKUP(A237,'1.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37" s="16" t="s">
        <v>31</v>
      </c>
      <c r="J237" s="4" t="e">
        <f>VLOOKUP(A237,'1. 문헌특성'!A:W,25,0)</f>
        <v>#REF!</v>
      </c>
      <c r="K237" s="4" t="str">
        <f>VLOOKUP(A237,'1. 문헌특성'!A:W,12,0)</f>
        <v>-</v>
      </c>
      <c r="L237" s="4" t="s">
        <v>1881</v>
      </c>
      <c r="P237" s="16">
        <v>30</v>
      </c>
      <c r="Q237" s="16">
        <v>12</v>
      </c>
      <c r="R237" s="16">
        <v>67</v>
      </c>
      <c r="AB237" s="4" t="s">
        <v>1882</v>
      </c>
      <c r="AF237" s="17" t="s">
        <v>1883</v>
      </c>
    </row>
    <row r="238" spans="1:32" ht="13.5" customHeight="1" x14ac:dyDescent="0.3">
      <c r="A238" s="9">
        <v>389</v>
      </c>
      <c r="B238" s="4" t="str">
        <f>VLOOKUP(A238,'1. 문헌특성'!A:W,2,0)</f>
        <v>Tentolouris</v>
      </c>
      <c r="C238" s="16">
        <f>VLOOKUP(A238,'1. 문헌특성'!A:W,3,0)</f>
        <v>2009</v>
      </c>
      <c r="D238" s="16" t="str">
        <f t="shared" si="3"/>
        <v>Tentolouris(2009)</v>
      </c>
      <c r="E238" s="4" t="str">
        <f>VLOOKUP(A238,'1. 문헌특성'!A:W,6,0)</f>
        <v>환자대조군</v>
      </c>
      <c r="F238" s="4" t="str">
        <f>VLOOKUP(A238,'1. 문헌특성'!A:W,11,0)</f>
        <v>당뇨병 +말초신경병증 있음/ 당뇨병+말초신경병증 없음/ 당뇨병+말초신경병증+발궤양</v>
      </c>
      <c r="G238" s="15" t="str">
        <f>VLOOKUP(A238,'1. 문헌특성'!A:W,15,0)</f>
        <v>-</v>
      </c>
      <c r="H238" s="4" t="str">
        <f>VLOOKUP(A238,'1.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38" s="16" t="s">
        <v>31</v>
      </c>
      <c r="J238" s="4" t="e">
        <f>VLOOKUP(A238,'1. 문헌특성'!A:W,25,0)</f>
        <v>#REF!</v>
      </c>
      <c r="K238" s="4" t="str">
        <f>VLOOKUP(A238,'1. 문헌특성'!A:W,12,0)</f>
        <v>-</v>
      </c>
      <c r="L238" s="4" t="s">
        <v>1880</v>
      </c>
      <c r="P238" s="16">
        <v>30</v>
      </c>
      <c r="Q238" s="16">
        <v>16</v>
      </c>
      <c r="R238" s="16">
        <v>53</v>
      </c>
      <c r="AB238" s="4"/>
    </row>
    <row r="239" spans="1:32" ht="13.5" customHeight="1" x14ac:dyDescent="0.3">
      <c r="A239" s="9">
        <v>389</v>
      </c>
      <c r="B239" s="4" t="str">
        <f>VLOOKUP(A239,'1. 문헌특성'!A:W,2,0)</f>
        <v>Tentolouris</v>
      </c>
      <c r="C239" s="16">
        <f>VLOOKUP(A239,'1. 문헌특성'!A:W,3,0)</f>
        <v>2009</v>
      </c>
      <c r="D239" s="16" t="str">
        <f t="shared" si="3"/>
        <v>Tentolouris(2009)</v>
      </c>
      <c r="E239" s="4" t="str">
        <f>VLOOKUP(A239,'1. 문헌특성'!A:W,6,0)</f>
        <v>환자대조군</v>
      </c>
      <c r="F239" s="4" t="str">
        <f>VLOOKUP(A239,'1. 문헌특성'!A:W,11,0)</f>
        <v>당뇨병 +말초신경병증 있음/ 당뇨병+말초신경병증 없음/ 당뇨병+말초신경병증+발궤양</v>
      </c>
      <c r="G239" s="15" t="str">
        <f>VLOOKUP(A239,'1. 문헌특성'!A:W,15,0)</f>
        <v>-</v>
      </c>
      <c r="H239" s="4" t="str">
        <f>VLOOKUP(A239,'1.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39" s="16" t="s">
        <v>31</v>
      </c>
      <c r="J239" s="4" t="e">
        <f>VLOOKUP(A239,'1. 문헌특성'!A:W,25,0)</f>
        <v>#REF!</v>
      </c>
      <c r="K239" s="4" t="str">
        <f>VLOOKUP(A239,'1. 문헌특성'!A:W,12,0)</f>
        <v>-</v>
      </c>
      <c r="L239" s="4" t="s">
        <v>1879</v>
      </c>
      <c r="P239" s="16">
        <v>30</v>
      </c>
      <c r="Q239" s="16">
        <v>3</v>
      </c>
      <c r="R239" s="16">
        <v>10</v>
      </c>
      <c r="AB239" s="4"/>
    </row>
    <row r="240" spans="1:32" ht="13.5" customHeight="1" x14ac:dyDescent="0.3">
      <c r="A240" s="41">
        <v>467</v>
      </c>
      <c r="B240" s="4" t="e">
        <f>VLOOKUP(A240,'1. 문헌특성'!A:W,2,0)</f>
        <v>#N/A</v>
      </c>
      <c r="C240" s="16" t="e">
        <f>VLOOKUP(A240,'1. 문헌특성'!A:W,3,0)</f>
        <v>#N/A</v>
      </c>
      <c r="D240" s="16" t="e">
        <f t="shared" si="3"/>
        <v>#N/A</v>
      </c>
      <c r="E240" s="4" t="e">
        <f>VLOOKUP(A240,'1. 문헌특성'!A:W,6,0)</f>
        <v>#N/A</v>
      </c>
      <c r="F240" s="4" t="e">
        <f>VLOOKUP(A240,'1. 문헌특성'!A:W,11,0)</f>
        <v>#N/A</v>
      </c>
      <c r="G240" s="15" t="e">
        <f>VLOOKUP(A240,'1. 문헌특성'!A:W,15,0)</f>
        <v>#N/A</v>
      </c>
      <c r="H240" s="4" t="e">
        <f>VLOOKUP(A240,'1. 문헌특성'!A:W,16,0)</f>
        <v>#N/A</v>
      </c>
      <c r="I240" s="16" t="s">
        <v>31</v>
      </c>
      <c r="J240" s="4" t="e">
        <f>VLOOKUP(A240,'1. 문헌특성'!A:W,25,0)</f>
        <v>#N/A</v>
      </c>
      <c r="K240" s="4" t="e">
        <f>VLOOKUP(A240,'1. 문헌특성'!A:W,12,0)</f>
        <v>#N/A</v>
      </c>
      <c r="P240" s="16">
        <v>6</v>
      </c>
      <c r="Q240" s="16">
        <v>1</v>
      </c>
      <c r="W240" s="16">
        <v>4</v>
      </c>
      <c r="X240" s="16">
        <v>0</v>
      </c>
      <c r="AF240" s="17" t="s">
        <v>1888</v>
      </c>
    </row>
    <row r="241" spans="1:32" ht="13.5" customHeight="1" x14ac:dyDescent="0.3">
      <c r="A241" s="9">
        <v>571</v>
      </c>
      <c r="B241" s="4" t="str">
        <f>VLOOKUP(A241,'1. 문헌특성'!A:W,2,0)</f>
        <v>Ulv</v>
      </c>
      <c r="C241" s="16">
        <f>VLOOKUP(A241,'1. 문헌특성'!A:W,3,0)</f>
        <v>2003</v>
      </c>
      <c r="D241" s="16" t="str">
        <f t="shared" si="3"/>
        <v>Ulv(2003)</v>
      </c>
      <c r="E241" s="4" t="str">
        <f>VLOOKUP(A241,'1. 문헌특성'!A:W,6,0)</f>
        <v>환자대조군</v>
      </c>
      <c r="F241" s="4" t="str">
        <f>VLOOKUP(A241,'1. 문헌특성'!A:W,11,0)</f>
        <v>나병+자율신경실조증 있음/ 나병+자율신경실조증 없음</v>
      </c>
      <c r="G241" s="15">
        <f>VLOOKUP(A241,'1. 문헌특성'!A:W,15,0)</f>
        <v>35</v>
      </c>
      <c r="H241" s="4" t="str">
        <f>VLOOKUP(A241,'1. 문헌특성'!A:W,16,0)</f>
        <v>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v>
      </c>
      <c r="I241" s="16" t="s">
        <v>31</v>
      </c>
      <c r="J241" s="4" t="e">
        <f>VLOOKUP(A241,'1. 문헌특성'!A:W,25,0)</f>
        <v>#REF!</v>
      </c>
      <c r="K241" s="4" t="str">
        <f>VLOOKUP(A241,'1. 문헌특성'!A:W,12,0)</f>
        <v>-</v>
      </c>
      <c r="L241" s="17" t="s">
        <v>1899</v>
      </c>
      <c r="M241" s="16" t="s">
        <v>1898</v>
      </c>
      <c r="P241" s="16">
        <v>21</v>
      </c>
      <c r="S241" s="16">
        <v>20</v>
      </c>
      <c r="T241" s="16">
        <v>95.2</v>
      </c>
      <c r="W241" s="108">
        <v>35</v>
      </c>
      <c r="X241" s="108">
        <v>35</v>
      </c>
      <c r="Y241" s="108">
        <v>100</v>
      </c>
      <c r="AF241" s="17" t="s">
        <v>1902</v>
      </c>
    </row>
    <row r="242" spans="1:32" ht="13.5" customHeight="1" x14ac:dyDescent="0.3">
      <c r="A242" s="9">
        <v>571</v>
      </c>
      <c r="B242" s="4" t="str">
        <f>VLOOKUP(A242,'1. 문헌특성'!A:W,2,0)</f>
        <v>Ulv</v>
      </c>
      <c r="C242" s="16">
        <f>VLOOKUP(A242,'1. 문헌특성'!A:W,3,0)</f>
        <v>2003</v>
      </c>
      <c r="D242" s="16" t="str">
        <f t="shared" si="3"/>
        <v>Ulv(2003)</v>
      </c>
      <c r="E242" s="4" t="str">
        <f>VLOOKUP(A242,'1. 문헌특성'!A:W,6,0)</f>
        <v>환자대조군</v>
      </c>
      <c r="F242" s="4" t="str">
        <f>VLOOKUP(A242,'1. 문헌특성'!A:W,11,0)</f>
        <v>나병+자율신경실조증 있음/ 나병+자율신경실조증 없음</v>
      </c>
      <c r="G242" s="15">
        <f>VLOOKUP(A242,'1. 문헌특성'!A:W,15,0)</f>
        <v>35</v>
      </c>
      <c r="H242" s="4" t="str">
        <f>VLOOKUP(A242,'1. 문헌특성'!A:W,16,0)</f>
        <v>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v>
      </c>
      <c r="I242" s="16" t="s">
        <v>31</v>
      </c>
      <c r="J242" s="4" t="e">
        <f>VLOOKUP(A242,'1. 문헌특성'!A:W,25,0)</f>
        <v>#REF!</v>
      </c>
      <c r="K242" s="4" t="str">
        <f>VLOOKUP(A242,'1. 문헌특성'!A:W,12,0)</f>
        <v>-</v>
      </c>
      <c r="L242" s="17" t="s">
        <v>1900</v>
      </c>
      <c r="M242" s="16" t="s">
        <v>1898</v>
      </c>
      <c r="P242" s="16">
        <v>16</v>
      </c>
      <c r="S242" s="16">
        <v>10</v>
      </c>
      <c r="T242" s="16">
        <v>62</v>
      </c>
      <c r="W242" s="108"/>
      <c r="X242" s="108"/>
      <c r="Y242" s="108"/>
    </row>
    <row r="243" spans="1:32" ht="13.5" customHeight="1" x14ac:dyDescent="0.3">
      <c r="A243" s="9">
        <v>571</v>
      </c>
      <c r="B243" s="4" t="str">
        <f>VLOOKUP(A243,'1. 문헌특성'!A:W,2,0)</f>
        <v>Ulv</v>
      </c>
      <c r="C243" s="16">
        <f>VLOOKUP(A243,'1. 문헌특성'!A:W,3,0)</f>
        <v>2003</v>
      </c>
      <c r="D243" s="16" t="str">
        <f t="shared" si="3"/>
        <v>Ulv(2003)</v>
      </c>
      <c r="E243" s="4" t="str">
        <f>VLOOKUP(A243,'1. 문헌특성'!A:W,6,0)</f>
        <v>환자대조군</v>
      </c>
      <c r="F243" s="4" t="str">
        <f>VLOOKUP(A243,'1. 문헌특성'!A:W,11,0)</f>
        <v>나병+자율신경실조증 있음/ 나병+자율신경실조증 없음</v>
      </c>
      <c r="G243" s="15">
        <f>VLOOKUP(A243,'1. 문헌특성'!A:W,15,0)</f>
        <v>35</v>
      </c>
      <c r="H243" s="4" t="str">
        <f>VLOOKUP(A243,'1. 문헌특성'!A:W,16,0)</f>
        <v>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v>
      </c>
      <c r="I243" s="16" t="s">
        <v>31</v>
      </c>
      <c r="J243" s="4" t="e">
        <f>VLOOKUP(A243,'1. 문헌특성'!A:W,25,0)</f>
        <v>#REF!</v>
      </c>
      <c r="K243" s="4" t="str">
        <f>VLOOKUP(A243,'1. 문헌특성'!A:W,12,0)</f>
        <v>-</v>
      </c>
      <c r="L243" s="17" t="s">
        <v>616</v>
      </c>
      <c r="P243" s="16">
        <v>37</v>
      </c>
      <c r="S243" s="16">
        <v>30</v>
      </c>
      <c r="T243" s="16">
        <v>81.7</v>
      </c>
      <c r="W243" s="108"/>
      <c r="X243" s="108"/>
      <c r="Y243" s="108"/>
    </row>
    <row r="244" spans="1:32" ht="13.5" customHeight="1" x14ac:dyDescent="0.3">
      <c r="A244" s="9">
        <v>594</v>
      </c>
      <c r="B244" s="4" t="str">
        <f>VLOOKUP(A244,'1. 문헌특성'!A:W,2,0)</f>
        <v>Verghese</v>
      </c>
      <c r="C244" s="16">
        <f>VLOOKUP(A244,'1. 문헌특성'!A:W,3,0)</f>
        <v>2000</v>
      </c>
      <c r="D244" s="16" t="str">
        <f t="shared" si="3"/>
        <v>Verghese(2000)</v>
      </c>
      <c r="E244" s="4" t="str">
        <f>VLOOKUP(A244,'1. 문헌특성'!A:W,6,0)</f>
        <v>진단법평가연구</v>
      </c>
      <c r="F244" s="4" t="str">
        <f>VLOOKUP(A244,'1. 문헌특성'!A:W,11,0)</f>
        <v>손목터널증후군 + 자율신경병증 있음/ 손목터널증후군 + 자율신경병증 없음</v>
      </c>
      <c r="G244" s="15">
        <f>VLOOKUP(A244,'1. 문헌특성'!A:W,15,0)</f>
        <v>63</v>
      </c>
      <c r="H244" s="4" t="str">
        <f>VLOOKUP(A244,'1. 문헌특성'!A:W,16,0)</f>
        <v>-</v>
      </c>
      <c r="I244" s="16" t="s">
        <v>31</v>
      </c>
      <c r="J244" s="4" t="e">
        <f>VLOOKUP(A244,'1. 문헌특성'!A:W,25,0)</f>
        <v>#REF!</v>
      </c>
      <c r="K244" s="4" t="str">
        <f>VLOOKUP(A244,'1. 문헌특성'!A:W,12,0)</f>
        <v>-</v>
      </c>
      <c r="P244" s="16">
        <v>76</v>
      </c>
      <c r="S244" s="16">
        <v>26</v>
      </c>
      <c r="W244" s="16">
        <v>63</v>
      </c>
      <c r="Z244" s="16">
        <v>7</v>
      </c>
      <c r="AB244" s="4"/>
      <c r="AC244" s="4">
        <v>4.3</v>
      </c>
      <c r="AD244" s="4" t="s">
        <v>1909</v>
      </c>
      <c r="AE244" s="16">
        <v>1E-3</v>
      </c>
      <c r="AF244" s="17" t="s">
        <v>1902</v>
      </c>
    </row>
    <row r="245" spans="1:32" ht="13.5" customHeight="1" x14ac:dyDescent="0.3">
      <c r="A245" s="9">
        <v>686</v>
      </c>
      <c r="B245" s="4" t="str">
        <f>VLOOKUP(A245,'1. 문헌특성'!A:W,2,0)</f>
        <v>Hilz</v>
      </c>
      <c r="C245" s="16">
        <f>VLOOKUP(A245,'1. 문헌특성'!A:W,3,0)</f>
        <v>1999</v>
      </c>
      <c r="D245" s="16" t="str">
        <f t="shared" si="3"/>
        <v>Hilz(1999)</v>
      </c>
      <c r="E245" s="4" t="str">
        <f>VLOOKUP(A245,'1. 문헌특성'!A:W,6,0)</f>
        <v>환자대조군</v>
      </c>
      <c r="F245" s="4" t="str">
        <f>VLOOKUP(A245,'1. 문헌특성'!A:W,11,0)</f>
        <v>유전성 감각자율신경병증(HSAN) III/ 유전성 감각자율신경병증 IV</v>
      </c>
      <c r="G245" s="15">
        <f>VLOOKUP(A245,'1. 문헌특성'!A:W,15,0)</f>
        <v>7</v>
      </c>
      <c r="H245" s="4" t="str">
        <f>VLOOKUP(A245,'1.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45" s="16" t="s">
        <v>31</v>
      </c>
      <c r="J245" s="4" t="e">
        <f>VLOOKUP(A245,'1. 문헌특성'!A:W,25,0)</f>
        <v>#REF!</v>
      </c>
      <c r="K245" s="4" t="str">
        <f>VLOOKUP(A245,'1. 문헌특성'!A:W,12,0)</f>
        <v>-</v>
      </c>
      <c r="L245" s="17" t="s">
        <v>2117</v>
      </c>
      <c r="M245" s="16" t="s">
        <v>2114</v>
      </c>
      <c r="P245" s="16">
        <v>17</v>
      </c>
      <c r="S245" s="16">
        <v>0</v>
      </c>
      <c r="T245" s="16">
        <v>0</v>
      </c>
      <c r="W245" s="16">
        <v>7</v>
      </c>
      <c r="Z245" s="16">
        <v>7</v>
      </c>
      <c r="AA245" s="16">
        <v>100</v>
      </c>
    </row>
    <row r="246" spans="1:32" ht="13.5" customHeight="1" x14ac:dyDescent="0.3">
      <c r="A246" s="9">
        <v>686</v>
      </c>
      <c r="B246" s="4" t="str">
        <f>VLOOKUP(A246,'1. 문헌특성'!A:W,2,0)</f>
        <v>Hilz</v>
      </c>
      <c r="C246" s="16">
        <f>VLOOKUP(A246,'1. 문헌특성'!A:W,3,0)</f>
        <v>1999</v>
      </c>
      <c r="D246" s="16" t="str">
        <f t="shared" si="3"/>
        <v>Hilz(1999)</v>
      </c>
      <c r="E246" s="4" t="str">
        <f>VLOOKUP(A246,'1. 문헌특성'!A:W,6,0)</f>
        <v>환자대조군</v>
      </c>
      <c r="F246" s="4" t="str">
        <f>VLOOKUP(A246,'1. 문헌특성'!A:W,11,0)</f>
        <v>유전성 감각자율신경병증(HSAN) III/ 유전성 감각자율신경병증 IV</v>
      </c>
      <c r="G246" s="15">
        <f>VLOOKUP(A246,'1. 문헌특성'!A:W,15,0)</f>
        <v>7</v>
      </c>
      <c r="H246" s="4" t="str">
        <f>VLOOKUP(A246,'1.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46" s="16" t="s">
        <v>31</v>
      </c>
      <c r="J246" s="4" t="e">
        <f>VLOOKUP(A246,'1. 문헌특성'!A:W,25,0)</f>
        <v>#REF!</v>
      </c>
      <c r="K246" s="4" t="str">
        <f>VLOOKUP(A246,'1. 문헌특성'!A:W,12,0)</f>
        <v>-</v>
      </c>
      <c r="L246" s="17" t="s">
        <v>1515</v>
      </c>
      <c r="M246" s="16" t="s">
        <v>2116</v>
      </c>
      <c r="P246" s="16">
        <v>17</v>
      </c>
      <c r="S246" s="16">
        <v>0</v>
      </c>
      <c r="T246" s="16">
        <v>0</v>
      </c>
      <c r="W246" s="16">
        <v>7</v>
      </c>
      <c r="Z246" s="16">
        <v>7</v>
      </c>
      <c r="AA246" s="16">
        <v>100</v>
      </c>
    </row>
    <row r="247" spans="1:32" ht="13.5" customHeight="1" x14ac:dyDescent="0.3">
      <c r="A247" s="9">
        <v>686</v>
      </c>
      <c r="B247" s="4" t="str">
        <f>VLOOKUP(A247,'1. 문헌특성'!A:W,2,0)</f>
        <v>Hilz</v>
      </c>
      <c r="C247" s="16">
        <f>VLOOKUP(A247,'1. 문헌특성'!A:W,3,0)</f>
        <v>1999</v>
      </c>
      <c r="D247" s="16" t="str">
        <f>B247&amp;"("&amp;C247&amp;")"</f>
        <v>Hilz(1999)</v>
      </c>
      <c r="E247" s="4" t="str">
        <f>VLOOKUP(A247,'1. 문헌특성'!A:W,6,0)</f>
        <v>환자대조군</v>
      </c>
      <c r="F247" s="4" t="str">
        <f>VLOOKUP(A247,'1. 문헌특성'!A:W,11,0)</f>
        <v>유전성 감각자율신경병증(HSAN) III/ 유전성 감각자율신경병증 IV</v>
      </c>
      <c r="G247" s="15">
        <f>VLOOKUP(A247,'1. 문헌특성'!A:W,15,0)</f>
        <v>7</v>
      </c>
      <c r="H247" s="4" t="str">
        <f>VLOOKUP(A247,'1.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47" s="16" t="s">
        <v>31</v>
      </c>
      <c r="J247" s="4" t="e">
        <f>VLOOKUP(A247,'1. 문헌특성'!A:W,25,0)</f>
        <v>#REF!</v>
      </c>
      <c r="K247" s="4" t="str">
        <f>VLOOKUP(A247,'1. 문헌특성'!A:W,12,0)</f>
        <v>-</v>
      </c>
      <c r="L247" s="17" t="s">
        <v>1515</v>
      </c>
      <c r="M247" s="89" t="s">
        <v>2115</v>
      </c>
      <c r="N247" s="89"/>
      <c r="P247" s="16">
        <v>17</v>
      </c>
      <c r="S247" s="16">
        <v>0</v>
      </c>
      <c r="T247" s="16">
        <v>0</v>
      </c>
      <c r="W247" s="16">
        <v>7</v>
      </c>
      <c r="Z247" s="16">
        <v>7</v>
      </c>
      <c r="AA247" s="16">
        <v>100</v>
      </c>
    </row>
    <row r="248" spans="1:32" ht="13.5" customHeight="1" x14ac:dyDescent="0.3">
      <c r="A248" s="9">
        <v>724</v>
      </c>
      <c r="B248" s="4" t="str">
        <f>VLOOKUP(A248,'1. 문헌특성'!A:W,2,0)</f>
        <v>Parisi</v>
      </c>
      <c r="C248" s="16">
        <f>VLOOKUP(A248,'1. 문헌특성'!A:W,3,0)</f>
        <v>1999</v>
      </c>
      <c r="D248" s="16" t="str">
        <f t="shared" si="3"/>
        <v>Parisi(1999)</v>
      </c>
      <c r="E248" s="4" t="str">
        <f>VLOOKUP(A248,'1. 문헌특성'!A:W,6,0)</f>
        <v>환자대조군</v>
      </c>
      <c r="F248" s="4" t="str">
        <f>VLOOKUP(A248,'1. 문헌특성'!A:W,11,0)</f>
        <v>말초신경병증+자율신경실조증 있음/ 말초신경병증+자율신경실조증 없음</v>
      </c>
      <c r="G248" s="15">
        <f>VLOOKUP(A248,'1. 문헌특성'!A:W,15,0)</f>
        <v>40</v>
      </c>
      <c r="H248" s="4" t="str">
        <f>VLOOKUP(A248,'1. 문헌특성'!A:W,16,0)</f>
        <v>선택기준: 부정맥 없음, bundle of branch block, 심부전, 또는 심각한 고혈압이 없는 경우</v>
      </c>
      <c r="I248" s="16" t="s">
        <v>31</v>
      </c>
      <c r="J248" s="4" t="e">
        <f>VLOOKUP(A248,'1. 문헌특성'!A:W,25,0)</f>
        <v>#REF!</v>
      </c>
      <c r="K248" s="4" t="str">
        <f>VLOOKUP(A248,'1. 문헌특성'!A:W,12,0)</f>
        <v>-</v>
      </c>
      <c r="L248" s="17" t="s">
        <v>1926</v>
      </c>
      <c r="P248" s="16">
        <v>37</v>
      </c>
      <c r="S248" s="16">
        <v>5</v>
      </c>
      <c r="W248" s="16">
        <v>40</v>
      </c>
      <c r="X248" s="16">
        <v>40</v>
      </c>
      <c r="AF248" s="17" t="s">
        <v>1925</v>
      </c>
    </row>
    <row r="249" spans="1:32" ht="13.5" customHeight="1" x14ac:dyDescent="0.3">
      <c r="A249" s="9">
        <v>724</v>
      </c>
      <c r="B249" s="4" t="str">
        <f>VLOOKUP(A249,'1. 문헌특성'!A:W,2,0)</f>
        <v>Parisi</v>
      </c>
      <c r="C249" s="16">
        <f>VLOOKUP(A249,'1. 문헌특성'!A:W,3,0)</f>
        <v>1999</v>
      </c>
      <c r="D249" s="16" t="str">
        <f t="shared" ref="D249:D312" si="4">B249&amp;"("&amp;C249&amp;")"</f>
        <v>Parisi(1999)</v>
      </c>
      <c r="E249" s="4" t="str">
        <f>VLOOKUP(A249,'1. 문헌특성'!A:W,6,0)</f>
        <v>환자대조군</v>
      </c>
      <c r="F249" s="4" t="str">
        <f>VLOOKUP(A249,'1. 문헌특성'!A:W,11,0)</f>
        <v>말초신경병증+자율신경실조증 있음/ 말초신경병증+자율신경실조증 없음</v>
      </c>
      <c r="G249" s="15">
        <f>VLOOKUP(A249,'1. 문헌특성'!A:W,15,0)</f>
        <v>40</v>
      </c>
      <c r="H249" s="4" t="str">
        <f>VLOOKUP(A249,'1. 문헌특성'!A:W,16,0)</f>
        <v>선택기준: 부정맥 없음, bundle of branch block, 심부전, 또는 심각한 고혈압이 없는 경우</v>
      </c>
      <c r="I249" s="16" t="s">
        <v>31</v>
      </c>
      <c r="J249" s="4" t="e">
        <f>VLOOKUP(A249,'1. 문헌특성'!A:W,25,0)</f>
        <v>#REF!</v>
      </c>
      <c r="K249" s="4" t="str">
        <f>VLOOKUP(A249,'1. 문헌특성'!A:W,12,0)</f>
        <v>-</v>
      </c>
      <c r="L249" s="17" t="s">
        <v>1927</v>
      </c>
      <c r="P249" s="16">
        <v>16</v>
      </c>
      <c r="S249" s="16">
        <v>4</v>
      </c>
      <c r="W249" s="16">
        <v>21</v>
      </c>
      <c r="Z249" s="16">
        <v>1</v>
      </c>
      <c r="AF249" s="17" t="s">
        <v>1925</v>
      </c>
    </row>
    <row r="250" spans="1:32" ht="13.5" customHeight="1" x14ac:dyDescent="0.3">
      <c r="A250" s="9">
        <v>748</v>
      </c>
      <c r="B250" s="4" t="e">
        <f>VLOOKUP(A250,'1. 문헌특성'!A:W,2,0)</f>
        <v>#N/A</v>
      </c>
      <c r="C250" s="16" t="e">
        <f>VLOOKUP(A250,'1. 문헌특성'!A:W,3,0)</f>
        <v>#N/A</v>
      </c>
      <c r="D250" s="16" t="e">
        <f t="shared" si="4"/>
        <v>#N/A</v>
      </c>
      <c r="E250" s="4" t="e">
        <f>VLOOKUP(A250,'1. 문헌특성'!A:W,6,0)</f>
        <v>#N/A</v>
      </c>
      <c r="F250" s="4" t="e">
        <f>VLOOKUP(A250,'1. 문헌특성'!A:W,11,0)</f>
        <v>#N/A</v>
      </c>
      <c r="G250" s="15" t="e">
        <f>VLOOKUP(A250,'1. 문헌특성'!A:W,15,0)</f>
        <v>#N/A</v>
      </c>
      <c r="H250" s="4" t="e">
        <f>VLOOKUP(A250,'1. 문헌특성'!A:W,16,0)</f>
        <v>#N/A</v>
      </c>
      <c r="I250" s="16" t="s">
        <v>31</v>
      </c>
      <c r="J250" s="4" t="e">
        <f>VLOOKUP(A250,'1. 문헌특성'!A:W,25,0)</f>
        <v>#N/A</v>
      </c>
      <c r="K250" s="4" t="e">
        <f>VLOOKUP(A250,'1. 문헌특성'!A:W,12,0)</f>
        <v>#N/A</v>
      </c>
      <c r="P250" s="16">
        <v>5</v>
      </c>
      <c r="Q250" s="16">
        <v>5</v>
      </c>
      <c r="W250" s="16">
        <v>10</v>
      </c>
      <c r="X250" s="16">
        <v>10</v>
      </c>
      <c r="AF250" s="17" t="s">
        <v>1935</v>
      </c>
    </row>
    <row r="251" spans="1:32" ht="13.5" customHeight="1" x14ac:dyDescent="0.3">
      <c r="A251" s="9">
        <v>820</v>
      </c>
      <c r="B251" s="4" t="str">
        <f>VLOOKUP(A251,'1. 문헌특성'!A:W,2,0)</f>
        <v>Jha</v>
      </c>
      <c r="C251" s="16">
        <f>VLOOKUP(A251,'1. 문헌특성'!A:W,3,0)</f>
        <v>1995</v>
      </c>
      <c r="D251" s="16" t="str">
        <f t="shared" si="4"/>
        <v>Jha(1995)</v>
      </c>
      <c r="E251" s="4" t="str">
        <f>VLOOKUP(A251,'1. 문헌특성'!A:W,6,0)</f>
        <v>환자대조군</v>
      </c>
      <c r="F251" s="4" t="str">
        <f>VLOOKUP(A251,'1. 문헌특성'!A:W,11,0)</f>
        <v>당뇨병성 신경병증 증상 있음/ 당뇨병성 신경병증 증상 없음</v>
      </c>
      <c r="G251" s="15">
        <f>VLOOKUP(A251,'1. 문헌특성'!A:W,15,0)</f>
        <v>19</v>
      </c>
      <c r="H251" s="4" t="str">
        <f>VLOOKUP(A251,'1. 문헌특성'!A:W,16,0)</f>
        <v xml:space="preserve">4-5년전 진단을 받아 경구용 저혈당제로 혈당을 조절중인 환자임. 자율신경기능자애(syncope, 대장, 방광 및 성기능장애)를 암시하는 병력을 포함하는 상세한 임상 평가를 진행함
배제기준: 장기손상, 고혈압 </v>
      </c>
      <c r="I251" s="16" t="s">
        <v>31</v>
      </c>
      <c r="J251" s="4" t="e">
        <f>VLOOKUP(A251,'1. 문헌특성'!A:W,25,0)</f>
        <v>#REF!</v>
      </c>
      <c r="K251" s="4" t="str">
        <f>VLOOKUP(A251,'1. 문헌특성'!A:W,12,0)</f>
        <v>-</v>
      </c>
      <c r="L251" s="17" t="s">
        <v>1953</v>
      </c>
      <c r="P251" s="16">
        <v>15</v>
      </c>
      <c r="Q251" s="16">
        <v>5</v>
      </c>
      <c r="R251" s="16">
        <v>33</v>
      </c>
      <c r="S251" s="16">
        <v>10</v>
      </c>
      <c r="T251" s="16">
        <v>67</v>
      </c>
      <c r="W251" s="4">
        <v>15</v>
      </c>
      <c r="X251" s="4">
        <v>15</v>
      </c>
      <c r="Y251" s="4">
        <v>100</v>
      </c>
      <c r="Z251" s="4">
        <v>0</v>
      </c>
      <c r="AA251" s="4">
        <v>0</v>
      </c>
      <c r="AF251" s="17" t="s">
        <v>1955</v>
      </c>
    </row>
    <row r="252" spans="1:32" ht="13.5" customHeight="1" x14ac:dyDescent="0.3">
      <c r="A252" s="9">
        <v>820</v>
      </c>
      <c r="B252" s="4" t="str">
        <f>VLOOKUP(A252,'1. 문헌특성'!A:W,2,0)</f>
        <v>Jha</v>
      </c>
      <c r="C252" s="16">
        <f>VLOOKUP(A252,'1. 문헌특성'!A:W,3,0)</f>
        <v>1995</v>
      </c>
      <c r="D252" s="16" t="str">
        <f t="shared" si="4"/>
        <v>Jha(1995)</v>
      </c>
      <c r="E252" s="4" t="str">
        <f>VLOOKUP(A252,'1. 문헌특성'!A:W,6,0)</f>
        <v>환자대조군</v>
      </c>
      <c r="F252" s="4" t="str">
        <f>VLOOKUP(A252,'1. 문헌특성'!A:W,11,0)</f>
        <v>당뇨병성 신경병증 증상 있음/ 당뇨병성 신경병증 증상 없음</v>
      </c>
      <c r="G252" s="15">
        <f>VLOOKUP(A252,'1. 문헌특성'!A:W,15,0)</f>
        <v>19</v>
      </c>
      <c r="H252" s="4" t="str">
        <f>VLOOKUP(A252,'1. 문헌특성'!A:W,16,0)</f>
        <v xml:space="preserve">4-5년전 진단을 받아 경구용 저혈당제로 혈당을 조절중인 환자임. 자율신경기능자애(syncope, 대장, 방광 및 성기능장애)를 암시하는 병력을 포함하는 상세한 임상 평가를 진행함
배제기준: 장기손상, 고혈압 </v>
      </c>
      <c r="I252" s="16" t="s">
        <v>31</v>
      </c>
      <c r="J252" s="4" t="e">
        <f>VLOOKUP(A252,'1. 문헌특성'!A:W,25,0)</f>
        <v>#REF!</v>
      </c>
      <c r="K252" s="4" t="str">
        <f>VLOOKUP(A252,'1. 문헌특성'!A:W,12,0)</f>
        <v>-</v>
      </c>
      <c r="L252" s="17" t="s">
        <v>1954</v>
      </c>
      <c r="P252" s="16">
        <v>19</v>
      </c>
      <c r="Q252" s="16">
        <v>11</v>
      </c>
      <c r="R252" s="16">
        <v>58</v>
      </c>
      <c r="S252" s="16">
        <v>8</v>
      </c>
      <c r="T252" s="16">
        <v>42</v>
      </c>
      <c r="W252" s="4"/>
      <c r="X252" s="4"/>
      <c r="Y252" s="4"/>
      <c r="Z252" s="4"/>
      <c r="AA252" s="4"/>
    </row>
    <row r="253" spans="1:32" ht="13.5" customHeight="1" x14ac:dyDescent="0.3">
      <c r="A253" s="9">
        <v>855</v>
      </c>
      <c r="B253" s="4" t="e">
        <f>VLOOKUP(A253,'1. 문헌특성'!A:W,2,0)</f>
        <v>#N/A</v>
      </c>
      <c r="C253" s="16" t="e">
        <f>VLOOKUP(A253,'1. 문헌특성'!A:W,3,0)</f>
        <v>#N/A</v>
      </c>
      <c r="D253" s="16" t="e">
        <f t="shared" si="4"/>
        <v>#N/A</v>
      </c>
      <c r="E253" s="4" t="e">
        <f>VLOOKUP(A253,'1. 문헌특성'!A:W,6,0)</f>
        <v>#N/A</v>
      </c>
      <c r="F253" s="4" t="e">
        <f>VLOOKUP(A253,'1. 문헌특성'!A:W,11,0)</f>
        <v>#N/A</v>
      </c>
      <c r="G253" s="15" t="e">
        <f>VLOOKUP(A253,'1. 문헌특성'!A:W,15,0)</f>
        <v>#N/A</v>
      </c>
      <c r="H253" s="4" t="e">
        <f>VLOOKUP(A253,'1. 문헌특성'!A:W,16,0)</f>
        <v>#N/A</v>
      </c>
      <c r="I253" s="16" t="s">
        <v>31</v>
      </c>
      <c r="J253" s="4" t="e">
        <f>VLOOKUP(A253,'1. 문헌특성'!A:W,25,0)</f>
        <v>#N/A</v>
      </c>
      <c r="K253" s="4" t="e">
        <f>VLOOKUP(A253,'1. 문헌특성'!A:W,12,0)</f>
        <v>#N/A</v>
      </c>
      <c r="L253" s="17" t="s">
        <v>1966</v>
      </c>
      <c r="P253" s="16">
        <v>21</v>
      </c>
      <c r="Q253" s="16">
        <v>8</v>
      </c>
      <c r="R253" s="16">
        <v>22.8</v>
      </c>
      <c r="S253" s="16">
        <v>13</v>
      </c>
      <c r="T253" s="16">
        <v>37.200000000000003</v>
      </c>
    </row>
    <row r="254" spans="1:32" ht="13.5" customHeight="1" x14ac:dyDescent="0.3">
      <c r="A254" s="9">
        <v>855</v>
      </c>
      <c r="B254" s="4" t="e">
        <f>VLOOKUP(A254,'1. 문헌특성'!A:W,2,0)</f>
        <v>#N/A</v>
      </c>
      <c r="C254" s="16" t="e">
        <f>VLOOKUP(A254,'1. 문헌특성'!A:W,3,0)</f>
        <v>#N/A</v>
      </c>
      <c r="D254" s="16" t="e">
        <f t="shared" si="4"/>
        <v>#N/A</v>
      </c>
      <c r="E254" s="4" t="e">
        <f>VLOOKUP(A254,'1. 문헌특성'!A:W,6,0)</f>
        <v>#N/A</v>
      </c>
      <c r="F254" s="4" t="e">
        <f>VLOOKUP(A254,'1. 문헌특성'!A:W,11,0)</f>
        <v>#N/A</v>
      </c>
      <c r="G254" s="15" t="e">
        <f>VLOOKUP(A254,'1. 문헌특성'!A:W,15,0)</f>
        <v>#N/A</v>
      </c>
      <c r="H254" s="4" t="e">
        <f>VLOOKUP(A254,'1. 문헌특성'!A:W,16,0)</f>
        <v>#N/A</v>
      </c>
      <c r="I254" s="16" t="s">
        <v>31</v>
      </c>
      <c r="J254" s="4" t="e">
        <f>VLOOKUP(A254,'1. 문헌특성'!A:W,25,0)</f>
        <v>#N/A</v>
      </c>
      <c r="K254" s="4" t="e">
        <f>VLOOKUP(A254,'1. 문헌특성'!A:W,12,0)</f>
        <v>#N/A</v>
      </c>
      <c r="L254" s="17" t="s">
        <v>1964</v>
      </c>
      <c r="P254" s="16">
        <v>6</v>
      </c>
      <c r="Q254" s="16">
        <v>0</v>
      </c>
      <c r="R254" s="16">
        <v>0</v>
      </c>
      <c r="S254" s="16">
        <v>6</v>
      </c>
      <c r="T254" s="16">
        <v>17</v>
      </c>
    </row>
    <row r="255" spans="1:32" ht="13.5" customHeight="1" x14ac:dyDescent="0.3">
      <c r="A255" s="9">
        <v>855</v>
      </c>
      <c r="B255" s="4" t="e">
        <f>VLOOKUP(A255,'1. 문헌특성'!A:W,2,0)</f>
        <v>#N/A</v>
      </c>
      <c r="C255" s="16" t="e">
        <f>VLOOKUP(A255,'1. 문헌특성'!A:W,3,0)</f>
        <v>#N/A</v>
      </c>
      <c r="D255" s="16" t="e">
        <f t="shared" si="4"/>
        <v>#N/A</v>
      </c>
      <c r="E255" s="4" t="e">
        <f>VLOOKUP(A255,'1. 문헌특성'!A:W,6,0)</f>
        <v>#N/A</v>
      </c>
      <c r="F255" s="4" t="e">
        <f>VLOOKUP(A255,'1. 문헌특성'!A:W,11,0)</f>
        <v>#N/A</v>
      </c>
      <c r="G255" s="15" t="e">
        <f>VLOOKUP(A255,'1. 문헌특성'!A:W,15,0)</f>
        <v>#N/A</v>
      </c>
      <c r="H255" s="4" t="e">
        <f>VLOOKUP(A255,'1. 문헌특성'!A:W,16,0)</f>
        <v>#N/A</v>
      </c>
      <c r="I255" s="16" t="s">
        <v>31</v>
      </c>
      <c r="J255" s="4" t="e">
        <f>VLOOKUP(A255,'1. 문헌특성'!A:W,25,0)</f>
        <v>#N/A</v>
      </c>
      <c r="K255" s="4" t="e">
        <f>VLOOKUP(A255,'1. 문헌특성'!A:W,12,0)</f>
        <v>#N/A</v>
      </c>
      <c r="L255" s="17" t="s">
        <v>1965</v>
      </c>
      <c r="P255" s="16">
        <v>8</v>
      </c>
      <c r="Q255" s="16">
        <v>3</v>
      </c>
      <c r="R255" s="16">
        <v>8.6</v>
      </c>
      <c r="S255" s="16">
        <v>5</v>
      </c>
      <c r="T255" s="16">
        <v>14.3</v>
      </c>
    </row>
    <row r="256" spans="1:32" ht="14.25" customHeight="1" x14ac:dyDescent="0.3">
      <c r="A256" s="9">
        <v>1518</v>
      </c>
      <c r="B256" s="4" t="str">
        <f>VLOOKUP(A256,'1. 문헌특성'!A:W,2,0)</f>
        <v>Robles</v>
      </c>
      <c r="C256" s="16">
        <f>VLOOKUP(A256,'1. 문헌특성'!A:W,3,0)</f>
        <v>1999</v>
      </c>
      <c r="D256" s="16" t="str">
        <f t="shared" si="4"/>
        <v>Robles(1999)</v>
      </c>
      <c r="E256" s="4" t="str">
        <f>VLOOKUP(A256,'1. 문헌특성'!A:W,6,0)</f>
        <v>환자대조군</v>
      </c>
      <c r="F256" s="4" t="str">
        <f>VLOOKUP(A256,'1. 문헌특성'!A:W,11,0)</f>
        <v>요독증으로 인한 투석 + 당뇨 있음/ 요독증으로 인한 투석+ 당뇨 없음</v>
      </c>
      <c r="G256" s="15">
        <f>VLOOKUP(A256,'1. 문헌특성'!A:W,15,0)</f>
        <v>20</v>
      </c>
      <c r="H256" s="4" t="str">
        <f>VLOOKUP(A256,'1. 문헌특성'!A:W,16,0)</f>
        <v>당뇨병 이외 전신질환을 가진 환자는 포함되지 않았음</v>
      </c>
      <c r="I256" s="16" t="s">
        <v>31</v>
      </c>
      <c r="J256" s="4" t="e">
        <f>VLOOKUP(A256,'1. 문헌특성'!A:W,25,0)</f>
        <v>#REF!</v>
      </c>
      <c r="K256" s="4" t="str">
        <f>VLOOKUP(A256,'1. 문헌특성'!A:W,12,0)</f>
        <v>-</v>
      </c>
      <c r="L256" s="17" t="s">
        <v>1975</v>
      </c>
      <c r="P256" s="16">
        <v>20</v>
      </c>
      <c r="S256" s="16">
        <v>6</v>
      </c>
      <c r="T256" s="16">
        <v>30</v>
      </c>
    </row>
    <row r="257" spans="1:32" ht="13.5" customHeight="1" x14ac:dyDescent="0.3">
      <c r="A257" s="9">
        <v>1518</v>
      </c>
      <c r="B257" s="4" t="str">
        <f>VLOOKUP(A257,'1. 문헌특성'!A:W,2,0)</f>
        <v>Robles</v>
      </c>
      <c r="C257" s="16">
        <f>VLOOKUP(A257,'1. 문헌특성'!A:W,3,0)</f>
        <v>1999</v>
      </c>
      <c r="D257" s="16" t="str">
        <f t="shared" si="4"/>
        <v>Robles(1999)</v>
      </c>
      <c r="E257" s="4" t="str">
        <f>VLOOKUP(A257,'1. 문헌특성'!A:W,6,0)</f>
        <v>환자대조군</v>
      </c>
      <c r="F257" s="4" t="str">
        <f>VLOOKUP(A257,'1. 문헌특성'!A:W,11,0)</f>
        <v>요독증으로 인한 투석 + 당뇨 있음/ 요독증으로 인한 투석+ 당뇨 없음</v>
      </c>
      <c r="G257" s="15">
        <f>VLOOKUP(A257,'1. 문헌특성'!A:W,15,0)</f>
        <v>20</v>
      </c>
      <c r="H257" s="4" t="str">
        <f>VLOOKUP(A257,'1. 문헌특성'!A:W,16,0)</f>
        <v>당뇨병 이외 전신질환을 가진 환자는 포함되지 않았음</v>
      </c>
      <c r="I257" s="16" t="s">
        <v>31</v>
      </c>
      <c r="J257" s="4" t="e">
        <f>VLOOKUP(A257,'1. 문헌특성'!A:W,25,0)</f>
        <v>#REF!</v>
      </c>
      <c r="K257" s="4" t="str">
        <f>VLOOKUP(A257,'1. 문헌특성'!A:W,12,0)</f>
        <v>-</v>
      </c>
      <c r="L257" s="17" t="s">
        <v>1976</v>
      </c>
      <c r="P257" s="16">
        <v>7</v>
      </c>
      <c r="S257" s="16">
        <v>7</v>
      </c>
      <c r="T257" s="16">
        <v>100</v>
      </c>
      <c r="AF257" s="17" t="s">
        <v>1977</v>
      </c>
    </row>
    <row r="258" spans="1:32" ht="13.5" customHeight="1" x14ac:dyDescent="0.3">
      <c r="A258" s="9">
        <v>95</v>
      </c>
      <c r="B258" s="4" t="str">
        <f>VLOOKUP(A258,'1. 문헌특성'!A:W,2,0)</f>
        <v>Soylemez</v>
      </c>
      <c r="C258" s="16">
        <f>VLOOKUP(A258,'1. 문헌특성'!A:W,3,0)</f>
        <v>2020</v>
      </c>
      <c r="D258" s="16" t="str">
        <f t="shared" si="4"/>
        <v>Soylemez(2020)</v>
      </c>
      <c r="E258" s="4" t="str">
        <f>VLOOKUP(A258,'1. 문헌특성'!A:W,6,0)</f>
        <v>환자대조군</v>
      </c>
      <c r="F258" s="4" t="str">
        <f>VLOOKUP(A258,'1. 문헌특성'!A:W,11,0)</f>
        <v>투석전 환자(I/II)/대조군</v>
      </c>
      <c r="G258" s="15">
        <f>VLOOKUP(A258,'1. 문헌특성'!A:W,15,0)</f>
        <v>30</v>
      </c>
      <c r="H258" s="4" t="str">
        <f>VLOOKUP(A258,'1. 문헌특성'!A:W,16,0)</f>
        <v>eFGR에 따라 환자군을 Stage I,II, IIIa는 그룹1로, Stage IIIb, IV, V는 그룹2로 정의함
배제기준: 비타민 B12결핍, 갑상선 기능 저하, 유전성 신경병증 진단, 암치료 받은 병력 있는 사람, 가려움증 평가에서 신경병증과 피부병을 유발할 수 있는 약물을 복용한 적 있는사람</v>
      </c>
      <c r="I258" s="16" t="s">
        <v>31</v>
      </c>
      <c r="J258" s="4" t="e">
        <f>VLOOKUP(A258,'1. 문헌특성'!A:W,25,0)</f>
        <v>#REF!</v>
      </c>
      <c r="K258" s="4" t="str">
        <f>VLOOKUP(A258,'1. 문헌특성'!A:W,12,0)</f>
        <v>-</v>
      </c>
      <c r="L258" s="17" t="s">
        <v>1985</v>
      </c>
      <c r="M258" s="16" t="s">
        <v>1983</v>
      </c>
      <c r="P258" s="16">
        <v>30</v>
      </c>
      <c r="Q258" s="16">
        <v>27</v>
      </c>
      <c r="R258" s="16">
        <v>90</v>
      </c>
      <c r="S258" s="16">
        <v>3</v>
      </c>
      <c r="T258" s="16">
        <v>10</v>
      </c>
      <c r="W258" s="16">
        <v>30</v>
      </c>
      <c r="X258" s="16">
        <v>26</v>
      </c>
      <c r="Y258" s="16">
        <v>87</v>
      </c>
      <c r="Z258" s="16">
        <v>4</v>
      </c>
      <c r="AA258" s="16">
        <v>13</v>
      </c>
      <c r="AB258" s="16">
        <v>0.68799999999999994</v>
      </c>
    </row>
    <row r="259" spans="1:32" ht="13.5" customHeight="1" x14ac:dyDescent="0.3">
      <c r="A259" s="9">
        <v>95</v>
      </c>
      <c r="B259" s="4" t="str">
        <f>VLOOKUP(A259,'1. 문헌특성'!A:W,2,0)</f>
        <v>Soylemez</v>
      </c>
      <c r="C259" s="16">
        <f>VLOOKUP(A259,'1. 문헌특성'!A:W,3,0)</f>
        <v>2020</v>
      </c>
      <c r="D259" s="16" t="str">
        <f t="shared" si="4"/>
        <v>Soylemez(2020)</v>
      </c>
      <c r="E259" s="4" t="str">
        <f>VLOOKUP(A259,'1. 문헌특성'!A:W,6,0)</f>
        <v>환자대조군</v>
      </c>
      <c r="F259" s="4" t="str">
        <f>VLOOKUP(A259,'1. 문헌특성'!A:W,11,0)</f>
        <v>투석전 환자(I/II)/대조군</v>
      </c>
      <c r="G259" s="15">
        <f>VLOOKUP(A259,'1. 문헌특성'!A:W,15,0)</f>
        <v>30</v>
      </c>
      <c r="H259" s="4" t="str">
        <f>VLOOKUP(A259,'1. 문헌특성'!A:W,16,0)</f>
        <v>eFGR에 따라 환자군을 Stage I,II, IIIa는 그룹1로, Stage IIIb, IV, V는 그룹2로 정의함
배제기준: 비타민 B12결핍, 갑상선 기능 저하, 유전성 신경병증 진단, 암치료 받은 병력 있는 사람, 가려움증 평가에서 신경병증과 피부병을 유발할 수 있는 약물을 복용한 적 있는사람</v>
      </c>
      <c r="I259" s="16" t="s">
        <v>31</v>
      </c>
      <c r="J259" s="4" t="e">
        <f>VLOOKUP(A259,'1. 문헌특성'!A:W,25,0)</f>
        <v>#REF!</v>
      </c>
      <c r="K259" s="4" t="str">
        <f>VLOOKUP(A259,'1. 문헌특성'!A:W,12,0)</f>
        <v>-</v>
      </c>
      <c r="L259" s="17" t="s">
        <v>1985</v>
      </c>
      <c r="M259" s="16" t="s">
        <v>1984</v>
      </c>
      <c r="P259" s="16">
        <v>30</v>
      </c>
      <c r="Q259" s="16">
        <v>28</v>
      </c>
      <c r="R259" s="16">
        <v>93</v>
      </c>
      <c r="S259" s="16">
        <v>2</v>
      </c>
      <c r="T259" s="16">
        <v>7</v>
      </c>
      <c r="W259" s="16">
        <v>30</v>
      </c>
      <c r="X259" s="16">
        <v>25</v>
      </c>
      <c r="Y259" s="16">
        <v>83</v>
      </c>
      <c r="Z259" s="16">
        <v>5</v>
      </c>
      <c r="AA259" s="16">
        <v>17</v>
      </c>
      <c r="AB259" s="16">
        <v>0.22800000000000001</v>
      </c>
    </row>
    <row r="260" spans="1:32" ht="13.5" customHeight="1" x14ac:dyDescent="0.3">
      <c r="A260" s="9">
        <v>115</v>
      </c>
      <c r="B260" s="4" t="e">
        <f>VLOOKUP(A260,'1. 문헌특성'!A:W,2,0)</f>
        <v>#N/A</v>
      </c>
      <c r="C260" s="16" t="e">
        <f>VLOOKUP(A260,'1. 문헌특성'!A:W,3,0)</f>
        <v>#N/A</v>
      </c>
      <c r="D260" s="16" t="e">
        <f t="shared" si="4"/>
        <v>#N/A</v>
      </c>
      <c r="E260" s="4" t="e">
        <f>VLOOKUP(A260,'1. 문헌특성'!A:W,6,0)</f>
        <v>#N/A</v>
      </c>
      <c r="F260" s="4" t="e">
        <f>VLOOKUP(A260,'1. 문헌특성'!A:W,11,0)</f>
        <v>#N/A</v>
      </c>
      <c r="G260" s="15" t="e">
        <f>VLOOKUP(A260,'1. 문헌특성'!A:W,15,0)</f>
        <v>#N/A</v>
      </c>
      <c r="H260" s="4" t="e">
        <f>VLOOKUP(A260,'1. 문헌특성'!A:W,16,0)</f>
        <v>#N/A</v>
      </c>
      <c r="I260" s="16" t="s">
        <v>31</v>
      </c>
      <c r="J260" s="4" t="e">
        <f>VLOOKUP(A260,'1. 문헌특성'!A:W,25,0)</f>
        <v>#N/A</v>
      </c>
      <c r="K260" s="4" t="e">
        <f>VLOOKUP(A260,'1. 문헌특성'!A:W,12,0)</f>
        <v>#N/A</v>
      </c>
      <c r="P260" s="16">
        <v>20</v>
      </c>
      <c r="Q260" s="16">
        <v>1</v>
      </c>
      <c r="R260" s="16">
        <v>5.3</v>
      </c>
      <c r="W260" s="16">
        <v>23</v>
      </c>
      <c r="X260" s="16">
        <v>3</v>
      </c>
      <c r="Y260" s="16">
        <v>13</v>
      </c>
      <c r="AB260" s="16">
        <v>0.74</v>
      </c>
    </row>
    <row r="261" spans="1:32" ht="13.5" customHeight="1" x14ac:dyDescent="0.3">
      <c r="A261" s="9">
        <v>136</v>
      </c>
      <c r="B261" s="4" t="e">
        <f>VLOOKUP(A261,'1. 문헌특성'!A:W,2,0)</f>
        <v>#N/A</v>
      </c>
      <c r="C261" s="16" t="e">
        <f>VLOOKUP(A261,'1. 문헌특성'!A:W,3,0)</f>
        <v>#N/A</v>
      </c>
      <c r="D261" s="16" t="e">
        <f t="shared" si="4"/>
        <v>#N/A</v>
      </c>
      <c r="E261" s="4" t="e">
        <f>VLOOKUP(A261,'1. 문헌특성'!A:W,6,0)</f>
        <v>#N/A</v>
      </c>
      <c r="F261" s="4" t="e">
        <f>VLOOKUP(A261,'1. 문헌특성'!A:W,11,0)</f>
        <v>#N/A</v>
      </c>
      <c r="G261" s="15" t="e">
        <f>VLOOKUP(A261,'1. 문헌특성'!A:W,15,0)</f>
        <v>#N/A</v>
      </c>
      <c r="H261" s="4" t="e">
        <f>VLOOKUP(A261,'1. 문헌특성'!A:W,16,0)</f>
        <v>#N/A</v>
      </c>
      <c r="I261" s="16" t="s">
        <v>31</v>
      </c>
      <c r="J261" s="4" t="e">
        <f>VLOOKUP(A261,'1. 문헌특성'!A:W,25,0)</f>
        <v>#N/A</v>
      </c>
      <c r="K261" s="4" t="e">
        <f>VLOOKUP(A261,'1. 문헌특성'!A:W,12,0)</f>
        <v>#N/A</v>
      </c>
      <c r="P261" s="16">
        <v>17</v>
      </c>
      <c r="S261" s="16">
        <v>5</v>
      </c>
      <c r="T261" s="16">
        <v>29.4</v>
      </c>
      <c r="W261" s="16">
        <v>20</v>
      </c>
      <c r="Z261" s="16">
        <v>9</v>
      </c>
      <c r="AA261" s="16">
        <v>41</v>
      </c>
      <c r="AB261" s="16">
        <v>0.55000000000000004</v>
      </c>
    </row>
    <row r="262" spans="1:32" ht="13.5" customHeight="1" x14ac:dyDescent="0.3">
      <c r="A262" s="9">
        <v>797</v>
      </c>
      <c r="B262" s="4" t="str">
        <f>VLOOKUP(A262,'1. 문헌특성'!A:W,2,0)</f>
        <v>Braune</v>
      </c>
      <c r="C262" s="16">
        <f>VLOOKUP(A262,'1. 문헌특성'!A:W,3,0)</f>
        <v>1996</v>
      </c>
      <c r="D262" s="16" t="str">
        <f t="shared" si="4"/>
        <v>Braune(1996)</v>
      </c>
      <c r="E262" s="4" t="str">
        <f>VLOOKUP(A262,'1. 문헌특성'!A:W,6,0)</f>
        <v>환자대조군</v>
      </c>
      <c r="F262" s="4" t="str">
        <f>VLOOKUP(A262,'1. 문헌특성'!A:W,11,0)</f>
        <v>당뇨병 환자의 임상적 단계 (stage 1~5)</v>
      </c>
      <c r="G262" s="15">
        <f>VLOOKUP(A262,'1. 문헌특성'!A:W,15,0)</f>
        <v>0</v>
      </c>
      <c r="H262" s="4" t="str">
        <f>VLOOKUP(A262,'1.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2" s="16" t="s">
        <v>31</v>
      </c>
      <c r="J262" s="4" t="e">
        <f>VLOOKUP(A262,'1. 문헌특성'!A:W,25,0)</f>
        <v>#REF!</v>
      </c>
      <c r="K262" s="4" t="str">
        <f>VLOOKUP(A262,'1. 문헌특성'!A:W,12,0)</f>
        <v>-</v>
      </c>
      <c r="M262" s="16" t="s">
        <v>2010</v>
      </c>
      <c r="P262" s="16">
        <v>8</v>
      </c>
      <c r="S262" s="16">
        <v>1</v>
      </c>
      <c r="T262" s="16">
        <v>12.5</v>
      </c>
      <c r="W262" s="16">
        <v>100</v>
      </c>
      <c r="X262" s="16">
        <v>100</v>
      </c>
      <c r="Y262" s="16">
        <v>100</v>
      </c>
      <c r="AF262" s="17" t="s">
        <v>2012</v>
      </c>
    </row>
    <row r="263" spans="1:32" ht="13.5" customHeight="1" x14ac:dyDescent="0.3">
      <c r="A263" s="9">
        <v>797</v>
      </c>
      <c r="B263" s="4" t="str">
        <f>VLOOKUP(A263,'1. 문헌특성'!A:W,2,0)</f>
        <v>Braune</v>
      </c>
      <c r="C263" s="16">
        <f>VLOOKUP(A263,'1. 문헌특성'!A:W,3,0)</f>
        <v>1996</v>
      </c>
      <c r="D263" s="16" t="str">
        <f t="shared" si="4"/>
        <v>Braune(1996)</v>
      </c>
      <c r="E263" s="4" t="str">
        <f>VLOOKUP(A263,'1. 문헌특성'!A:W,6,0)</f>
        <v>환자대조군</v>
      </c>
      <c r="F263" s="4" t="str">
        <f>VLOOKUP(A263,'1. 문헌특성'!A:W,11,0)</f>
        <v>당뇨병 환자의 임상적 단계 (stage 1~5)</v>
      </c>
      <c r="G263" s="15">
        <f>VLOOKUP(A263,'1. 문헌특성'!A:W,15,0)</f>
        <v>0</v>
      </c>
      <c r="H263" s="4" t="str">
        <f>VLOOKUP(A263,'1.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3" s="16" t="s">
        <v>31</v>
      </c>
      <c r="J263" s="4" t="e">
        <f>VLOOKUP(A263,'1. 문헌특성'!A:W,25,0)</f>
        <v>#REF!</v>
      </c>
      <c r="K263" s="4" t="str">
        <f>VLOOKUP(A263,'1. 문헌특성'!A:W,12,0)</f>
        <v>-</v>
      </c>
      <c r="M263" s="16" t="s">
        <v>2010</v>
      </c>
      <c r="P263" s="16">
        <v>15</v>
      </c>
      <c r="S263" s="16">
        <v>0</v>
      </c>
      <c r="T263" s="16">
        <v>0</v>
      </c>
      <c r="W263" s="16">
        <v>100</v>
      </c>
      <c r="X263" s="16">
        <v>100</v>
      </c>
      <c r="Y263" s="16">
        <v>100</v>
      </c>
    </row>
    <row r="264" spans="1:32" ht="13.5" customHeight="1" x14ac:dyDescent="0.3">
      <c r="A264" s="9">
        <v>797</v>
      </c>
      <c r="B264" s="4" t="str">
        <f>VLOOKUP(A264,'1. 문헌특성'!A:W,2,0)</f>
        <v>Braune</v>
      </c>
      <c r="C264" s="16">
        <f>VLOOKUP(A264,'1. 문헌특성'!A:W,3,0)</f>
        <v>1996</v>
      </c>
      <c r="D264" s="16" t="str">
        <f t="shared" si="4"/>
        <v>Braune(1996)</v>
      </c>
      <c r="E264" s="4" t="str">
        <f>VLOOKUP(A264,'1. 문헌특성'!A:W,6,0)</f>
        <v>환자대조군</v>
      </c>
      <c r="F264" s="4" t="str">
        <f>VLOOKUP(A264,'1. 문헌특성'!A:W,11,0)</f>
        <v>당뇨병 환자의 임상적 단계 (stage 1~5)</v>
      </c>
      <c r="G264" s="15">
        <f>VLOOKUP(A264,'1. 문헌특성'!A:W,15,0)</f>
        <v>0</v>
      </c>
      <c r="H264" s="4" t="str">
        <f>VLOOKUP(A264,'1.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4" s="16" t="s">
        <v>31</v>
      </c>
      <c r="J264" s="4" t="e">
        <f>VLOOKUP(A264,'1. 문헌특성'!A:W,25,0)</f>
        <v>#REF!</v>
      </c>
      <c r="K264" s="4" t="str">
        <f>VLOOKUP(A264,'1. 문헌특성'!A:W,12,0)</f>
        <v>-</v>
      </c>
      <c r="M264" s="16" t="s">
        <v>2010</v>
      </c>
      <c r="P264" s="16">
        <v>24</v>
      </c>
      <c r="S264" s="16">
        <v>4</v>
      </c>
      <c r="T264" s="16">
        <v>16.600000000000001</v>
      </c>
      <c r="W264" s="16">
        <v>100</v>
      </c>
      <c r="X264" s="16">
        <v>100</v>
      </c>
      <c r="Y264" s="16">
        <v>100</v>
      </c>
    </row>
    <row r="265" spans="1:32" ht="13.5" customHeight="1" x14ac:dyDescent="0.3">
      <c r="A265" s="9">
        <v>797</v>
      </c>
      <c r="B265" s="4" t="str">
        <f>VLOOKUP(A265,'1. 문헌특성'!A:W,2,0)</f>
        <v>Braune</v>
      </c>
      <c r="C265" s="16">
        <f>VLOOKUP(A265,'1. 문헌특성'!A:W,3,0)</f>
        <v>1996</v>
      </c>
      <c r="D265" s="16" t="str">
        <f t="shared" si="4"/>
        <v>Braune(1996)</v>
      </c>
      <c r="E265" s="4" t="str">
        <f>VLOOKUP(A265,'1. 문헌특성'!A:W,6,0)</f>
        <v>환자대조군</v>
      </c>
      <c r="F265" s="4" t="str">
        <f>VLOOKUP(A265,'1. 문헌특성'!A:W,11,0)</f>
        <v>당뇨병 환자의 임상적 단계 (stage 1~5)</v>
      </c>
      <c r="G265" s="15">
        <f>VLOOKUP(A265,'1. 문헌특성'!A:W,15,0)</f>
        <v>0</v>
      </c>
      <c r="H265" s="4" t="str">
        <f>VLOOKUP(A265,'1.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5" s="16" t="s">
        <v>31</v>
      </c>
      <c r="J265" s="4" t="e">
        <f>VLOOKUP(A265,'1. 문헌특성'!A:W,25,0)</f>
        <v>#REF!</v>
      </c>
      <c r="K265" s="4" t="str">
        <f>VLOOKUP(A265,'1. 문헌특성'!A:W,12,0)</f>
        <v>-</v>
      </c>
      <c r="M265" s="16" t="s">
        <v>2010</v>
      </c>
      <c r="P265" s="16">
        <v>28</v>
      </c>
      <c r="S265" s="16">
        <v>6</v>
      </c>
      <c r="T265" s="16">
        <v>21.4</v>
      </c>
      <c r="W265" s="16">
        <v>100</v>
      </c>
      <c r="X265" s="16">
        <v>100</v>
      </c>
      <c r="Y265" s="16">
        <v>100</v>
      </c>
    </row>
    <row r="266" spans="1:32" ht="13.5" customHeight="1" x14ac:dyDescent="0.3">
      <c r="A266" s="9">
        <v>797</v>
      </c>
      <c r="B266" s="4" t="str">
        <f>VLOOKUP(A266,'1. 문헌특성'!A:W,2,0)</f>
        <v>Braune</v>
      </c>
      <c r="C266" s="16">
        <f>VLOOKUP(A266,'1. 문헌특성'!A:W,3,0)</f>
        <v>1996</v>
      </c>
      <c r="D266" s="16" t="str">
        <f t="shared" si="4"/>
        <v>Braune(1996)</v>
      </c>
      <c r="E266" s="4" t="str">
        <f>VLOOKUP(A266,'1. 문헌특성'!A:W,6,0)</f>
        <v>환자대조군</v>
      </c>
      <c r="F266" s="4" t="str">
        <f>VLOOKUP(A266,'1. 문헌특성'!A:W,11,0)</f>
        <v>당뇨병 환자의 임상적 단계 (stage 1~5)</v>
      </c>
      <c r="G266" s="15">
        <f>VLOOKUP(A266,'1. 문헌특성'!A:W,15,0)</f>
        <v>0</v>
      </c>
      <c r="H266" s="4" t="str">
        <f>VLOOKUP(A266,'1.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6" s="16" t="s">
        <v>31</v>
      </c>
      <c r="J266" s="4" t="e">
        <f>VLOOKUP(A266,'1. 문헌특성'!A:W,25,0)</f>
        <v>#REF!</v>
      </c>
      <c r="K266" s="4" t="str">
        <f>VLOOKUP(A266,'1. 문헌특성'!A:W,12,0)</f>
        <v>-</v>
      </c>
      <c r="M266" s="16" t="s">
        <v>2010</v>
      </c>
      <c r="P266" s="16">
        <v>25</v>
      </c>
      <c r="S266" s="16">
        <v>5</v>
      </c>
      <c r="T266" s="16">
        <v>20</v>
      </c>
      <c r="W266" s="16">
        <v>100</v>
      </c>
      <c r="X266" s="16">
        <v>100</v>
      </c>
      <c r="Y266" s="16">
        <v>100</v>
      </c>
    </row>
    <row r="267" spans="1:32" ht="13.5" customHeight="1" x14ac:dyDescent="0.3">
      <c r="A267" s="9">
        <v>797</v>
      </c>
      <c r="B267" s="4" t="str">
        <f>VLOOKUP(A267,'1. 문헌특성'!A:W,2,0)</f>
        <v>Braune</v>
      </c>
      <c r="C267" s="16">
        <f>VLOOKUP(A267,'1. 문헌특성'!A:W,3,0)</f>
        <v>1996</v>
      </c>
      <c r="D267" s="16" t="str">
        <f t="shared" si="4"/>
        <v>Braune(1996)</v>
      </c>
      <c r="E267" s="4" t="str">
        <f>VLOOKUP(A267,'1. 문헌특성'!A:W,6,0)</f>
        <v>환자대조군</v>
      </c>
      <c r="F267" s="4" t="str">
        <f>VLOOKUP(A267,'1. 문헌특성'!A:W,11,0)</f>
        <v>당뇨병 환자의 임상적 단계 (stage 1~5)</v>
      </c>
      <c r="G267" s="15">
        <f>VLOOKUP(A267,'1. 문헌특성'!A:W,15,0)</f>
        <v>0</v>
      </c>
      <c r="H267" s="4" t="str">
        <f>VLOOKUP(A267,'1.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7" s="16" t="s">
        <v>31</v>
      </c>
      <c r="K267" s="4" t="str">
        <f>VLOOKUP(A267,'1. 문헌특성'!A:W,12,0)</f>
        <v>-</v>
      </c>
      <c r="M267" s="16" t="s">
        <v>2014</v>
      </c>
      <c r="P267" s="16">
        <v>100</v>
      </c>
      <c r="S267" s="16">
        <v>16</v>
      </c>
      <c r="T267" s="16">
        <v>16</v>
      </c>
      <c r="W267" s="16">
        <v>100</v>
      </c>
      <c r="X267" s="16">
        <v>100</v>
      </c>
      <c r="Y267" s="16">
        <v>100</v>
      </c>
    </row>
    <row r="268" spans="1:32" ht="13.5" customHeight="1" x14ac:dyDescent="0.3">
      <c r="A268" s="9">
        <v>797</v>
      </c>
      <c r="B268" s="4" t="str">
        <f>VLOOKUP(A268,'1. 문헌특성'!A:W,2,0)</f>
        <v>Braune</v>
      </c>
      <c r="C268" s="16">
        <f>VLOOKUP(A268,'1. 문헌특성'!A:W,3,0)</f>
        <v>1996</v>
      </c>
      <c r="D268" s="16" t="str">
        <f t="shared" si="4"/>
        <v>Braune(1996)</v>
      </c>
      <c r="E268" s="4" t="str">
        <f>VLOOKUP(A268,'1. 문헌특성'!A:W,6,0)</f>
        <v>환자대조군</v>
      </c>
      <c r="F268" s="4" t="str">
        <f>VLOOKUP(A268,'1. 문헌특성'!A:W,11,0)</f>
        <v>당뇨병 환자의 임상적 단계 (stage 1~5)</v>
      </c>
      <c r="G268" s="15">
        <f>VLOOKUP(A268,'1. 문헌특성'!A:W,15,0)</f>
        <v>0</v>
      </c>
      <c r="H268" s="4" t="str">
        <f>VLOOKUP(A268,'1.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8" s="16" t="s">
        <v>31</v>
      </c>
      <c r="J268" s="4" t="e">
        <f>VLOOKUP(A268,'1. 문헌특성'!A:W,24,0)</f>
        <v>#REF!</v>
      </c>
      <c r="K268" s="4" t="str">
        <f>VLOOKUP(A268,'1. 문헌특성'!A:W,12,0)</f>
        <v>-</v>
      </c>
      <c r="M268" s="16" t="s">
        <v>2011</v>
      </c>
      <c r="P268" s="16">
        <v>8</v>
      </c>
      <c r="S268" s="16">
        <v>3</v>
      </c>
      <c r="T268" s="16">
        <v>37.5</v>
      </c>
      <c r="W268" s="16">
        <v>100</v>
      </c>
      <c r="X268" s="16">
        <v>100</v>
      </c>
      <c r="Y268" s="16">
        <v>100</v>
      </c>
    </row>
    <row r="269" spans="1:32" ht="13.5" customHeight="1" x14ac:dyDescent="0.3">
      <c r="A269" s="9">
        <v>797</v>
      </c>
      <c r="B269" s="4" t="str">
        <f>VLOOKUP(A269,'1. 문헌특성'!A:W,2,0)</f>
        <v>Braune</v>
      </c>
      <c r="C269" s="16">
        <f>VLOOKUP(A269,'1. 문헌특성'!A:W,3,0)</f>
        <v>1996</v>
      </c>
      <c r="D269" s="16" t="str">
        <f t="shared" si="4"/>
        <v>Braune(1996)</v>
      </c>
      <c r="E269" s="4" t="str">
        <f>VLOOKUP(A269,'1. 문헌특성'!A:W,6,0)</f>
        <v>환자대조군</v>
      </c>
      <c r="F269" s="4" t="str">
        <f>VLOOKUP(A269,'1. 문헌특성'!A:W,11,0)</f>
        <v>당뇨병 환자의 임상적 단계 (stage 1~5)</v>
      </c>
      <c r="G269" s="15">
        <f>VLOOKUP(A269,'1. 문헌특성'!A:W,15,0)</f>
        <v>0</v>
      </c>
      <c r="H269" s="4" t="str">
        <f>VLOOKUP(A269,'1.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9" s="16" t="s">
        <v>31</v>
      </c>
      <c r="J269" s="4" t="e">
        <f>VLOOKUP(A269,'1. 문헌특성'!A:W,24,0)</f>
        <v>#REF!</v>
      </c>
      <c r="K269" s="4" t="str">
        <f>VLOOKUP(A269,'1. 문헌특성'!A:W,12,0)</f>
        <v>-</v>
      </c>
      <c r="M269" s="16" t="s">
        <v>2011</v>
      </c>
      <c r="P269" s="16">
        <v>15</v>
      </c>
      <c r="S269" s="16">
        <v>3</v>
      </c>
      <c r="T269" s="16">
        <v>20</v>
      </c>
      <c r="W269" s="16">
        <v>100</v>
      </c>
      <c r="X269" s="16">
        <v>100</v>
      </c>
      <c r="Y269" s="16">
        <v>100</v>
      </c>
    </row>
    <row r="270" spans="1:32" ht="13.5" customHeight="1" x14ac:dyDescent="0.3">
      <c r="A270" s="9">
        <v>797</v>
      </c>
      <c r="B270" s="4" t="str">
        <f>VLOOKUP(A270,'1. 문헌특성'!A:W,2,0)</f>
        <v>Braune</v>
      </c>
      <c r="C270" s="16">
        <f>VLOOKUP(A270,'1. 문헌특성'!A:W,3,0)</f>
        <v>1996</v>
      </c>
      <c r="D270" s="16" t="str">
        <f t="shared" si="4"/>
        <v>Braune(1996)</v>
      </c>
      <c r="E270" s="4" t="str">
        <f>VLOOKUP(A270,'1. 문헌특성'!A:W,6,0)</f>
        <v>환자대조군</v>
      </c>
      <c r="F270" s="4" t="str">
        <f>VLOOKUP(A270,'1. 문헌특성'!A:W,11,0)</f>
        <v>당뇨병 환자의 임상적 단계 (stage 1~5)</v>
      </c>
      <c r="G270" s="15">
        <f>VLOOKUP(A270,'1. 문헌특성'!A:W,15,0)</f>
        <v>0</v>
      </c>
      <c r="H270" s="4" t="str">
        <f>VLOOKUP(A270,'1.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70" s="16" t="s">
        <v>31</v>
      </c>
      <c r="J270" s="4" t="e">
        <f>VLOOKUP(A270,'1. 문헌특성'!A:W,24,0)</f>
        <v>#REF!</v>
      </c>
      <c r="K270" s="4" t="str">
        <f>VLOOKUP(A270,'1. 문헌특성'!A:W,12,0)</f>
        <v>-</v>
      </c>
      <c r="M270" s="16" t="s">
        <v>2011</v>
      </c>
      <c r="P270" s="16">
        <v>24</v>
      </c>
      <c r="S270" s="16">
        <v>8</v>
      </c>
      <c r="T270" s="16">
        <v>33.299999999999997</v>
      </c>
      <c r="W270" s="16">
        <v>100</v>
      </c>
      <c r="X270" s="16">
        <v>100</v>
      </c>
      <c r="Y270" s="16">
        <v>100</v>
      </c>
    </row>
    <row r="271" spans="1:32" ht="13.5" customHeight="1" x14ac:dyDescent="0.3">
      <c r="A271" s="9">
        <v>797</v>
      </c>
      <c r="B271" s="4" t="str">
        <f>VLOOKUP(A271,'1. 문헌특성'!A:W,2,0)</f>
        <v>Braune</v>
      </c>
      <c r="C271" s="16">
        <f>VLOOKUP(A271,'1. 문헌특성'!A:W,3,0)</f>
        <v>1996</v>
      </c>
      <c r="D271" s="16" t="str">
        <f t="shared" si="4"/>
        <v>Braune(1996)</v>
      </c>
      <c r="E271" s="4" t="str">
        <f>VLOOKUP(A271,'1. 문헌특성'!A:W,6,0)</f>
        <v>환자대조군</v>
      </c>
      <c r="F271" s="4" t="str">
        <f>VLOOKUP(A271,'1. 문헌특성'!A:W,11,0)</f>
        <v>당뇨병 환자의 임상적 단계 (stage 1~5)</v>
      </c>
      <c r="G271" s="15">
        <f>VLOOKUP(A271,'1. 문헌특성'!A:W,15,0)</f>
        <v>0</v>
      </c>
      <c r="H271" s="4" t="str">
        <f>VLOOKUP(A271,'1.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71" s="16" t="s">
        <v>31</v>
      </c>
      <c r="J271" s="4" t="e">
        <f>VLOOKUP(A271,'1. 문헌특성'!A:W,24,0)</f>
        <v>#REF!</v>
      </c>
      <c r="K271" s="4" t="str">
        <f>VLOOKUP(A271,'1. 문헌특성'!A:W,12,0)</f>
        <v>-</v>
      </c>
      <c r="M271" s="16" t="s">
        <v>2011</v>
      </c>
      <c r="P271" s="16">
        <v>28</v>
      </c>
      <c r="S271" s="16">
        <v>14</v>
      </c>
      <c r="T271" s="16">
        <v>50</v>
      </c>
      <c r="W271" s="16">
        <v>100</v>
      </c>
      <c r="X271" s="16">
        <v>100</v>
      </c>
      <c r="Y271" s="16">
        <v>100</v>
      </c>
    </row>
    <row r="272" spans="1:32" ht="13.5" customHeight="1" x14ac:dyDescent="0.3">
      <c r="A272" s="9">
        <v>797</v>
      </c>
      <c r="B272" s="4" t="str">
        <f>VLOOKUP(A272,'1. 문헌특성'!A:W,2,0)</f>
        <v>Braune</v>
      </c>
      <c r="C272" s="16">
        <f>VLOOKUP(A272,'1. 문헌특성'!A:W,3,0)</f>
        <v>1996</v>
      </c>
      <c r="D272" s="16" t="str">
        <f t="shared" si="4"/>
        <v>Braune(1996)</v>
      </c>
      <c r="E272" s="4" t="str">
        <f>VLOOKUP(A272,'1. 문헌특성'!A:W,6,0)</f>
        <v>환자대조군</v>
      </c>
      <c r="F272" s="4" t="str">
        <f>VLOOKUP(A272,'1. 문헌특성'!A:W,11,0)</f>
        <v>당뇨병 환자의 임상적 단계 (stage 1~5)</v>
      </c>
      <c r="G272" s="15">
        <f>VLOOKUP(A272,'1. 문헌특성'!A:W,15,0)</f>
        <v>0</v>
      </c>
      <c r="H272" s="4" t="str">
        <f>VLOOKUP(A272,'1.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72" s="16" t="s">
        <v>31</v>
      </c>
      <c r="J272" s="4" t="e">
        <f>VLOOKUP(A272,'1. 문헌특성'!A:W,24,0)</f>
        <v>#REF!</v>
      </c>
      <c r="K272" s="4" t="str">
        <f>VLOOKUP(A272,'1. 문헌특성'!A:W,12,0)</f>
        <v>-</v>
      </c>
      <c r="M272" s="16" t="s">
        <v>2011</v>
      </c>
      <c r="P272" s="16">
        <v>25</v>
      </c>
      <c r="S272" s="16">
        <v>9</v>
      </c>
      <c r="T272" s="16">
        <v>36</v>
      </c>
      <c r="W272" s="16">
        <v>100</v>
      </c>
      <c r="X272" s="16">
        <v>100</v>
      </c>
      <c r="Y272" s="16">
        <v>100</v>
      </c>
    </row>
    <row r="273" spans="1:32" ht="13.5" customHeight="1" x14ac:dyDescent="0.3">
      <c r="A273" s="9">
        <v>797</v>
      </c>
      <c r="B273" s="4" t="str">
        <f>VLOOKUP(A273,'1. 문헌특성'!A:W,2,0)</f>
        <v>Braune</v>
      </c>
      <c r="C273" s="16">
        <f>VLOOKUP(A273,'1. 문헌특성'!A:W,3,0)</f>
        <v>1996</v>
      </c>
      <c r="D273" s="16" t="str">
        <f t="shared" si="4"/>
        <v>Braune(1996)</v>
      </c>
      <c r="E273" s="4" t="str">
        <f>VLOOKUP(A273,'1. 문헌특성'!A:W,6,0)</f>
        <v>환자대조군</v>
      </c>
      <c r="F273" s="4" t="str">
        <f>VLOOKUP(A273,'1. 문헌특성'!A:W,11,0)</f>
        <v>당뇨병 환자의 임상적 단계 (stage 1~5)</v>
      </c>
      <c r="G273" s="15">
        <f>VLOOKUP(A273,'1. 문헌특성'!A:W,15,0)</f>
        <v>0</v>
      </c>
      <c r="H273" s="4" t="str">
        <f>VLOOKUP(A273,'1.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73" s="16" t="s">
        <v>31</v>
      </c>
      <c r="K273" s="4" t="str">
        <f>VLOOKUP(A273,'1. 문헌특성'!A:W,12,0)</f>
        <v>-</v>
      </c>
      <c r="M273" s="16" t="s">
        <v>2015</v>
      </c>
      <c r="P273" s="16">
        <v>100</v>
      </c>
      <c r="S273" s="16">
        <v>37</v>
      </c>
      <c r="T273" s="16">
        <v>37</v>
      </c>
      <c r="W273" s="16">
        <v>100</v>
      </c>
      <c r="X273" s="16">
        <v>100</v>
      </c>
      <c r="Y273" s="16">
        <v>100</v>
      </c>
    </row>
    <row r="274" spans="1:32" ht="13.5" customHeight="1" x14ac:dyDescent="0.3">
      <c r="A274" s="9">
        <v>797</v>
      </c>
      <c r="B274" s="4" t="str">
        <f>VLOOKUP(A274,'1. 문헌특성'!A:W,2,0)</f>
        <v>Braune</v>
      </c>
      <c r="C274" s="16">
        <f>VLOOKUP(A274,'1. 문헌특성'!A:W,3,0)</f>
        <v>1996</v>
      </c>
      <c r="D274" s="16" t="str">
        <f t="shared" si="4"/>
        <v>Braune(1996)</v>
      </c>
      <c r="E274" s="4" t="str">
        <f>VLOOKUP(A274,'1. 문헌특성'!A:W,6,0)</f>
        <v>환자대조군</v>
      </c>
      <c r="F274" s="4" t="str">
        <f>VLOOKUP(A274,'1. 문헌특성'!A:W,11,0)</f>
        <v>당뇨병 환자의 임상적 단계 (stage 1~5)</v>
      </c>
      <c r="G274" s="15">
        <f>VLOOKUP(A274,'1. 문헌특성'!A:W,15,0)</f>
        <v>0</v>
      </c>
      <c r="H274" s="4" t="str">
        <f>VLOOKUP(A274,'1.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74" s="16" t="s">
        <v>31</v>
      </c>
      <c r="J274" s="4" t="e">
        <f>VLOOKUP(A274,'1. 문헌특성'!A:W,24,0)</f>
        <v>#REF!</v>
      </c>
      <c r="K274" s="4" t="str">
        <f>VLOOKUP(A274,'1. 문헌특성'!A:W,12,0)</f>
        <v>-</v>
      </c>
      <c r="M274" s="16" t="s">
        <v>2013</v>
      </c>
      <c r="P274" s="16">
        <v>100</v>
      </c>
      <c r="S274" s="16">
        <v>84</v>
      </c>
      <c r="T274" s="16">
        <v>84</v>
      </c>
      <c r="W274" s="16">
        <v>100</v>
      </c>
      <c r="X274" s="16">
        <v>100</v>
      </c>
      <c r="Y274" s="16">
        <v>100</v>
      </c>
    </row>
    <row r="275" spans="1:32" ht="13.5" customHeight="1" x14ac:dyDescent="0.3">
      <c r="A275" s="1">
        <v>162</v>
      </c>
      <c r="B275" s="4" t="e">
        <f>VLOOKUP(A275,'1. 문헌특성'!A:W,2,0)</f>
        <v>#N/A</v>
      </c>
      <c r="C275" s="16" t="e">
        <f>VLOOKUP(A275,'1. 문헌특성'!A:W,3,0)</f>
        <v>#N/A</v>
      </c>
      <c r="D275" s="16" t="e">
        <f t="shared" si="4"/>
        <v>#N/A</v>
      </c>
      <c r="E275" s="4" t="e">
        <f>VLOOKUP(A275,'1. 문헌특성'!A:W,6,0)</f>
        <v>#N/A</v>
      </c>
      <c r="F275" s="4" t="e">
        <f>VLOOKUP(A275,'1. 문헌특성'!A:W,11,0)</f>
        <v>#N/A</v>
      </c>
      <c r="G275" s="15" t="e">
        <f>VLOOKUP(A275,'1. 문헌특성'!A:W,15,0)</f>
        <v>#N/A</v>
      </c>
      <c r="H275" s="4" t="e">
        <f>VLOOKUP(A275,'1. 문헌특성'!A:W,16,0)</f>
        <v>#N/A</v>
      </c>
      <c r="I275" s="16" t="s">
        <v>31</v>
      </c>
      <c r="J275" s="4" t="e">
        <f>VLOOKUP(A275,'1. 문헌특성'!A:W,24,0)</f>
        <v>#N/A</v>
      </c>
      <c r="K275" s="4" t="e">
        <f>VLOOKUP(A275,'1. 문헌특성'!A:W,12,0)</f>
        <v>#N/A</v>
      </c>
      <c r="P275" s="16">
        <v>29</v>
      </c>
      <c r="S275" s="16">
        <v>2</v>
      </c>
      <c r="W275" s="16">
        <v>27</v>
      </c>
      <c r="X275" s="16">
        <v>27</v>
      </c>
      <c r="Y275" s="16">
        <v>100</v>
      </c>
    </row>
    <row r="276" spans="1:32" ht="13.5" customHeight="1" x14ac:dyDescent="0.3">
      <c r="A276" s="81">
        <v>242</v>
      </c>
      <c r="B276" s="4" t="str">
        <f>VLOOKUP(A276,'1. 문헌특성'!A:W,2,0)</f>
        <v>Sariahmetoglu</v>
      </c>
      <c r="C276" s="16">
        <f>VLOOKUP(A276,'1. 문헌특성'!A:W,3,0)</f>
        <v>2014</v>
      </c>
      <c r="D276" s="16" t="str">
        <f t="shared" si="4"/>
        <v>Sariahmetoglu(2014)</v>
      </c>
      <c r="E276" s="4" t="str">
        <f>VLOOKUP(A276,'1. 문헌특성'!A:W,6,0)</f>
        <v>환자대조군</v>
      </c>
      <c r="F276" s="4" t="str">
        <f>VLOOKUP(A276,'1. 문헌특성'!A:W,11,0)</f>
        <v>초기 파킨슨병/ 진행성 파킨슨병</v>
      </c>
      <c r="G276" s="15">
        <f>VLOOKUP(A276,'1. 문헌특성'!A:W,15,0)</f>
        <v>20</v>
      </c>
      <c r="H276" s="4" t="str">
        <f>VLOOKUP(A276,'1.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76" s="16" t="s">
        <v>31</v>
      </c>
      <c r="J276" s="4" t="e">
        <f>VLOOKUP(A276,'1. 문헌특성'!A:W,24,0)</f>
        <v>#REF!</v>
      </c>
      <c r="K276" s="4" t="str">
        <f>VLOOKUP(A276,'1. 문헌특성'!A:W,12,0)</f>
        <v>-</v>
      </c>
      <c r="L276" s="17" t="s">
        <v>2032</v>
      </c>
      <c r="M276" s="16" t="s">
        <v>2033</v>
      </c>
      <c r="P276" s="16">
        <v>20</v>
      </c>
      <c r="S276" s="16">
        <v>0</v>
      </c>
      <c r="W276" s="16">
        <v>20</v>
      </c>
      <c r="X276" s="16">
        <v>20</v>
      </c>
      <c r="AB276" s="16">
        <v>0.13100000000000001</v>
      </c>
    </row>
    <row r="277" spans="1:32" ht="13.5" customHeight="1" x14ac:dyDescent="0.3">
      <c r="A277" s="81">
        <v>242</v>
      </c>
      <c r="B277" s="4" t="str">
        <f>VLOOKUP(A277,'1. 문헌특성'!A:W,2,0)</f>
        <v>Sariahmetoglu</v>
      </c>
      <c r="C277" s="16">
        <f>VLOOKUP(A277,'1. 문헌특성'!A:W,3,0)</f>
        <v>2014</v>
      </c>
      <c r="D277" s="16" t="str">
        <f t="shared" si="4"/>
        <v>Sariahmetoglu(2014)</v>
      </c>
      <c r="E277" s="4" t="str">
        <f>VLOOKUP(A277,'1. 문헌특성'!A:W,6,0)</f>
        <v>환자대조군</v>
      </c>
      <c r="F277" s="4" t="str">
        <f>VLOOKUP(A277,'1. 문헌특성'!A:W,11,0)</f>
        <v>초기 파킨슨병/ 진행성 파킨슨병</v>
      </c>
      <c r="G277" s="15">
        <f>VLOOKUP(A277,'1. 문헌특성'!A:W,15,0)</f>
        <v>20</v>
      </c>
      <c r="H277" s="4" t="str">
        <f>VLOOKUP(A277,'1.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77" s="16" t="s">
        <v>31</v>
      </c>
      <c r="J277" s="4" t="e">
        <f>VLOOKUP(A277,'1. 문헌특성'!A:W,24,0)</f>
        <v>#REF!</v>
      </c>
      <c r="K277" s="4" t="str">
        <f>VLOOKUP(A277,'1. 문헌특성'!A:W,12,0)</f>
        <v>-</v>
      </c>
      <c r="L277" s="17" t="s">
        <v>2031</v>
      </c>
      <c r="M277" s="16" t="s">
        <v>2033</v>
      </c>
      <c r="P277" s="16">
        <v>20</v>
      </c>
      <c r="S277" s="16">
        <v>2</v>
      </c>
      <c r="W277" s="16">
        <v>20</v>
      </c>
      <c r="X277" s="16">
        <v>20</v>
      </c>
    </row>
    <row r="278" spans="1:32" ht="13.5" customHeight="1" x14ac:dyDescent="0.3">
      <c r="A278" s="81">
        <v>242</v>
      </c>
      <c r="B278" s="4" t="str">
        <f>VLOOKUP(A278,'1. 문헌특성'!A:W,2,0)</f>
        <v>Sariahmetoglu</v>
      </c>
      <c r="C278" s="16">
        <f>VLOOKUP(A278,'1. 문헌특성'!A:W,3,0)</f>
        <v>2014</v>
      </c>
      <c r="D278" s="16" t="str">
        <f t="shared" si="4"/>
        <v>Sariahmetoglu(2014)</v>
      </c>
      <c r="E278" s="4" t="str">
        <f>VLOOKUP(A278,'1. 문헌특성'!A:W,6,0)</f>
        <v>환자대조군</v>
      </c>
      <c r="F278" s="4" t="str">
        <f>VLOOKUP(A278,'1. 문헌특성'!A:W,11,0)</f>
        <v>초기 파킨슨병/ 진행성 파킨슨병</v>
      </c>
      <c r="G278" s="15">
        <f>VLOOKUP(A278,'1. 문헌특성'!A:W,15,0)</f>
        <v>20</v>
      </c>
      <c r="H278" s="4" t="str">
        <f>VLOOKUP(A278,'1.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78" s="16" t="s">
        <v>31</v>
      </c>
      <c r="J278" s="4" t="e">
        <f>VLOOKUP(A278,'1. 문헌특성'!A:W,24,0)</f>
        <v>#REF!</v>
      </c>
      <c r="K278" s="4" t="str">
        <f>VLOOKUP(A278,'1. 문헌특성'!A:W,12,0)</f>
        <v>-</v>
      </c>
      <c r="L278" s="17" t="s">
        <v>2032</v>
      </c>
      <c r="M278" s="16" t="s">
        <v>2034</v>
      </c>
      <c r="P278" s="16">
        <v>20</v>
      </c>
      <c r="S278" s="16">
        <v>0</v>
      </c>
      <c r="W278" s="16">
        <v>20</v>
      </c>
      <c r="X278" s="16">
        <v>20</v>
      </c>
      <c r="AB278" s="16">
        <v>0.13100000000000001</v>
      </c>
    </row>
    <row r="279" spans="1:32" ht="13.5" customHeight="1" x14ac:dyDescent="0.3">
      <c r="A279" s="81">
        <v>242</v>
      </c>
      <c r="B279" s="4" t="str">
        <f>VLOOKUP(A279,'1. 문헌특성'!A:W,2,0)</f>
        <v>Sariahmetoglu</v>
      </c>
      <c r="C279" s="16">
        <f>VLOOKUP(A279,'1. 문헌특성'!A:W,3,0)</f>
        <v>2014</v>
      </c>
      <c r="D279" s="16" t="str">
        <f t="shared" si="4"/>
        <v>Sariahmetoglu(2014)</v>
      </c>
      <c r="E279" s="4" t="str">
        <f>VLOOKUP(A279,'1. 문헌특성'!A:W,6,0)</f>
        <v>환자대조군</v>
      </c>
      <c r="F279" s="4" t="str">
        <f>VLOOKUP(A279,'1. 문헌특성'!A:W,11,0)</f>
        <v>초기 파킨슨병/ 진행성 파킨슨병</v>
      </c>
      <c r="G279" s="15">
        <f>VLOOKUP(A279,'1. 문헌특성'!A:W,15,0)</f>
        <v>20</v>
      </c>
      <c r="H279" s="4" t="str">
        <f>VLOOKUP(A279,'1.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79" s="16" t="s">
        <v>31</v>
      </c>
      <c r="J279" s="4" t="e">
        <f>VLOOKUP(A279,'1. 문헌특성'!A:W,24,0)</f>
        <v>#REF!</v>
      </c>
      <c r="K279" s="4" t="str">
        <f>VLOOKUP(A279,'1. 문헌특성'!A:W,12,0)</f>
        <v>-</v>
      </c>
      <c r="L279" s="17" t="s">
        <v>2031</v>
      </c>
      <c r="M279" s="16" t="s">
        <v>2034</v>
      </c>
      <c r="P279" s="16">
        <v>20</v>
      </c>
      <c r="S279" s="16">
        <v>2</v>
      </c>
      <c r="W279" s="16">
        <v>20</v>
      </c>
      <c r="X279" s="16">
        <v>20</v>
      </c>
    </row>
    <row r="280" spans="1:32" ht="13.5" customHeight="1" x14ac:dyDescent="0.3">
      <c r="A280" s="81">
        <v>311</v>
      </c>
      <c r="B280" s="4" t="e">
        <f>VLOOKUP(A280,'1. 문헌특성'!A:W,2,0)</f>
        <v>#N/A</v>
      </c>
      <c r="C280" s="16" t="e">
        <f>VLOOKUP(A280,'1. 문헌특성'!A:W,3,0)</f>
        <v>#N/A</v>
      </c>
      <c r="D280" s="16" t="e">
        <f t="shared" si="4"/>
        <v>#N/A</v>
      </c>
      <c r="E280" s="4" t="e">
        <f>VLOOKUP(A280,'1. 문헌특성'!A:W,6,0)</f>
        <v>#N/A</v>
      </c>
      <c r="F280" s="4" t="e">
        <f>VLOOKUP(A280,'1. 문헌특성'!A:W,11,0)</f>
        <v>#N/A</v>
      </c>
      <c r="G280" s="15" t="e">
        <f>VLOOKUP(A280,'1. 문헌특성'!A:W,15,0)</f>
        <v>#N/A</v>
      </c>
      <c r="H280" s="4" t="e">
        <f>VLOOKUP(A280,'1. 문헌특성'!A:W,16,0)</f>
        <v>#N/A</v>
      </c>
      <c r="I280" s="16" t="s">
        <v>31</v>
      </c>
      <c r="J280" s="4" t="e">
        <f>VLOOKUP(A280,'1. 문헌특성'!A:W,24,0)</f>
        <v>#N/A</v>
      </c>
      <c r="K280" s="4" t="e">
        <f>VLOOKUP(A280,'1. 문헌특성'!A:W,12,0)</f>
        <v>#N/A</v>
      </c>
      <c r="P280" s="16">
        <v>9</v>
      </c>
      <c r="R280" s="16">
        <v>90.3</v>
      </c>
      <c r="W280" s="16">
        <v>21</v>
      </c>
      <c r="Y280" s="16">
        <v>95.1</v>
      </c>
      <c r="AB280" s="16" t="s">
        <v>2042</v>
      </c>
      <c r="AF280" s="17" t="s">
        <v>2043</v>
      </c>
    </row>
    <row r="281" spans="1:32" ht="13.5" customHeight="1" x14ac:dyDescent="0.3">
      <c r="A281" s="81">
        <v>388</v>
      </c>
      <c r="B281" s="4" t="e">
        <f>VLOOKUP(A281,'1. 문헌특성'!A:W,2,0)</f>
        <v>#N/A</v>
      </c>
      <c r="C281" s="16" t="e">
        <f>VLOOKUP(A281,'1. 문헌특성'!A:W,3,0)</f>
        <v>#N/A</v>
      </c>
      <c r="D281" s="16" t="e">
        <f t="shared" si="4"/>
        <v>#N/A</v>
      </c>
      <c r="E281" s="4" t="e">
        <f>VLOOKUP(A281,'1. 문헌특성'!A:W,6,0)</f>
        <v>#N/A</v>
      </c>
      <c r="F281" s="4" t="e">
        <f>VLOOKUP(A281,'1. 문헌특성'!A:W,11,0)</f>
        <v>#N/A</v>
      </c>
      <c r="G281" s="15" t="e">
        <f>VLOOKUP(A281,'1. 문헌특성'!A:W,15,0)</f>
        <v>#N/A</v>
      </c>
      <c r="H281" s="4" t="e">
        <f>VLOOKUP(A281,'1. 문헌특성'!A:W,16,0)</f>
        <v>#N/A</v>
      </c>
      <c r="I281" s="16" t="s">
        <v>31</v>
      </c>
      <c r="J281" s="4" t="e">
        <f>VLOOKUP(A281,'1. 문헌특성'!A:W,24,0)</f>
        <v>#N/A</v>
      </c>
      <c r="K281" s="4" t="e">
        <f>VLOOKUP(A281,'1. 문헌특성'!A:W,12,0)</f>
        <v>#N/A</v>
      </c>
      <c r="M281" s="16" t="s">
        <v>2049</v>
      </c>
      <c r="P281" s="16">
        <v>9</v>
      </c>
      <c r="Q281" s="16">
        <v>9</v>
      </c>
      <c r="W281" s="16">
        <v>11</v>
      </c>
      <c r="X281" s="16">
        <v>4</v>
      </c>
      <c r="Z281" s="16">
        <v>7</v>
      </c>
      <c r="AF281" s="17" t="s">
        <v>2051</v>
      </c>
    </row>
    <row r="282" spans="1:32" ht="13.5" customHeight="1" x14ac:dyDescent="0.3">
      <c r="A282" s="81">
        <v>388</v>
      </c>
      <c r="B282" s="4" t="e">
        <f>VLOOKUP(A282,'1. 문헌특성'!A:W,2,0)</f>
        <v>#N/A</v>
      </c>
      <c r="C282" s="16" t="e">
        <f>VLOOKUP(A282,'1. 문헌특성'!A:W,3,0)</f>
        <v>#N/A</v>
      </c>
      <c r="D282" s="16" t="e">
        <f t="shared" si="4"/>
        <v>#N/A</v>
      </c>
      <c r="E282" s="4" t="e">
        <f>VLOOKUP(A282,'1. 문헌특성'!A:W,6,0)</f>
        <v>#N/A</v>
      </c>
      <c r="F282" s="4" t="e">
        <f>VLOOKUP(A282,'1. 문헌특성'!A:W,11,0)</f>
        <v>#N/A</v>
      </c>
      <c r="G282" s="15" t="e">
        <f>VLOOKUP(A282,'1. 문헌특성'!A:W,15,0)</f>
        <v>#N/A</v>
      </c>
      <c r="H282" s="4" t="e">
        <f>VLOOKUP(A282,'1. 문헌특성'!A:W,16,0)</f>
        <v>#N/A</v>
      </c>
      <c r="I282" s="16" t="s">
        <v>31</v>
      </c>
      <c r="J282" s="4" t="e">
        <f>VLOOKUP(A282,'1. 문헌특성'!A:W,24,0)</f>
        <v>#N/A</v>
      </c>
      <c r="K282" s="4" t="e">
        <f>VLOOKUP(A282,'1. 문헌특성'!A:W,12,0)</f>
        <v>#N/A</v>
      </c>
      <c r="M282" s="16" t="s">
        <v>2050</v>
      </c>
      <c r="P282" s="16">
        <v>9</v>
      </c>
      <c r="Q282" s="16">
        <v>9</v>
      </c>
      <c r="W282" s="16">
        <v>11</v>
      </c>
      <c r="X282" s="16">
        <v>11</v>
      </c>
    </row>
    <row r="283" spans="1:32" ht="13.5" customHeight="1" x14ac:dyDescent="0.3">
      <c r="A283" s="81">
        <v>620</v>
      </c>
      <c r="B283" s="4" t="str">
        <f>VLOOKUP(A283,'1. 문헌특성'!A:W,2,0)</f>
        <v>Oishi</v>
      </c>
      <c r="C283" s="16">
        <f>VLOOKUP(A283,'1. 문헌특성'!A:W,3,0)</f>
        <v>2002</v>
      </c>
      <c r="D283" s="16" t="str">
        <f t="shared" si="4"/>
        <v>Oishi(2002)</v>
      </c>
      <c r="E283" s="4" t="str">
        <f>VLOOKUP(A283,'1. 문헌특성'!A:W,6,0)</f>
        <v>환자대조군</v>
      </c>
      <c r="F283" s="4" t="str">
        <f>VLOOKUP(A283,'1. 문헌특성'!A:W,11,0)</f>
        <v>당뇨병성 신경병증/알콜중독성 다발성신경병증</v>
      </c>
      <c r="G283" s="15">
        <f>VLOOKUP(A283,'1. 문헌특성'!A:W,15,0)</f>
        <v>14</v>
      </c>
      <c r="H283" s="4" t="str">
        <f>VLOOKUP(A283,'1. 문헌특성'!A:W,16,0)</f>
        <v xml:space="preserve">다발성신경병증 환자가 당뇨에 걸렸을 경우를 당뇨병성 다발신경병증으로 진단함
</v>
      </c>
      <c r="I283" s="16" t="s">
        <v>31</v>
      </c>
      <c r="J283" s="4" t="e">
        <f>VLOOKUP(A283,'1. 문헌특성'!A:W,24,0)</f>
        <v>#REF!</v>
      </c>
      <c r="K283" s="4" t="str">
        <f>VLOOKUP(A283,'1. 문헌특성'!A:W,12,0)</f>
        <v>-</v>
      </c>
      <c r="L283" s="4" t="s">
        <v>2059</v>
      </c>
      <c r="M283" s="16" t="s">
        <v>2061</v>
      </c>
      <c r="P283" s="16">
        <v>10</v>
      </c>
      <c r="R283" s="16">
        <v>79</v>
      </c>
      <c r="T283" s="4"/>
      <c r="W283" s="16">
        <v>24</v>
      </c>
      <c r="X283" s="16">
        <v>24</v>
      </c>
      <c r="Y283" s="16">
        <v>100</v>
      </c>
      <c r="AB283" s="16" t="s">
        <v>2065</v>
      </c>
      <c r="AF283" s="17" t="s">
        <v>2058</v>
      </c>
    </row>
    <row r="284" spans="1:32" ht="13.5" customHeight="1" x14ac:dyDescent="0.3">
      <c r="A284" s="81">
        <v>620</v>
      </c>
      <c r="B284" s="4" t="str">
        <f>VLOOKUP(A284,'1. 문헌특성'!A:W,2,0)</f>
        <v>Oishi</v>
      </c>
      <c r="C284" s="16">
        <f>VLOOKUP(A284,'1. 문헌특성'!A:W,3,0)</f>
        <v>2002</v>
      </c>
      <c r="D284" s="16" t="str">
        <f t="shared" si="4"/>
        <v>Oishi(2002)</v>
      </c>
      <c r="E284" s="4" t="str">
        <f>VLOOKUP(A284,'1. 문헌특성'!A:W,6,0)</f>
        <v>환자대조군</v>
      </c>
      <c r="F284" s="4" t="str">
        <f>VLOOKUP(A284,'1. 문헌특성'!A:W,11,0)</f>
        <v>당뇨병성 신경병증/알콜중독성 다발성신경병증</v>
      </c>
      <c r="G284" s="15">
        <f>VLOOKUP(A284,'1. 문헌특성'!A:W,15,0)</f>
        <v>14</v>
      </c>
      <c r="H284" s="4" t="str">
        <f>VLOOKUP(A284,'1. 문헌특성'!A:W,16,0)</f>
        <v xml:space="preserve">다발성신경병증 환자가 당뇨에 걸렸을 경우를 당뇨병성 다발신경병증으로 진단함
</v>
      </c>
      <c r="I284" s="16" t="s">
        <v>31</v>
      </c>
      <c r="J284" s="4" t="e">
        <f>VLOOKUP(A284,'1. 문헌특성'!A:W,24,0)</f>
        <v>#REF!</v>
      </c>
      <c r="K284" s="4" t="str">
        <f>VLOOKUP(A284,'1. 문헌특성'!A:W,12,0)</f>
        <v>-</v>
      </c>
      <c r="L284" s="17" t="s">
        <v>2060</v>
      </c>
      <c r="M284" s="16" t="s">
        <v>2061</v>
      </c>
      <c r="P284" s="16">
        <v>14</v>
      </c>
      <c r="R284" s="16">
        <v>80</v>
      </c>
      <c r="T284" s="4"/>
      <c r="W284" s="16">
        <v>24</v>
      </c>
      <c r="X284" s="16">
        <v>24</v>
      </c>
      <c r="Y284" s="16">
        <v>100</v>
      </c>
      <c r="AB284" s="16" t="s">
        <v>2065</v>
      </c>
      <c r="AF284" s="17" t="s">
        <v>2058</v>
      </c>
    </row>
    <row r="285" spans="1:32" ht="13.5" customHeight="1" x14ac:dyDescent="0.3">
      <c r="A285" s="81">
        <v>620</v>
      </c>
      <c r="B285" s="4" t="str">
        <f>VLOOKUP(A285,'1. 문헌특성'!A:W,2,0)</f>
        <v>Oishi</v>
      </c>
      <c r="C285" s="16">
        <f>VLOOKUP(A285,'1. 문헌특성'!A:W,3,0)</f>
        <v>2002</v>
      </c>
      <c r="D285" s="16" t="str">
        <f t="shared" si="4"/>
        <v>Oishi(2002)</v>
      </c>
      <c r="E285" s="4" t="str">
        <f>VLOOKUP(A285,'1. 문헌특성'!A:W,6,0)</f>
        <v>환자대조군</v>
      </c>
      <c r="F285" s="4" t="str">
        <f>VLOOKUP(A285,'1. 문헌특성'!A:W,11,0)</f>
        <v>당뇨병성 신경병증/알콜중독성 다발성신경병증</v>
      </c>
      <c r="G285" s="15">
        <f>VLOOKUP(A285,'1. 문헌특성'!A:W,15,0)</f>
        <v>14</v>
      </c>
      <c r="H285" s="4" t="str">
        <f>VLOOKUP(A285,'1. 문헌특성'!A:W,16,0)</f>
        <v xml:space="preserve">다발성신경병증 환자가 당뇨에 걸렸을 경우를 당뇨병성 다발신경병증으로 진단함
</v>
      </c>
      <c r="I285" s="16" t="s">
        <v>31</v>
      </c>
      <c r="J285" s="4" t="e">
        <f>VLOOKUP(A285,'1. 문헌특성'!A:W,24,0)</f>
        <v>#REF!</v>
      </c>
      <c r="K285" s="4" t="str">
        <f>VLOOKUP(A285,'1. 문헌특성'!A:W,12,0)</f>
        <v>-</v>
      </c>
      <c r="L285" s="4" t="s">
        <v>2059</v>
      </c>
      <c r="M285" s="16" t="s">
        <v>2062</v>
      </c>
      <c r="P285" s="16">
        <v>10</v>
      </c>
      <c r="R285" s="16">
        <v>86</v>
      </c>
      <c r="T285" s="4"/>
      <c r="W285" s="16">
        <v>24</v>
      </c>
      <c r="X285" s="16">
        <v>24</v>
      </c>
      <c r="Y285" s="16">
        <v>100</v>
      </c>
      <c r="AB285" s="16" t="s">
        <v>2065</v>
      </c>
    </row>
    <row r="286" spans="1:32" ht="13.5" customHeight="1" x14ac:dyDescent="0.3">
      <c r="A286" s="81">
        <v>620</v>
      </c>
      <c r="B286" s="4" t="str">
        <f>VLOOKUP(A286,'1. 문헌특성'!A:W,2,0)</f>
        <v>Oishi</v>
      </c>
      <c r="C286" s="16">
        <f>VLOOKUP(A286,'1. 문헌특성'!A:W,3,0)</f>
        <v>2002</v>
      </c>
      <c r="D286" s="16" t="str">
        <f t="shared" si="4"/>
        <v>Oishi(2002)</v>
      </c>
      <c r="E286" s="4" t="str">
        <f>VLOOKUP(A286,'1. 문헌특성'!A:W,6,0)</f>
        <v>환자대조군</v>
      </c>
      <c r="F286" s="4" t="str">
        <f>VLOOKUP(A286,'1. 문헌특성'!A:W,11,0)</f>
        <v>당뇨병성 신경병증/알콜중독성 다발성신경병증</v>
      </c>
      <c r="G286" s="15">
        <f>VLOOKUP(A286,'1. 문헌특성'!A:W,15,0)</f>
        <v>14</v>
      </c>
      <c r="H286" s="4" t="str">
        <f>VLOOKUP(A286,'1. 문헌특성'!A:W,16,0)</f>
        <v xml:space="preserve">다발성신경병증 환자가 당뇨에 걸렸을 경우를 당뇨병성 다발신경병증으로 진단함
</v>
      </c>
      <c r="I286" s="16" t="s">
        <v>31</v>
      </c>
      <c r="J286" s="4" t="e">
        <f>VLOOKUP(A286,'1. 문헌특성'!A:W,24,0)</f>
        <v>#REF!</v>
      </c>
      <c r="K286" s="4" t="str">
        <f>VLOOKUP(A286,'1. 문헌특성'!A:W,12,0)</f>
        <v>-</v>
      </c>
      <c r="L286" s="17" t="s">
        <v>2060</v>
      </c>
      <c r="M286" s="16" t="s">
        <v>2062</v>
      </c>
      <c r="P286" s="16">
        <v>14</v>
      </c>
      <c r="R286" s="16">
        <v>90</v>
      </c>
      <c r="T286" s="4"/>
      <c r="W286" s="16">
        <v>24</v>
      </c>
      <c r="X286" s="16">
        <v>24</v>
      </c>
      <c r="Y286" s="16">
        <v>100</v>
      </c>
      <c r="AB286" s="16" t="s">
        <v>2065</v>
      </c>
    </row>
    <row r="287" spans="1:32" ht="13.5" customHeight="1" x14ac:dyDescent="0.3">
      <c r="A287" s="81">
        <v>620</v>
      </c>
      <c r="B287" s="4" t="str">
        <f>VLOOKUP(A287,'1. 문헌특성'!A:W,2,0)</f>
        <v>Oishi</v>
      </c>
      <c r="C287" s="16">
        <f>VLOOKUP(A287,'1. 문헌특성'!A:W,3,0)</f>
        <v>2002</v>
      </c>
      <c r="D287" s="16" t="str">
        <f t="shared" si="4"/>
        <v>Oishi(2002)</v>
      </c>
      <c r="E287" s="4" t="str">
        <f>VLOOKUP(A287,'1. 문헌특성'!A:W,6,0)</f>
        <v>환자대조군</v>
      </c>
      <c r="F287" s="4" t="str">
        <f>VLOOKUP(A287,'1. 문헌특성'!A:W,11,0)</f>
        <v>당뇨병성 신경병증/알콜중독성 다발성신경병증</v>
      </c>
      <c r="G287" s="15">
        <f>VLOOKUP(A287,'1. 문헌특성'!A:W,15,0)</f>
        <v>14</v>
      </c>
      <c r="H287" s="4" t="str">
        <f>VLOOKUP(A287,'1. 문헌특성'!A:W,16,0)</f>
        <v xml:space="preserve">다발성신경병증 환자가 당뇨에 걸렸을 경우를 당뇨병성 다발신경병증으로 진단함
</v>
      </c>
      <c r="I287" s="16" t="s">
        <v>31</v>
      </c>
      <c r="J287" s="4" t="e">
        <f>VLOOKUP(A287,'1. 문헌특성'!A:W,24,0)</f>
        <v>#REF!</v>
      </c>
      <c r="K287" s="4" t="str">
        <f>VLOOKUP(A287,'1. 문헌특성'!A:W,12,0)</f>
        <v>-</v>
      </c>
      <c r="L287" s="4" t="s">
        <v>2059</v>
      </c>
      <c r="M287" s="16" t="s">
        <v>2063</v>
      </c>
      <c r="P287" s="16">
        <v>10</v>
      </c>
      <c r="R287" s="16">
        <v>71</v>
      </c>
      <c r="T287" s="4"/>
      <c r="W287" s="16">
        <v>24</v>
      </c>
      <c r="X287" s="16">
        <v>24</v>
      </c>
      <c r="Y287" s="16">
        <v>100</v>
      </c>
      <c r="AB287" s="16" t="s">
        <v>2065</v>
      </c>
    </row>
    <row r="288" spans="1:32" ht="13.5" customHeight="1" x14ac:dyDescent="0.3">
      <c r="A288" s="81">
        <v>620</v>
      </c>
      <c r="B288" s="4" t="str">
        <f>VLOOKUP(A288,'1. 문헌특성'!A:W,2,0)</f>
        <v>Oishi</v>
      </c>
      <c r="C288" s="16">
        <f>VLOOKUP(A288,'1. 문헌특성'!A:W,3,0)</f>
        <v>2002</v>
      </c>
      <c r="D288" s="16" t="str">
        <f t="shared" si="4"/>
        <v>Oishi(2002)</v>
      </c>
      <c r="E288" s="4" t="str">
        <f>VLOOKUP(A288,'1. 문헌특성'!A:W,6,0)</f>
        <v>환자대조군</v>
      </c>
      <c r="F288" s="4" t="str">
        <f>VLOOKUP(A288,'1. 문헌특성'!A:W,11,0)</f>
        <v>당뇨병성 신경병증/알콜중독성 다발성신경병증</v>
      </c>
      <c r="G288" s="15">
        <f>VLOOKUP(A288,'1. 문헌특성'!A:W,15,0)</f>
        <v>14</v>
      </c>
      <c r="H288" s="4" t="str">
        <f>VLOOKUP(A288,'1. 문헌특성'!A:W,16,0)</f>
        <v xml:space="preserve">다발성신경병증 환자가 당뇨에 걸렸을 경우를 당뇨병성 다발신경병증으로 진단함
</v>
      </c>
      <c r="I288" s="16" t="s">
        <v>31</v>
      </c>
      <c r="J288" s="4" t="e">
        <f>VLOOKUP(A288,'1. 문헌특성'!A:W,24,0)</f>
        <v>#REF!</v>
      </c>
      <c r="K288" s="4" t="str">
        <f>VLOOKUP(A288,'1. 문헌특성'!A:W,12,0)</f>
        <v>-</v>
      </c>
      <c r="L288" s="17" t="s">
        <v>2060</v>
      </c>
      <c r="M288" s="16" t="s">
        <v>2063</v>
      </c>
      <c r="P288" s="16">
        <v>14</v>
      </c>
      <c r="R288" s="16">
        <v>70</v>
      </c>
      <c r="T288" s="4"/>
      <c r="W288" s="16">
        <v>24</v>
      </c>
      <c r="X288" s="16">
        <v>24</v>
      </c>
      <c r="Y288" s="16">
        <v>100</v>
      </c>
      <c r="AB288" s="16" t="s">
        <v>2065</v>
      </c>
    </row>
    <row r="289" spans="1:32" ht="13.5" customHeight="1" x14ac:dyDescent="0.3">
      <c r="A289" s="81">
        <v>620</v>
      </c>
      <c r="B289" s="4" t="str">
        <f>VLOOKUP(A289,'1. 문헌특성'!A:W,2,0)</f>
        <v>Oishi</v>
      </c>
      <c r="C289" s="16">
        <f>VLOOKUP(A289,'1. 문헌특성'!A:W,3,0)</f>
        <v>2002</v>
      </c>
      <c r="D289" s="16" t="str">
        <f t="shared" si="4"/>
        <v>Oishi(2002)</v>
      </c>
      <c r="E289" s="4" t="str">
        <f>VLOOKUP(A289,'1. 문헌특성'!A:W,6,0)</f>
        <v>환자대조군</v>
      </c>
      <c r="F289" s="4" t="str">
        <f>VLOOKUP(A289,'1. 문헌특성'!A:W,11,0)</f>
        <v>당뇨병성 신경병증/알콜중독성 다발성신경병증</v>
      </c>
      <c r="G289" s="15">
        <f>VLOOKUP(A289,'1. 문헌특성'!A:W,15,0)</f>
        <v>14</v>
      </c>
      <c r="H289" s="4" t="str">
        <f>VLOOKUP(A289,'1. 문헌특성'!A:W,16,0)</f>
        <v xml:space="preserve">다발성신경병증 환자가 당뇨에 걸렸을 경우를 당뇨병성 다발신경병증으로 진단함
</v>
      </c>
      <c r="I289" s="16" t="s">
        <v>31</v>
      </c>
      <c r="J289" s="4" t="e">
        <f>VLOOKUP(A289,'1. 문헌특성'!A:W,24,0)</f>
        <v>#REF!</v>
      </c>
      <c r="K289" s="4" t="str">
        <f>VLOOKUP(A289,'1. 문헌특성'!A:W,12,0)</f>
        <v>-</v>
      </c>
      <c r="L289" s="4" t="s">
        <v>2059</v>
      </c>
      <c r="M289" s="16" t="s">
        <v>2064</v>
      </c>
      <c r="P289" s="16">
        <v>10</v>
      </c>
      <c r="R289" s="16">
        <v>79</v>
      </c>
      <c r="T289" s="4"/>
      <c r="W289" s="16">
        <v>24</v>
      </c>
      <c r="X289" s="16">
        <v>24</v>
      </c>
      <c r="Y289" s="16">
        <v>100</v>
      </c>
      <c r="AB289" s="16" t="s">
        <v>2065</v>
      </c>
    </row>
    <row r="290" spans="1:32" ht="13.5" customHeight="1" x14ac:dyDescent="0.3">
      <c r="A290" s="81">
        <v>620</v>
      </c>
      <c r="B290" s="4" t="str">
        <f>VLOOKUP(A290,'1. 문헌특성'!A:W,2,0)</f>
        <v>Oishi</v>
      </c>
      <c r="C290" s="16">
        <f>VLOOKUP(A290,'1. 문헌특성'!A:W,3,0)</f>
        <v>2002</v>
      </c>
      <c r="D290" s="16" t="str">
        <f t="shared" si="4"/>
        <v>Oishi(2002)</v>
      </c>
      <c r="E290" s="4" t="str">
        <f>VLOOKUP(A290,'1. 문헌특성'!A:W,6,0)</f>
        <v>환자대조군</v>
      </c>
      <c r="F290" s="4" t="str">
        <f>VLOOKUP(A290,'1. 문헌특성'!A:W,11,0)</f>
        <v>당뇨병성 신경병증/알콜중독성 다발성신경병증</v>
      </c>
      <c r="G290" s="15">
        <f>VLOOKUP(A290,'1. 문헌특성'!A:W,15,0)</f>
        <v>14</v>
      </c>
      <c r="H290" s="4" t="str">
        <f>VLOOKUP(A290,'1. 문헌특성'!A:W,16,0)</f>
        <v xml:space="preserve">다발성신경병증 환자가 당뇨에 걸렸을 경우를 당뇨병성 다발신경병증으로 진단함
</v>
      </c>
      <c r="I290" s="16" t="s">
        <v>31</v>
      </c>
      <c r="J290" s="4" t="e">
        <f>VLOOKUP(A290,'1. 문헌특성'!A:W,24,0)</f>
        <v>#REF!</v>
      </c>
      <c r="K290" s="4" t="str">
        <f>VLOOKUP(A290,'1. 문헌특성'!A:W,12,0)</f>
        <v>-</v>
      </c>
      <c r="L290" s="17" t="s">
        <v>2060</v>
      </c>
      <c r="M290" s="16" t="s">
        <v>2064</v>
      </c>
      <c r="P290" s="16">
        <v>14</v>
      </c>
      <c r="R290" s="16">
        <v>80</v>
      </c>
      <c r="T290" s="4"/>
      <c r="W290" s="16">
        <v>24</v>
      </c>
      <c r="X290" s="16">
        <v>24</v>
      </c>
      <c r="Y290" s="16">
        <v>100</v>
      </c>
      <c r="AB290" s="16" t="s">
        <v>2065</v>
      </c>
    </row>
    <row r="291" spans="1:32" ht="13.5" customHeight="1" x14ac:dyDescent="0.3">
      <c r="A291" s="81">
        <v>717</v>
      </c>
      <c r="B291" s="4" t="e">
        <f>VLOOKUP(A291,'1. 문헌특성'!A:W,2,0)</f>
        <v>#N/A</v>
      </c>
      <c r="C291" s="16" t="e">
        <f>VLOOKUP(A291,'1. 문헌특성'!A:W,3,0)</f>
        <v>#N/A</v>
      </c>
      <c r="D291" s="16" t="e">
        <f t="shared" si="4"/>
        <v>#N/A</v>
      </c>
      <c r="E291" s="4" t="e">
        <f>VLOOKUP(A291,'1. 문헌특성'!A:W,6,0)</f>
        <v>#N/A</v>
      </c>
      <c r="F291" s="4" t="e">
        <f>VLOOKUP(A291,'1. 문헌특성'!A:W,11,0)</f>
        <v>#N/A</v>
      </c>
      <c r="G291" s="15" t="e">
        <f>VLOOKUP(A291,'1. 문헌특성'!A:W,15,0)</f>
        <v>#N/A</v>
      </c>
      <c r="H291" s="4" t="e">
        <f>VLOOKUP(A291,'1. 문헌특성'!A:W,16,0)</f>
        <v>#N/A</v>
      </c>
      <c r="I291" s="16" t="s">
        <v>31</v>
      </c>
      <c r="J291" s="4" t="e">
        <f>VLOOKUP(A291,'1. 문헌특성'!A:W,24,0)</f>
        <v>#N/A</v>
      </c>
      <c r="K291" s="4" t="e">
        <f>VLOOKUP(A291,'1. 문헌특성'!A:W,12,0)</f>
        <v>#N/A</v>
      </c>
      <c r="P291" s="16">
        <v>16</v>
      </c>
      <c r="S291" s="16">
        <v>4</v>
      </c>
      <c r="W291" s="16">
        <v>16</v>
      </c>
      <c r="X291" s="16">
        <v>16</v>
      </c>
      <c r="Y291" s="16">
        <v>100</v>
      </c>
      <c r="AF291" s="17" t="s">
        <v>2067</v>
      </c>
    </row>
    <row r="292" spans="1:32" ht="13.5" customHeight="1" x14ac:dyDescent="0.3">
      <c r="A292" s="81">
        <v>760</v>
      </c>
      <c r="B292" s="4" t="e">
        <f>VLOOKUP(A292,'1. 문헌특성'!A:W,2,0)</f>
        <v>#N/A</v>
      </c>
      <c r="C292" s="16" t="e">
        <f>VLOOKUP(A292,'1. 문헌특성'!A:W,3,0)</f>
        <v>#N/A</v>
      </c>
      <c r="D292" s="16" t="e">
        <f t="shared" si="4"/>
        <v>#N/A</v>
      </c>
      <c r="E292" s="4" t="e">
        <f>VLOOKUP(A292,'1. 문헌특성'!A:W,6,0)</f>
        <v>#N/A</v>
      </c>
      <c r="F292" s="4" t="e">
        <f>VLOOKUP(A292,'1. 문헌특성'!A:W,11,0)</f>
        <v>#N/A</v>
      </c>
      <c r="G292" s="15" t="e">
        <f>VLOOKUP(A292,'1. 문헌특성'!A:W,15,0)</f>
        <v>#N/A</v>
      </c>
      <c r="H292" s="4" t="e">
        <f>VLOOKUP(A292,'1. 문헌특성'!A:W,16,0)</f>
        <v>#N/A</v>
      </c>
      <c r="I292" s="16" t="s">
        <v>31</v>
      </c>
      <c r="J292" s="4" t="e">
        <f>VLOOKUP(A292,'1. 문헌특성'!A:W,24,0)</f>
        <v>#N/A</v>
      </c>
      <c r="K292" s="4" t="e">
        <f>VLOOKUP(A292,'1. 문헌특성'!A:W,12,0)</f>
        <v>#N/A</v>
      </c>
      <c r="L292" s="17" t="s">
        <v>2075</v>
      </c>
      <c r="M292" s="16" t="s">
        <v>2076</v>
      </c>
      <c r="O292" s="16" t="s">
        <v>1898</v>
      </c>
      <c r="P292" s="16">
        <v>44</v>
      </c>
      <c r="Q292" s="16">
        <v>33</v>
      </c>
      <c r="W292" s="16">
        <v>22</v>
      </c>
      <c r="X292" s="16">
        <v>22</v>
      </c>
      <c r="AB292" s="16">
        <v>0.20849999999999999</v>
      </c>
    </row>
    <row r="293" spans="1:32" ht="13.5" customHeight="1" x14ac:dyDescent="0.3">
      <c r="A293" s="81">
        <v>760</v>
      </c>
      <c r="B293" s="4" t="e">
        <f>VLOOKUP(A293,'1. 문헌특성'!A:W,2,0)</f>
        <v>#N/A</v>
      </c>
      <c r="C293" s="16" t="e">
        <f>VLOOKUP(A293,'1. 문헌특성'!A:W,3,0)</f>
        <v>#N/A</v>
      </c>
      <c r="D293" s="16" t="e">
        <f t="shared" si="4"/>
        <v>#N/A</v>
      </c>
      <c r="E293" s="4" t="e">
        <f>VLOOKUP(A293,'1. 문헌특성'!A:W,6,0)</f>
        <v>#N/A</v>
      </c>
      <c r="F293" s="4" t="e">
        <f>VLOOKUP(A293,'1. 문헌특성'!A:W,11,0)</f>
        <v>#N/A</v>
      </c>
      <c r="G293" s="15" t="e">
        <f>VLOOKUP(A293,'1. 문헌특성'!A:W,15,0)</f>
        <v>#N/A</v>
      </c>
      <c r="H293" s="4" t="e">
        <f>VLOOKUP(A293,'1. 문헌특성'!A:W,16,0)</f>
        <v>#N/A</v>
      </c>
      <c r="I293" s="16" t="s">
        <v>31</v>
      </c>
      <c r="J293" s="4" t="e">
        <f>VLOOKUP(A293,'1. 문헌특성'!A:W,24,0)</f>
        <v>#N/A</v>
      </c>
      <c r="K293" s="4" t="e">
        <f>VLOOKUP(A293,'1. 문헌특성'!A:W,12,0)</f>
        <v>#N/A</v>
      </c>
      <c r="L293" s="17" t="s">
        <v>1613</v>
      </c>
      <c r="M293" s="16" t="s">
        <v>2076</v>
      </c>
      <c r="O293" s="16" t="s">
        <v>1898</v>
      </c>
      <c r="P293" s="16">
        <v>44</v>
      </c>
      <c r="Q293" s="16">
        <v>34</v>
      </c>
      <c r="W293" s="16">
        <v>22</v>
      </c>
      <c r="X293" s="16">
        <v>22</v>
      </c>
      <c r="AB293" s="16">
        <v>0.31490000000000001</v>
      </c>
    </row>
    <row r="294" spans="1:32" ht="13.5" customHeight="1" x14ac:dyDescent="0.3">
      <c r="A294" s="81">
        <v>760</v>
      </c>
      <c r="B294" s="4" t="e">
        <f>VLOOKUP(A294,'1. 문헌특성'!A:W,2,0)</f>
        <v>#N/A</v>
      </c>
      <c r="C294" s="16" t="e">
        <f>VLOOKUP(A294,'1. 문헌특성'!A:W,3,0)</f>
        <v>#N/A</v>
      </c>
      <c r="D294" s="16" t="e">
        <f t="shared" si="4"/>
        <v>#N/A</v>
      </c>
      <c r="E294" s="4" t="e">
        <f>VLOOKUP(A294,'1. 문헌특성'!A:W,6,0)</f>
        <v>#N/A</v>
      </c>
      <c r="F294" s="4" t="e">
        <f>VLOOKUP(A294,'1. 문헌특성'!A:W,11,0)</f>
        <v>#N/A</v>
      </c>
      <c r="G294" s="15" t="e">
        <f>VLOOKUP(A294,'1. 문헌특성'!A:W,15,0)</f>
        <v>#N/A</v>
      </c>
      <c r="H294" s="4" t="e">
        <f>VLOOKUP(A294,'1. 문헌특성'!A:W,16,0)</f>
        <v>#N/A</v>
      </c>
      <c r="I294" s="16" t="s">
        <v>31</v>
      </c>
      <c r="J294" s="4" t="e">
        <f>VLOOKUP(A294,'1. 문헌특성'!A:W,24,0)</f>
        <v>#N/A</v>
      </c>
      <c r="K294" s="4" t="e">
        <f>VLOOKUP(A294,'1. 문헌특성'!A:W,12,0)</f>
        <v>#N/A</v>
      </c>
      <c r="M294" s="16" t="s">
        <v>2074</v>
      </c>
      <c r="O294" s="16" t="s">
        <v>1898</v>
      </c>
      <c r="P294" s="16">
        <v>44</v>
      </c>
      <c r="Q294" s="16">
        <v>30</v>
      </c>
      <c r="W294" s="16">
        <v>22</v>
      </c>
      <c r="X294" s="16">
        <v>22</v>
      </c>
      <c r="AB294" s="16">
        <v>0.43490000000000001</v>
      </c>
    </row>
    <row r="295" spans="1:32" ht="13.5" customHeight="1" x14ac:dyDescent="0.3">
      <c r="A295" s="81">
        <v>823</v>
      </c>
      <c r="B295" s="4" t="str">
        <f>VLOOKUP(A295,'1. 문헌특성'!A:W,2,0)</f>
        <v>Matsunaga</v>
      </c>
      <c r="C295" s="16">
        <f>VLOOKUP(A295,'1. 문헌특성'!A:W,3,0)</f>
        <v>1995</v>
      </c>
      <c r="D295" s="16" t="str">
        <f t="shared" si="4"/>
        <v>Matsunaga(1995)</v>
      </c>
      <c r="E295" s="4" t="str">
        <f>VLOOKUP(A295,'1. 문헌특성'!A:W,6,0)</f>
        <v>환자대조군</v>
      </c>
      <c r="F295" s="4" t="str">
        <f>VLOOKUP(A295,'1. 문헌특성'!A:W,11,0)</f>
        <v>자율신경병증/다발성경화증(MS)/다계통위축증(MSA)</v>
      </c>
      <c r="G295" s="15">
        <f>VLOOKUP(A295,'1. 문헌특성'!A:W,15,0)</f>
        <v>0</v>
      </c>
      <c r="H295" s="4" t="str">
        <f>VLOOKUP(A295,'1. 문헌특성'!A:W,16,0)</f>
        <v>다발성경화증, 다계통위축증 환자 어느 누구에서도 신경병증 임상적 증후가 없었음</v>
      </c>
      <c r="I295" s="16" t="s">
        <v>31</v>
      </c>
      <c r="J295" s="4" t="e">
        <f>VLOOKUP(A295,'1. 문헌특성'!A:W,24,0)</f>
        <v>#REF!</v>
      </c>
      <c r="K295" s="4" t="str">
        <f>VLOOKUP(A295,'1. 문헌특성'!A:W,12,0)</f>
        <v>-</v>
      </c>
      <c r="L295" s="17" t="s">
        <v>2086</v>
      </c>
      <c r="M295" s="16" t="s">
        <v>2010</v>
      </c>
      <c r="O295" s="16" t="s">
        <v>2087</v>
      </c>
      <c r="P295" s="16">
        <v>38</v>
      </c>
      <c r="Q295" s="16">
        <v>28</v>
      </c>
      <c r="R295" s="16">
        <v>74</v>
      </c>
    </row>
    <row r="296" spans="1:32" ht="13.5" customHeight="1" x14ac:dyDescent="0.3">
      <c r="A296" s="81">
        <v>823</v>
      </c>
      <c r="B296" s="4" t="str">
        <f>VLOOKUP(A296,'1. 문헌특성'!A:W,2,0)</f>
        <v>Matsunaga</v>
      </c>
      <c r="C296" s="16">
        <f>VLOOKUP(A296,'1. 문헌특성'!A:W,3,0)</f>
        <v>1995</v>
      </c>
      <c r="D296" s="16" t="str">
        <f t="shared" si="4"/>
        <v>Matsunaga(1995)</v>
      </c>
      <c r="E296" s="4" t="str">
        <f>VLOOKUP(A296,'1. 문헌특성'!A:W,6,0)</f>
        <v>환자대조군</v>
      </c>
      <c r="F296" s="4" t="str">
        <f>VLOOKUP(A296,'1. 문헌특성'!A:W,11,0)</f>
        <v>자율신경병증/다발성경화증(MS)/다계통위축증(MSA)</v>
      </c>
      <c r="G296" s="15">
        <f>VLOOKUP(A296,'1. 문헌특성'!A:W,15,0)</f>
        <v>0</v>
      </c>
      <c r="H296" s="4" t="str">
        <f>VLOOKUP(A296,'1. 문헌특성'!A:W,16,0)</f>
        <v>다발성경화증, 다계통위축증 환자 어느 누구에서도 신경병증 임상적 증후가 없었음</v>
      </c>
      <c r="I296" s="16" t="s">
        <v>31</v>
      </c>
      <c r="J296" s="4" t="e">
        <f>VLOOKUP(A296,'1. 문헌특성'!A:W,24,0)</f>
        <v>#REF!</v>
      </c>
      <c r="K296" s="4" t="str">
        <f>VLOOKUP(A296,'1. 문헌특성'!A:W,12,0)</f>
        <v>-</v>
      </c>
      <c r="L296" s="17" t="s">
        <v>2088</v>
      </c>
      <c r="M296" s="16" t="s">
        <v>2010</v>
      </c>
      <c r="O296" s="16" t="s">
        <v>2087</v>
      </c>
      <c r="P296" s="16">
        <v>10</v>
      </c>
      <c r="Q296" s="16">
        <v>9</v>
      </c>
      <c r="R296" s="16">
        <v>90</v>
      </c>
    </row>
    <row r="297" spans="1:32" ht="13.5" customHeight="1" x14ac:dyDescent="0.3">
      <c r="A297" s="81">
        <v>823</v>
      </c>
      <c r="B297" s="4" t="str">
        <f>VLOOKUP(A297,'1. 문헌특성'!A:W,2,0)</f>
        <v>Matsunaga</v>
      </c>
      <c r="C297" s="16">
        <f>VLOOKUP(A297,'1. 문헌특성'!A:W,3,0)</f>
        <v>1995</v>
      </c>
      <c r="D297" s="16" t="str">
        <f t="shared" si="4"/>
        <v>Matsunaga(1995)</v>
      </c>
      <c r="E297" s="4" t="str">
        <f>VLOOKUP(A297,'1. 문헌특성'!A:W,6,0)</f>
        <v>환자대조군</v>
      </c>
      <c r="F297" s="4" t="str">
        <f>VLOOKUP(A297,'1. 문헌특성'!A:W,11,0)</f>
        <v>자율신경병증/다발성경화증(MS)/다계통위축증(MSA)</v>
      </c>
      <c r="G297" s="15">
        <f>VLOOKUP(A297,'1. 문헌특성'!A:W,15,0)</f>
        <v>0</v>
      </c>
      <c r="H297" s="4" t="str">
        <f>VLOOKUP(A297,'1. 문헌특성'!A:W,16,0)</f>
        <v>다발성경화증, 다계통위축증 환자 어느 누구에서도 신경병증 임상적 증후가 없었음</v>
      </c>
      <c r="I297" s="16" t="s">
        <v>31</v>
      </c>
      <c r="J297" s="4" t="e">
        <f>VLOOKUP(A297,'1. 문헌특성'!A:W,24,0)</f>
        <v>#REF!</v>
      </c>
      <c r="K297" s="4" t="str">
        <f>VLOOKUP(A297,'1. 문헌특성'!A:W,12,0)</f>
        <v>-</v>
      </c>
      <c r="L297" s="17" t="s">
        <v>2089</v>
      </c>
      <c r="M297" s="16" t="s">
        <v>2010</v>
      </c>
      <c r="O297" s="16" t="s">
        <v>2087</v>
      </c>
      <c r="P297" s="16">
        <v>6</v>
      </c>
      <c r="Q297" s="16">
        <v>3</v>
      </c>
      <c r="R297" s="16">
        <v>50</v>
      </c>
    </row>
    <row r="298" spans="1:32" ht="13.5" customHeight="1" x14ac:dyDescent="0.3">
      <c r="A298" s="81">
        <v>823</v>
      </c>
      <c r="B298" s="4" t="str">
        <f>VLOOKUP(A298,'1. 문헌특성'!A:W,2,0)</f>
        <v>Matsunaga</v>
      </c>
      <c r="C298" s="16">
        <f>VLOOKUP(A298,'1. 문헌특성'!A:W,3,0)</f>
        <v>1995</v>
      </c>
      <c r="D298" s="16" t="str">
        <f t="shared" si="4"/>
        <v>Matsunaga(1995)</v>
      </c>
      <c r="E298" s="4" t="str">
        <f>VLOOKUP(A298,'1. 문헌특성'!A:W,6,0)</f>
        <v>환자대조군</v>
      </c>
      <c r="F298" s="4" t="str">
        <f>VLOOKUP(A298,'1. 문헌특성'!A:W,11,0)</f>
        <v>자율신경병증/다발성경화증(MS)/다계통위축증(MSA)</v>
      </c>
      <c r="G298" s="15">
        <f>VLOOKUP(A298,'1. 문헌특성'!A:W,15,0)</f>
        <v>0</v>
      </c>
      <c r="H298" s="4" t="str">
        <f>VLOOKUP(A298,'1. 문헌특성'!A:W,16,0)</f>
        <v>다발성경화증, 다계통위축증 환자 어느 누구에서도 신경병증 임상적 증후가 없었음</v>
      </c>
      <c r="I298" s="16" t="s">
        <v>31</v>
      </c>
      <c r="J298" s="4" t="e">
        <f>VLOOKUP(A298,'1. 문헌특성'!A:W,24,0)</f>
        <v>#REF!</v>
      </c>
      <c r="K298" s="4" t="str">
        <f>VLOOKUP(A298,'1. 문헌특성'!A:W,12,0)</f>
        <v>-</v>
      </c>
      <c r="L298" s="17" t="s">
        <v>2086</v>
      </c>
      <c r="M298" s="16" t="s">
        <v>2010</v>
      </c>
      <c r="O298" s="16" t="s">
        <v>2092</v>
      </c>
      <c r="P298" s="16">
        <v>38</v>
      </c>
      <c r="Q298" s="16">
        <v>8</v>
      </c>
      <c r="R298" s="16">
        <v>21</v>
      </c>
    </row>
    <row r="299" spans="1:32" ht="13.5" customHeight="1" x14ac:dyDescent="0.3">
      <c r="A299" s="81">
        <v>823</v>
      </c>
      <c r="B299" s="4" t="str">
        <f>VLOOKUP(A299,'1. 문헌특성'!A:W,2,0)</f>
        <v>Matsunaga</v>
      </c>
      <c r="C299" s="16">
        <f>VLOOKUP(A299,'1. 문헌특성'!A:W,3,0)</f>
        <v>1995</v>
      </c>
      <c r="D299" s="16" t="str">
        <f t="shared" si="4"/>
        <v>Matsunaga(1995)</v>
      </c>
      <c r="E299" s="4" t="str">
        <f>VLOOKUP(A299,'1. 문헌특성'!A:W,6,0)</f>
        <v>환자대조군</v>
      </c>
      <c r="F299" s="4" t="str">
        <f>VLOOKUP(A299,'1. 문헌특성'!A:W,11,0)</f>
        <v>자율신경병증/다발성경화증(MS)/다계통위축증(MSA)</v>
      </c>
      <c r="G299" s="15">
        <f>VLOOKUP(A299,'1. 문헌특성'!A:W,15,0)</f>
        <v>0</v>
      </c>
      <c r="H299" s="4" t="str">
        <f>VLOOKUP(A299,'1. 문헌특성'!A:W,16,0)</f>
        <v>다발성경화증, 다계통위축증 환자 어느 누구에서도 신경병증 임상적 증후가 없었음</v>
      </c>
      <c r="I299" s="16" t="s">
        <v>31</v>
      </c>
      <c r="J299" s="4" t="e">
        <f>VLOOKUP(A299,'1. 문헌특성'!A:W,24,0)</f>
        <v>#REF!</v>
      </c>
      <c r="K299" s="4" t="str">
        <f>VLOOKUP(A299,'1. 문헌특성'!A:W,12,0)</f>
        <v>-</v>
      </c>
      <c r="L299" s="17" t="s">
        <v>2088</v>
      </c>
      <c r="M299" s="16" t="s">
        <v>2010</v>
      </c>
      <c r="O299" s="16" t="s">
        <v>2092</v>
      </c>
      <c r="P299" s="16">
        <v>10</v>
      </c>
      <c r="Q299" s="16">
        <v>0</v>
      </c>
      <c r="R299" s="16">
        <v>0</v>
      </c>
    </row>
    <row r="300" spans="1:32" ht="13.5" customHeight="1" x14ac:dyDescent="0.3">
      <c r="A300" s="81">
        <v>823</v>
      </c>
      <c r="B300" s="4" t="str">
        <f>VLOOKUP(A300,'1. 문헌특성'!A:W,2,0)</f>
        <v>Matsunaga</v>
      </c>
      <c r="C300" s="16">
        <f>VLOOKUP(A300,'1. 문헌특성'!A:W,3,0)</f>
        <v>1995</v>
      </c>
      <c r="D300" s="16" t="str">
        <f t="shared" si="4"/>
        <v>Matsunaga(1995)</v>
      </c>
      <c r="E300" s="4" t="str">
        <f>VLOOKUP(A300,'1. 문헌특성'!A:W,6,0)</f>
        <v>환자대조군</v>
      </c>
      <c r="F300" s="4" t="str">
        <f>VLOOKUP(A300,'1. 문헌특성'!A:W,11,0)</f>
        <v>자율신경병증/다발성경화증(MS)/다계통위축증(MSA)</v>
      </c>
      <c r="G300" s="15">
        <f>VLOOKUP(A300,'1. 문헌특성'!A:W,15,0)</f>
        <v>0</v>
      </c>
      <c r="H300" s="4" t="str">
        <f>VLOOKUP(A300,'1. 문헌특성'!A:W,16,0)</f>
        <v>다발성경화증, 다계통위축증 환자 어느 누구에서도 신경병증 임상적 증후가 없었음</v>
      </c>
      <c r="I300" s="16" t="s">
        <v>31</v>
      </c>
      <c r="J300" s="4" t="e">
        <f>VLOOKUP(A300,'1. 문헌특성'!A:W,24,0)</f>
        <v>#REF!</v>
      </c>
      <c r="K300" s="4" t="str">
        <f>VLOOKUP(A300,'1. 문헌특성'!A:W,12,0)</f>
        <v>-</v>
      </c>
      <c r="L300" s="17" t="s">
        <v>2089</v>
      </c>
      <c r="M300" s="16" t="s">
        <v>2010</v>
      </c>
      <c r="O300" s="16" t="s">
        <v>2092</v>
      </c>
      <c r="P300" s="16">
        <v>6</v>
      </c>
      <c r="Q300" s="16">
        <v>0</v>
      </c>
      <c r="R300" s="16">
        <v>0</v>
      </c>
    </row>
    <row r="301" spans="1:32" ht="13.5" customHeight="1" x14ac:dyDescent="0.3">
      <c r="A301" s="81">
        <v>823</v>
      </c>
      <c r="B301" s="4" t="str">
        <f>VLOOKUP(A301,'1. 문헌특성'!A:W,2,0)</f>
        <v>Matsunaga</v>
      </c>
      <c r="C301" s="16">
        <f>VLOOKUP(A301,'1. 문헌특성'!A:W,3,0)</f>
        <v>1995</v>
      </c>
      <c r="D301" s="16" t="str">
        <f t="shared" si="4"/>
        <v>Matsunaga(1995)</v>
      </c>
      <c r="E301" s="4" t="str">
        <f>VLOOKUP(A301,'1. 문헌특성'!A:W,6,0)</f>
        <v>환자대조군</v>
      </c>
      <c r="F301" s="4" t="str">
        <f>VLOOKUP(A301,'1. 문헌특성'!A:W,11,0)</f>
        <v>자율신경병증/다발성경화증(MS)/다계통위축증(MSA)</v>
      </c>
      <c r="G301" s="15">
        <f>VLOOKUP(A301,'1. 문헌특성'!A:W,15,0)</f>
        <v>0</v>
      </c>
      <c r="H301" s="4" t="str">
        <f>VLOOKUP(A301,'1. 문헌특성'!A:W,16,0)</f>
        <v>다발성경화증, 다계통위축증 환자 어느 누구에서도 신경병증 임상적 증후가 없었음</v>
      </c>
      <c r="I301" s="16" t="s">
        <v>31</v>
      </c>
      <c r="J301" s="4" t="e">
        <f>VLOOKUP(A301,'1. 문헌특성'!A:W,24,0)</f>
        <v>#REF!</v>
      </c>
      <c r="K301" s="4" t="str">
        <f>VLOOKUP(A301,'1. 문헌특성'!A:W,12,0)</f>
        <v>-</v>
      </c>
      <c r="L301" s="17" t="s">
        <v>2086</v>
      </c>
      <c r="M301" s="16" t="s">
        <v>2010</v>
      </c>
      <c r="O301" s="16" t="s">
        <v>2091</v>
      </c>
      <c r="P301" s="16">
        <v>38</v>
      </c>
      <c r="Q301" s="16">
        <v>0</v>
      </c>
      <c r="R301" s="16">
        <v>0</v>
      </c>
    </row>
    <row r="302" spans="1:32" ht="13.5" customHeight="1" x14ac:dyDescent="0.3">
      <c r="A302" s="81">
        <v>823</v>
      </c>
      <c r="B302" s="4" t="str">
        <f>VLOOKUP(A302,'1. 문헌특성'!A:W,2,0)</f>
        <v>Matsunaga</v>
      </c>
      <c r="C302" s="16">
        <f>VLOOKUP(A302,'1. 문헌특성'!A:W,3,0)</f>
        <v>1995</v>
      </c>
      <c r="D302" s="16" t="str">
        <f t="shared" si="4"/>
        <v>Matsunaga(1995)</v>
      </c>
      <c r="E302" s="4" t="str">
        <f>VLOOKUP(A302,'1. 문헌특성'!A:W,6,0)</f>
        <v>환자대조군</v>
      </c>
      <c r="F302" s="4" t="str">
        <f>VLOOKUP(A302,'1. 문헌특성'!A:W,11,0)</f>
        <v>자율신경병증/다발성경화증(MS)/다계통위축증(MSA)</v>
      </c>
      <c r="G302" s="15">
        <f>VLOOKUP(A302,'1. 문헌특성'!A:W,15,0)</f>
        <v>0</v>
      </c>
      <c r="H302" s="4" t="str">
        <f>VLOOKUP(A302,'1. 문헌특성'!A:W,16,0)</f>
        <v>다발성경화증, 다계통위축증 환자 어느 누구에서도 신경병증 임상적 증후가 없었음</v>
      </c>
      <c r="I302" s="16" t="s">
        <v>31</v>
      </c>
      <c r="J302" s="4" t="e">
        <f>VLOOKUP(A302,'1. 문헌특성'!A:W,24,0)</f>
        <v>#REF!</v>
      </c>
      <c r="K302" s="4" t="str">
        <f>VLOOKUP(A302,'1. 문헌특성'!A:W,12,0)</f>
        <v>-</v>
      </c>
      <c r="L302" s="17" t="s">
        <v>2088</v>
      </c>
      <c r="M302" s="16" t="s">
        <v>2010</v>
      </c>
      <c r="O302" s="16" t="s">
        <v>2091</v>
      </c>
      <c r="P302" s="16">
        <v>10</v>
      </c>
      <c r="Q302" s="16">
        <v>0</v>
      </c>
      <c r="R302" s="16">
        <v>0</v>
      </c>
    </row>
    <row r="303" spans="1:32" ht="13.5" customHeight="1" x14ac:dyDescent="0.3">
      <c r="A303" s="81">
        <v>823</v>
      </c>
      <c r="B303" s="4" t="str">
        <f>VLOOKUP(A303,'1. 문헌특성'!A:W,2,0)</f>
        <v>Matsunaga</v>
      </c>
      <c r="C303" s="16">
        <f>VLOOKUP(A303,'1. 문헌특성'!A:W,3,0)</f>
        <v>1995</v>
      </c>
      <c r="D303" s="16" t="str">
        <f t="shared" si="4"/>
        <v>Matsunaga(1995)</v>
      </c>
      <c r="E303" s="4" t="str">
        <f>VLOOKUP(A303,'1. 문헌특성'!A:W,6,0)</f>
        <v>환자대조군</v>
      </c>
      <c r="F303" s="4" t="str">
        <f>VLOOKUP(A303,'1. 문헌특성'!A:W,11,0)</f>
        <v>자율신경병증/다발성경화증(MS)/다계통위축증(MSA)</v>
      </c>
      <c r="G303" s="15">
        <f>VLOOKUP(A303,'1. 문헌특성'!A:W,15,0)</f>
        <v>0</v>
      </c>
      <c r="H303" s="4" t="str">
        <f>VLOOKUP(A303,'1. 문헌특성'!A:W,16,0)</f>
        <v>다발성경화증, 다계통위축증 환자 어느 누구에서도 신경병증 임상적 증후가 없었음</v>
      </c>
      <c r="I303" s="16" t="s">
        <v>31</v>
      </c>
      <c r="J303" s="4" t="e">
        <f>VLOOKUP(A303,'1. 문헌특성'!A:W,24,0)</f>
        <v>#REF!</v>
      </c>
      <c r="K303" s="4" t="str">
        <f>VLOOKUP(A303,'1. 문헌특성'!A:W,12,0)</f>
        <v>-</v>
      </c>
      <c r="L303" s="17" t="s">
        <v>2089</v>
      </c>
      <c r="M303" s="16" t="s">
        <v>2010</v>
      </c>
      <c r="O303" s="16" t="s">
        <v>2091</v>
      </c>
      <c r="P303" s="16">
        <v>6</v>
      </c>
      <c r="Q303" s="16">
        <v>0</v>
      </c>
      <c r="R303" s="16">
        <v>0</v>
      </c>
    </row>
    <row r="304" spans="1:32" ht="13.5" customHeight="1" x14ac:dyDescent="0.3">
      <c r="A304" s="81">
        <v>823</v>
      </c>
      <c r="B304" s="4" t="str">
        <f>VLOOKUP(A304,'1. 문헌특성'!A:W,2,0)</f>
        <v>Matsunaga</v>
      </c>
      <c r="C304" s="16">
        <f>VLOOKUP(A304,'1. 문헌특성'!A:W,3,0)</f>
        <v>1995</v>
      </c>
      <c r="D304" s="16" t="str">
        <f t="shared" si="4"/>
        <v>Matsunaga(1995)</v>
      </c>
      <c r="E304" s="4" t="str">
        <f>VLOOKUP(A304,'1. 문헌특성'!A:W,6,0)</f>
        <v>환자대조군</v>
      </c>
      <c r="F304" s="4" t="str">
        <f>VLOOKUP(A304,'1. 문헌특성'!A:W,11,0)</f>
        <v>자율신경병증/다발성경화증(MS)/다계통위축증(MSA)</v>
      </c>
      <c r="G304" s="15">
        <f>VLOOKUP(A304,'1. 문헌특성'!A:W,15,0)</f>
        <v>0</v>
      </c>
      <c r="H304" s="4" t="str">
        <f>VLOOKUP(A304,'1. 문헌특성'!A:W,16,0)</f>
        <v>다발성경화증, 다계통위축증 환자 어느 누구에서도 신경병증 임상적 증후가 없었음</v>
      </c>
      <c r="I304" s="16" t="s">
        <v>31</v>
      </c>
      <c r="J304" s="4" t="e">
        <f>VLOOKUP(A304,'1. 문헌특성'!A:W,24,0)</f>
        <v>#REF!</v>
      </c>
      <c r="K304" s="4" t="str">
        <f>VLOOKUP(A304,'1. 문헌특성'!A:W,12,0)</f>
        <v>-</v>
      </c>
      <c r="L304" s="17" t="s">
        <v>2086</v>
      </c>
      <c r="M304" s="16" t="s">
        <v>2010</v>
      </c>
      <c r="O304" s="16" t="s">
        <v>2090</v>
      </c>
      <c r="P304" s="16">
        <v>38</v>
      </c>
      <c r="Q304" s="16">
        <v>2</v>
      </c>
      <c r="R304" s="16">
        <v>5</v>
      </c>
    </row>
    <row r="305" spans="1:27" ht="13.5" customHeight="1" x14ac:dyDescent="0.3">
      <c r="A305" s="81">
        <v>823</v>
      </c>
      <c r="B305" s="4" t="str">
        <f>VLOOKUP(A305,'1. 문헌특성'!A:W,2,0)</f>
        <v>Matsunaga</v>
      </c>
      <c r="C305" s="16">
        <f>VLOOKUP(A305,'1. 문헌특성'!A:W,3,0)</f>
        <v>1995</v>
      </c>
      <c r="D305" s="16" t="str">
        <f t="shared" si="4"/>
        <v>Matsunaga(1995)</v>
      </c>
      <c r="E305" s="4" t="str">
        <f>VLOOKUP(A305,'1. 문헌특성'!A:W,6,0)</f>
        <v>환자대조군</v>
      </c>
      <c r="F305" s="4" t="str">
        <f>VLOOKUP(A305,'1. 문헌특성'!A:W,11,0)</f>
        <v>자율신경병증/다발성경화증(MS)/다계통위축증(MSA)</v>
      </c>
      <c r="G305" s="15">
        <f>VLOOKUP(A305,'1. 문헌특성'!A:W,15,0)</f>
        <v>0</v>
      </c>
      <c r="H305" s="4" t="str">
        <f>VLOOKUP(A305,'1. 문헌특성'!A:W,16,0)</f>
        <v>다발성경화증, 다계통위축증 환자 어느 누구에서도 신경병증 임상적 증후가 없었음</v>
      </c>
      <c r="I305" s="16" t="s">
        <v>31</v>
      </c>
      <c r="J305" s="4" t="e">
        <f>VLOOKUP(A305,'1. 문헌특성'!A:W,24,0)</f>
        <v>#REF!</v>
      </c>
      <c r="K305" s="4" t="str">
        <f>VLOOKUP(A305,'1. 문헌특성'!A:W,12,0)</f>
        <v>-</v>
      </c>
      <c r="L305" s="17" t="s">
        <v>2088</v>
      </c>
      <c r="M305" s="16" t="s">
        <v>2010</v>
      </c>
      <c r="O305" s="16" t="s">
        <v>2090</v>
      </c>
      <c r="P305" s="16">
        <v>10</v>
      </c>
      <c r="Q305" s="16">
        <v>1</v>
      </c>
      <c r="R305" s="16">
        <v>10</v>
      </c>
    </row>
    <row r="306" spans="1:27" ht="13.5" customHeight="1" x14ac:dyDescent="0.3">
      <c r="A306" s="81">
        <v>823</v>
      </c>
      <c r="B306" s="4" t="str">
        <f>VLOOKUP(A306,'1. 문헌특성'!A:W,2,0)</f>
        <v>Matsunaga</v>
      </c>
      <c r="C306" s="16">
        <f>VLOOKUP(A306,'1. 문헌특성'!A:W,3,0)</f>
        <v>1995</v>
      </c>
      <c r="D306" s="16" t="str">
        <f t="shared" si="4"/>
        <v>Matsunaga(1995)</v>
      </c>
      <c r="E306" s="4" t="str">
        <f>VLOOKUP(A306,'1. 문헌특성'!A:W,6,0)</f>
        <v>환자대조군</v>
      </c>
      <c r="F306" s="4" t="str">
        <f>VLOOKUP(A306,'1. 문헌특성'!A:W,11,0)</f>
        <v>자율신경병증/다발성경화증(MS)/다계통위축증(MSA)</v>
      </c>
      <c r="G306" s="15">
        <f>VLOOKUP(A306,'1. 문헌특성'!A:W,15,0)</f>
        <v>0</v>
      </c>
      <c r="H306" s="4" t="str">
        <f>VLOOKUP(A306,'1. 문헌특성'!A:W,16,0)</f>
        <v>다발성경화증, 다계통위축증 환자 어느 누구에서도 신경병증 임상적 증후가 없었음</v>
      </c>
      <c r="I306" s="16" t="s">
        <v>31</v>
      </c>
      <c r="J306" s="4" t="e">
        <f>VLOOKUP(A306,'1. 문헌특성'!A:W,24,0)</f>
        <v>#REF!</v>
      </c>
      <c r="K306" s="4" t="str">
        <f>VLOOKUP(A306,'1. 문헌특성'!A:W,12,0)</f>
        <v>-</v>
      </c>
      <c r="L306" s="17" t="s">
        <v>2089</v>
      </c>
      <c r="M306" s="16" t="s">
        <v>2010</v>
      </c>
      <c r="O306" s="16" t="s">
        <v>2090</v>
      </c>
      <c r="P306" s="16">
        <v>6</v>
      </c>
      <c r="Q306" s="16">
        <v>3</v>
      </c>
      <c r="R306" s="16">
        <v>50</v>
      </c>
    </row>
    <row r="307" spans="1:27" ht="13.5" customHeight="1" x14ac:dyDescent="0.3">
      <c r="A307" s="81">
        <v>823</v>
      </c>
      <c r="B307" s="4" t="str">
        <f>VLOOKUP(A307,'1. 문헌특성'!A:W,2,0)</f>
        <v>Matsunaga</v>
      </c>
      <c r="C307" s="16">
        <f>VLOOKUP(A307,'1. 문헌특성'!A:W,3,0)</f>
        <v>1995</v>
      </c>
      <c r="D307" s="16" t="str">
        <f t="shared" si="4"/>
        <v>Matsunaga(1995)</v>
      </c>
      <c r="E307" s="4" t="str">
        <f>VLOOKUP(A307,'1. 문헌특성'!A:W,6,0)</f>
        <v>환자대조군</v>
      </c>
      <c r="F307" s="4" t="str">
        <f>VLOOKUP(A307,'1. 문헌특성'!A:W,11,0)</f>
        <v>자율신경병증/다발성경화증(MS)/다계통위축증(MSA)</v>
      </c>
      <c r="G307" s="15">
        <f>VLOOKUP(A307,'1. 문헌특성'!A:W,15,0)</f>
        <v>0</v>
      </c>
      <c r="H307" s="4" t="str">
        <f>VLOOKUP(A307,'1. 문헌특성'!A:W,16,0)</f>
        <v>다발성경화증, 다계통위축증 환자 어느 누구에서도 신경병증 임상적 증후가 없었음</v>
      </c>
      <c r="I307" s="16" t="s">
        <v>31</v>
      </c>
      <c r="J307" s="4" t="e">
        <f>VLOOKUP(A307,'1. 문헌특성'!A:W,24,0)</f>
        <v>#REF!</v>
      </c>
      <c r="K307" s="4" t="str">
        <f>VLOOKUP(A307,'1. 문헌특성'!A:W,12,0)</f>
        <v>-</v>
      </c>
      <c r="L307" s="17" t="s">
        <v>2086</v>
      </c>
      <c r="M307" s="16" t="s">
        <v>2011</v>
      </c>
      <c r="O307" s="16" t="s">
        <v>2087</v>
      </c>
      <c r="P307" s="16">
        <v>38</v>
      </c>
      <c r="Q307" s="16">
        <v>16</v>
      </c>
      <c r="R307" s="16">
        <v>42</v>
      </c>
    </row>
    <row r="308" spans="1:27" ht="13.5" customHeight="1" x14ac:dyDescent="0.3">
      <c r="A308" s="81">
        <v>823</v>
      </c>
      <c r="B308" s="4" t="str">
        <f>VLOOKUP(A308,'1. 문헌특성'!A:W,2,0)</f>
        <v>Matsunaga</v>
      </c>
      <c r="C308" s="16">
        <f>VLOOKUP(A308,'1. 문헌특성'!A:W,3,0)</f>
        <v>1995</v>
      </c>
      <c r="D308" s="16" t="str">
        <f t="shared" si="4"/>
        <v>Matsunaga(1995)</v>
      </c>
      <c r="E308" s="4" t="str">
        <f>VLOOKUP(A308,'1. 문헌특성'!A:W,6,0)</f>
        <v>환자대조군</v>
      </c>
      <c r="F308" s="4" t="str">
        <f>VLOOKUP(A308,'1. 문헌특성'!A:W,11,0)</f>
        <v>자율신경병증/다발성경화증(MS)/다계통위축증(MSA)</v>
      </c>
      <c r="G308" s="15">
        <f>VLOOKUP(A308,'1. 문헌특성'!A:W,15,0)</f>
        <v>0</v>
      </c>
      <c r="H308" s="4" t="str">
        <f>VLOOKUP(A308,'1. 문헌특성'!A:W,16,0)</f>
        <v>다발성경화증, 다계통위축증 환자 어느 누구에서도 신경병증 임상적 증후가 없었음</v>
      </c>
      <c r="I308" s="16" t="s">
        <v>31</v>
      </c>
      <c r="J308" s="4" t="e">
        <f>VLOOKUP(A308,'1. 문헌특성'!A:W,24,0)</f>
        <v>#REF!</v>
      </c>
      <c r="K308" s="4" t="str">
        <f>VLOOKUP(A308,'1. 문헌특성'!A:W,12,0)</f>
        <v>-</v>
      </c>
      <c r="L308" s="17" t="s">
        <v>2088</v>
      </c>
      <c r="M308" s="16" t="s">
        <v>2011</v>
      </c>
      <c r="O308" s="16" t="s">
        <v>2087</v>
      </c>
      <c r="P308" s="16">
        <v>10</v>
      </c>
      <c r="Q308" s="16">
        <v>8</v>
      </c>
      <c r="R308" s="16">
        <v>89</v>
      </c>
    </row>
    <row r="309" spans="1:27" ht="13.5" customHeight="1" x14ac:dyDescent="0.3">
      <c r="A309" s="81">
        <v>823</v>
      </c>
      <c r="B309" s="4" t="str">
        <f>VLOOKUP(A309,'1. 문헌특성'!A:W,2,0)</f>
        <v>Matsunaga</v>
      </c>
      <c r="C309" s="16">
        <f>VLOOKUP(A309,'1. 문헌특성'!A:W,3,0)</f>
        <v>1995</v>
      </c>
      <c r="D309" s="16" t="str">
        <f t="shared" si="4"/>
        <v>Matsunaga(1995)</v>
      </c>
      <c r="E309" s="4" t="str">
        <f>VLOOKUP(A309,'1. 문헌특성'!A:W,6,0)</f>
        <v>환자대조군</v>
      </c>
      <c r="F309" s="4" t="str">
        <f>VLOOKUP(A309,'1. 문헌특성'!A:W,11,0)</f>
        <v>자율신경병증/다발성경화증(MS)/다계통위축증(MSA)</v>
      </c>
      <c r="G309" s="15">
        <f>VLOOKUP(A309,'1. 문헌특성'!A:W,15,0)</f>
        <v>0</v>
      </c>
      <c r="H309" s="4" t="str">
        <f>VLOOKUP(A309,'1. 문헌특성'!A:W,16,0)</f>
        <v>다발성경화증, 다계통위축증 환자 어느 누구에서도 신경병증 임상적 증후가 없었음</v>
      </c>
      <c r="I309" s="16" t="s">
        <v>31</v>
      </c>
      <c r="J309" s="4" t="e">
        <f>VLOOKUP(A309,'1. 문헌특성'!A:W,24,0)</f>
        <v>#REF!</v>
      </c>
      <c r="K309" s="4" t="str">
        <f>VLOOKUP(A309,'1. 문헌특성'!A:W,12,0)</f>
        <v>-</v>
      </c>
      <c r="L309" s="17" t="s">
        <v>2089</v>
      </c>
      <c r="M309" s="16" t="s">
        <v>2011</v>
      </c>
      <c r="O309" s="16" t="s">
        <v>2087</v>
      </c>
      <c r="P309" s="16">
        <v>6</v>
      </c>
      <c r="Q309" s="16">
        <v>3</v>
      </c>
      <c r="R309" s="16">
        <v>50</v>
      </c>
    </row>
    <row r="310" spans="1:27" ht="13.5" customHeight="1" x14ac:dyDescent="0.3">
      <c r="A310" s="81">
        <v>823</v>
      </c>
      <c r="B310" s="4" t="str">
        <f>VLOOKUP(A310,'1. 문헌특성'!A:W,2,0)</f>
        <v>Matsunaga</v>
      </c>
      <c r="C310" s="16">
        <f>VLOOKUP(A310,'1. 문헌특성'!A:W,3,0)</f>
        <v>1995</v>
      </c>
      <c r="D310" s="16" t="str">
        <f t="shared" si="4"/>
        <v>Matsunaga(1995)</v>
      </c>
      <c r="E310" s="4" t="str">
        <f>VLOOKUP(A310,'1. 문헌특성'!A:W,6,0)</f>
        <v>환자대조군</v>
      </c>
      <c r="F310" s="4" t="str">
        <f>VLOOKUP(A310,'1. 문헌특성'!A:W,11,0)</f>
        <v>자율신경병증/다발성경화증(MS)/다계통위축증(MSA)</v>
      </c>
      <c r="G310" s="15">
        <f>VLOOKUP(A310,'1. 문헌특성'!A:W,15,0)</f>
        <v>0</v>
      </c>
      <c r="H310" s="4" t="str">
        <f>VLOOKUP(A310,'1. 문헌특성'!A:W,16,0)</f>
        <v>다발성경화증, 다계통위축증 환자 어느 누구에서도 신경병증 임상적 증후가 없었음</v>
      </c>
      <c r="I310" s="16" t="s">
        <v>31</v>
      </c>
      <c r="J310" s="4" t="e">
        <f>VLOOKUP(A310,'1. 문헌특성'!A:W,24,0)</f>
        <v>#REF!</v>
      </c>
      <c r="K310" s="4" t="str">
        <f>VLOOKUP(A310,'1. 문헌특성'!A:W,12,0)</f>
        <v>-</v>
      </c>
      <c r="L310" s="17" t="s">
        <v>2086</v>
      </c>
      <c r="M310" s="16" t="s">
        <v>2011</v>
      </c>
      <c r="O310" s="16" t="s">
        <v>2092</v>
      </c>
      <c r="P310" s="16">
        <v>38</v>
      </c>
      <c r="Q310" s="16">
        <v>7</v>
      </c>
      <c r="R310" s="16">
        <v>18</v>
      </c>
    </row>
    <row r="311" spans="1:27" ht="13.5" customHeight="1" x14ac:dyDescent="0.3">
      <c r="A311" s="81">
        <v>823</v>
      </c>
      <c r="B311" s="4" t="str">
        <f>VLOOKUP(A311,'1. 문헌특성'!A:W,2,0)</f>
        <v>Matsunaga</v>
      </c>
      <c r="C311" s="16">
        <f>VLOOKUP(A311,'1. 문헌특성'!A:W,3,0)</f>
        <v>1995</v>
      </c>
      <c r="D311" s="16" t="str">
        <f t="shared" si="4"/>
        <v>Matsunaga(1995)</v>
      </c>
      <c r="E311" s="4" t="str">
        <f>VLOOKUP(A311,'1. 문헌특성'!A:W,6,0)</f>
        <v>환자대조군</v>
      </c>
      <c r="F311" s="4" t="str">
        <f>VLOOKUP(A311,'1. 문헌특성'!A:W,11,0)</f>
        <v>자율신경병증/다발성경화증(MS)/다계통위축증(MSA)</v>
      </c>
      <c r="G311" s="15">
        <f>VLOOKUP(A311,'1. 문헌특성'!A:W,15,0)</f>
        <v>0</v>
      </c>
      <c r="H311" s="4" t="str">
        <f>VLOOKUP(A311,'1. 문헌특성'!A:W,16,0)</f>
        <v>다발성경화증, 다계통위축증 환자 어느 누구에서도 신경병증 임상적 증후가 없었음</v>
      </c>
      <c r="I311" s="16" t="s">
        <v>31</v>
      </c>
      <c r="J311" s="4" t="e">
        <f>VLOOKUP(A311,'1. 문헌특성'!A:W,24,0)</f>
        <v>#REF!</v>
      </c>
      <c r="K311" s="4" t="str">
        <f>VLOOKUP(A311,'1. 문헌특성'!A:W,12,0)</f>
        <v>-</v>
      </c>
      <c r="L311" s="17" t="s">
        <v>2088</v>
      </c>
      <c r="M311" s="16" t="s">
        <v>2011</v>
      </c>
      <c r="O311" s="16" t="s">
        <v>2092</v>
      </c>
      <c r="P311" s="16">
        <v>10</v>
      </c>
      <c r="Q311" s="16">
        <v>0</v>
      </c>
      <c r="R311" s="16">
        <v>0</v>
      </c>
    </row>
    <row r="312" spans="1:27" ht="13.5" customHeight="1" x14ac:dyDescent="0.3">
      <c r="A312" s="81">
        <v>823</v>
      </c>
      <c r="B312" s="4" t="str">
        <f>VLOOKUP(A312,'1. 문헌특성'!A:W,2,0)</f>
        <v>Matsunaga</v>
      </c>
      <c r="C312" s="16">
        <f>VLOOKUP(A312,'1. 문헌특성'!A:W,3,0)</f>
        <v>1995</v>
      </c>
      <c r="D312" s="16" t="str">
        <f t="shared" si="4"/>
        <v>Matsunaga(1995)</v>
      </c>
      <c r="E312" s="4" t="str">
        <f>VLOOKUP(A312,'1. 문헌특성'!A:W,6,0)</f>
        <v>환자대조군</v>
      </c>
      <c r="F312" s="4" t="str">
        <f>VLOOKUP(A312,'1. 문헌특성'!A:W,11,0)</f>
        <v>자율신경병증/다발성경화증(MS)/다계통위축증(MSA)</v>
      </c>
      <c r="G312" s="15">
        <f>VLOOKUP(A312,'1. 문헌특성'!A:W,15,0)</f>
        <v>0</v>
      </c>
      <c r="H312" s="4" t="str">
        <f>VLOOKUP(A312,'1. 문헌특성'!A:W,16,0)</f>
        <v>다발성경화증, 다계통위축증 환자 어느 누구에서도 신경병증 임상적 증후가 없었음</v>
      </c>
      <c r="I312" s="16" t="s">
        <v>31</v>
      </c>
      <c r="J312" s="4" t="e">
        <f>VLOOKUP(A312,'1. 문헌특성'!A:W,24,0)</f>
        <v>#REF!</v>
      </c>
      <c r="K312" s="4" t="str">
        <f>VLOOKUP(A312,'1. 문헌특성'!A:W,12,0)</f>
        <v>-</v>
      </c>
      <c r="L312" s="17" t="s">
        <v>2089</v>
      </c>
      <c r="M312" s="16" t="s">
        <v>2011</v>
      </c>
      <c r="O312" s="16" t="s">
        <v>2092</v>
      </c>
      <c r="P312" s="16">
        <v>6</v>
      </c>
      <c r="Q312" s="16">
        <v>0</v>
      </c>
      <c r="R312" s="16">
        <v>0</v>
      </c>
    </row>
    <row r="313" spans="1:27" ht="13.5" customHeight="1" x14ac:dyDescent="0.3">
      <c r="A313" s="81">
        <v>823</v>
      </c>
      <c r="B313" s="4" t="str">
        <f>VLOOKUP(A313,'1. 문헌특성'!A:W,2,0)</f>
        <v>Matsunaga</v>
      </c>
      <c r="C313" s="16">
        <f>VLOOKUP(A313,'1. 문헌특성'!A:W,3,0)</f>
        <v>1995</v>
      </c>
      <c r="D313" s="16" t="str">
        <f t="shared" ref="D313:D327" si="5">B313&amp;"("&amp;C313&amp;")"</f>
        <v>Matsunaga(1995)</v>
      </c>
      <c r="E313" s="4" t="str">
        <f>VLOOKUP(A313,'1. 문헌특성'!A:W,6,0)</f>
        <v>환자대조군</v>
      </c>
      <c r="F313" s="4" t="str">
        <f>VLOOKUP(A313,'1. 문헌특성'!A:W,11,0)</f>
        <v>자율신경병증/다발성경화증(MS)/다계통위축증(MSA)</v>
      </c>
      <c r="G313" s="15">
        <f>VLOOKUP(A313,'1. 문헌특성'!A:W,15,0)</f>
        <v>0</v>
      </c>
      <c r="H313" s="4" t="str">
        <f>VLOOKUP(A313,'1. 문헌특성'!A:W,16,0)</f>
        <v>다발성경화증, 다계통위축증 환자 어느 누구에서도 신경병증 임상적 증후가 없었음</v>
      </c>
      <c r="I313" s="16" t="s">
        <v>31</v>
      </c>
      <c r="J313" s="4" t="e">
        <f>VLOOKUP(A313,'1. 문헌특성'!A:W,24,0)</f>
        <v>#REF!</v>
      </c>
      <c r="K313" s="4" t="str">
        <f>VLOOKUP(A313,'1. 문헌특성'!A:W,12,0)</f>
        <v>-</v>
      </c>
      <c r="L313" s="17" t="s">
        <v>2086</v>
      </c>
      <c r="M313" s="16" t="s">
        <v>2011</v>
      </c>
      <c r="O313" s="16" t="s">
        <v>2091</v>
      </c>
      <c r="P313" s="16">
        <v>38</v>
      </c>
      <c r="Q313" s="16">
        <v>0</v>
      </c>
      <c r="R313" s="16">
        <v>0</v>
      </c>
    </row>
    <row r="314" spans="1:27" ht="13.5" customHeight="1" x14ac:dyDescent="0.3">
      <c r="A314" s="81">
        <v>823</v>
      </c>
      <c r="B314" s="4" t="str">
        <f>VLOOKUP(A314,'1. 문헌특성'!A:W,2,0)</f>
        <v>Matsunaga</v>
      </c>
      <c r="C314" s="16">
        <f>VLOOKUP(A314,'1. 문헌특성'!A:W,3,0)</f>
        <v>1995</v>
      </c>
      <c r="D314" s="16" t="str">
        <f t="shared" si="5"/>
        <v>Matsunaga(1995)</v>
      </c>
      <c r="E314" s="4" t="str">
        <f>VLOOKUP(A314,'1. 문헌특성'!A:W,6,0)</f>
        <v>환자대조군</v>
      </c>
      <c r="F314" s="4" t="str">
        <f>VLOOKUP(A314,'1. 문헌특성'!A:W,11,0)</f>
        <v>자율신경병증/다발성경화증(MS)/다계통위축증(MSA)</v>
      </c>
      <c r="G314" s="15">
        <f>VLOOKUP(A314,'1. 문헌특성'!A:W,15,0)</f>
        <v>0</v>
      </c>
      <c r="H314" s="4" t="str">
        <f>VLOOKUP(A314,'1. 문헌특성'!A:W,16,0)</f>
        <v>다발성경화증, 다계통위축증 환자 어느 누구에서도 신경병증 임상적 증후가 없었음</v>
      </c>
      <c r="I314" s="16" t="s">
        <v>31</v>
      </c>
      <c r="J314" s="4" t="e">
        <f>VLOOKUP(A314,'1. 문헌특성'!A:W,24,0)</f>
        <v>#REF!</v>
      </c>
      <c r="K314" s="4" t="str">
        <f>VLOOKUP(A314,'1. 문헌특성'!A:W,12,0)</f>
        <v>-</v>
      </c>
      <c r="L314" s="17" t="s">
        <v>2088</v>
      </c>
      <c r="M314" s="16" t="s">
        <v>2011</v>
      </c>
      <c r="O314" s="16" t="s">
        <v>2091</v>
      </c>
      <c r="P314" s="16">
        <v>10</v>
      </c>
      <c r="Q314" s="16">
        <v>0</v>
      </c>
      <c r="R314" s="16">
        <v>0</v>
      </c>
    </row>
    <row r="315" spans="1:27" ht="13.5" customHeight="1" x14ac:dyDescent="0.3">
      <c r="A315" s="81">
        <v>823</v>
      </c>
      <c r="B315" s="4" t="str">
        <f>VLOOKUP(A315,'1. 문헌특성'!A:W,2,0)</f>
        <v>Matsunaga</v>
      </c>
      <c r="C315" s="16">
        <f>VLOOKUP(A315,'1. 문헌특성'!A:W,3,0)</f>
        <v>1995</v>
      </c>
      <c r="D315" s="16" t="str">
        <f t="shared" si="5"/>
        <v>Matsunaga(1995)</v>
      </c>
      <c r="E315" s="4" t="str">
        <f>VLOOKUP(A315,'1. 문헌특성'!A:W,6,0)</f>
        <v>환자대조군</v>
      </c>
      <c r="F315" s="4" t="str">
        <f>VLOOKUP(A315,'1. 문헌특성'!A:W,11,0)</f>
        <v>자율신경병증/다발성경화증(MS)/다계통위축증(MSA)</v>
      </c>
      <c r="G315" s="15">
        <f>VLOOKUP(A315,'1. 문헌특성'!A:W,15,0)</f>
        <v>0</v>
      </c>
      <c r="H315" s="4" t="str">
        <f>VLOOKUP(A315,'1. 문헌특성'!A:W,16,0)</f>
        <v>다발성경화증, 다계통위축증 환자 어느 누구에서도 신경병증 임상적 증후가 없었음</v>
      </c>
      <c r="I315" s="16" t="s">
        <v>31</v>
      </c>
      <c r="J315" s="4" t="e">
        <f>VLOOKUP(A315,'1. 문헌특성'!A:W,24,0)</f>
        <v>#REF!</v>
      </c>
      <c r="K315" s="4" t="str">
        <f>VLOOKUP(A315,'1. 문헌특성'!A:W,12,0)</f>
        <v>-</v>
      </c>
      <c r="L315" s="17" t="s">
        <v>2089</v>
      </c>
      <c r="M315" s="16" t="s">
        <v>2011</v>
      </c>
      <c r="O315" s="16" t="s">
        <v>2091</v>
      </c>
      <c r="P315" s="16">
        <v>6</v>
      </c>
      <c r="Q315" s="16">
        <v>0</v>
      </c>
      <c r="R315" s="16">
        <v>0</v>
      </c>
    </row>
    <row r="316" spans="1:27" ht="13.5" customHeight="1" x14ac:dyDescent="0.3">
      <c r="A316" s="81">
        <v>823</v>
      </c>
      <c r="B316" s="4" t="str">
        <f>VLOOKUP(A316,'1. 문헌특성'!A:W,2,0)</f>
        <v>Matsunaga</v>
      </c>
      <c r="C316" s="16">
        <f>VLOOKUP(A316,'1. 문헌특성'!A:W,3,0)</f>
        <v>1995</v>
      </c>
      <c r="D316" s="16" t="str">
        <f t="shared" si="5"/>
        <v>Matsunaga(1995)</v>
      </c>
      <c r="E316" s="4" t="str">
        <f>VLOOKUP(A316,'1. 문헌특성'!A:W,6,0)</f>
        <v>환자대조군</v>
      </c>
      <c r="F316" s="4" t="str">
        <f>VLOOKUP(A316,'1. 문헌특성'!A:W,11,0)</f>
        <v>자율신경병증/다발성경화증(MS)/다계통위축증(MSA)</v>
      </c>
      <c r="G316" s="15">
        <f>VLOOKUP(A316,'1. 문헌특성'!A:W,15,0)</f>
        <v>0</v>
      </c>
      <c r="H316" s="4" t="str">
        <f>VLOOKUP(A316,'1. 문헌특성'!A:W,16,0)</f>
        <v>다발성경화증, 다계통위축증 환자 어느 누구에서도 신경병증 임상적 증후가 없었음</v>
      </c>
      <c r="I316" s="16" t="s">
        <v>31</v>
      </c>
      <c r="J316" s="4" t="e">
        <f>VLOOKUP(A316,'1. 문헌특성'!A:W,24,0)</f>
        <v>#REF!</v>
      </c>
      <c r="K316" s="4" t="str">
        <f>VLOOKUP(A316,'1. 문헌특성'!A:W,12,0)</f>
        <v>-</v>
      </c>
      <c r="L316" s="17" t="s">
        <v>2086</v>
      </c>
      <c r="M316" s="16" t="s">
        <v>2011</v>
      </c>
      <c r="O316" s="16" t="s">
        <v>2090</v>
      </c>
      <c r="P316" s="16">
        <v>38</v>
      </c>
      <c r="Q316" s="16">
        <v>15</v>
      </c>
      <c r="R316" s="16">
        <v>39</v>
      </c>
    </row>
    <row r="317" spans="1:27" ht="13.5" customHeight="1" x14ac:dyDescent="0.3">
      <c r="A317" s="81">
        <v>823</v>
      </c>
      <c r="B317" s="4" t="str">
        <f>VLOOKUP(A317,'1. 문헌특성'!A:W,2,0)</f>
        <v>Matsunaga</v>
      </c>
      <c r="C317" s="16">
        <f>VLOOKUP(A317,'1. 문헌특성'!A:W,3,0)</f>
        <v>1995</v>
      </c>
      <c r="D317" s="16" t="str">
        <f t="shared" si="5"/>
        <v>Matsunaga(1995)</v>
      </c>
      <c r="E317" s="4" t="str">
        <f>VLOOKUP(A317,'1. 문헌특성'!A:W,6,0)</f>
        <v>환자대조군</v>
      </c>
      <c r="F317" s="4" t="str">
        <f>VLOOKUP(A317,'1. 문헌특성'!A:W,11,0)</f>
        <v>자율신경병증/다발성경화증(MS)/다계통위축증(MSA)</v>
      </c>
      <c r="G317" s="15">
        <f>VLOOKUP(A317,'1. 문헌특성'!A:W,15,0)</f>
        <v>0</v>
      </c>
      <c r="H317" s="4" t="str">
        <f>VLOOKUP(A317,'1. 문헌특성'!A:W,16,0)</f>
        <v>다발성경화증, 다계통위축증 환자 어느 누구에서도 신경병증 임상적 증후가 없었음</v>
      </c>
      <c r="I317" s="16" t="s">
        <v>31</v>
      </c>
      <c r="J317" s="4" t="e">
        <f>VLOOKUP(A317,'1. 문헌특성'!A:W,24,0)</f>
        <v>#REF!</v>
      </c>
      <c r="K317" s="4" t="str">
        <f>VLOOKUP(A317,'1. 문헌특성'!A:W,12,0)</f>
        <v>-</v>
      </c>
      <c r="L317" s="17" t="s">
        <v>2088</v>
      </c>
      <c r="M317" s="16" t="s">
        <v>2011</v>
      </c>
      <c r="O317" s="16" t="s">
        <v>2090</v>
      </c>
      <c r="P317" s="16">
        <v>10</v>
      </c>
      <c r="Q317" s="16">
        <v>2</v>
      </c>
      <c r="R317" s="16">
        <v>20</v>
      </c>
    </row>
    <row r="318" spans="1:27" ht="13.5" customHeight="1" x14ac:dyDescent="0.3">
      <c r="A318" s="81">
        <v>823</v>
      </c>
      <c r="B318" s="4" t="str">
        <f>VLOOKUP(A318,'1. 문헌특성'!A:W,2,0)</f>
        <v>Matsunaga</v>
      </c>
      <c r="C318" s="16">
        <f>VLOOKUP(A318,'1. 문헌특성'!A:W,3,0)</f>
        <v>1995</v>
      </c>
      <c r="D318" s="16" t="str">
        <f t="shared" si="5"/>
        <v>Matsunaga(1995)</v>
      </c>
      <c r="E318" s="4" t="str">
        <f>VLOOKUP(A318,'1. 문헌특성'!A:W,6,0)</f>
        <v>환자대조군</v>
      </c>
      <c r="F318" s="4" t="str">
        <f>VLOOKUP(A318,'1. 문헌특성'!A:W,11,0)</f>
        <v>자율신경병증/다발성경화증(MS)/다계통위축증(MSA)</v>
      </c>
      <c r="G318" s="15">
        <f>VLOOKUP(A318,'1. 문헌특성'!A:W,15,0)</f>
        <v>0</v>
      </c>
      <c r="H318" s="4" t="str">
        <f>VLOOKUP(A318,'1. 문헌특성'!A:W,16,0)</f>
        <v>다발성경화증, 다계통위축증 환자 어느 누구에서도 신경병증 임상적 증후가 없었음</v>
      </c>
      <c r="I318" s="16" t="s">
        <v>31</v>
      </c>
      <c r="J318" s="4" t="e">
        <f>VLOOKUP(A318,'1. 문헌특성'!A:W,24,0)</f>
        <v>#REF!</v>
      </c>
      <c r="K318" s="4" t="str">
        <f>VLOOKUP(A318,'1. 문헌특성'!A:W,12,0)</f>
        <v>-</v>
      </c>
      <c r="L318" s="17" t="s">
        <v>2089</v>
      </c>
      <c r="M318" s="16" t="s">
        <v>2011</v>
      </c>
      <c r="O318" s="16" t="s">
        <v>2090</v>
      </c>
      <c r="P318" s="16">
        <v>6</v>
      </c>
      <c r="Q318" s="16">
        <v>3</v>
      </c>
      <c r="R318" s="16">
        <v>50</v>
      </c>
    </row>
    <row r="319" spans="1:27" ht="13.5" customHeight="1" x14ac:dyDescent="0.3">
      <c r="A319" s="81">
        <v>853</v>
      </c>
      <c r="B319" s="4" t="e">
        <f>VLOOKUP(A319,'1. 문헌특성'!A:W,2,0)</f>
        <v>#N/A</v>
      </c>
      <c r="C319" s="16" t="e">
        <f>VLOOKUP(A319,'1. 문헌특성'!A:W,3,0)</f>
        <v>#N/A</v>
      </c>
      <c r="D319" s="16" t="e">
        <f t="shared" si="5"/>
        <v>#N/A</v>
      </c>
      <c r="E319" s="4" t="e">
        <f>VLOOKUP(A319,'1. 문헌특성'!A:W,6,0)</f>
        <v>#N/A</v>
      </c>
      <c r="F319" s="4" t="e">
        <f>VLOOKUP(A319,'1. 문헌특성'!A:W,11,0)</f>
        <v>#N/A</v>
      </c>
      <c r="G319" s="15" t="e">
        <f>VLOOKUP(A319,'1. 문헌특성'!A:W,15,0)</f>
        <v>#N/A</v>
      </c>
      <c r="H319" s="4" t="e">
        <f>VLOOKUP(A319,'1. 문헌특성'!A:W,16,0)</f>
        <v>#N/A</v>
      </c>
      <c r="I319" s="16" t="s">
        <v>31</v>
      </c>
      <c r="J319" s="4" t="e">
        <f>VLOOKUP(A319,'1. 문헌특성'!A:W,24,0)</f>
        <v>#N/A</v>
      </c>
      <c r="K319" s="4" t="e">
        <f>VLOOKUP(A319,'1. 문헌특성'!A:W,12,0)</f>
        <v>#N/A</v>
      </c>
      <c r="M319" s="16" t="s">
        <v>2097</v>
      </c>
      <c r="P319" s="16">
        <v>23</v>
      </c>
      <c r="Q319" s="16">
        <v>23</v>
      </c>
      <c r="R319" s="16">
        <v>100</v>
      </c>
      <c r="W319" s="16">
        <v>23</v>
      </c>
      <c r="X319" s="16">
        <v>23</v>
      </c>
      <c r="Y319" s="16">
        <v>100</v>
      </c>
    </row>
    <row r="320" spans="1:27" ht="13.5" customHeight="1" x14ac:dyDescent="0.3">
      <c r="A320" s="81" t="s">
        <v>1231</v>
      </c>
      <c r="B320" s="4" t="e">
        <f>VLOOKUP(A320,'1. 문헌특성'!A:W,2,0)</f>
        <v>#N/A</v>
      </c>
      <c r="C320" s="16" t="e">
        <f>VLOOKUP(A320,'1. 문헌특성'!A:W,3,0)</f>
        <v>#N/A</v>
      </c>
      <c r="D320" s="16" t="e">
        <f t="shared" si="5"/>
        <v>#N/A</v>
      </c>
      <c r="E320" s="4" t="e">
        <f>VLOOKUP(A320,'1. 문헌특성'!A:W,6,0)</f>
        <v>#N/A</v>
      </c>
      <c r="F320" s="4" t="e">
        <f>VLOOKUP(A320,'1. 문헌특성'!A:W,11,0)</f>
        <v>#N/A</v>
      </c>
      <c r="G320" s="15" t="e">
        <f>VLOOKUP(A320,'1. 문헌특성'!A:W,15,0)</f>
        <v>#N/A</v>
      </c>
      <c r="H320" s="4" t="e">
        <f>VLOOKUP(A320,'1. 문헌특성'!A:W,16,0)</f>
        <v>#N/A</v>
      </c>
      <c r="I320" s="16" t="s">
        <v>31</v>
      </c>
      <c r="J320" s="4" t="e">
        <f>VLOOKUP(A320,'1. 문헌특성'!A:W,24,0)</f>
        <v>#N/A</v>
      </c>
      <c r="K320" s="4" t="e">
        <f>VLOOKUP(A320,'1. 문헌특성'!A:W,12,0)</f>
        <v>#N/A</v>
      </c>
      <c r="L320" s="17" t="s">
        <v>1249</v>
      </c>
      <c r="M320" s="16" t="s">
        <v>1263</v>
      </c>
      <c r="P320" s="16">
        <v>46</v>
      </c>
      <c r="T320" s="16">
        <v>6.5</v>
      </c>
      <c r="W320" s="16">
        <v>26</v>
      </c>
      <c r="X320" s="16">
        <v>26</v>
      </c>
      <c r="Y320" s="16">
        <v>100</v>
      </c>
      <c r="Z320" s="16">
        <v>0</v>
      </c>
      <c r="AA320" s="16">
        <v>0</v>
      </c>
    </row>
    <row r="321" spans="1:27" ht="13.5" customHeight="1" x14ac:dyDescent="0.3">
      <c r="A321" s="81" t="s">
        <v>1231</v>
      </c>
      <c r="B321" s="4" t="e">
        <f>VLOOKUP(A321,'1. 문헌특성'!A:W,2,0)</f>
        <v>#N/A</v>
      </c>
      <c r="C321" s="16" t="e">
        <f>VLOOKUP(A321,'1. 문헌특성'!A:W,3,0)</f>
        <v>#N/A</v>
      </c>
      <c r="D321" s="16" t="e">
        <f t="shared" si="5"/>
        <v>#N/A</v>
      </c>
      <c r="E321" s="4" t="e">
        <f>VLOOKUP(A321,'1. 문헌특성'!A:W,6,0)</f>
        <v>#N/A</v>
      </c>
      <c r="F321" s="4" t="e">
        <f>VLOOKUP(A321,'1. 문헌특성'!A:W,11,0)</f>
        <v>#N/A</v>
      </c>
      <c r="G321" s="15" t="e">
        <f>VLOOKUP(A321,'1. 문헌특성'!A:W,15,0)</f>
        <v>#N/A</v>
      </c>
      <c r="H321" s="4" t="e">
        <f>VLOOKUP(A321,'1. 문헌특성'!A:W,16,0)</f>
        <v>#N/A</v>
      </c>
      <c r="I321" s="16" t="s">
        <v>31</v>
      </c>
      <c r="J321" s="4" t="e">
        <f>VLOOKUP(A321,'1. 문헌특성'!A:W,24,0)</f>
        <v>#N/A</v>
      </c>
      <c r="K321" s="4" t="e">
        <f>VLOOKUP(A321,'1. 문헌특성'!A:W,12,0)</f>
        <v>#N/A</v>
      </c>
      <c r="L321" s="17" t="s">
        <v>1249</v>
      </c>
      <c r="M321" s="16" t="s">
        <v>1264</v>
      </c>
      <c r="P321" s="16">
        <v>46</v>
      </c>
      <c r="T321" s="16">
        <v>42.5</v>
      </c>
      <c r="W321" s="16">
        <v>26</v>
      </c>
      <c r="AA321" s="16">
        <v>8.3000000000000007</v>
      </c>
    </row>
    <row r="322" spans="1:27" ht="13.5" customHeight="1" x14ac:dyDescent="0.3">
      <c r="A322" s="81" t="s">
        <v>1233</v>
      </c>
      <c r="B322" s="4" t="e">
        <f>VLOOKUP(A322,'1. 문헌특성'!A:W,2,0)</f>
        <v>#N/A</v>
      </c>
      <c r="C322" s="16" t="e">
        <f>VLOOKUP(A322,'1. 문헌특성'!A:W,3,0)</f>
        <v>#N/A</v>
      </c>
      <c r="D322" s="16" t="e">
        <f t="shared" si="5"/>
        <v>#N/A</v>
      </c>
      <c r="E322" s="4" t="e">
        <f>VLOOKUP(A322,'1. 문헌특성'!A:W,6,0)</f>
        <v>#N/A</v>
      </c>
      <c r="F322" s="4" t="e">
        <f>VLOOKUP(A322,'1. 문헌특성'!A:W,11,0)</f>
        <v>#N/A</v>
      </c>
      <c r="G322" s="15" t="e">
        <f>VLOOKUP(A322,'1. 문헌특성'!A:W,15,0)</f>
        <v>#N/A</v>
      </c>
      <c r="H322" s="4" t="e">
        <f>VLOOKUP(A322,'1. 문헌특성'!A:W,16,0)</f>
        <v>#N/A</v>
      </c>
      <c r="I322" s="16" t="s">
        <v>31</v>
      </c>
      <c r="J322" s="4" t="e">
        <f>VLOOKUP(A322,'1. 문헌특성'!A:W,24,0)</f>
        <v>#N/A</v>
      </c>
      <c r="K322" s="4" t="e">
        <f>VLOOKUP(A322,'1. 문헌특성'!A:W,12,0)</f>
        <v>#N/A</v>
      </c>
      <c r="L322" s="17" t="s">
        <v>1270</v>
      </c>
      <c r="M322" s="16" t="s">
        <v>1263</v>
      </c>
      <c r="P322" s="16">
        <v>20</v>
      </c>
      <c r="S322" s="16">
        <v>2</v>
      </c>
      <c r="T322" s="16">
        <v>10</v>
      </c>
      <c r="W322" s="16">
        <v>20</v>
      </c>
      <c r="X322" s="16">
        <v>20</v>
      </c>
      <c r="Y322" s="16">
        <v>100</v>
      </c>
      <c r="Z322" s="16">
        <v>0</v>
      </c>
      <c r="AA322" s="16">
        <v>0</v>
      </c>
    </row>
    <row r="323" spans="1:27" ht="13.5" customHeight="1" x14ac:dyDescent="0.3">
      <c r="A323" s="81" t="s">
        <v>1233</v>
      </c>
      <c r="B323" s="4" t="e">
        <f>VLOOKUP(A323,'1. 문헌특성'!A:W,2,0)</f>
        <v>#N/A</v>
      </c>
      <c r="C323" s="16" t="e">
        <f>VLOOKUP(A323,'1. 문헌특성'!A:W,3,0)</f>
        <v>#N/A</v>
      </c>
      <c r="D323" s="16" t="e">
        <f t="shared" si="5"/>
        <v>#N/A</v>
      </c>
      <c r="E323" s="4" t="e">
        <f>VLOOKUP(A323,'1. 문헌특성'!A:W,6,0)</f>
        <v>#N/A</v>
      </c>
      <c r="F323" s="4" t="e">
        <f>VLOOKUP(A323,'1. 문헌특성'!A:W,11,0)</f>
        <v>#N/A</v>
      </c>
      <c r="G323" s="15" t="e">
        <f>VLOOKUP(A323,'1. 문헌특성'!A:W,15,0)</f>
        <v>#N/A</v>
      </c>
      <c r="H323" s="4" t="e">
        <f>VLOOKUP(A323,'1. 문헌특성'!A:W,16,0)</f>
        <v>#N/A</v>
      </c>
      <c r="I323" s="16" t="s">
        <v>31</v>
      </c>
      <c r="J323" s="4" t="e">
        <f>VLOOKUP(A323,'1. 문헌특성'!A:W,24,0)</f>
        <v>#N/A</v>
      </c>
      <c r="K323" s="4" t="e">
        <f>VLOOKUP(A323,'1. 문헌특성'!A:W,12,0)</f>
        <v>#N/A</v>
      </c>
      <c r="L323" s="17" t="s">
        <v>1271</v>
      </c>
      <c r="M323" s="16" t="s">
        <v>1263</v>
      </c>
      <c r="P323" s="16">
        <v>20</v>
      </c>
      <c r="S323" s="16">
        <v>20</v>
      </c>
      <c r="T323" s="16">
        <v>100</v>
      </c>
      <c r="W323" s="16">
        <v>20</v>
      </c>
      <c r="X323" s="16">
        <v>20</v>
      </c>
      <c r="Y323" s="16">
        <v>100</v>
      </c>
      <c r="Z323" s="16">
        <v>0</v>
      </c>
      <c r="AA323" s="16">
        <v>0</v>
      </c>
    </row>
    <row r="324" spans="1:27" ht="13.5" customHeight="1" x14ac:dyDescent="0.3">
      <c r="A324" s="81" t="s">
        <v>1233</v>
      </c>
      <c r="B324" s="4" t="e">
        <f>VLOOKUP(A324,'1. 문헌특성'!A:W,2,0)</f>
        <v>#N/A</v>
      </c>
      <c r="C324" s="16" t="e">
        <f>VLOOKUP(A324,'1. 문헌특성'!A:W,3,0)</f>
        <v>#N/A</v>
      </c>
      <c r="D324" s="16" t="e">
        <f t="shared" si="5"/>
        <v>#N/A</v>
      </c>
      <c r="E324" s="4" t="e">
        <f>VLOOKUP(A324,'1. 문헌특성'!A:W,6,0)</f>
        <v>#N/A</v>
      </c>
      <c r="F324" s="4" t="e">
        <f>VLOOKUP(A324,'1. 문헌특성'!A:W,11,0)</f>
        <v>#N/A</v>
      </c>
      <c r="G324" s="15" t="e">
        <f>VLOOKUP(A324,'1. 문헌특성'!A:W,15,0)</f>
        <v>#N/A</v>
      </c>
      <c r="H324" s="4" t="e">
        <f>VLOOKUP(A324,'1. 문헌특성'!A:W,16,0)</f>
        <v>#N/A</v>
      </c>
      <c r="I324" s="16" t="s">
        <v>31</v>
      </c>
      <c r="J324" s="4" t="e">
        <f>VLOOKUP(A324,'1. 문헌특성'!A:W,24,0)</f>
        <v>#N/A</v>
      </c>
      <c r="K324" s="4" t="e">
        <f>VLOOKUP(A324,'1. 문헌특성'!A:W,12,0)</f>
        <v>#N/A</v>
      </c>
      <c r="L324" s="17" t="s">
        <v>1270</v>
      </c>
      <c r="M324" s="16" t="s">
        <v>1264</v>
      </c>
      <c r="P324" s="16">
        <v>20</v>
      </c>
      <c r="S324" s="16">
        <v>2</v>
      </c>
      <c r="T324" s="16">
        <v>10</v>
      </c>
      <c r="W324" s="16">
        <v>20</v>
      </c>
      <c r="X324" s="16">
        <v>20</v>
      </c>
      <c r="Y324" s="16">
        <v>100</v>
      </c>
      <c r="Z324" s="16">
        <v>0</v>
      </c>
      <c r="AA324" s="16">
        <v>0</v>
      </c>
    </row>
    <row r="325" spans="1:27" ht="13.5" customHeight="1" x14ac:dyDescent="0.3">
      <c r="A325" s="81" t="s">
        <v>1233</v>
      </c>
      <c r="B325" s="4" t="e">
        <f>VLOOKUP(A325,'1. 문헌특성'!A:W,2,0)</f>
        <v>#N/A</v>
      </c>
      <c r="C325" s="16" t="e">
        <f>VLOOKUP(A325,'1. 문헌특성'!A:W,3,0)</f>
        <v>#N/A</v>
      </c>
      <c r="D325" s="16" t="e">
        <f t="shared" si="5"/>
        <v>#N/A</v>
      </c>
      <c r="E325" s="4" t="e">
        <f>VLOOKUP(A325,'1. 문헌특성'!A:W,6,0)</f>
        <v>#N/A</v>
      </c>
      <c r="F325" s="4" t="e">
        <f>VLOOKUP(A325,'1. 문헌특성'!A:W,11,0)</f>
        <v>#N/A</v>
      </c>
      <c r="G325" s="15" t="e">
        <f>VLOOKUP(A325,'1. 문헌특성'!A:W,15,0)</f>
        <v>#N/A</v>
      </c>
      <c r="H325" s="4" t="e">
        <f>VLOOKUP(A325,'1. 문헌특성'!A:W,16,0)</f>
        <v>#N/A</v>
      </c>
      <c r="I325" s="16" t="s">
        <v>31</v>
      </c>
      <c r="J325" s="4" t="e">
        <f>VLOOKUP(A325,'1. 문헌특성'!A:W,24,0)</f>
        <v>#N/A</v>
      </c>
      <c r="K325" s="4" t="e">
        <f>VLOOKUP(A325,'1. 문헌특성'!A:W,12,0)</f>
        <v>#N/A</v>
      </c>
      <c r="L325" s="17" t="s">
        <v>1271</v>
      </c>
      <c r="M325" s="16" t="s">
        <v>1264</v>
      </c>
      <c r="P325" s="16">
        <v>20</v>
      </c>
      <c r="S325" s="16">
        <v>20</v>
      </c>
      <c r="T325" s="16">
        <v>100</v>
      </c>
      <c r="W325" s="16">
        <v>20</v>
      </c>
      <c r="X325" s="16">
        <v>20</v>
      </c>
      <c r="Y325" s="16">
        <v>100</v>
      </c>
      <c r="Z325" s="16">
        <v>0</v>
      </c>
      <c r="AA325" s="16">
        <v>0</v>
      </c>
    </row>
    <row r="326" spans="1:27" ht="13.5" customHeight="1" x14ac:dyDescent="0.3">
      <c r="A326" s="81" t="s">
        <v>1235</v>
      </c>
      <c r="B326" s="4" t="e">
        <f>VLOOKUP(A326,'1. 문헌특성'!A:W,2,0)</f>
        <v>#N/A</v>
      </c>
      <c r="C326" s="16" t="e">
        <f>VLOOKUP(A326,'1. 문헌특성'!A:W,3,0)</f>
        <v>#N/A</v>
      </c>
      <c r="D326" s="16" t="e">
        <f t="shared" si="5"/>
        <v>#N/A</v>
      </c>
      <c r="E326" s="4" t="e">
        <f>VLOOKUP(A326,'1. 문헌특성'!A:W,6,0)</f>
        <v>#N/A</v>
      </c>
      <c r="F326" s="4" t="e">
        <f>VLOOKUP(A326,'1. 문헌특성'!A:W,11,0)</f>
        <v>#N/A</v>
      </c>
      <c r="G326" s="15" t="e">
        <f>VLOOKUP(A326,'1. 문헌특성'!A:W,15,0)</f>
        <v>#N/A</v>
      </c>
      <c r="H326" s="4" t="e">
        <f>VLOOKUP(A326,'1. 문헌특성'!A:W,16,0)</f>
        <v>#N/A</v>
      </c>
      <c r="I326" s="16" t="s">
        <v>31</v>
      </c>
      <c r="J326" s="4" t="e">
        <f>VLOOKUP(A326,'1. 문헌특성'!A:W,24,0)</f>
        <v>#N/A</v>
      </c>
      <c r="K326" s="4" t="e">
        <f>VLOOKUP(A326,'1. 문헌특성'!A:W,12,0)</f>
        <v>#N/A</v>
      </c>
      <c r="L326" s="17" t="s">
        <v>1249</v>
      </c>
      <c r="M326" s="16" t="s">
        <v>1283</v>
      </c>
      <c r="P326" s="16">
        <v>27</v>
      </c>
      <c r="S326" s="16">
        <v>3</v>
      </c>
      <c r="W326" s="16">
        <v>26</v>
      </c>
      <c r="X326" s="16">
        <v>26</v>
      </c>
      <c r="Y326" s="16">
        <v>100</v>
      </c>
    </row>
    <row r="327" spans="1:27" ht="13.5" customHeight="1" x14ac:dyDescent="0.3">
      <c r="A327" s="81" t="s">
        <v>1237</v>
      </c>
      <c r="B327" s="4" t="e">
        <f>VLOOKUP(A327,'1. 문헌특성'!A:W,2,0)</f>
        <v>#N/A</v>
      </c>
      <c r="C327" s="16" t="e">
        <f>VLOOKUP(A327,'1. 문헌특성'!A:W,3,0)</f>
        <v>#N/A</v>
      </c>
      <c r="D327" s="16" t="e">
        <f t="shared" si="5"/>
        <v>#N/A</v>
      </c>
      <c r="E327" s="4" t="e">
        <f>VLOOKUP(A327,'1. 문헌특성'!A:W,6,0)</f>
        <v>#N/A</v>
      </c>
      <c r="F327" s="4" t="e">
        <f>VLOOKUP(A327,'1. 문헌특성'!A:W,11,0)</f>
        <v>#N/A</v>
      </c>
      <c r="G327" s="15" t="e">
        <f>VLOOKUP(A327,'1. 문헌특성'!A:W,15,0)</f>
        <v>#N/A</v>
      </c>
      <c r="H327" s="4" t="e">
        <f>VLOOKUP(A327,'1. 문헌특성'!A:W,16,0)</f>
        <v>#N/A</v>
      </c>
      <c r="I327" s="16" t="s">
        <v>31</v>
      </c>
      <c r="J327" s="4" t="e">
        <f>VLOOKUP(A327,'1. 문헌특성'!A:W,24,0)</f>
        <v>#N/A</v>
      </c>
      <c r="K327" s="4" t="e">
        <f>VLOOKUP(A327,'1. 문헌특성'!A:W,12,0)</f>
        <v>#N/A</v>
      </c>
      <c r="P327" s="16">
        <v>20</v>
      </c>
      <c r="S327" s="16">
        <v>4</v>
      </c>
      <c r="T327" s="16">
        <v>20</v>
      </c>
      <c r="W327" s="16">
        <v>27</v>
      </c>
      <c r="Z327" s="16">
        <v>13</v>
      </c>
      <c r="AA327" s="16">
        <v>65.5</v>
      </c>
    </row>
    <row r="387" spans="1:39" s="45" customFormat="1" ht="13.5" customHeight="1" x14ac:dyDescent="0.3">
      <c r="A387" s="57">
        <v>900</v>
      </c>
      <c r="B387" s="58" t="s">
        <v>276</v>
      </c>
      <c r="C387" s="57">
        <v>1991</v>
      </c>
      <c r="D387" s="57"/>
      <c r="E387" s="58" t="s">
        <v>42</v>
      </c>
      <c r="F387" s="58" t="s">
        <v>280</v>
      </c>
      <c r="G387" s="59" t="s">
        <v>281</v>
      </c>
      <c r="H387" s="58">
        <v>8</v>
      </c>
      <c r="I387" s="57" t="s">
        <v>31</v>
      </c>
      <c r="J387" s="60" t="s">
        <v>56</v>
      </c>
      <c r="K387" s="60"/>
      <c r="L387" s="61"/>
      <c r="M387" s="57"/>
      <c r="N387" s="57"/>
      <c r="O387" s="57"/>
      <c r="P387" s="57">
        <v>11</v>
      </c>
      <c r="Q387" s="57">
        <v>7</v>
      </c>
      <c r="R387" s="57"/>
      <c r="S387" s="57">
        <v>4</v>
      </c>
      <c r="T387" s="57"/>
      <c r="U387" s="57"/>
      <c r="V387" s="57"/>
      <c r="W387" s="57"/>
      <c r="X387" s="57"/>
      <c r="Y387" s="57"/>
      <c r="Z387" s="57"/>
      <c r="AA387" s="57"/>
      <c r="AB387" s="57"/>
      <c r="AC387" s="58"/>
      <c r="AD387" s="58"/>
      <c r="AE387" s="58"/>
      <c r="AF387" s="61" t="s">
        <v>1248</v>
      </c>
    </row>
    <row r="388" spans="1:39" s="45" customFormat="1" ht="13.5" customHeight="1" x14ac:dyDescent="0.3">
      <c r="A388" s="44">
        <v>829</v>
      </c>
      <c r="B388" s="45" t="s">
        <v>244</v>
      </c>
      <c r="C388" s="44">
        <v>1995</v>
      </c>
      <c r="D388" s="44"/>
      <c r="E388" s="45" t="s">
        <v>42</v>
      </c>
      <c r="F388" s="45" t="s">
        <v>247</v>
      </c>
      <c r="G388" s="46">
        <v>50</v>
      </c>
      <c r="H388" s="45">
        <v>38</v>
      </c>
      <c r="I388" s="44" t="s">
        <v>31</v>
      </c>
      <c r="J388" s="47" t="s">
        <v>183</v>
      </c>
      <c r="K388" s="47"/>
      <c r="L388" s="47" t="s">
        <v>984</v>
      </c>
      <c r="M388" s="48" t="s">
        <v>981</v>
      </c>
      <c r="N388" s="48"/>
      <c r="O388" s="48"/>
      <c r="P388" s="48">
        <v>50</v>
      </c>
      <c r="Q388" s="48"/>
      <c r="R388" s="48"/>
      <c r="S388" s="48">
        <v>9</v>
      </c>
      <c r="T388" s="48">
        <v>18</v>
      </c>
      <c r="U388" s="48"/>
      <c r="V388" s="48"/>
      <c r="W388" s="216">
        <v>38</v>
      </c>
      <c r="X388" s="48"/>
      <c r="Y388" s="48"/>
      <c r="Z388" s="216">
        <v>0</v>
      </c>
      <c r="AA388" s="216">
        <v>0</v>
      </c>
      <c r="AB388" s="216" t="s">
        <v>988</v>
      </c>
      <c r="AC388" s="49"/>
      <c r="AD388" s="49"/>
      <c r="AF388" s="45" t="s">
        <v>983</v>
      </c>
      <c r="AM388" s="44"/>
    </row>
    <row r="389" spans="1:39" s="45" customFormat="1" ht="13.5" customHeight="1" x14ac:dyDescent="0.3">
      <c r="A389" s="44">
        <v>829</v>
      </c>
      <c r="B389" s="45" t="s">
        <v>244</v>
      </c>
      <c r="C389" s="44">
        <v>1995</v>
      </c>
      <c r="D389" s="44"/>
      <c r="E389" s="45" t="s">
        <v>42</v>
      </c>
      <c r="F389" s="45" t="s">
        <v>247</v>
      </c>
      <c r="G389" s="46">
        <v>50</v>
      </c>
      <c r="H389" s="45">
        <v>38</v>
      </c>
      <c r="I389" s="44" t="s">
        <v>31</v>
      </c>
      <c r="J389" s="50" t="s">
        <v>183</v>
      </c>
      <c r="K389" s="50"/>
      <c r="L389" s="50" t="s">
        <v>985</v>
      </c>
      <c r="M389" s="44" t="s">
        <v>981</v>
      </c>
      <c r="N389" s="44"/>
      <c r="O389" s="44"/>
      <c r="P389" s="44">
        <v>50</v>
      </c>
      <c r="Q389" s="44"/>
      <c r="R389" s="44"/>
      <c r="S389" s="44">
        <v>36</v>
      </c>
      <c r="T389" s="44">
        <v>72</v>
      </c>
      <c r="U389" s="44"/>
      <c r="V389" s="44"/>
      <c r="W389" s="217"/>
      <c r="X389" s="44"/>
      <c r="Y389" s="44"/>
      <c r="Z389" s="217"/>
      <c r="AA389" s="217"/>
      <c r="AB389" s="217"/>
      <c r="AM389" s="44"/>
    </row>
    <row r="390" spans="1:39" s="45" customFormat="1" ht="13.5" customHeight="1" x14ac:dyDescent="0.3">
      <c r="A390" s="44">
        <v>829</v>
      </c>
      <c r="B390" s="45" t="s">
        <v>244</v>
      </c>
      <c r="C390" s="44">
        <v>1995</v>
      </c>
      <c r="D390" s="44"/>
      <c r="E390" s="45" t="s">
        <v>42</v>
      </c>
      <c r="F390" s="45" t="s">
        <v>247</v>
      </c>
      <c r="G390" s="46">
        <v>50</v>
      </c>
      <c r="H390" s="45">
        <v>38</v>
      </c>
      <c r="I390" s="44" t="s">
        <v>31</v>
      </c>
      <c r="J390" s="50" t="s">
        <v>183</v>
      </c>
      <c r="K390" s="50"/>
      <c r="L390" s="45" t="s">
        <v>986</v>
      </c>
      <c r="M390" s="44" t="s">
        <v>982</v>
      </c>
      <c r="N390" s="44"/>
      <c r="O390" s="44"/>
      <c r="P390" s="44">
        <v>50</v>
      </c>
      <c r="Q390" s="44"/>
      <c r="R390" s="44"/>
      <c r="S390" s="44">
        <v>16</v>
      </c>
      <c r="T390" s="44">
        <v>32</v>
      </c>
      <c r="U390" s="44"/>
      <c r="V390" s="44"/>
      <c r="W390" s="217">
        <v>38</v>
      </c>
      <c r="X390" s="44"/>
      <c r="Y390" s="44"/>
      <c r="Z390" s="217">
        <v>0</v>
      </c>
      <c r="AA390" s="217">
        <v>0</v>
      </c>
      <c r="AB390" s="217" t="s">
        <v>988</v>
      </c>
      <c r="AM390" s="44"/>
    </row>
    <row r="391" spans="1:39" s="45" customFormat="1" ht="13.5" customHeight="1" x14ac:dyDescent="0.3">
      <c r="A391" s="44">
        <v>829</v>
      </c>
      <c r="B391" s="45" t="s">
        <v>244</v>
      </c>
      <c r="C391" s="44">
        <v>1995</v>
      </c>
      <c r="D391" s="44"/>
      <c r="E391" s="45" t="s">
        <v>42</v>
      </c>
      <c r="F391" s="45" t="s">
        <v>247</v>
      </c>
      <c r="G391" s="46">
        <v>50</v>
      </c>
      <c r="H391" s="45">
        <v>38</v>
      </c>
      <c r="I391" s="44" t="s">
        <v>31</v>
      </c>
      <c r="J391" s="50" t="s">
        <v>183</v>
      </c>
      <c r="K391" s="50"/>
      <c r="L391" s="45" t="s">
        <v>987</v>
      </c>
      <c r="M391" s="44" t="s">
        <v>982</v>
      </c>
      <c r="N391" s="44"/>
      <c r="O391" s="44"/>
      <c r="P391" s="44">
        <v>50</v>
      </c>
      <c r="Q391" s="44"/>
      <c r="R391" s="44"/>
      <c r="S391" s="44">
        <v>37</v>
      </c>
      <c r="T391" s="44">
        <v>74</v>
      </c>
      <c r="U391" s="44"/>
      <c r="V391" s="44"/>
      <c r="W391" s="217"/>
      <c r="X391" s="44"/>
      <c r="Y391" s="44"/>
      <c r="Z391" s="217"/>
      <c r="AA391" s="217"/>
      <c r="AB391" s="217"/>
      <c r="AM391" s="44"/>
    </row>
    <row r="392" spans="1:39" s="45" customFormat="1" ht="13.5" customHeight="1" x14ac:dyDescent="0.3">
      <c r="A392" s="44">
        <v>829</v>
      </c>
      <c r="B392" s="45" t="s">
        <v>244</v>
      </c>
      <c r="C392" s="44">
        <v>1995</v>
      </c>
      <c r="D392" s="44"/>
      <c r="E392" s="45" t="s">
        <v>42</v>
      </c>
      <c r="F392" s="45" t="s">
        <v>247</v>
      </c>
      <c r="G392" s="46">
        <v>50</v>
      </c>
      <c r="H392" s="45">
        <v>38</v>
      </c>
      <c r="I392" s="44" t="s">
        <v>31</v>
      </c>
      <c r="J392" s="50" t="s">
        <v>183</v>
      </c>
      <c r="K392" s="50"/>
      <c r="L392" s="50" t="s">
        <v>984</v>
      </c>
      <c r="M392" s="44" t="s">
        <v>981</v>
      </c>
      <c r="N392" s="44"/>
      <c r="O392" s="44"/>
      <c r="P392" s="44">
        <v>50</v>
      </c>
      <c r="Q392" s="44"/>
      <c r="R392" s="44"/>
      <c r="S392" s="44">
        <v>9</v>
      </c>
      <c r="T392" s="44">
        <v>18</v>
      </c>
      <c r="U392" s="44"/>
      <c r="V392" s="44"/>
      <c r="W392" s="217">
        <v>38</v>
      </c>
      <c r="X392" s="44"/>
      <c r="Y392" s="44"/>
      <c r="Z392" s="217">
        <v>0</v>
      </c>
      <c r="AA392" s="217">
        <v>0</v>
      </c>
      <c r="AB392" s="217" t="s">
        <v>988</v>
      </c>
      <c r="AM392" s="44"/>
    </row>
    <row r="393" spans="1:39" s="45" customFormat="1" ht="13.5" customHeight="1" x14ac:dyDescent="0.3">
      <c r="A393" s="44">
        <v>829</v>
      </c>
      <c r="B393" s="45" t="s">
        <v>244</v>
      </c>
      <c r="C393" s="44">
        <v>1995</v>
      </c>
      <c r="D393" s="44"/>
      <c r="E393" s="45" t="s">
        <v>42</v>
      </c>
      <c r="F393" s="45" t="s">
        <v>247</v>
      </c>
      <c r="G393" s="46">
        <v>50</v>
      </c>
      <c r="H393" s="45">
        <v>38</v>
      </c>
      <c r="I393" s="44" t="s">
        <v>31</v>
      </c>
      <c r="J393" s="50" t="s">
        <v>183</v>
      </c>
      <c r="K393" s="50"/>
      <c r="L393" s="50" t="s">
        <v>985</v>
      </c>
      <c r="M393" s="44" t="s">
        <v>981</v>
      </c>
      <c r="N393" s="44"/>
      <c r="O393" s="44"/>
      <c r="P393" s="44">
        <v>50</v>
      </c>
      <c r="Q393" s="44"/>
      <c r="R393" s="44"/>
      <c r="S393" s="44">
        <v>19</v>
      </c>
      <c r="T393" s="44">
        <v>38</v>
      </c>
      <c r="U393" s="44"/>
      <c r="V393" s="44"/>
      <c r="W393" s="217"/>
      <c r="X393" s="44"/>
      <c r="Y393" s="44"/>
      <c r="Z393" s="217"/>
      <c r="AA393" s="217"/>
      <c r="AB393" s="217"/>
      <c r="AM393" s="44"/>
    </row>
    <row r="394" spans="1:39" s="45" customFormat="1" ht="13.5" customHeight="1" x14ac:dyDescent="0.3">
      <c r="A394" s="44">
        <v>829</v>
      </c>
      <c r="B394" s="45" t="s">
        <v>244</v>
      </c>
      <c r="C394" s="44">
        <v>1995</v>
      </c>
      <c r="D394" s="44"/>
      <c r="E394" s="45" t="s">
        <v>42</v>
      </c>
      <c r="F394" s="45" t="s">
        <v>247</v>
      </c>
      <c r="G394" s="46">
        <v>50</v>
      </c>
      <c r="H394" s="45">
        <v>38</v>
      </c>
      <c r="I394" s="44" t="s">
        <v>31</v>
      </c>
      <c r="J394" s="50" t="s">
        <v>183</v>
      </c>
      <c r="K394" s="50"/>
      <c r="L394" s="45" t="s">
        <v>986</v>
      </c>
      <c r="M394" s="44" t="s">
        <v>982</v>
      </c>
      <c r="N394" s="44"/>
      <c r="O394" s="44"/>
      <c r="P394" s="44">
        <v>50</v>
      </c>
      <c r="Q394" s="44"/>
      <c r="R394" s="44"/>
      <c r="S394" s="44">
        <v>16</v>
      </c>
      <c r="T394" s="44">
        <v>32</v>
      </c>
      <c r="U394" s="44"/>
      <c r="V394" s="44"/>
      <c r="W394" s="217">
        <v>38</v>
      </c>
      <c r="X394" s="44"/>
      <c r="Y394" s="44"/>
      <c r="Z394" s="217">
        <v>0</v>
      </c>
      <c r="AA394" s="217">
        <v>0</v>
      </c>
      <c r="AB394" s="217" t="s">
        <v>988</v>
      </c>
      <c r="AM394" s="44"/>
    </row>
    <row r="395" spans="1:39" s="45" customFormat="1" ht="13.5" customHeight="1" x14ac:dyDescent="0.3">
      <c r="A395" s="51">
        <v>829</v>
      </c>
      <c r="B395" s="52" t="s">
        <v>244</v>
      </c>
      <c r="C395" s="51">
        <v>1995</v>
      </c>
      <c r="D395" s="51"/>
      <c r="E395" s="52" t="s">
        <v>42</v>
      </c>
      <c r="F395" s="52" t="s">
        <v>247</v>
      </c>
      <c r="G395" s="53">
        <v>50</v>
      </c>
      <c r="H395" s="52">
        <v>38</v>
      </c>
      <c r="I395" s="51" t="s">
        <v>31</v>
      </c>
      <c r="J395" s="54" t="s">
        <v>183</v>
      </c>
      <c r="K395" s="54"/>
      <c r="L395" s="52" t="s">
        <v>987</v>
      </c>
      <c r="M395" s="51" t="s">
        <v>982</v>
      </c>
      <c r="N395" s="51"/>
      <c r="O395" s="51"/>
      <c r="P395" s="51">
        <v>50</v>
      </c>
      <c r="Q395" s="51"/>
      <c r="R395" s="51"/>
      <c r="S395" s="51">
        <v>26</v>
      </c>
      <c r="T395" s="51">
        <v>52</v>
      </c>
      <c r="U395" s="51"/>
      <c r="V395" s="51"/>
      <c r="W395" s="218"/>
      <c r="X395" s="51"/>
      <c r="Y395" s="51"/>
      <c r="Z395" s="218"/>
      <c r="AA395" s="218"/>
      <c r="AB395" s="218"/>
      <c r="AC395" s="52"/>
      <c r="AD395" s="52"/>
      <c r="AE395" s="52"/>
      <c r="AF395" s="52"/>
      <c r="AM395" s="44"/>
    </row>
    <row r="396" spans="1:39" ht="13.5" customHeight="1" x14ac:dyDescent="0.3">
      <c r="A396" s="44">
        <v>834</v>
      </c>
      <c r="B396" s="45" t="s">
        <v>249</v>
      </c>
      <c r="C396" s="44">
        <v>1995</v>
      </c>
      <c r="D396" s="44"/>
      <c r="E396" s="45" t="s">
        <v>42</v>
      </c>
      <c r="F396" s="45" t="s">
        <v>247</v>
      </c>
      <c r="G396" s="45">
        <v>50</v>
      </c>
      <c r="H396" s="45">
        <v>38</v>
      </c>
      <c r="I396" s="44" t="s">
        <v>31</v>
      </c>
      <c r="J396" s="50" t="s">
        <v>183</v>
      </c>
      <c r="K396" s="50"/>
      <c r="L396" s="50" t="s">
        <v>984</v>
      </c>
      <c r="M396" s="44" t="s">
        <v>990</v>
      </c>
      <c r="N396" s="44"/>
      <c r="O396" s="44"/>
      <c r="P396" s="44">
        <v>50</v>
      </c>
      <c r="Q396" s="44"/>
      <c r="R396" s="44"/>
      <c r="S396" s="44">
        <v>10</v>
      </c>
      <c r="T396" s="44">
        <v>20</v>
      </c>
      <c r="U396" s="44"/>
      <c r="V396" s="44"/>
      <c r="W396" s="216">
        <v>38</v>
      </c>
      <c r="X396" s="44"/>
      <c r="Y396" s="44"/>
      <c r="Z396" s="216">
        <v>0</v>
      </c>
      <c r="AA396" s="216">
        <v>0</v>
      </c>
      <c r="AB396" s="216" t="s">
        <v>988</v>
      </c>
      <c r="AC396" s="45"/>
      <c r="AD396" s="45"/>
      <c r="AE396" s="45"/>
      <c r="AF396" s="50" t="s">
        <v>983</v>
      </c>
    </row>
    <row r="397" spans="1:39" ht="13.5" customHeight="1" x14ac:dyDescent="0.3">
      <c r="A397" s="44">
        <v>834</v>
      </c>
      <c r="B397" s="45" t="s">
        <v>249</v>
      </c>
      <c r="C397" s="44">
        <v>1995</v>
      </c>
      <c r="D397" s="44"/>
      <c r="E397" s="45" t="s">
        <v>42</v>
      </c>
      <c r="F397" s="45" t="s">
        <v>247</v>
      </c>
      <c r="G397" s="45">
        <v>50</v>
      </c>
      <c r="H397" s="45">
        <v>38</v>
      </c>
      <c r="I397" s="44" t="s">
        <v>31</v>
      </c>
      <c r="J397" s="50" t="s">
        <v>183</v>
      </c>
      <c r="K397" s="50"/>
      <c r="L397" s="50" t="s">
        <v>985</v>
      </c>
      <c r="M397" s="44" t="s">
        <v>990</v>
      </c>
      <c r="N397" s="44"/>
      <c r="O397" s="44"/>
      <c r="P397" s="44">
        <v>50</v>
      </c>
      <c r="Q397" s="44"/>
      <c r="R397" s="44"/>
      <c r="S397" s="44">
        <v>38</v>
      </c>
      <c r="T397" s="44">
        <v>76</v>
      </c>
      <c r="U397" s="44"/>
      <c r="V397" s="44"/>
      <c r="W397" s="217"/>
      <c r="X397" s="44"/>
      <c r="Y397" s="44"/>
      <c r="Z397" s="217"/>
      <c r="AA397" s="217"/>
      <c r="AB397" s="217"/>
      <c r="AC397" s="45"/>
      <c r="AD397" s="45"/>
      <c r="AE397" s="45"/>
      <c r="AF397" s="50"/>
    </row>
    <row r="398" spans="1:39" ht="13.5" customHeight="1" x14ac:dyDescent="0.3">
      <c r="A398" s="44">
        <v>834</v>
      </c>
      <c r="B398" s="45" t="s">
        <v>249</v>
      </c>
      <c r="C398" s="44">
        <v>1995</v>
      </c>
      <c r="D398" s="44"/>
      <c r="E398" s="45" t="s">
        <v>42</v>
      </c>
      <c r="F398" s="45" t="s">
        <v>247</v>
      </c>
      <c r="G398" s="45">
        <v>50</v>
      </c>
      <c r="H398" s="45">
        <v>38</v>
      </c>
      <c r="I398" s="44" t="s">
        <v>31</v>
      </c>
      <c r="J398" s="50" t="s">
        <v>183</v>
      </c>
      <c r="K398" s="50"/>
      <c r="L398" s="50" t="s">
        <v>986</v>
      </c>
      <c r="M398" s="44" t="s">
        <v>990</v>
      </c>
      <c r="N398" s="44"/>
      <c r="O398" s="44"/>
      <c r="P398" s="44">
        <v>50</v>
      </c>
      <c r="Q398" s="44"/>
      <c r="R398" s="44"/>
      <c r="S398" s="44">
        <v>18</v>
      </c>
      <c r="T398" s="44">
        <v>36</v>
      </c>
      <c r="U398" s="44"/>
      <c r="V398" s="44"/>
      <c r="W398" s="217">
        <v>38</v>
      </c>
      <c r="X398" s="44"/>
      <c r="Y398" s="44"/>
      <c r="Z398" s="217">
        <v>0</v>
      </c>
      <c r="AA398" s="217">
        <v>0</v>
      </c>
      <c r="AB398" s="217" t="s">
        <v>988</v>
      </c>
      <c r="AC398" s="45"/>
      <c r="AD398" s="45"/>
      <c r="AE398" s="45"/>
      <c r="AF398" s="50"/>
    </row>
    <row r="399" spans="1:39" ht="13.5" customHeight="1" x14ac:dyDescent="0.3">
      <c r="A399" s="51">
        <v>834</v>
      </c>
      <c r="B399" s="52" t="s">
        <v>249</v>
      </c>
      <c r="C399" s="51">
        <v>1995</v>
      </c>
      <c r="D399" s="51"/>
      <c r="E399" s="52" t="s">
        <v>42</v>
      </c>
      <c r="F399" s="52" t="s">
        <v>247</v>
      </c>
      <c r="G399" s="52">
        <v>50</v>
      </c>
      <c r="H399" s="52">
        <v>38</v>
      </c>
      <c r="I399" s="51" t="s">
        <v>31</v>
      </c>
      <c r="J399" s="54" t="s">
        <v>183</v>
      </c>
      <c r="K399" s="54"/>
      <c r="L399" s="54" t="s">
        <v>987</v>
      </c>
      <c r="M399" s="51" t="s">
        <v>990</v>
      </c>
      <c r="N399" s="51"/>
      <c r="O399" s="51"/>
      <c r="P399" s="51">
        <v>50</v>
      </c>
      <c r="Q399" s="51"/>
      <c r="R399" s="51"/>
      <c r="S399" s="51">
        <v>32</v>
      </c>
      <c r="T399" s="51">
        <v>64</v>
      </c>
      <c r="U399" s="51"/>
      <c r="V399" s="51"/>
      <c r="W399" s="218"/>
      <c r="X399" s="51"/>
      <c r="Y399" s="51"/>
      <c r="Z399" s="218"/>
      <c r="AA399" s="218"/>
      <c r="AB399" s="218"/>
      <c r="AC399" s="52"/>
      <c r="AD399" s="52"/>
      <c r="AE399" s="52"/>
      <c r="AF399" s="54"/>
    </row>
    <row r="400" spans="1:39" s="45" customFormat="1" ht="13.5" customHeight="1" x14ac:dyDescent="0.3">
      <c r="A400" s="44">
        <v>873</v>
      </c>
      <c r="B400" s="45" t="s">
        <v>265</v>
      </c>
      <c r="C400" s="44">
        <v>1993</v>
      </c>
      <c r="D400" s="44"/>
      <c r="E400" s="45" t="s">
        <v>42</v>
      </c>
      <c r="F400" s="45" t="s">
        <v>268</v>
      </c>
      <c r="G400" s="45">
        <v>30</v>
      </c>
      <c r="H400" s="45">
        <v>28</v>
      </c>
      <c r="I400" s="44" t="s">
        <v>31</v>
      </c>
      <c r="J400" s="45" t="s">
        <v>269</v>
      </c>
      <c r="L400" s="50"/>
      <c r="M400" s="44" t="s">
        <v>981</v>
      </c>
      <c r="N400" s="44"/>
      <c r="O400" s="44"/>
      <c r="P400" s="44">
        <v>30</v>
      </c>
      <c r="Q400" s="44">
        <v>26</v>
      </c>
      <c r="R400" s="44"/>
      <c r="S400" s="44">
        <v>4</v>
      </c>
      <c r="T400" s="44"/>
      <c r="U400" s="44"/>
      <c r="V400" s="44"/>
      <c r="W400" s="44"/>
      <c r="X400" s="44"/>
      <c r="Y400" s="44"/>
      <c r="Z400" s="44"/>
      <c r="AA400" s="44"/>
      <c r="AB400" s="44"/>
      <c r="AF400" s="50" t="s">
        <v>1035</v>
      </c>
    </row>
    <row r="401" spans="1:32" s="45" customFormat="1" ht="13.5" customHeight="1" x14ac:dyDescent="0.3">
      <c r="A401" s="51">
        <v>873</v>
      </c>
      <c r="B401" s="52" t="s">
        <v>265</v>
      </c>
      <c r="C401" s="51">
        <v>1993</v>
      </c>
      <c r="D401" s="51"/>
      <c r="E401" s="52" t="s">
        <v>42</v>
      </c>
      <c r="F401" s="52" t="s">
        <v>268</v>
      </c>
      <c r="G401" s="52">
        <v>30</v>
      </c>
      <c r="H401" s="52">
        <v>28</v>
      </c>
      <c r="I401" s="51" t="s">
        <v>31</v>
      </c>
      <c r="J401" s="52" t="s">
        <v>269</v>
      </c>
      <c r="K401" s="52"/>
      <c r="L401" s="54"/>
      <c r="M401" s="51" t="s">
        <v>982</v>
      </c>
      <c r="N401" s="51"/>
      <c r="O401" s="51"/>
      <c r="P401" s="51">
        <v>30</v>
      </c>
      <c r="Q401" s="51">
        <v>14</v>
      </c>
      <c r="R401" s="51"/>
      <c r="S401" s="51">
        <v>16</v>
      </c>
      <c r="T401" s="51"/>
      <c r="U401" s="51"/>
      <c r="V401" s="51"/>
      <c r="W401" s="51"/>
      <c r="X401" s="51"/>
      <c r="Y401" s="51"/>
      <c r="Z401" s="51"/>
      <c r="AA401" s="51"/>
      <c r="AB401" s="51"/>
      <c r="AC401" s="52"/>
      <c r="AD401" s="52"/>
      <c r="AE401" s="52"/>
      <c r="AF401" s="54"/>
    </row>
    <row r="402" spans="1:32" s="45" customFormat="1" ht="13.5" customHeight="1" x14ac:dyDescent="0.3">
      <c r="A402" s="48">
        <v>366</v>
      </c>
      <c r="B402" s="49" t="s">
        <v>115</v>
      </c>
      <c r="C402" s="48">
        <v>2009</v>
      </c>
      <c r="D402" s="48"/>
      <c r="E402" s="49" t="s">
        <v>42</v>
      </c>
      <c r="F402" s="49" t="s">
        <v>119</v>
      </c>
      <c r="G402" s="49">
        <v>57</v>
      </c>
      <c r="H402" s="49">
        <v>67</v>
      </c>
      <c r="I402" s="48" t="s">
        <v>31</v>
      </c>
      <c r="J402" s="49" t="s">
        <v>120</v>
      </c>
      <c r="K402" s="49"/>
      <c r="L402" s="47" t="s">
        <v>726</v>
      </c>
      <c r="M402" s="48" t="s">
        <v>693</v>
      </c>
      <c r="N402" s="48"/>
      <c r="O402" s="48" t="s">
        <v>725</v>
      </c>
      <c r="P402" s="48">
        <v>57</v>
      </c>
      <c r="Q402" s="48">
        <v>8</v>
      </c>
      <c r="R402" s="48">
        <v>28.6</v>
      </c>
      <c r="S402" s="48">
        <v>20</v>
      </c>
      <c r="T402" s="48">
        <v>71.400000000000006</v>
      </c>
      <c r="U402" s="48" t="s">
        <v>693</v>
      </c>
      <c r="V402" s="48" t="s">
        <v>693</v>
      </c>
      <c r="W402" s="48" t="s">
        <v>56</v>
      </c>
      <c r="X402" s="48" t="s">
        <v>56</v>
      </c>
      <c r="Y402" s="48" t="s">
        <v>56</v>
      </c>
      <c r="Z402" s="48" t="s">
        <v>56</v>
      </c>
      <c r="AA402" s="48" t="s">
        <v>56</v>
      </c>
      <c r="AB402" s="48" t="s">
        <v>732</v>
      </c>
      <c r="AC402" s="55" t="s">
        <v>56</v>
      </c>
      <c r="AD402" s="55" t="s">
        <v>56</v>
      </c>
      <c r="AE402" s="55"/>
      <c r="AF402" s="47" t="s">
        <v>388</v>
      </c>
    </row>
    <row r="403" spans="1:32" s="45" customFormat="1" ht="13.5" customHeight="1" x14ac:dyDescent="0.3">
      <c r="A403" s="44">
        <v>366</v>
      </c>
      <c r="B403" s="45" t="s">
        <v>115</v>
      </c>
      <c r="C403" s="44">
        <v>2009</v>
      </c>
      <c r="D403" s="44"/>
      <c r="E403" s="45" t="s">
        <v>42</v>
      </c>
      <c r="F403" s="45" t="s">
        <v>119</v>
      </c>
      <c r="G403" s="45">
        <v>57</v>
      </c>
      <c r="H403" s="45">
        <v>67</v>
      </c>
      <c r="I403" s="44" t="s">
        <v>31</v>
      </c>
      <c r="J403" s="45" t="s">
        <v>120</v>
      </c>
      <c r="L403" s="50" t="s">
        <v>727</v>
      </c>
      <c r="M403" s="44" t="s">
        <v>693</v>
      </c>
      <c r="N403" s="44"/>
      <c r="O403" s="44" t="s">
        <v>725</v>
      </c>
      <c r="P403" s="44">
        <v>10</v>
      </c>
      <c r="Q403" s="44">
        <v>5</v>
      </c>
      <c r="R403" s="44">
        <v>71.400000000000006</v>
      </c>
      <c r="S403" s="44">
        <v>2</v>
      </c>
      <c r="T403" s="44">
        <v>28.6</v>
      </c>
      <c r="U403" s="44" t="s">
        <v>607</v>
      </c>
      <c r="V403" s="44" t="s">
        <v>607</v>
      </c>
      <c r="W403" s="44" t="s">
        <v>607</v>
      </c>
      <c r="X403" s="44" t="s">
        <v>607</v>
      </c>
      <c r="Y403" s="44" t="s">
        <v>607</v>
      </c>
      <c r="Z403" s="44" t="s">
        <v>607</v>
      </c>
      <c r="AA403" s="44" t="s">
        <v>607</v>
      </c>
      <c r="AB403" s="44" t="s">
        <v>607</v>
      </c>
      <c r="AC403" s="46" t="s">
        <v>607</v>
      </c>
      <c r="AD403" s="46" t="s">
        <v>607</v>
      </c>
      <c r="AE403" s="46"/>
      <c r="AF403" s="50"/>
    </row>
    <row r="404" spans="1:32" s="45" customFormat="1" ht="13.5" customHeight="1" x14ac:dyDescent="0.3">
      <c r="A404" s="44">
        <v>366</v>
      </c>
      <c r="B404" s="45" t="s">
        <v>115</v>
      </c>
      <c r="C404" s="44">
        <v>2009</v>
      </c>
      <c r="D404" s="44"/>
      <c r="E404" s="45" t="s">
        <v>42</v>
      </c>
      <c r="F404" s="45" t="s">
        <v>119</v>
      </c>
      <c r="G404" s="45">
        <v>57</v>
      </c>
      <c r="H404" s="45">
        <v>67</v>
      </c>
      <c r="I404" s="44" t="s">
        <v>31</v>
      </c>
      <c r="J404" s="45" t="s">
        <v>120</v>
      </c>
      <c r="L404" s="50" t="s">
        <v>728</v>
      </c>
      <c r="M404" s="44" t="s">
        <v>693</v>
      </c>
      <c r="N404" s="44"/>
      <c r="O404" s="44" t="s">
        <v>725</v>
      </c>
      <c r="P404" s="44">
        <v>10</v>
      </c>
      <c r="Q404" s="44">
        <v>1</v>
      </c>
      <c r="R404" s="44">
        <v>14.3</v>
      </c>
      <c r="S404" s="44">
        <v>6</v>
      </c>
      <c r="T404" s="44">
        <v>85.7</v>
      </c>
      <c r="U404" s="44" t="s">
        <v>607</v>
      </c>
      <c r="V404" s="44" t="s">
        <v>607</v>
      </c>
      <c r="W404" s="44" t="s">
        <v>607</v>
      </c>
      <c r="X404" s="44" t="s">
        <v>607</v>
      </c>
      <c r="Y404" s="44" t="s">
        <v>607</v>
      </c>
      <c r="Z404" s="44" t="s">
        <v>607</v>
      </c>
      <c r="AA404" s="44" t="s">
        <v>607</v>
      </c>
      <c r="AB404" s="44" t="s">
        <v>731</v>
      </c>
      <c r="AC404" s="46" t="s">
        <v>607</v>
      </c>
      <c r="AD404" s="46" t="s">
        <v>607</v>
      </c>
      <c r="AE404" s="46"/>
      <c r="AF404" s="50"/>
    </row>
    <row r="405" spans="1:32" s="45" customFormat="1" ht="13.5" customHeight="1" x14ac:dyDescent="0.3">
      <c r="A405" s="44">
        <v>366</v>
      </c>
      <c r="B405" s="45" t="s">
        <v>115</v>
      </c>
      <c r="C405" s="44">
        <v>2009</v>
      </c>
      <c r="D405" s="44"/>
      <c r="E405" s="45" t="s">
        <v>42</v>
      </c>
      <c r="F405" s="45" t="s">
        <v>119</v>
      </c>
      <c r="G405" s="45">
        <v>57</v>
      </c>
      <c r="H405" s="45">
        <v>67</v>
      </c>
      <c r="I405" s="44" t="s">
        <v>31</v>
      </c>
      <c r="J405" s="45" t="s">
        <v>120</v>
      </c>
      <c r="L405" s="50" t="s">
        <v>729</v>
      </c>
      <c r="M405" s="44" t="s">
        <v>693</v>
      </c>
      <c r="N405" s="44"/>
      <c r="O405" s="44" t="s">
        <v>725</v>
      </c>
      <c r="P405" s="44">
        <v>10</v>
      </c>
      <c r="Q405" s="44">
        <v>3</v>
      </c>
      <c r="R405" s="44">
        <v>75</v>
      </c>
      <c r="S405" s="44">
        <v>1</v>
      </c>
      <c r="T405" s="44">
        <v>25</v>
      </c>
      <c r="U405" s="44" t="s">
        <v>607</v>
      </c>
      <c r="V405" s="44" t="s">
        <v>607</v>
      </c>
      <c r="W405" s="44" t="s">
        <v>607</v>
      </c>
      <c r="X405" s="44" t="s">
        <v>607</v>
      </c>
      <c r="Y405" s="44" t="s">
        <v>607</v>
      </c>
      <c r="Z405" s="44" t="s">
        <v>607</v>
      </c>
      <c r="AA405" s="44" t="s">
        <v>607</v>
      </c>
      <c r="AB405" s="44" t="s">
        <v>607</v>
      </c>
      <c r="AC405" s="46" t="s">
        <v>607</v>
      </c>
      <c r="AD405" s="46" t="s">
        <v>607</v>
      </c>
      <c r="AE405" s="46"/>
      <c r="AF405" s="50"/>
    </row>
    <row r="406" spans="1:32" s="45" customFormat="1" ht="13.5" customHeight="1" x14ac:dyDescent="0.3">
      <c r="A406" s="51">
        <v>366</v>
      </c>
      <c r="B406" s="52" t="s">
        <v>115</v>
      </c>
      <c r="C406" s="51">
        <v>2009</v>
      </c>
      <c r="D406" s="51"/>
      <c r="E406" s="52" t="s">
        <v>42</v>
      </c>
      <c r="F406" s="52" t="s">
        <v>119</v>
      </c>
      <c r="G406" s="52">
        <v>57</v>
      </c>
      <c r="H406" s="52">
        <v>67</v>
      </c>
      <c r="I406" s="51" t="s">
        <v>31</v>
      </c>
      <c r="J406" s="52" t="s">
        <v>120</v>
      </c>
      <c r="K406" s="52"/>
      <c r="L406" s="54" t="s">
        <v>730</v>
      </c>
      <c r="M406" s="51" t="s">
        <v>693</v>
      </c>
      <c r="N406" s="51"/>
      <c r="O406" s="51" t="s">
        <v>725</v>
      </c>
      <c r="P406" s="51">
        <v>10</v>
      </c>
      <c r="Q406" s="51">
        <v>1</v>
      </c>
      <c r="R406" s="51">
        <v>25</v>
      </c>
      <c r="S406" s="51">
        <v>3</v>
      </c>
      <c r="T406" s="51">
        <v>75</v>
      </c>
      <c r="U406" s="51" t="s">
        <v>607</v>
      </c>
      <c r="V406" s="51" t="s">
        <v>607</v>
      </c>
      <c r="W406" s="51" t="s">
        <v>607</v>
      </c>
      <c r="X406" s="51" t="s">
        <v>607</v>
      </c>
      <c r="Y406" s="51" t="s">
        <v>607</v>
      </c>
      <c r="Z406" s="51" t="s">
        <v>607</v>
      </c>
      <c r="AA406" s="51" t="s">
        <v>607</v>
      </c>
      <c r="AB406" s="51" t="s">
        <v>607</v>
      </c>
      <c r="AC406" s="53" t="s">
        <v>607</v>
      </c>
      <c r="AD406" s="53" t="s">
        <v>607</v>
      </c>
      <c r="AE406" s="53"/>
      <c r="AF406" s="54"/>
    </row>
  </sheetData>
  <autoFilter ref="A2:AM327"/>
  <mergeCells count="34">
    <mergeCell ref="O10:O12"/>
    <mergeCell ref="P1:T1"/>
    <mergeCell ref="W1:AA1"/>
    <mergeCell ref="AF15:AF16"/>
    <mergeCell ref="AB15:AB16"/>
    <mergeCell ref="AB388:AB389"/>
    <mergeCell ref="AB390:AB391"/>
    <mergeCell ref="Z388:Z389"/>
    <mergeCell ref="AA388:AA389"/>
    <mergeCell ref="W102:W103"/>
    <mergeCell ref="Z102:Z103"/>
    <mergeCell ref="AA102:AA103"/>
    <mergeCell ref="W112:W113"/>
    <mergeCell ref="X112:X113"/>
    <mergeCell ref="W388:W389"/>
    <mergeCell ref="W390:W391"/>
    <mergeCell ref="Z390:Z391"/>
    <mergeCell ref="AA390:AA391"/>
    <mergeCell ref="AB398:AB399"/>
    <mergeCell ref="AB392:AB393"/>
    <mergeCell ref="AB394:AB395"/>
    <mergeCell ref="Z396:Z397"/>
    <mergeCell ref="AA396:AA397"/>
    <mergeCell ref="AB396:AB397"/>
    <mergeCell ref="Z392:Z393"/>
    <mergeCell ref="AA392:AA393"/>
    <mergeCell ref="Z394:Z395"/>
    <mergeCell ref="AA394:AA395"/>
    <mergeCell ref="W396:W397"/>
    <mergeCell ref="W398:W399"/>
    <mergeCell ref="Z398:Z399"/>
    <mergeCell ref="AA398:AA399"/>
    <mergeCell ref="W392:W393"/>
    <mergeCell ref="W394:W395"/>
  </mergeCells>
  <phoneticPr fontId="1" type="noConversion"/>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3"/>
  <sheetViews>
    <sheetView zoomScaleNormal="100" workbookViewId="0">
      <pane xSplit="3" ySplit="2" topLeftCell="D3" activePane="bottomRight" state="frozen"/>
      <selection activeCell="F329" sqref="F329"/>
      <selection pane="topRight" activeCell="F329" sqref="F329"/>
      <selection pane="bottomLeft" activeCell="F329" sqref="F329"/>
      <selection pane="bottomRight" activeCell="F329" sqref="F329"/>
    </sheetView>
  </sheetViews>
  <sheetFormatPr defaultRowHeight="13.5" customHeight="1" x14ac:dyDescent="0.3"/>
  <cols>
    <col min="1" max="1" width="6.125" style="4" customWidth="1"/>
    <col min="2" max="2" width="9.5" style="4" customWidth="1"/>
    <col min="3" max="3" width="6.75" style="4" customWidth="1"/>
    <col min="4" max="4" width="11.875" style="4" customWidth="1"/>
    <col min="5" max="5" width="14.375" style="4" customWidth="1"/>
    <col min="6" max="6" width="49.875" style="4" customWidth="1"/>
    <col min="7" max="7" width="11.75" style="15" customWidth="1"/>
    <col min="8" max="8" width="6.375" style="4" customWidth="1"/>
    <col min="9" max="9" width="7.875" style="16" customWidth="1"/>
    <col min="10" max="11" width="9" style="4" customWidth="1"/>
    <col min="12" max="12" width="7.625" style="17" customWidth="1"/>
    <col min="13" max="14" width="11.875" style="16" customWidth="1"/>
    <col min="15" max="20" width="7.375" style="16" customWidth="1"/>
    <col min="21" max="22" width="7.375" style="16" hidden="1" customWidth="1"/>
    <col min="23" max="28" width="7.375" style="16" customWidth="1"/>
    <col min="29" max="31" width="7.375" style="4" customWidth="1"/>
    <col min="32" max="32" width="7.375" style="17" customWidth="1"/>
    <col min="33" max="16384" width="9" style="4"/>
  </cols>
  <sheetData>
    <row r="1" spans="1:32" ht="13.5" customHeight="1" x14ac:dyDescent="0.3">
      <c r="P1" s="221" t="s">
        <v>472</v>
      </c>
      <c r="Q1" s="221"/>
      <c r="R1" s="221"/>
      <c r="S1" s="221"/>
      <c r="T1" s="221"/>
      <c r="U1" s="37"/>
      <c r="V1" s="37"/>
      <c r="W1" s="221" t="s">
        <v>474</v>
      </c>
      <c r="X1" s="221"/>
      <c r="Y1" s="221"/>
      <c r="Z1" s="221"/>
      <c r="AA1" s="221"/>
    </row>
    <row r="2" spans="1:32" ht="27" customHeight="1" x14ac:dyDescent="0.3">
      <c r="A2" s="18" t="s">
        <v>0</v>
      </c>
      <c r="B2" s="18" t="s">
        <v>1</v>
      </c>
      <c r="C2" s="18" t="s">
        <v>2</v>
      </c>
      <c r="D2" s="18"/>
      <c r="E2" s="19" t="s">
        <v>4</v>
      </c>
      <c r="F2" s="5" t="s">
        <v>7</v>
      </c>
      <c r="G2" s="5" t="s">
        <v>8</v>
      </c>
      <c r="H2" s="5" t="s">
        <v>9</v>
      </c>
      <c r="I2" s="19" t="s">
        <v>10</v>
      </c>
      <c r="J2" s="19" t="s">
        <v>11</v>
      </c>
      <c r="K2" s="19" t="s">
        <v>2118</v>
      </c>
      <c r="L2" s="20" t="s">
        <v>499</v>
      </c>
      <c r="M2" s="21" t="s">
        <v>14</v>
      </c>
      <c r="N2" s="21" t="s">
        <v>2140</v>
      </c>
      <c r="O2" s="21" t="s">
        <v>16</v>
      </c>
      <c r="P2" s="20" t="s">
        <v>473</v>
      </c>
      <c r="Q2" s="20" t="s">
        <v>477</v>
      </c>
      <c r="R2" s="20" t="s">
        <v>478</v>
      </c>
      <c r="S2" s="20" t="s">
        <v>303</v>
      </c>
      <c r="T2" s="20" t="s">
        <v>212</v>
      </c>
      <c r="U2" s="34" t="s">
        <v>613</v>
      </c>
      <c r="V2" s="34" t="s">
        <v>614</v>
      </c>
      <c r="W2" s="22" t="s">
        <v>473</v>
      </c>
      <c r="X2" s="22" t="s">
        <v>477</v>
      </c>
      <c r="Y2" s="22" t="s">
        <v>478</v>
      </c>
      <c r="Z2" s="22" t="s">
        <v>303</v>
      </c>
      <c r="AA2" s="22" t="s">
        <v>212</v>
      </c>
      <c r="AB2" s="104" t="s">
        <v>15</v>
      </c>
      <c r="AC2" s="7" t="s">
        <v>466</v>
      </c>
      <c r="AD2" s="7" t="s">
        <v>457</v>
      </c>
      <c r="AE2" s="7" t="s">
        <v>15</v>
      </c>
      <c r="AF2" s="19" t="s">
        <v>479</v>
      </c>
    </row>
    <row r="3" spans="1:32" ht="13.5" customHeight="1" x14ac:dyDescent="0.3">
      <c r="A3" s="16">
        <v>52</v>
      </c>
      <c r="B3" s="4" t="str">
        <f>VLOOKUP(A3,'1. 문헌특성'!A:W,2,0)</f>
        <v>Lee</v>
      </c>
      <c r="C3" s="16">
        <f>VLOOKUP(A3,'1. 문헌특성'!A:W,3,0)</f>
        <v>2021</v>
      </c>
      <c r="D3" s="16" t="str">
        <f t="shared" ref="D3:D32" si="0">B3&amp;"("&amp;C3&amp;")"</f>
        <v>Lee(2021)</v>
      </c>
      <c r="E3" s="4" t="str">
        <f>VLOOKUP(A3,'1. 문헌특성'!A:W,6,0)</f>
        <v>진단법평가연구</v>
      </c>
      <c r="F3" s="4" t="str">
        <f>VLOOKUP(A3,'1. 문헌특성'!A:W,11,0)</f>
        <v>복합부위통증증후군(CRPS)환자(type I/II)/비non-CRPS환자(의심환자)</v>
      </c>
      <c r="G3" s="15">
        <f>VLOOKUP(A3,'1. 문헌특성'!A:W,15,0)</f>
        <v>48</v>
      </c>
      <c r="H3" s="4" t="str">
        <f>VLOOKUP(A3,'1. 문헌특성'!A:W,16,0)</f>
        <v>선택기준: Budapest 임상진단기준으로 CRPS로 진단받은 환자로 연구를 수행하는 병원의 통증센터에 등록된 환자로 자율신경계기능검사를 받은 환자
배제기준: CRPS 증상 임상평가 4주 후에 자율신경계기능검사를 받지 않은 환자, 척수 자극기 등의 이식장치 또는 불완전한 CRPS 평가를 받은 환자, 불완전한 자율신경계기능검사 데이터, 섬유근육통 진단을 받은 환자</v>
      </c>
      <c r="I3" s="16" t="s">
        <v>50</v>
      </c>
      <c r="J3" s="4" t="e">
        <f>VLOOKUP(A3,'1. 문헌특성'!A:W,25,0)</f>
        <v>#REF!</v>
      </c>
      <c r="K3" s="4" t="str">
        <f>VLOOKUP(A3,'1. 문헌특성'!A:W,12,0)</f>
        <v>2013.8-2016.12</v>
      </c>
      <c r="L3" s="4" t="s">
        <v>37</v>
      </c>
      <c r="M3" s="16" t="s">
        <v>612</v>
      </c>
      <c r="O3" s="89" t="s">
        <v>56</v>
      </c>
      <c r="P3" s="89">
        <v>199</v>
      </c>
      <c r="Q3" s="125">
        <v>172</v>
      </c>
      <c r="R3" s="125">
        <v>86.4</v>
      </c>
      <c r="S3" s="89">
        <v>27</v>
      </c>
      <c r="T3" s="89">
        <v>13.6</v>
      </c>
      <c r="U3" s="89" t="s">
        <v>607</v>
      </c>
      <c r="V3" s="89" t="s">
        <v>607</v>
      </c>
      <c r="W3" s="89">
        <v>48</v>
      </c>
      <c r="X3" s="125">
        <v>46</v>
      </c>
      <c r="Y3" s="125">
        <v>95.8</v>
      </c>
      <c r="Z3" s="89">
        <v>2</v>
      </c>
      <c r="AA3" s="89">
        <v>4.2</v>
      </c>
      <c r="AB3" s="16">
        <v>4.0000000000000001E-3</v>
      </c>
      <c r="AC3" s="15">
        <v>2.71</v>
      </c>
      <c r="AD3" s="15" t="s">
        <v>467</v>
      </c>
      <c r="AE3" s="15"/>
      <c r="AF3" s="17" t="s">
        <v>388</v>
      </c>
    </row>
    <row r="4" spans="1:32" ht="13.5" customHeight="1" x14ac:dyDescent="0.3">
      <c r="A4" s="16">
        <v>83</v>
      </c>
      <c r="B4" s="4" t="str">
        <f>VLOOKUP(A4,'1. 문헌특성'!A:W,2,0)</f>
        <v>Hirashima</v>
      </c>
      <c r="C4" s="16">
        <f>VLOOKUP(A4,'1. 문헌특성'!A:W,3,0)</f>
        <v>1996</v>
      </c>
      <c r="D4" s="16" t="str">
        <f t="shared" si="0"/>
        <v>Hirashima(1996)</v>
      </c>
      <c r="E4" s="4" t="str">
        <f>VLOOKUP(A4,'1. 문헌특성'!A:W,6,0)</f>
        <v>환자대조군</v>
      </c>
      <c r="F4" s="4" t="str">
        <f>VLOOKUP(A4,'1. 문헌특성'!A:W,11,0)</f>
        <v>파킨슨병 환자 4개 군으로 구분(I~IV)</v>
      </c>
      <c r="G4" s="15">
        <f>VLOOKUP(A4,'1. 문헌특성'!A:W,15,0)</f>
        <v>0</v>
      </c>
      <c r="H4" s="4" t="str">
        <f>VLOOKUP(A4,'1. 문헌특성'!A:W,16,0)</f>
        <v>-환자군은 Hoehn&amp;Yahr 기준에 따라 5그룹으로 구분함(I, II, III, IV/V)
-제외기준: 자율신경기능에 영향을 미칠 수 있는 뇌혈관질환, 당뇨병환자, 다발성신경병증 환자</v>
      </c>
      <c r="I4" s="16" t="s">
        <v>31</v>
      </c>
      <c r="J4" s="4" t="e">
        <f>VLOOKUP(A4,'1. 문헌특성'!A:W,25,0)</f>
        <v>#REF!</v>
      </c>
      <c r="K4" s="4" t="str">
        <f>VLOOKUP(A4,'1. 문헌특성'!A:W,12,0)</f>
        <v>-</v>
      </c>
      <c r="L4" s="17" t="s">
        <v>616</v>
      </c>
      <c r="M4" s="89" t="s">
        <v>476</v>
      </c>
      <c r="N4" s="89"/>
      <c r="O4" s="16" t="s">
        <v>56</v>
      </c>
      <c r="P4" s="89">
        <v>83</v>
      </c>
      <c r="Q4" s="89">
        <v>43</v>
      </c>
      <c r="R4" s="89">
        <v>51.8</v>
      </c>
      <c r="S4" s="89">
        <v>30</v>
      </c>
      <c r="T4" s="89">
        <v>36.1</v>
      </c>
      <c r="U4" s="89">
        <v>10</v>
      </c>
      <c r="V4" s="89">
        <v>12</v>
      </c>
      <c r="W4" s="4">
        <v>20</v>
      </c>
      <c r="X4" s="125">
        <v>20</v>
      </c>
      <c r="Y4" s="4">
        <v>100</v>
      </c>
      <c r="Z4" s="125">
        <v>0</v>
      </c>
      <c r="AA4" s="110">
        <v>0</v>
      </c>
      <c r="AB4" s="16" t="s">
        <v>56</v>
      </c>
      <c r="AC4" s="15" t="s">
        <v>56</v>
      </c>
      <c r="AD4" s="15" t="s">
        <v>56</v>
      </c>
      <c r="AE4" s="15"/>
      <c r="AF4" s="17" t="s">
        <v>617</v>
      </c>
    </row>
    <row r="5" spans="1:32" ht="13.5" customHeight="1" x14ac:dyDescent="0.3">
      <c r="A5" s="16">
        <v>83</v>
      </c>
      <c r="B5" s="4" t="str">
        <f>VLOOKUP(A5,'1. 문헌특성'!A:W,2,0)</f>
        <v>Hirashima</v>
      </c>
      <c r="C5" s="16">
        <f>VLOOKUP(A5,'1. 문헌특성'!A:W,3,0)</f>
        <v>1996</v>
      </c>
      <c r="D5" s="16" t="str">
        <f t="shared" si="0"/>
        <v>Hirashima(1996)</v>
      </c>
      <c r="E5" s="4" t="str">
        <f>VLOOKUP(A5,'1. 문헌특성'!A:W,6,0)</f>
        <v>환자대조군</v>
      </c>
      <c r="F5" s="4" t="str">
        <f>VLOOKUP(A5,'1. 문헌특성'!A:W,11,0)</f>
        <v>파킨슨병 환자 4개 군으로 구분(I~IV)</v>
      </c>
      <c r="G5" s="15">
        <f>VLOOKUP(A5,'1. 문헌특성'!A:W,15,0)</f>
        <v>0</v>
      </c>
      <c r="H5" s="4" t="str">
        <f>VLOOKUP(A5,'1. 문헌특성'!A:W,16,0)</f>
        <v>-환자군은 Hoehn&amp;Yahr 기준에 따라 5그룹으로 구분함(I, II, III, IV/V)
-제외기준: 자율신경기능에 영향을 미칠 수 있는 뇌혈관질환, 당뇨병환자, 다발성신경병증 환자</v>
      </c>
      <c r="I5" s="16" t="s">
        <v>31</v>
      </c>
      <c r="J5" s="4" t="e">
        <f>VLOOKUP(A5,'1. 문헌특성'!A:W,25,0)</f>
        <v>#REF!</v>
      </c>
      <c r="K5" s="4" t="str">
        <f>VLOOKUP(A5,'1. 문헌특성'!A:W,12,0)</f>
        <v>-</v>
      </c>
      <c r="L5" s="17" t="s">
        <v>469</v>
      </c>
      <c r="M5" s="89" t="s">
        <v>476</v>
      </c>
      <c r="N5" s="89"/>
      <c r="O5" s="16" t="s">
        <v>56</v>
      </c>
      <c r="P5" s="16">
        <v>3</v>
      </c>
      <c r="Q5" s="109">
        <v>3</v>
      </c>
      <c r="R5" s="16">
        <v>100</v>
      </c>
      <c r="S5" s="109">
        <v>0</v>
      </c>
      <c r="T5" s="16">
        <v>0</v>
      </c>
      <c r="U5" s="16" t="s">
        <v>56</v>
      </c>
      <c r="V5" s="16" t="s">
        <v>56</v>
      </c>
      <c r="W5" s="4">
        <v>20</v>
      </c>
      <c r="X5" s="109">
        <v>20</v>
      </c>
      <c r="Y5" s="4">
        <v>100</v>
      </c>
      <c r="Z5" s="109">
        <v>0</v>
      </c>
      <c r="AA5" s="110">
        <v>0</v>
      </c>
      <c r="AB5" s="16" t="s">
        <v>56</v>
      </c>
      <c r="AC5" s="15" t="s">
        <v>56</v>
      </c>
      <c r="AD5" s="15" t="s">
        <v>56</v>
      </c>
      <c r="AE5" s="15"/>
      <c r="AF5" s="4"/>
    </row>
    <row r="6" spans="1:32" ht="13.5" customHeight="1" x14ac:dyDescent="0.3">
      <c r="A6" s="16">
        <v>83</v>
      </c>
      <c r="B6" s="4" t="str">
        <f>VLOOKUP(A6,'1. 문헌특성'!A:W,2,0)</f>
        <v>Hirashima</v>
      </c>
      <c r="C6" s="16">
        <f>VLOOKUP(A6,'1. 문헌특성'!A:W,3,0)</f>
        <v>1996</v>
      </c>
      <c r="D6" s="16" t="str">
        <f t="shared" si="0"/>
        <v>Hirashima(1996)</v>
      </c>
      <c r="E6" s="4" t="str">
        <f>VLOOKUP(A6,'1. 문헌특성'!A:W,6,0)</f>
        <v>환자대조군</v>
      </c>
      <c r="F6" s="4" t="str">
        <f>VLOOKUP(A6,'1. 문헌특성'!A:W,11,0)</f>
        <v>파킨슨병 환자 4개 군으로 구분(I~IV)</v>
      </c>
      <c r="G6" s="15">
        <f>VLOOKUP(A6,'1. 문헌특성'!A:W,15,0)</f>
        <v>0</v>
      </c>
      <c r="H6" s="4" t="str">
        <f>VLOOKUP(A6,'1. 문헌특성'!A:W,16,0)</f>
        <v>-환자군은 Hoehn&amp;Yahr 기준에 따라 5그룹으로 구분함(I, II, III, IV/V)
-제외기준: 자율신경기능에 영향을 미칠 수 있는 뇌혈관질환, 당뇨병환자, 다발성신경병증 환자</v>
      </c>
      <c r="I6" s="16" t="s">
        <v>31</v>
      </c>
      <c r="J6" s="4" t="e">
        <f>VLOOKUP(A6,'1. 문헌특성'!A:W,25,0)</f>
        <v>#REF!</v>
      </c>
      <c r="K6" s="4" t="str">
        <f>VLOOKUP(A6,'1. 문헌특성'!A:W,12,0)</f>
        <v>-</v>
      </c>
      <c r="L6" s="17" t="s">
        <v>470</v>
      </c>
      <c r="M6" s="16" t="s">
        <v>476</v>
      </c>
      <c r="O6" s="16" t="s">
        <v>56</v>
      </c>
      <c r="P6" s="16">
        <v>39</v>
      </c>
      <c r="Q6" s="109" t="s">
        <v>2120</v>
      </c>
      <c r="R6" s="16">
        <v>71.900000000000006</v>
      </c>
      <c r="S6" s="109" t="s">
        <v>2120</v>
      </c>
      <c r="T6" s="16">
        <v>20.5</v>
      </c>
      <c r="U6" s="16" t="s">
        <v>56</v>
      </c>
      <c r="V6" s="16" t="s">
        <v>56</v>
      </c>
      <c r="W6" s="4">
        <v>20</v>
      </c>
      <c r="X6" s="109">
        <v>20</v>
      </c>
      <c r="Y6" s="4">
        <v>100</v>
      </c>
      <c r="Z6" s="109">
        <v>0</v>
      </c>
      <c r="AA6" s="110">
        <v>0</v>
      </c>
      <c r="AB6" s="16" t="s">
        <v>56</v>
      </c>
      <c r="AC6" s="15" t="s">
        <v>56</v>
      </c>
      <c r="AD6" s="15" t="s">
        <v>56</v>
      </c>
      <c r="AE6" s="15"/>
    </row>
    <row r="7" spans="1:32" ht="13.5" customHeight="1" x14ac:dyDescent="0.3">
      <c r="A7" s="16">
        <v>83</v>
      </c>
      <c r="B7" s="4" t="str">
        <f>VLOOKUP(A7,'1. 문헌특성'!A:W,2,0)</f>
        <v>Hirashima</v>
      </c>
      <c r="C7" s="16">
        <f>VLOOKUP(A7,'1. 문헌특성'!A:W,3,0)</f>
        <v>1996</v>
      </c>
      <c r="D7" s="16" t="str">
        <f t="shared" si="0"/>
        <v>Hirashima(1996)</v>
      </c>
      <c r="E7" s="4" t="str">
        <f>VLOOKUP(A7,'1. 문헌특성'!A:W,6,0)</f>
        <v>환자대조군</v>
      </c>
      <c r="F7" s="4" t="str">
        <f>VLOOKUP(A7,'1. 문헌특성'!A:W,11,0)</f>
        <v>파킨슨병 환자 4개 군으로 구분(I~IV)</v>
      </c>
      <c r="G7" s="15">
        <f>VLOOKUP(A7,'1. 문헌특성'!A:W,15,0)</f>
        <v>0</v>
      </c>
      <c r="H7" s="4" t="str">
        <f>VLOOKUP(A7,'1. 문헌특성'!A:W,16,0)</f>
        <v>-환자군은 Hoehn&amp;Yahr 기준에 따라 5그룹으로 구분함(I, II, III, IV/V)
-제외기준: 자율신경기능에 영향을 미칠 수 있는 뇌혈관질환, 당뇨병환자, 다발성신경병증 환자</v>
      </c>
      <c r="I7" s="16" t="s">
        <v>31</v>
      </c>
      <c r="J7" s="4" t="e">
        <f>VLOOKUP(A7,'1. 문헌특성'!A:W,25,0)</f>
        <v>#REF!</v>
      </c>
      <c r="K7" s="4" t="str">
        <f>VLOOKUP(A7,'1. 문헌특성'!A:W,12,0)</f>
        <v>-</v>
      </c>
      <c r="L7" s="17" t="s">
        <v>471</v>
      </c>
      <c r="M7" s="16" t="s">
        <v>476</v>
      </c>
      <c r="O7" s="16" t="s">
        <v>56</v>
      </c>
      <c r="P7" s="16">
        <v>20</v>
      </c>
      <c r="Q7" s="109" t="s">
        <v>56</v>
      </c>
      <c r="R7" s="16">
        <v>45</v>
      </c>
      <c r="S7" s="109" t="s">
        <v>56</v>
      </c>
      <c r="T7" s="16">
        <v>40</v>
      </c>
      <c r="U7" s="16" t="s">
        <v>56</v>
      </c>
      <c r="V7" s="16" t="s">
        <v>56</v>
      </c>
      <c r="W7" s="4">
        <v>20</v>
      </c>
      <c r="X7" s="109">
        <v>20</v>
      </c>
      <c r="Y7" s="4">
        <v>100</v>
      </c>
      <c r="Z7" s="109">
        <v>0</v>
      </c>
      <c r="AA7" s="110">
        <v>0</v>
      </c>
      <c r="AB7" s="16" t="s">
        <v>56</v>
      </c>
      <c r="AC7" s="15" t="s">
        <v>56</v>
      </c>
      <c r="AD7" s="15" t="s">
        <v>56</v>
      </c>
      <c r="AE7" s="15"/>
    </row>
    <row r="8" spans="1:32" ht="13.5" customHeight="1" x14ac:dyDescent="0.3">
      <c r="A8" s="16">
        <v>83</v>
      </c>
      <c r="B8" s="4" t="str">
        <f>VLOOKUP(A8,'1. 문헌특성'!A:W,2,0)</f>
        <v>Hirashima</v>
      </c>
      <c r="C8" s="16">
        <f>VLOOKUP(A8,'1. 문헌특성'!A:W,3,0)</f>
        <v>1996</v>
      </c>
      <c r="D8" s="16" t="str">
        <f t="shared" si="0"/>
        <v>Hirashima(1996)</v>
      </c>
      <c r="E8" s="4" t="str">
        <f>VLOOKUP(A8,'1. 문헌특성'!A:W,6,0)</f>
        <v>환자대조군</v>
      </c>
      <c r="F8" s="4" t="str">
        <f>VLOOKUP(A8,'1. 문헌특성'!A:W,11,0)</f>
        <v>파킨슨병 환자 4개 군으로 구분(I~IV)</v>
      </c>
      <c r="G8" s="15">
        <f>VLOOKUP(A8,'1. 문헌특성'!A:W,15,0)</f>
        <v>0</v>
      </c>
      <c r="H8" s="4" t="str">
        <f>VLOOKUP(A8,'1. 문헌특성'!A:W,16,0)</f>
        <v>-환자군은 Hoehn&amp;Yahr 기준에 따라 5그룹으로 구분함(I, II, III, IV/V)
-제외기준: 자율신경기능에 영향을 미칠 수 있는 뇌혈관질환, 당뇨병환자, 다발성신경병증 환자</v>
      </c>
      <c r="I8" s="16" t="s">
        <v>31</v>
      </c>
      <c r="J8" s="4" t="e">
        <f>VLOOKUP(A8,'1. 문헌특성'!A:W,25,0)</f>
        <v>#REF!</v>
      </c>
      <c r="K8" s="4" t="str">
        <f>VLOOKUP(A8,'1. 문헌특성'!A:W,12,0)</f>
        <v>-</v>
      </c>
      <c r="L8" s="17" t="s">
        <v>475</v>
      </c>
      <c r="M8" s="16" t="s">
        <v>476</v>
      </c>
      <c r="O8" s="16" t="s">
        <v>56</v>
      </c>
      <c r="P8" s="16">
        <v>21</v>
      </c>
      <c r="Q8" s="109" t="s">
        <v>56</v>
      </c>
      <c r="R8" s="16">
        <v>14.3</v>
      </c>
      <c r="S8" s="109" t="s">
        <v>56</v>
      </c>
      <c r="T8" s="16">
        <v>66.599999999999994</v>
      </c>
      <c r="U8" s="16" t="s">
        <v>56</v>
      </c>
      <c r="V8" s="16" t="s">
        <v>56</v>
      </c>
      <c r="W8" s="4">
        <v>20</v>
      </c>
      <c r="X8" s="109">
        <v>20</v>
      </c>
      <c r="Y8" s="4">
        <v>100</v>
      </c>
      <c r="Z8" s="109">
        <v>0</v>
      </c>
      <c r="AA8" s="110">
        <v>0</v>
      </c>
      <c r="AB8" s="16" t="s">
        <v>56</v>
      </c>
      <c r="AC8" s="15" t="s">
        <v>56</v>
      </c>
      <c r="AD8" s="15" t="s">
        <v>56</v>
      </c>
      <c r="AE8" s="15"/>
    </row>
    <row r="9" spans="1:32" ht="13.5" customHeight="1" x14ac:dyDescent="0.3">
      <c r="A9" s="16">
        <v>106</v>
      </c>
      <c r="B9" s="4" t="e">
        <f>VLOOKUP(A9,'1. 문헌특성'!A:W,2,0)</f>
        <v>#N/A</v>
      </c>
      <c r="C9" s="16" t="e">
        <f>VLOOKUP(A9,'1. 문헌특성'!A:W,3,0)</f>
        <v>#N/A</v>
      </c>
      <c r="D9" s="16" t="e">
        <f t="shared" si="0"/>
        <v>#N/A</v>
      </c>
      <c r="E9" s="4" t="e">
        <f>VLOOKUP(A9,'1. 문헌특성'!A:W,6,0)</f>
        <v>#N/A</v>
      </c>
      <c r="F9" s="4" t="e">
        <f>VLOOKUP(A9,'1. 문헌특성'!A:W,11,0)</f>
        <v>#N/A</v>
      </c>
      <c r="G9" s="15" t="e">
        <f>VLOOKUP(A9,'1. 문헌특성'!A:W,15,0)</f>
        <v>#N/A</v>
      </c>
      <c r="H9" s="4" t="e">
        <f>VLOOKUP(A9,'1. 문헌특성'!A:W,16,0)</f>
        <v>#N/A</v>
      </c>
      <c r="I9" s="16" t="s">
        <v>50</v>
      </c>
      <c r="J9" s="4" t="e">
        <f>VLOOKUP(A9,'1. 문헌특성'!A:W,25,0)</f>
        <v>#N/A</v>
      </c>
      <c r="K9" s="4" t="e">
        <f>VLOOKUP(A9,'1. 문헌특성'!A:W,12,0)</f>
        <v>#N/A</v>
      </c>
      <c r="L9" s="17" t="s">
        <v>56</v>
      </c>
      <c r="M9" s="16" t="s">
        <v>476</v>
      </c>
      <c r="O9" s="16" t="s">
        <v>56</v>
      </c>
      <c r="P9" s="16">
        <v>50</v>
      </c>
      <c r="Q9" s="16">
        <v>20</v>
      </c>
      <c r="R9" s="16">
        <v>40</v>
      </c>
      <c r="S9" s="16">
        <v>30</v>
      </c>
      <c r="T9" s="16">
        <v>60</v>
      </c>
      <c r="U9" s="16" t="s">
        <v>56</v>
      </c>
      <c r="V9" s="16" t="s">
        <v>56</v>
      </c>
      <c r="W9" s="16">
        <v>32</v>
      </c>
      <c r="X9" s="16">
        <v>32</v>
      </c>
      <c r="Y9" s="16">
        <v>100</v>
      </c>
      <c r="Z9" s="16">
        <v>0</v>
      </c>
      <c r="AA9" s="16">
        <v>0</v>
      </c>
      <c r="AB9" s="16" t="s">
        <v>452</v>
      </c>
      <c r="AC9" s="15"/>
      <c r="AD9" s="15"/>
      <c r="AE9" s="15"/>
      <c r="AF9" s="17" t="s">
        <v>388</v>
      </c>
    </row>
    <row r="10" spans="1:32" ht="13.5" customHeight="1" x14ac:dyDescent="0.3">
      <c r="A10" s="16">
        <v>129</v>
      </c>
      <c r="B10" s="4" t="e">
        <f>VLOOKUP(A10,'1. 문헌특성'!A:W,2,0)</f>
        <v>#N/A</v>
      </c>
      <c r="C10" s="16" t="e">
        <f>VLOOKUP(A10,'1. 문헌특성'!A:W,3,0)</f>
        <v>#N/A</v>
      </c>
      <c r="D10" s="16" t="e">
        <f t="shared" si="0"/>
        <v>#N/A</v>
      </c>
      <c r="E10" s="4" t="e">
        <f>VLOOKUP(A10,'1. 문헌특성'!A:W,6,0)</f>
        <v>#N/A</v>
      </c>
      <c r="F10" s="4" t="e">
        <f>VLOOKUP(A10,'1. 문헌특성'!A:W,11,0)</f>
        <v>#N/A</v>
      </c>
      <c r="G10" s="15" t="e">
        <f>VLOOKUP(A10,'1. 문헌특성'!A:W,15,0)</f>
        <v>#N/A</v>
      </c>
      <c r="H10" s="4" t="e">
        <f>VLOOKUP(A10,'1. 문헌특성'!A:W,16,0)</f>
        <v>#N/A</v>
      </c>
      <c r="I10" s="16" t="s">
        <v>31</v>
      </c>
      <c r="J10" s="4" t="e">
        <f>VLOOKUP(A10,'1. 문헌특성'!A:W,25,0)</f>
        <v>#N/A</v>
      </c>
      <c r="K10" s="4" t="e">
        <f>VLOOKUP(A10,'1. 문헌특성'!A:W,12,0)</f>
        <v>#N/A</v>
      </c>
      <c r="L10" s="17" t="s">
        <v>480</v>
      </c>
      <c r="M10" s="16" t="s">
        <v>476</v>
      </c>
      <c r="O10" s="220" t="s">
        <v>486</v>
      </c>
      <c r="P10" s="16">
        <v>50</v>
      </c>
      <c r="Q10" s="109">
        <v>3</v>
      </c>
      <c r="R10" s="16">
        <v>5.8</v>
      </c>
      <c r="S10" s="109">
        <v>47</v>
      </c>
      <c r="T10" s="16">
        <v>94.2</v>
      </c>
      <c r="U10" s="16" t="s">
        <v>56</v>
      </c>
      <c r="V10" s="16" t="s">
        <v>56</v>
      </c>
      <c r="W10" s="16" t="s">
        <v>56</v>
      </c>
      <c r="X10" s="16" t="s">
        <v>56</v>
      </c>
      <c r="Y10" s="16" t="s">
        <v>56</v>
      </c>
      <c r="Z10" s="16" t="s">
        <v>56</v>
      </c>
      <c r="AA10" s="16" t="s">
        <v>56</v>
      </c>
      <c r="AB10" s="121" t="s">
        <v>483</v>
      </c>
      <c r="AC10" s="15" t="s">
        <v>56</v>
      </c>
      <c r="AD10" s="15" t="s">
        <v>56</v>
      </c>
      <c r="AE10" s="15"/>
      <c r="AF10" s="17" t="s">
        <v>487</v>
      </c>
    </row>
    <row r="11" spans="1:32" ht="13.5" customHeight="1" x14ac:dyDescent="0.3">
      <c r="A11" s="16">
        <v>129</v>
      </c>
      <c r="B11" s="4" t="e">
        <f>VLOOKUP(A11,'1. 문헌특성'!A:W,2,0)</f>
        <v>#N/A</v>
      </c>
      <c r="C11" s="16" t="e">
        <f>VLOOKUP(A11,'1. 문헌특성'!A:W,3,0)</f>
        <v>#N/A</v>
      </c>
      <c r="D11" s="16" t="e">
        <f t="shared" si="0"/>
        <v>#N/A</v>
      </c>
      <c r="E11" s="4" t="e">
        <f>VLOOKUP(A11,'1. 문헌특성'!A:W,6,0)</f>
        <v>#N/A</v>
      </c>
      <c r="F11" s="4" t="e">
        <f>VLOOKUP(A11,'1. 문헌특성'!A:W,11,0)</f>
        <v>#N/A</v>
      </c>
      <c r="G11" s="15" t="e">
        <f>VLOOKUP(A11,'1. 문헌특성'!A:W,15,0)</f>
        <v>#N/A</v>
      </c>
      <c r="H11" s="4" t="e">
        <f>VLOOKUP(A11,'1. 문헌특성'!A:W,16,0)</f>
        <v>#N/A</v>
      </c>
      <c r="I11" s="16" t="s">
        <v>31</v>
      </c>
      <c r="J11" s="4" t="e">
        <f>VLOOKUP(A11,'1. 문헌특성'!A:W,25,0)</f>
        <v>#N/A</v>
      </c>
      <c r="K11" s="4" t="e">
        <f>VLOOKUP(A11,'1. 문헌특성'!A:W,12,0)</f>
        <v>#N/A</v>
      </c>
      <c r="L11" s="17" t="s">
        <v>481</v>
      </c>
      <c r="M11" s="16" t="s">
        <v>476</v>
      </c>
      <c r="O11" s="220"/>
      <c r="P11" s="16">
        <v>34</v>
      </c>
      <c r="Q11" s="109">
        <v>2</v>
      </c>
      <c r="R11" s="16">
        <v>5.9</v>
      </c>
      <c r="S11" s="109">
        <v>32</v>
      </c>
      <c r="T11" s="16">
        <v>94.1</v>
      </c>
      <c r="U11" s="16" t="s">
        <v>56</v>
      </c>
      <c r="V11" s="16" t="s">
        <v>56</v>
      </c>
      <c r="W11" s="16" t="s">
        <v>56</v>
      </c>
      <c r="X11" s="16" t="s">
        <v>56</v>
      </c>
      <c r="Y11" s="16" t="s">
        <v>56</v>
      </c>
      <c r="Z11" s="16" t="s">
        <v>56</v>
      </c>
      <c r="AA11" s="16" t="s">
        <v>56</v>
      </c>
      <c r="AB11" s="121"/>
      <c r="AC11" s="15" t="s">
        <v>56</v>
      </c>
      <c r="AD11" s="15" t="s">
        <v>56</v>
      </c>
      <c r="AE11" s="15"/>
    </row>
    <row r="12" spans="1:32" ht="13.5" customHeight="1" x14ac:dyDescent="0.3">
      <c r="A12" s="16">
        <v>129</v>
      </c>
      <c r="B12" s="4" t="e">
        <f>VLOOKUP(A12,'1. 문헌특성'!A:W,2,0)</f>
        <v>#N/A</v>
      </c>
      <c r="C12" s="16" t="e">
        <f>VLOOKUP(A12,'1. 문헌특성'!A:W,3,0)</f>
        <v>#N/A</v>
      </c>
      <c r="D12" s="16" t="e">
        <f t="shared" si="0"/>
        <v>#N/A</v>
      </c>
      <c r="E12" s="4" t="e">
        <f>VLOOKUP(A12,'1. 문헌특성'!A:W,6,0)</f>
        <v>#N/A</v>
      </c>
      <c r="F12" s="4" t="e">
        <f>VLOOKUP(A12,'1. 문헌특성'!A:W,11,0)</f>
        <v>#N/A</v>
      </c>
      <c r="G12" s="15" t="e">
        <f>VLOOKUP(A12,'1. 문헌특성'!A:W,15,0)</f>
        <v>#N/A</v>
      </c>
      <c r="H12" s="4" t="e">
        <f>VLOOKUP(A12,'1. 문헌특성'!A:W,16,0)</f>
        <v>#N/A</v>
      </c>
      <c r="I12" s="16" t="s">
        <v>31</v>
      </c>
      <c r="J12" s="4" t="e">
        <f>VLOOKUP(A12,'1. 문헌특성'!A:W,25,0)</f>
        <v>#N/A</v>
      </c>
      <c r="K12" s="4" t="e">
        <f>VLOOKUP(A12,'1. 문헌특성'!A:W,12,0)</f>
        <v>#N/A</v>
      </c>
      <c r="L12" s="17" t="s">
        <v>482</v>
      </c>
      <c r="M12" s="16" t="s">
        <v>476</v>
      </c>
      <c r="O12" s="220"/>
      <c r="P12" s="16">
        <v>58</v>
      </c>
      <c r="Q12" s="109">
        <v>50</v>
      </c>
      <c r="R12" s="16">
        <v>86.4</v>
      </c>
      <c r="S12" s="109">
        <v>8</v>
      </c>
      <c r="T12" s="16">
        <v>13.6</v>
      </c>
      <c r="U12" s="16" t="s">
        <v>56</v>
      </c>
      <c r="V12" s="16" t="s">
        <v>56</v>
      </c>
      <c r="W12" s="16" t="s">
        <v>56</v>
      </c>
      <c r="X12" s="16" t="s">
        <v>56</v>
      </c>
      <c r="Y12" s="16" t="s">
        <v>56</v>
      </c>
      <c r="Z12" s="16" t="s">
        <v>56</v>
      </c>
      <c r="AA12" s="16" t="s">
        <v>56</v>
      </c>
      <c r="AB12" s="121"/>
      <c r="AC12" s="15" t="s">
        <v>56</v>
      </c>
      <c r="AD12" s="15" t="s">
        <v>56</v>
      </c>
      <c r="AE12" s="15"/>
    </row>
    <row r="13" spans="1:32" s="121" customFormat="1" ht="13.5" customHeight="1" x14ac:dyDescent="0.3">
      <c r="A13" s="115">
        <v>152</v>
      </c>
      <c r="B13" s="121" t="str">
        <f>VLOOKUP(A13,'1. 문헌특성'!A:W,2,0)</f>
        <v>Augustis</v>
      </c>
      <c r="C13" s="115">
        <f>VLOOKUP(A13,'1. 문헌특성'!A:W,3,0)</f>
        <v>2017</v>
      </c>
      <c r="D13" s="115" t="str">
        <f t="shared" si="0"/>
        <v>Augustis(2017)</v>
      </c>
      <c r="E13" s="121" t="str">
        <f>VLOOKUP(A13,'1. 문헌특성'!A:W,6,0)</f>
        <v>환자대조군</v>
      </c>
      <c r="F13" s="121" t="str">
        <f>VLOOKUP(A13,'1. 문헌특성'!A:W,11,0)</f>
        <v>다계통위축증(MSA)/파킨슨병(PD)/알파-시누클레인병증(a-synucleinopathy)에 대한 임상적근거가 불충분한 사람</v>
      </c>
      <c r="G13" s="122">
        <f>VLOOKUP(A13,'1. 문헌특성'!A:W,15,0)</f>
        <v>150</v>
      </c>
      <c r="H13" s="121" t="str">
        <f>VLOOKUP(A13,'1. 문헌특성'!A:W,16,0)</f>
        <v>-파킨슨병은 UK PD Society Brain Bank diagnostic criteria로 진단함
-대조군은 a-시누클레인병증 가능성에 대한 임상적 근거가 부족한 군이었는데 임상평가 후 뇌혈관질환, 당노병의 신경학적 합병증, 또는 기능장애으로 확인되었고, 신경퇴행정 질환의 징후를 보이지 않았음</v>
      </c>
      <c r="I13" s="115" t="s">
        <v>31</v>
      </c>
      <c r="J13" s="121" t="e">
        <f>VLOOKUP(A13,'1. 문헌특성'!A:W,25,0)</f>
        <v>#REF!</v>
      </c>
      <c r="K13" s="121" t="str">
        <f>VLOOKUP(A13,'1. 문헌특성'!A:W,12,0)</f>
        <v>1997.8-2015.7</v>
      </c>
      <c r="L13" s="123" t="s">
        <v>491</v>
      </c>
      <c r="M13" s="115" t="s">
        <v>687</v>
      </c>
      <c r="N13" s="115"/>
      <c r="O13" s="115" t="s">
        <v>56</v>
      </c>
      <c r="P13" s="115">
        <v>80</v>
      </c>
      <c r="Q13" s="127">
        <v>16</v>
      </c>
      <c r="R13" s="127">
        <v>20</v>
      </c>
      <c r="S13" s="115">
        <v>64</v>
      </c>
      <c r="T13" s="115">
        <v>80</v>
      </c>
      <c r="U13" s="115" t="s">
        <v>56</v>
      </c>
      <c r="V13" s="115" t="s">
        <v>56</v>
      </c>
      <c r="W13" s="121">
        <v>54</v>
      </c>
      <c r="X13" s="127">
        <v>20</v>
      </c>
      <c r="Y13" s="127">
        <v>37.04</v>
      </c>
      <c r="Z13" s="121">
        <v>34</v>
      </c>
      <c r="AA13" s="121">
        <v>62.96</v>
      </c>
      <c r="AB13" s="121">
        <v>0.04</v>
      </c>
      <c r="AC13" s="122" t="s">
        <v>56</v>
      </c>
      <c r="AD13" s="122" t="s">
        <v>56</v>
      </c>
      <c r="AE13" s="122"/>
      <c r="AF13" s="123" t="s">
        <v>493</v>
      </c>
    </row>
    <row r="14" spans="1:32" s="121" customFormat="1" ht="13.5" customHeight="1" x14ac:dyDescent="0.3">
      <c r="A14" s="115">
        <v>152</v>
      </c>
      <c r="B14" s="121" t="str">
        <f>VLOOKUP(A14,'1. 문헌특성'!A:W,2,0)</f>
        <v>Augustis</v>
      </c>
      <c r="C14" s="115">
        <f>VLOOKUP(A14,'1. 문헌특성'!A:W,3,0)</f>
        <v>2017</v>
      </c>
      <c r="D14" s="115" t="str">
        <f t="shared" si="0"/>
        <v>Augustis(2017)</v>
      </c>
      <c r="E14" s="121" t="str">
        <f>VLOOKUP(A14,'1. 문헌특성'!A:W,6,0)</f>
        <v>환자대조군</v>
      </c>
      <c r="F14" s="121" t="str">
        <f>VLOOKUP(A14,'1. 문헌특성'!A:W,11,0)</f>
        <v>다계통위축증(MSA)/파킨슨병(PD)/알파-시누클레인병증(a-synucleinopathy)에 대한 임상적근거가 불충분한 사람</v>
      </c>
      <c r="G14" s="122">
        <f>VLOOKUP(A14,'1. 문헌특성'!A:W,15,0)</f>
        <v>150</v>
      </c>
      <c r="H14" s="121" t="str">
        <f>VLOOKUP(A14,'1. 문헌특성'!A:W,16,0)</f>
        <v>-파킨슨병은 UK PD Society Brain Bank diagnostic criteria로 진단함
-대조군은 a-시누클레인병증 가능성에 대한 임상적 근거가 부족한 군이었는데 임상평가 후 뇌혈관질환, 당노병의 신경학적 합병증, 또는 기능장애으로 확인되었고, 신경퇴행정 질환의 징후를 보이지 않았음</v>
      </c>
      <c r="I14" s="115" t="s">
        <v>31</v>
      </c>
      <c r="J14" s="121" t="e">
        <f>VLOOKUP(A14,'1. 문헌특성'!A:W,25,0)</f>
        <v>#REF!</v>
      </c>
      <c r="K14" s="121" t="str">
        <f>VLOOKUP(A14,'1. 문헌특성'!A:W,12,0)</f>
        <v>1997.8-2015.7</v>
      </c>
      <c r="L14" s="123" t="s">
        <v>492</v>
      </c>
      <c r="M14" s="115" t="s">
        <v>687</v>
      </c>
      <c r="N14" s="115"/>
      <c r="O14" s="115" t="s">
        <v>56</v>
      </c>
      <c r="P14" s="115">
        <v>219</v>
      </c>
      <c r="Q14" s="127">
        <f>219-144</f>
        <v>75</v>
      </c>
      <c r="R14" s="127">
        <v>34.25</v>
      </c>
      <c r="S14" s="115">
        <v>144</v>
      </c>
      <c r="T14" s="115">
        <v>65.75</v>
      </c>
      <c r="U14" s="115" t="s">
        <v>56</v>
      </c>
      <c r="V14" s="115" t="s">
        <v>56</v>
      </c>
      <c r="W14" s="121">
        <v>54</v>
      </c>
      <c r="X14" s="127">
        <v>20</v>
      </c>
      <c r="Y14" s="127">
        <v>37.04</v>
      </c>
      <c r="Z14" s="121">
        <v>34</v>
      </c>
      <c r="AA14" s="121">
        <v>62.96</v>
      </c>
      <c r="AC14" s="122" t="s">
        <v>56</v>
      </c>
      <c r="AD14" s="122" t="s">
        <v>56</v>
      </c>
      <c r="AE14" s="122"/>
      <c r="AF14" s="123"/>
    </row>
    <row r="15" spans="1:32" ht="13.5" customHeight="1" x14ac:dyDescent="0.3">
      <c r="A15" s="16">
        <v>202</v>
      </c>
      <c r="B15" s="4" t="e">
        <f>VLOOKUP(A15,'1. 문헌특성'!A:W,2,0)</f>
        <v>#N/A</v>
      </c>
      <c r="C15" s="16" t="e">
        <f>VLOOKUP(A15,'1. 문헌특성'!A:W,3,0)</f>
        <v>#N/A</v>
      </c>
      <c r="D15" s="16" t="e">
        <f t="shared" si="0"/>
        <v>#N/A</v>
      </c>
      <c r="E15" s="4" t="e">
        <f>VLOOKUP(A15,'1. 문헌특성'!A:W,6,0)</f>
        <v>#N/A</v>
      </c>
      <c r="F15" s="4" t="e">
        <f>VLOOKUP(A15,'1. 문헌특성'!A:W,11,0)</f>
        <v>#N/A</v>
      </c>
      <c r="G15" s="15" t="e">
        <f>VLOOKUP(A15,'1. 문헌특성'!A:W,15,0)</f>
        <v>#N/A</v>
      </c>
      <c r="H15" s="4" t="e">
        <f>VLOOKUP(A15,'1. 문헌특성'!A:W,16,0)</f>
        <v>#N/A</v>
      </c>
      <c r="I15" s="16" t="s">
        <v>31</v>
      </c>
      <c r="J15" s="4" t="e">
        <f>VLOOKUP(A15,'1. 문헌특성'!A:W,25,0)</f>
        <v>#N/A</v>
      </c>
      <c r="K15" s="4" t="e">
        <f>VLOOKUP(A15,'1. 문헌특성'!A:W,12,0)</f>
        <v>#N/A</v>
      </c>
      <c r="L15" s="17" t="s">
        <v>2138</v>
      </c>
      <c r="M15" s="16" t="s">
        <v>494</v>
      </c>
      <c r="O15" s="16" t="s">
        <v>56</v>
      </c>
      <c r="P15" s="16">
        <v>20</v>
      </c>
      <c r="Q15" s="124">
        <v>16</v>
      </c>
      <c r="R15" s="16">
        <v>80</v>
      </c>
      <c r="S15" s="124">
        <v>4</v>
      </c>
      <c r="T15" s="16">
        <v>20</v>
      </c>
      <c r="U15" s="16" t="s">
        <v>56</v>
      </c>
      <c r="V15" s="16" t="s">
        <v>56</v>
      </c>
      <c r="W15" s="4">
        <v>15</v>
      </c>
      <c r="X15" s="4">
        <v>15</v>
      </c>
      <c r="Y15" s="4">
        <v>100</v>
      </c>
      <c r="Z15" s="4">
        <v>0</v>
      </c>
      <c r="AA15" s="4">
        <v>0</v>
      </c>
      <c r="AB15" s="219" t="s">
        <v>56</v>
      </c>
      <c r="AC15" s="15" t="s">
        <v>56</v>
      </c>
      <c r="AD15" s="15" t="s">
        <v>56</v>
      </c>
      <c r="AE15" s="15"/>
      <c r="AF15" s="222" t="s">
        <v>500</v>
      </c>
    </row>
    <row r="16" spans="1:32" ht="13.5" customHeight="1" x14ac:dyDescent="0.3">
      <c r="A16" s="16">
        <v>202</v>
      </c>
      <c r="B16" s="4" t="e">
        <f>VLOOKUP(A16,'1. 문헌특성'!A:W,2,0)</f>
        <v>#N/A</v>
      </c>
      <c r="C16" s="16" t="e">
        <f>VLOOKUP(A16,'1. 문헌특성'!A:W,3,0)</f>
        <v>#N/A</v>
      </c>
      <c r="D16" s="16" t="e">
        <f t="shared" si="0"/>
        <v>#N/A</v>
      </c>
      <c r="E16" s="4" t="e">
        <f>VLOOKUP(A16,'1. 문헌특성'!A:W,6,0)</f>
        <v>#N/A</v>
      </c>
      <c r="F16" s="4" t="e">
        <f>VLOOKUP(A16,'1. 문헌특성'!A:W,11,0)</f>
        <v>#N/A</v>
      </c>
      <c r="G16" s="15" t="e">
        <f>VLOOKUP(A16,'1. 문헌특성'!A:W,15,0)</f>
        <v>#N/A</v>
      </c>
      <c r="H16" s="4" t="e">
        <f>VLOOKUP(A16,'1. 문헌특성'!A:W,16,0)</f>
        <v>#N/A</v>
      </c>
      <c r="I16" s="16" t="s">
        <v>31</v>
      </c>
      <c r="J16" s="4" t="e">
        <f>VLOOKUP(A16,'1. 문헌특성'!A:W,25,0)</f>
        <v>#N/A</v>
      </c>
      <c r="K16" s="4" t="e">
        <f>VLOOKUP(A16,'1. 문헌특성'!A:W,12,0)</f>
        <v>#N/A</v>
      </c>
      <c r="L16" s="17" t="s">
        <v>2139</v>
      </c>
      <c r="M16" s="16" t="s">
        <v>494</v>
      </c>
      <c r="O16" s="16" t="s">
        <v>56</v>
      </c>
      <c r="P16" s="16">
        <v>20</v>
      </c>
      <c r="Q16" s="124">
        <v>13</v>
      </c>
      <c r="R16" s="16">
        <v>65</v>
      </c>
      <c r="S16" s="124">
        <v>7</v>
      </c>
      <c r="T16" s="16">
        <v>35</v>
      </c>
      <c r="U16" s="16" t="s">
        <v>56</v>
      </c>
      <c r="V16" s="16" t="s">
        <v>56</v>
      </c>
      <c r="W16" s="4">
        <v>15</v>
      </c>
      <c r="X16" s="4">
        <v>15</v>
      </c>
      <c r="Y16" s="4">
        <v>100</v>
      </c>
      <c r="Z16" s="4">
        <v>0</v>
      </c>
      <c r="AA16" s="4">
        <v>0</v>
      </c>
      <c r="AB16" s="219"/>
      <c r="AC16" s="15" t="s">
        <v>56</v>
      </c>
      <c r="AD16" s="15" t="s">
        <v>56</v>
      </c>
      <c r="AE16" s="15"/>
      <c r="AF16" s="222"/>
    </row>
    <row r="17" spans="1:32" ht="13.5" customHeight="1" x14ac:dyDescent="0.3">
      <c r="A17" s="16">
        <v>212</v>
      </c>
      <c r="B17" s="4" t="str">
        <f>VLOOKUP(A17,'1. 문헌특성'!A:W,2,0)</f>
        <v>Lefaucheur</v>
      </c>
      <c r="C17" s="16">
        <f>VLOOKUP(A17,'1. 문헌특성'!A:W,3,0)</f>
        <v>2015</v>
      </c>
      <c r="D17" s="16" t="str">
        <f t="shared" si="0"/>
        <v>Lefaucheur(2015)</v>
      </c>
      <c r="E17" s="4" t="str">
        <f>VLOOKUP(A17,'1. 문헌특성'!A:W,6,0)</f>
        <v>진단법평가연구</v>
      </c>
      <c r="F17" s="4" t="str">
        <f>VLOOKUP(A17,'1. 문헌특성'!A:W,11,0)</f>
        <v>소섬유신경병증(SFPN) 확진군/의심군</v>
      </c>
      <c r="G17" s="15">
        <f>VLOOKUP(A17,'1. 문헌특성'!A:W,15,0)</f>
        <v>54</v>
      </c>
      <c r="H17" s="4" t="str">
        <f>VLOOKUP(A17,'1. 문헌특성'!A:W,16,0)</f>
        <v>선택기준: 임상검사(정상 접촉, 진동, 관철위치감각, 심부건반사(deep tendon reflex), 근력)에서 객관적 징후가 없고, 기존 NCS 지표에서 정상값을 지닌 사람</v>
      </c>
      <c r="I17" s="16" t="s">
        <v>31</v>
      </c>
      <c r="J17" s="4" t="e">
        <f>VLOOKUP(A17,'1. 문헌특성'!A:W,25,0)</f>
        <v>#REF!</v>
      </c>
      <c r="K17" s="4" t="str">
        <f>VLOOKUP(A17,'1. 문헌특성'!A:W,12,0)</f>
        <v>-</v>
      </c>
      <c r="L17" s="17" t="s">
        <v>616</v>
      </c>
      <c r="M17" s="16" t="s">
        <v>612</v>
      </c>
      <c r="O17" s="16" t="s">
        <v>56</v>
      </c>
      <c r="P17" s="16">
        <v>87</v>
      </c>
      <c r="Q17" s="111">
        <v>58</v>
      </c>
      <c r="R17" s="111">
        <v>66.7</v>
      </c>
      <c r="S17" s="111">
        <v>29</v>
      </c>
      <c r="T17" s="111">
        <v>33.299999999999997</v>
      </c>
      <c r="U17" s="16" t="s">
        <v>56</v>
      </c>
      <c r="V17" s="16" t="s">
        <v>56</v>
      </c>
      <c r="W17" s="16" t="s">
        <v>56</v>
      </c>
      <c r="X17" s="16" t="s">
        <v>56</v>
      </c>
      <c r="Y17" s="16" t="s">
        <v>56</v>
      </c>
      <c r="Z17" s="16" t="s">
        <v>56</v>
      </c>
      <c r="AA17" s="16" t="s">
        <v>56</v>
      </c>
      <c r="AB17" s="16" t="s">
        <v>56</v>
      </c>
      <c r="AC17" s="15" t="s">
        <v>56</v>
      </c>
      <c r="AD17" s="15" t="s">
        <v>56</v>
      </c>
      <c r="AE17" s="15"/>
      <c r="AF17" s="17" t="s">
        <v>388</v>
      </c>
    </row>
    <row r="18" spans="1:32" ht="13.5" customHeight="1" x14ac:dyDescent="0.3">
      <c r="A18" s="16">
        <v>212</v>
      </c>
      <c r="B18" s="4" t="str">
        <f>VLOOKUP(A18,'1. 문헌특성'!A:W,2,0)</f>
        <v>Lefaucheur</v>
      </c>
      <c r="C18" s="16">
        <f>VLOOKUP(A18,'1. 문헌특성'!A:W,3,0)</f>
        <v>2015</v>
      </c>
      <c r="D18" s="16" t="str">
        <f t="shared" si="0"/>
        <v>Lefaucheur(2015)</v>
      </c>
      <c r="E18" s="4" t="str">
        <f>VLOOKUP(A18,'1. 문헌특성'!A:W,6,0)</f>
        <v>진단법평가연구</v>
      </c>
      <c r="F18" s="4" t="str">
        <f>VLOOKUP(A18,'1. 문헌특성'!A:W,11,0)</f>
        <v>소섬유신경병증(SFPN) 확진군/의심군</v>
      </c>
      <c r="G18" s="15">
        <f>VLOOKUP(A18,'1. 문헌특성'!A:W,15,0)</f>
        <v>54</v>
      </c>
      <c r="H18" s="4" t="str">
        <f>VLOOKUP(A18,'1. 문헌특성'!A:W,16,0)</f>
        <v>선택기준: 임상검사(정상 접촉, 진동, 관철위치감각, 심부건반사(deep tendon reflex), 근력)에서 객관적 징후가 없고, 기존 NCS 지표에서 정상값을 지닌 사람</v>
      </c>
      <c r="I18" s="16" t="s">
        <v>31</v>
      </c>
      <c r="J18" s="4" t="e">
        <f>VLOOKUP(A18,'1. 문헌특성'!A:W,25,0)</f>
        <v>#REF!</v>
      </c>
      <c r="K18" s="4" t="str">
        <f>VLOOKUP(A18,'1. 문헌특성'!A:W,12,0)</f>
        <v>-</v>
      </c>
      <c r="L18" s="17" t="s">
        <v>2121</v>
      </c>
      <c r="M18" s="16" t="s">
        <v>612</v>
      </c>
      <c r="O18" s="16" t="s">
        <v>56</v>
      </c>
      <c r="P18" s="16">
        <v>33</v>
      </c>
      <c r="Q18" s="16">
        <v>10</v>
      </c>
      <c r="R18" s="111">
        <v>30.3</v>
      </c>
      <c r="S18" s="16">
        <v>23</v>
      </c>
      <c r="T18" s="111">
        <v>69.7</v>
      </c>
      <c r="U18" s="16" t="s">
        <v>56</v>
      </c>
      <c r="V18" s="16" t="s">
        <v>56</v>
      </c>
      <c r="W18" s="16">
        <v>54</v>
      </c>
      <c r="X18" s="16">
        <v>48</v>
      </c>
      <c r="Y18" s="111">
        <v>88.9</v>
      </c>
      <c r="Z18" s="16">
        <v>6</v>
      </c>
      <c r="AA18" s="111">
        <v>11.1</v>
      </c>
      <c r="AB18" s="16" t="s">
        <v>56</v>
      </c>
      <c r="AC18" s="15" t="s">
        <v>56</v>
      </c>
      <c r="AD18" s="15" t="s">
        <v>56</v>
      </c>
      <c r="AE18" s="15"/>
    </row>
    <row r="19" spans="1:32" ht="13.5" customHeight="1" x14ac:dyDescent="0.3">
      <c r="A19" s="16">
        <v>284</v>
      </c>
      <c r="B19" s="4" t="e">
        <f>VLOOKUP(A19,'1. 문헌특성'!A:W,2,0)</f>
        <v>#N/A</v>
      </c>
      <c r="C19" s="16" t="e">
        <f>VLOOKUP(A19,'1. 문헌특성'!A:W,3,0)</f>
        <v>#N/A</v>
      </c>
      <c r="D19" s="16" t="e">
        <f t="shared" si="0"/>
        <v>#N/A</v>
      </c>
      <c r="E19" s="4" t="e">
        <f>VLOOKUP(A19,'1. 문헌특성'!A:W,6,0)</f>
        <v>#N/A</v>
      </c>
      <c r="F19" s="4" t="e">
        <f>VLOOKUP(A19,'1. 문헌특성'!A:W,11,0)</f>
        <v>#N/A</v>
      </c>
      <c r="G19" s="15" t="e">
        <f>VLOOKUP(A19,'1. 문헌특성'!A:W,15,0)</f>
        <v>#N/A</v>
      </c>
      <c r="H19" s="4" t="e">
        <f>VLOOKUP(A19,'1. 문헌특성'!A:W,16,0)</f>
        <v>#N/A</v>
      </c>
      <c r="I19" s="16" t="s">
        <v>31</v>
      </c>
      <c r="J19" s="4" t="e">
        <f>VLOOKUP(A19,'1. 문헌특성'!A:W,25,0)</f>
        <v>#N/A</v>
      </c>
      <c r="K19" s="4" t="e">
        <f>VLOOKUP(A19,'1. 문헌특성'!A:W,12,0)</f>
        <v>#N/A</v>
      </c>
      <c r="L19" s="17" t="s">
        <v>56</v>
      </c>
      <c r="M19" s="16" t="s">
        <v>689</v>
      </c>
      <c r="O19" s="16" t="s">
        <v>56</v>
      </c>
      <c r="P19" s="16">
        <v>40</v>
      </c>
      <c r="Q19" s="16">
        <v>22</v>
      </c>
      <c r="R19" s="111">
        <v>55</v>
      </c>
      <c r="S19" s="16">
        <v>18</v>
      </c>
      <c r="T19" s="111">
        <v>45</v>
      </c>
      <c r="U19" s="16" t="s">
        <v>56</v>
      </c>
      <c r="V19" s="16" t="s">
        <v>56</v>
      </c>
      <c r="W19" s="16">
        <v>38</v>
      </c>
      <c r="X19" s="16">
        <v>33</v>
      </c>
      <c r="Y19" s="16" t="s">
        <v>56</v>
      </c>
      <c r="Z19" s="16">
        <v>5</v>
      </c>
      <c r="AA19" s="16" t="s">
        <v>56</v>
      </c>
      <c r="AB19" s="16">
        <v>2E-3</v>
      </c>
      <c r="AC19" s="15" t="s">
        <v>56</v>
      </c>
      <c r="AD19" s="15" t="s">
        <v>56</v>
      </c>
      <c r="AE19" s="15"/>
      <c r="AF19" s="15" t="s">
        <v>379</v>
      </c>
    </row>
    <row r="20" spans="1:32" ht="13.5" customHeight="1" x14ac:dyDescent="0.3">
      <c r="A20" s="16">
        <v>291</v>
      </c>
      <c r="B20" s="4" t="str">
        <f>VLOOKUP(A20,'1. 문헌특성'!A:W,2,0)</f>
        <v>Negami</v>
      </c>
      <c r="C20" s="16">
        <f>VLOOKUP(A20,'1. 문헌특성'!A:W,3,0)</f>
        <v>2013</v>
      </c>
      <c r="D20" s="16" t="str">
        <f t="shared" si="0"/>
        <v>Negami(2013)</v>
      </c>
      <c r="E20" s="4" t="str">
        <f>VLOOKUP(A20,'1. 문헌특성'!A:W,6,0)</f>
        <v>환자대조군</v>
      </c>
      <c r="F20" s="4" t="str">
        <f>VLOOKUP(A20,'1. 문헌특성'!A:W,11,0)</f>
        <v>루이소체치매(DLB)/알츠하이머병(AD)</v>
      </c>
      <c r="G20" s="15">
        <f>VLOOKUP(A20,'1. 문헌특성'!A:W,15,0)</f>
        <v>20</v>
      </c>
      <c r="H20" s="4" t="str">
        <f>VLOOKUP(A20,'1. 문헌특성'!A:W,16,0)</f>
        <v>배제사유: 심혈관계 질환 환자, 협심증, 당뇨, 기타 퇴행성 질환, 말초신경병증 환자</v>
      </c>
      <c r="I20" s="16" t="s">
        <v>31</v>
      </c>
      <c r="J20" s="4" t="e">
        <f>VLOOKUP(A20,'1. 문헌특성'!A:W,25,0)</f>
        <v>#REF!</v>
      </c>
      <c r="K20" s="4" t="str">
        <f>VLOOKUP(A20,'1. 문헌특성'!A:W,12,0)</f>
        <v>2009-2010</v>
      </c>
      <c r="L20" s="17" t="s">
        <v>56</v>
      </c>
      <c r="M20" s="16" t="s">
        <v>687</v>
      </c>
      <c r="N20" s="16" t="s">
        <v>2146</v>
      </c>
      <c r="O20" s="16" t="s">
        <v>694</v>
      </c>
      <c r="P20" s="16">
        <v>20</v>
      </c>
      <c r="Q20" s="16">
        <v>2</v>
      </c>
      <c r="R20" s="16">
        <v>15</v>
      </c>
      <c r="S20" s="16">
        <v>17</v>
      </c>
      <c r="T20" s="16">
        <v>85</v>
      </c>
      <c r="U20" s="16" t="s">
        <v>56</v>
      </c>
      <c r="V20" s="16" t="s">
        <v>56</v>
      </c>
      <c r="W20" s="16">
        <v>20</v>
      </c>
      <c r="X20" s="16">
        <v>17</v>
      </c>
      <c r="Y20" s="16">
        <v>15</v>
      </c>
      <c r="Z20" s="16">
        <v>3</v>
      </c>
      <c r="AA20" s="16">
        <v>85</v>
      </c>
      <c r="AB20" s="16" t="s">
        <v>56</v>
      </c>
      <c r="AC20" s="4" t="s">
        <v>56</v>
      </c>
      <c r="AD20" s="4" t="s">
        <v>56</v>
      </c>
      <c r="AF20" s="17" t="s">
        <v>388</v>
      </c>
    </row>
    <row r="21" spans="1:32" ht="13.5" customHeight="1" x14ac:dyDescent="0.3">
      <c r="A21" s="16">
        <v>308</v>
      </c>
      <c r="B21" s="4" t="e">
        <f>VLOOKUP(A21,'1. 문헌특성'!A:W,2,0)</f>
        <v>#N/A</v>
      </c>
      <c r="C21" s="16" t="e">
        <f>VLOOKUP(A21,'1. 문헌특성'!A:W,3,0)</f>
        <v>#N/A</v>
      </c>
      <c r="D21" s="16" t="e">
        <f t="shared" si="0"/>
        <v>#N/A</v>
      </c>
      <c r="E21" s="4" t="e">
        <f>VLOOKUP(A21,'1. 문헌특성'!A:W,6,0)</f>
        <v>#N/A</v>
      </c>
      <c r="F21" s="4" t="e">
        <f>VLOOKUP(A21,'1. 문헌특성'!A:W,11,0)</f>
        <v>#N/A</v>
      </c>
      <c r="G21" s="15" t="e">
        <f>VLOOKUP(A21,'1. 문헌특성'!A:W,15,0)</f>
        <v>#N/A</v>
      </c>
      <c r="H21" s="4" t="e">
        <f>VLOOKUP(A21,'1. 문헌특성'!A:W,16,0)</f>
        <v>#N/A</v>
      </c>
      <c r="I21" s="16" t="s">
        <v>31</v>
      </c>
      <c r="J21" s="4" t="e">
        <f>VLOOKUP(A21,'1. 문헌특성'!A:W,25,0)</f>
        <v>#N/A</v>
      </c>
      <c r="K21" s="4" t="e">
        <f>VLOOKUP(A21,'1. 문헌특성'!A:W,12,0)</f>
        <v>#N/A</v>
      </c>
      <c r="L21" s="17" t="s">
        <v>56</v>
      </c>
      <c r="M21" s="16" t="s">
        <v>56</v>
      </c>
      <c r="O21" s="16" t="s">
        <v>56</v>
      </c>
      <c r="P21" s="16">
        <v>39</v>
      </c>
      <c r="Q21" s="16">
        <v>38</v>
      </c>
      <c r="R21" s="111">
        <v>97.4</v>
      </c>
      <c r="S21" s="16">
        <v>1</v>
      </c>
      <c r="T21" s="120">
        <v>2.6</v>
      </c>
      <c r="U21" s="16" t="s">
        <v>56</v>
      </c>
      <c r="V21" s="16" t="s">
        <v>56</v>
      </c>
      <c r="W21" s="16">
        <v>40</v>
      </c>
      <c r="X21" s="16">
        <v>40</v>
      </c>
      <c r="Z21" s="16">
        <v>0</v>
      </c>
      <c r="AB21" s="16" t="s">
        <v>56</v>
      </c>
      <c r="AC21" s="4" t="s">
        <v>56</v>
      </c>
      <c r="AD21" s="4" t="s">
        <v>56</v>
      </c>
      <c r="AF21" s="17" t="s">
        <v>388</v>
      </c>
    </row>
    <row r="22" spans="1:32" ht="13.5" customHeight="1" x14ac:dyDescent="0.3">
      <c r="A22" s="16">
        <v>352</v>
      </c>
      <c r="B22" s="4" t="str">
        <f>VLOOKUP(A22,'1. 문헌특성'!A:W,2,0)</f>
        <v>Sawy</v>
      </c>
      <c r="C22" s="16">
        <f>VLOOKUP(A22,'1. 문헌특성'!A:W,3,0)</f>
        <v>2011</v>
      </c>
      <c r="D22" s="16" t="str">
        <f t="shared" si="0"/>
        <v>Sawy(2011)</v>
      </c>
      <c r="E22" s="4" t="str">
        <f>VLOOKUP(A22,'1. 문헌특성'!A:W,6,0)</f>
        <v>환자대조군</v>
      </c>
      <c r="F22" s="4" t="str">
        <f>VLOOKUP(A22,'1. 문헌특성'!A:W,11,0)</f>
        <v>CRPS type I/ CRPS type II</v>
      </c>
      <c r="G22" s="15">
        <f>VLOOKUP(A22,'1. 문헌특성'!A:W,15,0)</f>
        <v>7</v>
      </c>
      <c r="H22" s="4" t="str">
        <f>VLOOKUP(A22,'1.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2" s="16" t="s">
        <v>31</v>
      </c>
      <c r="J22" s="4" t="e">
        <f>VLOOKUP(A22,'1. 문헌특성'!A:W,25,0)</f>
        <v>#REF!</v>
      </c>
      <c r="K22" s="4" t="str">
        <f>VLOOKUP(A22,'1. 문헌특성'!A:W,12,0)</f>
        <v>-</v>
      </c>
      <c r="L22" s="17" t="s">
        <v>616</v>
      </c>
      <c r="M22" s="16" t="s">
        <v>56</v>
      </c>
      <c r="O22" s="16" t="s">
        <v>709</v>
      </c>
      <c r="P22" s="16">
        <v>21</v>
      </c>
      <c r="Q22" s="16">
        <v>13</v>
      </c>
      <c r="R22" s="111">
        <v>61.9</v>
      </c>
      <c r="S22" s="16">
        <v>8</v>
      </c>
      <c r="T22" s="111">
        <v>38.1</v>
      </c>
      <c r="U22" s="16" t="s">
        <v>56</v>
      </c>
      <c r="V22" s="16" t="s">
        <v>56</v>
      </c>
      <c r="W22" s="115" t="s">
        <v>56</v>
      </c>
      <c r="X22" s="115" t="s">
        <v>56</v>
      </c>
      <c r="Y22" s="115" t="s">
        <v>56</v>
      </c>
      <c r="Z22" s="115" t="s">
        <v>56</v>
      </c>
      <c r="AA22" s="115" t="s">
        <v>56</v>
      </c>
      <c r="AB22" s="115" t="s">
        <v>56</v>
      </c>
      <c r="AC22" s="15" t="s">
        <v>56</v>
      </c>
      <c r="AD22" s="15" t="s">
        <v>56</v>
      </c>
      <c r="AE22" s="15"/>
      <c r="AF22" s="17" t="s">
        <v>388</v>
      </c>
    </row>
    <row r="23" spans="1:32" ht="13.5" customHeight="1" x14ac:dyDescent="0.3">
      <c r="A23" s="16">
        <v>352</v>
      </c>
      <c r="B23" s="4" t="str">
        <f>VLOOKUP(A23,'1. 문헌특성'!A:W,2,0)</f>
        <v>Sawy</v>
      </c>
      <c r="C23" s="16">
        <f>VLOOKUP(A23,'1. 문헌특성'!A:W,3,0)</f>
        <v>2011</v>
      </c>
      <c r="D23" s="16" t="str">
        <f t="shared" si="0"/>
        <v>Sawy(2011)</v>
      </c>
      <c r="E23" s="4" t="str">
        <f>VLOOKUP(A23,'1. 문헌특성'!A:W,6,0)</f>
        <v>환자대조군</v>
      </c>
      <c r="F23" s="4" t="str">
        <f>VLOOKUP(A23,'1. 문헌특성'!A:W,11,0)</f>
        <v>CRPS type I/ CRPS type II</v>
      </c>
      <c r="G23" s="15">
        <f>VLOOKUP(A23,'1. 문헌특성'!A:W,15,0)</f>
        <v>7</v>
      </c>
      <c r="H23" s="4" t="str">
        <f>VLOOKUP(A23,'1.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3" s="16" t="s">
        <v>31</v>
      </c>
      <c r="J23" s="4" t="e">
        <f>VLOOKUP(A23,'1. 문헌특성'!A:W,25,0)</f>
        <v>#REF!</v>
      </c>
      <c r="K23" s="4" t="str">
        <f>VLOOKUP(A23,'1. 문헌특성'!A:W,12,0)</f>
        <v>-</v>
      </c>
      <c r="L23" s="17" t="s">
        <v>715</v>
      </c>
      <c r="M23" s="16" t="s">
        <v>56</v>
      </c>
      <c r="O23" s="16" t="s">
        <v>709</v>
      </c>
      <c r="P23" s="16">
        <v>14</v>
      </c>
      <c r="Q23" s="16">
        <v>9</v>
      </c>
      <c r="R23" s="111">
        <v>64.3</v>
      </c>
      <c r="S23" s="16">
        <v>5</v>
      </c>
      <c r="T23" s="111">
        <v>35.700000000000003</v>
      </c>
      <c r="U23" s="16" t="s">
        <v>56</v>
      </c>
      <c r="V23" s="16" t="s">
        <v>56</v>
      </c>
      <c r="W23" s="115" t="s">
        <v>56</v>
      </c>
      <c r="X23" s="115" t="s">
        <v>56</v>
      </c>
      <c r="Y23" s="115" t="s">
        <v>56</v>
      </c>
      <c r="Z23" s="115" t="s">
        <v>56</v>
      </c>
      <c r="AA23" s="115" t="s">
        <v>56</v>
      </c>
      <c r="AB23" s="115" t="s">
        <v>56</v>
      </c>
      <c r="AC23" s="15" t="s">
        <v>56</v>
      </c>
      <c r="AD23" s="15" t="s">
        <v>56</v>
      </c>
      <c r="AE23" s="15"/>
    </row>
    <row r="24" spans="1:32" ht="13.5" customHeight="1" x14ac:dyDescent="0.3">
      <c r="A24" s="16">
        <v>352</v>
      </c>
      <c r="B24" s="4" t="str">
        <f>VLOOKUP(A24,'1. 문헌특성'!A:W,2,0)</f>
        <v>Sawy</v>
      </c>
      <c r="C24" s="16">
        <f>VLOOKUP(A24,'1. 문헌특성'!A:W,3,0)</f>
        <v>2011</v>
      </c>
      <c r="D24" s="16" t="str">
        <f t="shared" si="0"/>
        <v>Sawy(2011)</v>
      </c>
      <c r="E24" s="4" t="str">
        <f>VLOOKUP(A24,'1. 문헌특성'!A:W,6,0)</f>
        <v>환자대조군</v>
      </c>
      <c r="F24" s="4" t="str">
        <f>VLOOKUP(A24,'1. 문헌특성'!A:W,11,0)</f>
        <v>CRPS type I/ CRPS type II</v>
      </c>
      <c r="G24" s="15">
        <f>VLOOKUP(A24,'1. 문헌특성'!A:W,15,0)</f>
        <v>7</v>
      </c>
      <c r="H24" s="4" t="str">
        <f>VLOOKUP(A24,'1. 문헌특성'!A:W,16,0)</f>
        <v>배제기준: 카테콜아민 수준에 영향을 미치는 고혈압, 당뇨병과 같이 CRPS특징이 나타나는 질환, 말초신경병증, 레이노현상과 같은 혈관장애, TNFa수준이 영향을 미치는 면역질환, 급성기 단백질 및 혈관문제, 약물 섭취로 인한 혈관계 문제, 코르티코스테로이드, 면역억제제 약물, 뼈 회복을 늦추는 약물, 흡연자
'-CRPS type I: 뚜렷한 신경병변 없이 발생하는 유형, 외상, 뇌졸중, 심근경색 이후에 발생할 수 있음
-CRPS type II: 주요 신경손상이 있음</v>
      </c>
      <c r="I24" s="16" t="s">
        <v>31</v>
      </c>
      <c r="J24" s="4" t="e">
        <f>VLOOKUP(A24,'1. 문헌특성'!A:W,25,0)</f>
        <v>#REF!</v>
      </c>
      <c r="K24" s="4" t="str">
        <f>VLOOKUP(A24,'1. 문헌특성'!A:W,12,0)</f>
        <v>-</v>
      </c>
      <c r="L24" s="17" t="s">
        <v>716</v>
      </c>
      <c r="M24" s="16" t="s">
        <v>56</v>
      </c>
      <c r="O24" s="16" t="s">
        <v>709</v>
      </c>
      <c r="P24" s="16">
        <v>7</v>
      </c>
      <c r="Q24" s="16">
        <v>4</v>
      </c>
      <c r="R24" s="111">
        <v>57.1</v>
      </c>
      <c r="S24" s="16">
        <v>3</v>
      </c>
      <c r="T24" s="111">
        <v>42.9</v>
      </c>
      <c r="U24" s="16" t="s">
        <v>56</v>
      </c>
      <c r="V24" s="16" t="s">
        <v>56</v>
      </c>
      <c r="W24" s="115" t="s">
        <v>56</v>
      </c>
      <c r="X24" s="115" t="s">
        <v>56</v>
      </c>
      <c r="Y24" s="115" t="s">
        <v>56</v>
      </c>
      <c r="Z24" s="115" t="s">
        <v>56</v>
      </c>
      <c r="AA24" s="115" t="s">
        <v>56</v>
      </c>
      <c r="AB24" s="115" t="s">
        <v>56</v>
      </c>
      <c r="AC24" s="15" t="s">
        <v>56</v>
      </c>
      <c r="AD24" s="15" t="s">
        <v>56</v>
      </c>
      <c r="AE24" s="15"/>
    </row>
    <row r="25" spans="1:32" ht="13.5" customHeight="1" x14ac:dyDescent="0.3">
      <c r="A25" s="16">
        <v>357</v>
      </c>
      <c r="B25" s="4" t="e">
        <f>VLOOKUP(A25,'1. 문헌특성'!A:W,2,0)</f>
        <v>#N/A</v>
      </c>
      <c r="C25" s="16" t="e">
        <f>VLOOKUP(A25,'1. 문헌특성'!A:W,3,0)</f>
        <v>#N/A</v>
      </c>
      <c r="D25" s="16" t="e">
        <f t="shared" si="0"/>
        <v>#N/A</v>
      </c>
      <c r="E25" s="4" t="e">
        <f>VLOOKUP(A25,'1. 문헌특성'!A:W,6,0)</f>
        <v>#N/A</v>
      </c>
      <c r="F25" s="4" t="e">
        <f>VLOOKUP(A25,'1. 문헌특성'!A:W,11,0)</f>
        <v>#N/A</v>
      </c>
      <c r="G25" s="15" t="e">
        <f>VLOOKUP(A25,'1. 문헌특성'!A:W,15,0)</f>
        <v>#N/A</v>
      </c>
      <c r="H25" s="4" t="e">
        <f>VLOOKUP(A25,'1. 문헌특성'!A:W,16,0)</f>
        <v>#N/A</v>
      </c>
      <c r="I25" s="16" t="s">
        <v>31</v>
      </c>
      <c r="J25" s="4" t="e">
        <f>VLOOKUP(A25,'1. 문헌특성'!A:W,25,0)</f>
        <v>#N/A</v>
      </c>
      <c r="K25" s="4" t="e">
        <f>VLOOKUP(A25,'1. 문헌특성'!A:W,12,0)</f>
        <v>#N/A</v>
      </c>
      <c r="L25" s="17" t="s">
        <v>56</v>
      </c>
      <c r="M25" s="16" t="s">
        <v>689</v>
      </c>
      <c r="O25" s="16" t="s">
        <v>56</v>
      </c>
      <c r="P25" s="16">
        <v>50</v>
      </c>
      <c r="Q25" s="16">
        <v>32</v>
      </c>
      <c r="R25" s="111">
        <v>64</v>
      </c>
      <c r="S25" s="16">
        <v>18</v>
      </c>
      <c r="T25" s="16">
        <v>36</v>
      </c>
      <c r="U25" s="16" t="s">
        <v>56</v>
      </c>
      <c r="V25" s="16" t="s">
        <v>56</v>
      </c>
      <c r="W25" s="16">
        <v>20</v>
      </c>
      <c r="X25" s="16">
        <v>19</v>
      </c>
      <c r="Y25" s="111">
        <v>95</v>
      </c>
      <c r="Z25" s="16">
        <v>1</v>
      </c>
      <c r="AA25" s="16">
        <v>5</v>
      </c>
      <c r="AB25" s="16">
        <v>4.0000000000000001E-3</v>
      </c>
      <c r="AF25" s="17" t="s">
        <v>379</v>
      </c>
    </row>
    <row r="26" spans="1:32" ht="13.5" customHeight="1" x14ac:dyDescent="0.3">
      <c r="A26" s="16">
        <v>370</v>
      </c>
      <c r="B26" s="4" t="e">
        <f>VLOOKUP(A26,'1. 문헌특성'!A:W,2,0)</f>
        <v>#N/A</v>
      </c>
      <c r="C26" s="16" t="e">
        <f>VLOOKUP(A26,'1. 문헌특성'!A:W,3,0)</f>
        <v>#N/A</v>
      </c>
      <c r="D26" s="16" t="e">
        <f t="shared" si="0"/>
        <v>#N/A</v>
      </c>
      <c r="E26" s="4" t="e">
        <f>VLOOKUP(A26,'1. 문헌특성'!A:W,6,0)</f>
        <v>#N/A</v>
      </c>
      <c r="F26" s="4" t="e">
        <f>VLOOKUP(A26,'1. 문헌특성'!A:W,11,0)</f>
        <v>#N/A</v>
      </c>
      <c r="G26" s="15" t="e">
        <f>VLOOKUP(A26,'1. 문헌특성'!A:W,15,0)</f>
        <v>#N/A</v>
      </c>
      <c r="H26" s="4" t="e">
        <f>VLOOKUP(A26,'1. 문헌특성'!A:W,16,0)</f>
        <v>#N/A</v>
      </c>
      <c r="I26" s="16" t="s">
        <v>31</v>
      </c>
      <c r="J26" s="4" t="e">
        <f>VLOOKUP(A26,'1. 문헌특성'!A:W,25,0)</f>
        <v>#N/A</v>
      </c>
      <c r="K26" s="4" t="e">
        <f>VLOOKUP(A26,'1. 문헌특성'!A:W,12,0)</f>
        <v>#N/A</v>
      </c>
      <c r="L26" s="17" t="s">
        <v>56</v>
      </c>
      <c r="M26" s="16" t="s">
        <v>738</v>
      </c>
      <c r="O26" s="16" t="s">
        <v>739</v>
      </c>
      <c r="P26" s="16">
        <v>17</v>
      </c>
      <c r="Q26" s="16">
        <v>13</v>
      </c>
      <c r="R26" s="114">
        <v>76.5</v>
      </c>
      <c r="S26" s="16">
        <v>4</v>
      </c>
      <c r="T26" s="111">
        <v>23.5</v>
      </c>
      <c r="W26" s="16">
        <v>10</v>
      </c>
      <c r="X26" s="111">
        <v>9</v>
      </c>
      <c r="Y26" s="111">
        <v>90</v>
      </c>
      <c r="Z26" s="16">
        <v>1</v>
      </c>
      <c r="AA26" s="16">
        <v>10</v>
      </c>
      <c r="AB26" s="16">
        <v>0.621</v>
      </c>
      <c r="AF26" s="17" t="s">
        <v>736</v>
      </c>
    </row>
    <row r="27" spans="1:32" ht="13.5" customHeight="1" x14ac:dyDescent="0.3">
      <c r="A27" s="16">
        <v>376</v>
      </c>
      <c r="B27" s="4" t="str">
        <f>VLOOKUP(A27,'1. 문헌특성'!A:W,2,0)</f>
        <v>Reimann</v>
      </c>
      <c r="C27" s="16">
        <f>VLOOKUP(A27,'1. 문헌특성'!A:W,3,0)</f>
        <v>2010</v>
      </c>
      <c r="D27" s="16" t="str">
        <f t="shared" si="0"/>
        <v>Reimann(2010)</v>
      </c>
      <c r="E27" s="4" t="str">
        <f>VLOOKUP(A27,'1. 문헌특성'!A:W,6,0)</f>
        <v>환자대조군</v>
      </c>
      <c r="F27" s="4" t="str">
        <f>VLOOKUP(A27,'1. 문헌특성'!A:W,11,0)</f>
        <v>다계통위축증(MSA)/진행성핵상마비(PSP)/특발성파킨슨병(IPD)</v>
      </c>
      <c r="G27" s="15">
        <f>VLOOKUP(A27,'1. 문헌특성'!A:W,15,0)</f>
        <v>0</v>
      </c>
      <c r="H27" s="4" t="str">
        <f>VLOOKUP(A27,'1.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27" s="16" t="s">
        <v>31</v>
      </c>
      <c r="J27" s="4" t="e">
        <f>VLOOKUP(A27,'1. 문헌특성'!A:W,25,0)</f>
        <v>#REF!</v>
      </c>
      <c r="K27" s="4" t="str">
        <f>VLOOKUP(A27,'1. 문헌특성'!A:W,12,0)</f>
        <v>2002-2005</v>
      </c>
      <c r="L27" s="17" t="s">
        <v>491</v>
      </c>
      <c r="M27" s="16" t="s">
        <v>754</v>
      </c>
      <c r="O27" s="16" t="s">
        <v>56</v>
      </c>
      <c r="P27" s="16">
        <v>38</v>
      </c>
      <c r="Q27" s="16">
        <v>21</v>
      </c>
      <c r="R27" s="114">
        <v>55.3</v>
      </c>
      <c r="S27" s="16">
        <v>17</v>
      </c>
      <c r="T27" s="111">
        <v>44.7</v>
      </c>
      <c r="W27" s="4">
        <v>27</v>
      </c>
      <c r="X27" s="16">
        <v>26</v>
      </c>
      <c r="Y27" s="111">
        <v>96.3</v>
      </c>
      <c r="Z27" s="4">
        <v>1</v>
      </c>
      <c r="AA27" s="111">
        <v>3.7</v>
      </c>
      <c r="AF27" s="17" t="s">
        <v>755</v>
      </c>
    </row>
    <row r="28" spans="1:32" ht="13.5" customHeight="1" x14ac:dyDescent="0.3">
      <c r="A28" s="16">
        <v>376</v>
      </c>
      <c r="B28" s="4" t="str">
        <f>VLOOKUP(A28,'1. 문헌특성'!A:W,2,0)</f>
        <v>Reimann</v>
      </c>
      <c r="C28" s="16">
        <f>VLOOKUP(A28,'1. 문헌특성'!A:W,3,0)</f>
        <v>2010</v>
      </c>
      <c r="D28" s="16" t="str">
        <f t="shared" si="0"/>
        <v>Reimann(2010)</v>
      </c>
      <c r="E28" s="4" t="str">
        <f>VLOOKUP(A28,'1. 문헌특성'!A:W,6,0)</f>
        <v>환자대조군</v>
      </c>
      <c r="F28" s="4" t="str">
        <f>VLOOKUP(A28,'1. 문헌특성'!A:W,11,0)</f>
        <v>다계통위축증(MSA)/진행성핵상마비(PSP)/특발성파킨슨병(IPD)</v>
      </c>
      <c r="G28" s="15">
        <f>VLOOKUP(A28,'1. 문헌특성'!A:W,15,0)</f>
        <v>0</v>
      </c>
      <c r="H28" s="4" t="str">
        <f>VLOOKUP(A28,'1.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28" s="16" t="s">
        <v>31</v>
      </c>
      <c r="J28" s="4" t="e">
        <f>VLOOKUP(A28,'1. 문헌특성'!A:W,25,0)</f>
        <v>#REF!</v>
      </c>
      <c r="K28" s="4" t="str">
        <f>VLOOKUP(A28,'1. 문헌특성'!A:W,12,0)</f>
        <v>2002-2005</v>
      </c>
      <c r="L28" s="17" t="s">
        <v>752</v>
      </c>
      <c r="M28" s="16" t="s">
        <v>754</v>
      </c>
      <c r="O28" s="16" t="s">
        <v>56</v>
      </c>
      <c r="P28" s="16">
        <v>32</v>
      </c>
      <c r="Q28" s="16">
        <v>18</v>
      </c>
      <c r="R28" s="114">
        <v>56.2</v>
      </c>
      <c r="S28" s="16">
        <v>14</v>
      </c>
      <c r="T28" s="111">
        <v>43.8</v>
      </c>
      <c r="W28" s="4">
        <v>27</v>
      </c>
      <c r="X28" s="16">
        <v>26</v>
      </c>
      <c r="Y28" s="111">
        <v>96.3</v>
      </c>
      <c r="Z28" s="4">
        <v>1</v>
      </c>
      <c r="AA28" s="111">
        <v>3.7</v>
      </c>
    </row>
    <row r="29" spans="1:32" ht="13.5" customHeight="1" x14ac:dyDescent="0.3">
      <c r="A29" s="16">
        <v>376</v>
      </c>
      <c r="B29" s="4" t="str">
        <f>VLOOKUP(A29,'1. 문헌특성'!A:W,2,0)</f>
        <v>Reimann</v>
      </c>
      <c r="C29" s="16">
        <f>VLOOKUP(A29,'1. 문헌특성'!A:W,3,0)</f>
        <v>2010</v>
      </c>
      <c r="D29" s="16" t="str">
        <f t="shared" si="0"/>
        <v>Reimann(2010)</v>
      </c>
      <c r="E29" s="4" t="str">
        <f>VLOOKUP(A29,'1. 문헌특성'!A:W,6,0)</f>
        <v>환자대조군</v>
      </c>
      <c r="F29" s="4" t="str">
        <f>VLOOKUP(A29,'1. 문헌특성'!A:W,11,0)</f>
        <v>다계통위축증(MSA)/진행성핵상마비(PSP)/특발성파킨슨병(IPD)</v>
      </c>
      <c r="G29" s="15">
        <f>VLOOKUP(A29,'1. 문헌특성'!A:W,15,0)</f>
        <v>0</v>
      </c>
      <c r="H29" s="4" t="str">
        <f>VLOOKUP(A29,'1. 문헌특성'!A:W,16,0)</f>
        <v>-환자들은 모두 신경학적 검사를 받음
-질병의 중증도는 Hohn&amp;Yahr 기준에 따라 평가되었고, 명확한 감별 진단을 할 수 없는 경우는 제외됨
-기타 배제기준으로는 백내장 수술, 녹내장, 좁은 전방(narrow anterior chamber), 자율신경계에 영향을 미칠 수 있는 약물을 복용하는 경우
-MSA(Gilman criteria), IPD(UKBB), PSP(Litvan cirteria)</v>
      </c>
      <c r="I29" s="16" t="s">
        <v>31</v>
      </c>
      <c r="J29" s="4" t="e">
        <f>VLOOKUP(A29,'1. 문헌특성'!A:W,25,0)</f>
        <v>#REF!</v>
      </c>
      <c r="K29" s="4" t="str">
        <f>VLOOKUP(A29,'1. 문헌특성'!A:W,12,0)</f>
        <v>2002-2005</v>
      </c>
      <c r="L29" s="17" t="s">
        <v>753</v>
      </c>
      <c r="M29" s="16" t="s">
        <v>754</v>
      </c>
      <c r="O29" s="16" t="s">
        <v>56</v>
      </c>
      <c r="P29" s="16">
        <v>26</v>
      </c>
      <c r="Q29" s="16">
        <v>19</v>
      </c>
      <c r="R29" s="114">
        <v>73.099999999999994</v>
      </c>
      <c r="S29" s="16">
        <v>7</v>
      </c>
      <c r="T29" s="111">
        <v>26.9</v>
      </c>
      <c r="W29" s="4">
        <v>27</v>
      </c>
      <c r="X29" s="16">
        <v>26</v>
      </c>
      <c r="Y29" s="111">
        <v>96.3</v>
      </c>
      <c r="Z29" s="4">
        <v>1</v>
      </c>
      <c r="AA29" s="111">
        <v>3.7</v>
      </c>
    </row>
    <row r="30" spans="1:32" ht="13.5" customHeight="1" x14ac:dyDescent="0.3">
      <c r="A30" s="16">
        <v>448</v>
      </c>
      <c r="B30" s="4" t="e">
        <f>VLOOKUP(A30,'1. 문헌특성'!A:W,2,0)</f>
        <v>#N/A</v>
      </c>
      <c r="C30" s="16" t="e">
        <f>VLOOKUP(A30,'1. 문헌특성'!A:W,3,0)</f>
        <v>#N/A</v>
      </c>
      <c r="D30" s="16" t="e">
        <f t="shared" si="0"/>
        <v>#N/A</v>
      </c>
      <c r="E30" s="4" t="e">
        <f>VLOOKUP(A30,'1. 문헌특성'!A:W,6,0)</f>
        <v>#N/A</v>
      </c>
      <c r="F30" s="4" t="e">
        <f>VLOOKUP(A30,'1. 문헌특성'!A:W,11,0)</f>
        <v>#N/A</v>
      </c>
      <c r="G30" s="15" t="e">
        <f>VLOOKUP(A30,'1. 문헌특성'!A:W,15,0)</f>
        <v>#N/A</v>
      </c>
      <c r="H30" s="4" t="e">
        <f>VLOOKUP(A30,'1. 문헌특성'!A:W,16,0)</f>
        <v>#N/A</v>
      </c>
      <c r="I30" s="16" t="s">
        <v>31</v>
      </c>
      <c r="J30" s="4" t="e">
        <f>VLOOKUP(A30,'1. 문헌특성'!A:W,25,0)</f>
        <v>#N/A</v>
      </c>
      <c r="K30" s="4" t="e">
        <f>VLOOKUP(A30,'1. 문헌특성'!A:W,12,0)</f>
        <v>#N/A</v>
      </c>
      <c r="M30" s="16" t="s">
        <v>689</v>
      </c>
      <c r="P30" s="16">
        <v>32</v>
      </c>
      <c r="Q30" s="16">
        <v>18</v>
      </c>
      <c r="R30" s="16">
        <v>56.3</v>
      </c>
      <c r="S30" s="16">
        <v>14</v>
      </c>
      <c r="T30" s="16">
        <v>43.7</v>
      </c>
      <c r="W30" s="16">
        <v>34</v>
      </c>
      <c r="X30" s="16">
        <v>34</v>
      </c>
      <c r="Y30" s="16">
        <v>100</v>
      </c>
      <c r="AB30" s="16" t="s">
        <v>452</v>
      </c>
      <c r="AF30" s="17" t="s">
        <v>773</v>
      </c>
    </row>
    <row r="31" spans="1:32" ht="13.5" customHeight="1" x14ac:dyDescent="0.3">
      <c r="A31" s="16">
        <v>453</v>
      </c>
      <c r="B31" s="4" t="e">
        <f>VLOOKUP(A31,'1. 문헌특성'!A:W,2,0)</f>
        <v>#N/A</v>
      </c>
      <c r="C31" s="16" t="e">
        <f>VLOOKUP(A31,'1. 문헌특성'!A:W,3,0)</f>
        <v>#N/A</v>
      </c>
      <c r="D31" s="16" t="e">
        <f t="shared" si="0"/>
        <v>#N/A</v>
      </c>
      <c r="E31" s="4" t="e">
        <f>VLOOKUP(A31,'1. 문헌특성'!A:W,6,0)</f>
        <v>#N/A</v>
      </c>
      <c r="F31" s="4" t="e">
        <f>VLOOKUP(A31,'1. 문헌특성'!A:W,11,0)</f>
        <v>#N/A</v>
      </c>
      <c r="G31" s="15" t="e">
        <f>VLOOKUP(A31,'1. 문헌특성'!A:W,15,0)</f>
        <v>#N/A</v>
      </c>
      <c r="H31" s="4" t="e">
        <f>VLOOKUP(A31,'1. 문헌특성'!A:W,16,0)</f>
        <v>#N/A</v>
      </c>
      <c r="I31" s="16" t="s">
        <v>31</v>
      </c>
      <c r="J31" s="4" t="e">
        <f>VLOOKUP(A31,'1. 문헌특성'!A:W,25,0)</f>
        <v>#N/A</v>
      </c>
      <c r="K31" s="4" t="e">
        <f>VLOOKUP(A31,'1. 문헌특성'!A:W,12,0)</f>
        <v>#N/A</v>
      </c>
      <c r="M31" s="16" t="s">
        <v>687</v>
      </c>
      <c r="O31" s="16" t="s">
        <v>783</v>
      </c>
      <c r="P31" s="16">
        <v>22</v>
      </c>
      <c r="Q31" s="16">
        <v>22</v>
      </c>
      <c r="R31" s="16">
        <v>100</v>
      </c>
      <c r="S31" s="16">
        <v>0</v>
      </c>
      <c r="T31" s="16">
        <v>0</v>
      </c>
      <c r="W31" s="16">
        <v>20</v>
      </c>
      <c r="X31" s="16">
        <v>20</v>
      </c>
      <c r="Y31" s="16">
        <v>100</v>
      </c>
      <c r="Z31" s="16">
        <v>0</v>
      </c>
      <c r="AA31" s="16">
        <v>0</v>
      </c>
      <c r="AF31" s="17" t="s">
        <v>500</v>
      </c>
    </row>
    <row r="32" spans="1:32" ht="13.5" customHeight="1" x14ac:dyDescent="0.3">
      <c r="A32" s="16">
        <v>453</v>
      </c>
      <c r="B32" s="4" t="e">
        <f>VLOOKUP(A32,'1. 문헌특성'!A:W,2,0)</f>
        <v>#N/A</v>
      </c>
      <c r="C32" s="16" t="e">
        <f>VLOOKUP(A32,'1. 문헌특성'!A:W,3,0)</f>
        <v>#N/A</v>
      </c>
      <c r="D32" s="16" t="e">
        <f t="shared" si="0"/>
        <v>#N/A</v>
      </c>
      <c r="E32" s="4" t="e">
        <f>VLOOKUP(A32,'1. 문헌특성'!A:W,6,0)</f>
        <v>#N/A</v>
      </c>
      <c r="F32" s="4" t="e">
        <f>VLOOKUP(A32,'1. 문헌특성'!A:W,11,0)</f>
        <v>#N/A</v>
      </c>
      <c r="G32" s="15" t="e">
        <f>VLOOKUP(A32,'1. 문헌특성'!A:W,15,0)</f>
        <v>#N/A</v>
      </c>
      <c r="H32" s="4" t="e">
        <f>VLOOKUP(A32,'1. 문헌특성'!A:W,16,0)</f>
        <v>#N/A</v>
      </c>
      <c r="I32" s="16" t="s">
        <v>31</v>
      </c>
      <c r="J32" s="4" t="e">
        <f>VLOOKUP(A32,'1. 문헌특성'!A:W,25,0)</f>
        <v>#N/A</v>
      </c>
      <c r="K32" s="4" t="e">
        <f>VLOOKUP(A32,'1. 문헌특성'!A:W,12,0)</f>
        <v>#N/A</v>
      </c>
      <c r="M32" s="16" t="s">
        <v>669</v>
      </c>
      <c r="O32" s="16" t="s">
        <v>783</v>
      </c>
      <c r="P32" s="16">
        <v>22</v>
      </c>
      <c r="Q32" s="16">
        <v>18</v>
      </c>
      <c r="R32" s="16">
        <v>81.8</v>
      </c>
      <c r="S32" s="16">
        <v>4</v>
      </c>
      <c r="T32" s="16">
        <v>18.2</v>
      </c>
      <c r="W32" s="16">
        <v>20</v>
      </c>
      <c r="X32" s="16">
        <v>20</v>
      </c>
      <c r="Y32" s="16">
        <v>100</v>
      </c>
      <c r="Z32" s="16">
        <v>0</v>
      </c>
      <c r="AA32" s="16">
        <v>0</v>
      </c>
    </row>
    <row r="33" spans="1:32" ht="13.5" customHeight="1" x14ac:dyDescent="0.3">
      <c r="A33" s="16">
        <v>462</v>
      </c>
      <c r="B33" s="4" t="str">
        <f>VLOOKUP(A33,'1. 문헌특성'!A:W,2,0)</f>
        <v>Ashraf</v>
      </c>
      <c r="C33" s="16">
        <f>VLOOKUP(A33,'1. 문헌특성'!A:W,3,0)</f>
        <v>2005</v>
      </c>
      <c r="D33" s="16" t="str">
        <f t="shared" ref="D33:D61" si="1">B33&amp;"("&amp;C33&amp;")"</f>
        <v>Ashraf(2005)</v>
      </c>
      <c r="E33" s="4" t="str">
        <f>VLOOKUP(A33,'1. 문헌특성'!A:W,6,0)</f>
        <v>환자대조군</v>
      </c>
      <c r="F33" s="4" t="str">
        <f>VLOOKUP(A33,'1. 문헌특성'!A:W,11,0)</f>
        <v>척수손상환자 중 발기부전 있음/없음</v>
      </c>
      <c r="G33" s="15">
        <f>VLOOKUP(A33,'1. 문헌특성'!A:W,15,0)</f>
        <v>14</v>
      </c>
      <c r="H33" s="4" t="str">
        <f>VLOOKUP(A33,'1. 문헌특성'!A:W,16,0)</f>
        <v xml:space="preserve">선택기준:  척수손상의 표준 신경학적 및 기능적 분류를 위한 국제 지침에 따라 평가함
배제기준: 말초혈관질환, 당뇨병을 포함하여 발기부전을 일으킬수 있는 다른 질병의 특징을 가진 환자, 말초신경장애 또는 신경 후 병변이 있는 환자, 척수원추, 마미총에 병변이 있는 환자 </v>
      </c>
      <c r="I33" s="16" t="s">
        <v>31</v>
      </c>
      <c r="J33" s="4" t="e">
        <f>VLOOKUP(A33,'1. 문헌특성'!A:W,25,0)</f>
        <v>#REF!</v>
      </c>
      <c r="K33" s="4" t="str">
        <f>VLOOKUP(A33,'1. 문헌특성'!A:W,12,0)</f>
        <v>2001.2-12</v>
      </c>
      <c r="M33" s="16" t="s">
        <v>687</v>
      </c>
      <c r="P33" s="16">
        <v>26</v>
      </c>
      <c r="Q33" s="111">
        <v>5</v>
      </c>
      <c r="R33" s="111">
        <v>19.2</v>
      </c>
      <c r="S33" s="16">
        <v>21</v>
      </c>
      <c r="T33" s="111">
        <v>80.8</v>
      </c>
      <c r="W33" s="16">
        <v>14</v>
      </c>
      <c r="X33" s="111">
        <v>11</v>
      </c>
      <c r="Y33" s="111">
        <v>78.599999999999994</v>
      </c>
      <c r="Z33" s="16">
        <v>3</v>
      </c>
      <c r="AA33" s="111">
        <v>21.4</v>
      </c>
      <c r="AB33" s="16" t="s">
        <v>452</v>
      </c>
      <c r="AF33" s="17" t="s">
        <v>379</v>
      </c>
    </row>
    <row r="34" spans="1:32" ht="13.5" customHeight="1" x14ac:dyDescent="0.3">
      <c r="A34" s="16">
        <v>462</v>
      </c>
      <c r="B34" s="4" t="str">
        <f>VLOOKUP(A34,'1. 문헌특성'!A:W,2,0)</f>
        <v>Ashraf</v>
      </c>
      <c r="C34" s="16">
        <f>VLOOKUP(A34,'1. 문헌특성'!A:W,3,0)</f>
        <v>2005</v>
      </c>
      <c r="D34" s="16" t="str">
        <f t="shared" si="1"/>
        <v>Ashraf(2005)</v>
      </c>
      <c r="E34" s="4" t="str">
        <f>VLOOKUP(A34,'1. 문헌특성'!A:W,6,0)</f>
        <v>환자대조군</v>
      </c>
      <c r="F34" s="4" t="str">
        <f>VLOOKUP(A34,'1. 문헌특성'!A:W,11,0)</f>
        <v>척수손상환자 중 발기부전 있음/없음</v>
      </c>
      <c r="G34" s="15">
        <f>VLOOKUP(A34,'1. 문헌특성'!A:W,15,0)</f>
        <v>14</v>
      </c>
      <c r="H34" s="4" t="str">
        <f>VLOOKUP(A34,'1. 문헌특성'!A:W,16,0)</f>
        <v xml:space="preserve">선택기준:  척수손상의 표준 신경학적 및 기능적 분류를 위한 국제 지침에 따라 평가함
배제기준: 말초혈관질환, 당뇨병을 포함하여 발기부전을 일으킬수 있는 다른 질병의 특징을 가진 환자, 말초신경장애 또는 신경 후 병변이 있는 환자, 척수원추, 마미총에 병변이 있는 환자 </v>
      </c>
      <c r="I34" s="16" t="s">
        <v>31</v>
      </c>
      <c r="J34" s="4" t="e">
        <f>VLOOKUP(A34,'1. 문헌특성'!A:W,25,0)</f>
        <v>#REF!</v>
      </c>
      <c r="K34" s="4" t="str">
        <f>VLOOKUP(A34,'1. 문헌특성'!A:W,12,0)</f>
        <v>2001.2-12</v>
      </c>
      <c r="M34" s="16" t="s">
        <v>669</v>
      </c>
      <c r="P34" s="16">
        <v>26</v>
      </c>
      <c r="Q34" s="111">
        <v>11</v>
      </c>
      <c r="R34" s="111">
        <v>42.3</v>
      </c>
      <c r="S34" s="16">
        <v>15</v>
      </c>
      <c r="T34" s="111">
        <v>57.6</v>
      </c>
      <c r="W34" s="16">
        <v>14</v>
      </c>
      <c r="X34" s="111">
        <v>11</v>
      </c>
      <c r="Y34" s="111">
        <v>78.599999999999994</v>
      </c>
      <c r="Z34" s="16">
        <v>3</v>
      </c>
      <c r="AA34" s="111">
        <v>21.4</v>
      </c>
      <c r="AB34" s="16">
        <v>2.7900000000000001E-2</v>
      </c>
    </row>
    <row r="35" spans="1:32" ht="13.5" customHeight="1" x14ac:dyDescent="0.3">
      <c r="A35" s="16">
        <v>510</v>
      </c>
      <c r="B35" s="4" t="e">
        <f>VLOOKUP(A35,'1. 문헌특성'!A:W,2,0)</f>
        <v>#N/A</v>
      </c>
      <c r="C35" s="16" t="e">
        <f>VLOOKUP(A35,'1. 문헌특성'!A:W,3,0)</f>
        <v>#N/A</v>
      </c>
      <c r="D35" s="16" t="e">
        <f t="shared" si="1"/>
        <v>#N/A</v>
      </c>
      <c r="E35" s="4" t="e">
        <f>VLOOKUP(A35,'1. 문헌특성'!A:W,6,0)</f>
        <v>#N/A</v>
      </c>
      <c r="F35" s="4" t="e">
        <f>VLOOKUP(A35,'1. 문헌특성'!A:W,11,0)</f>
        <v>#N/A</v>
      </c>
      <c r="G35" s="15" t="e">
        <f>VLOOKUP(A35,'1. 문헌특성'!A:W,15,0)</f>
        <v>#N/A</v>
      </c>
      <c r="H35" s="4" t="e">
        <f>VLOOKUP(A35,'1. 문헌특성'!A:W,16,0)</f>
        <v>#N/A</v>
      </c>
      <c r="I35" s="16" t="s">
        <v>31</v>
      </c>
      <c r="J35" s="4" t="e">
        <f>VLOOKUP(A35,'1. 문헌특성'!A:W,25,0)</f>
        <v>#N/A</v>
      </c>
      <c r="K35" s="4" t="e">
        <f>VLOOKUP(A35,'1. 문헌특성'!A:W,12,0)</f>
        <v>#N/A</v>
      </c>
      <c r="M35" s="16" t="s">
        <v>687</v>
      </c>
      <c r="P35" s="16">
        <v>23</v>
      </c>
      <c r="Q35" s="111">
        <v>20</v>
      </c>
      <c r="R35" s="111">
        <v>87</v>
      </c>
      <c r="S35" s="16">
        <v>3</v>
      </c>
      <c r="T35" s="111">
        <v>13</v>
      </c>
      <c r="W35" s="16">
        <v>23</v>
      </c>
      <c r="X35" s="111">
        <v>23</v>
      </c>
      <c r="Y35" s="111">
        <v>100</v>
      </c>
      <c r="Z35" s="16">
        <v>0</v>
      </c>
      <c r="AA35" s="111">
        <v>0</v>
      </c>
      <c r="AB35" s="16">
        <v>0.23200000000000001</v>
      </c>
      <c r="AF35" s="17" t="s">
        <v>379</v>
      </c>
    </row>
    <row r="36" spans="1:32" ht="13.5" customHeight="1" x14ac:dyDescent="0.3">
      <c r="A36" s="16">
        <v>510</v>
      </c>
      <c r="B36" s="4" t="e">
        <f>VLOOKUP(A36,'1. 문헌특성'!A:W,2,0)</f>
        <v>#N/A</v>
      </c>
      <c r="C36" s="16" t="e">
        <f>VLOOKUP(A36,'1. 문헌특성'!A:W,3,0)</f>
        <v>#N/A</v>
      </c>
      <c r="D36" s="16" t="e">
        <f t="shared" si="1"/>
        <v>#N/A</v>
      </c>
      <c r="E36" s="4" t="e">
        <f>VLOOKUP(A36,'1. 문헌특성'!A:W,6,0)</f>
        <v>#N/A</v>
      </c>
      <c r="F36" s="4" t="e">
        <f>VLOOKUP(A36,'1. 문헌특성'!A:W,11,0)</f>
        <v>#N/A</v>
      </c>
      <c r="G36" s="15" t="e">
        <f>VLOOKUP(A36,'1. 문헌특성'!A:W,15,0)</f>
        <v>#N/A</v>
      </c>
      <c r="H36" s="4" t="e">
        <f>VLOOKUP(A36,'1. 문헌특성'!A:W,16,0)</f>
        <v>#N/A</v>
      </c>
      <c r="I36" s="16" t="s">
        <v>31</v>
      </c>
      <c r="J36" s="4" t="e">
        <f>VLOOKUP(A36,'1. 문헌특성'!A:W,25,0)</f>
        <v>#N/A</v>
      </c>
      <c r="K36" s="4" t="e">
        <f>VLOOKUP(A36,'1. 문헌특성'!A:W,12,0)</f>
        <v>#N/A</v>
      </c>
      <c r="M36" s="16" t="s">
        <v>630</v>
      </c>
      <c r="P36" s="16">
        <v>23</v>
      </c>
      <c r="Q36" s="111">
        <v>17</v>
      </c>
      <c r="R36" s="111">
        <v>73.900000000000006</v>
      </c>
      <c r="S36" s="16">
        <v>6</v>
      </c>
      <c r="T36" s="111">
        <v>26.1</v>
      </c>
      <c r="W36" s="16">
        <v>23</v>
      </c>
      <c r="X36" s="111">
        <v>23</v>
      </c>
      <c r="Y36" s="111">
        <v>100</v>
      </c>
      <c r="Z36" s="16">
        <v>0</v>
      </c>
      <c r="AA36" s="111">
        <v>0</v>
      </c>
      <c r="AB36" s="16">
        <v>2.8000000000000001E-2</v>
      </c>
    </row>
    <row r="37" spans="1:32" ht="13.5" customHeight="1" x14ac:dyDescent="0.3">
      <c r="A37" s="16">
        <v>544</v>
      </c>
      <c r="B37" s="4" t="e">
        <f>VLOOKUP(A37,'1. 문헌특성'!A:W,2,0)</f>
        <v>#N/A</v>
      </c>
      <c r="C37" s="16" t="e">
        <f>VLOOKUP(A37,'1. 문헌특성'!A:W,3,0)</f>
        <v>#N/A</v>
      </c>
      <c r="D37" s="16" t="e">
        <f t="shared" si="1"/>
        <v>#N/A</v>
      </c>
      <c r="E37" s="4" t="e">
        <f>VLOOKUP(A37,'1. 문헌특성'!A:W,6,0)</f>
        <v>#N/A</v>
      </c>
      <c r="F37" s="4" t="e">
        <f>VLOOKUP(A37,'1. 문헌특성'!A:W,11,0)</f>
        <v>#N/A</v>
      </c>
      <c r="G37" s="15" t="e">
        <f>VLOOKUP(A37,'1. 문헌특성'!A:W,15,0)</f>
        <v>#N/A</v>
      </c>
      <c r="H37" s="4" t="e">
        <f>VLOOKUP(A37,'1. 문헌특성'!A:W,16,0)</f>
        <v>#N/A</v>
      </c>
      <c r="I37" s="16" t="s">
        <v>31</v>
      </c>
      <c r="J37" s="4" t="e">
        <f>VLOOKUP(A37,'1. 문헌특성'!A:W,25,0)</f>
        <v>#N/A</v>
      </c>
      <c r="K37" s="4" t="e">
        <f>VLOOKUP(A37,'1. 문헌특성'!A:W,12,0)</f>
        <v>#N/A</v>
      </c>
      <c r="M37" s="16" t="s">
        <v>813</v>
      </c>
      <c r="O37" s="16" t="s">
        <v>56</v>
      </c>
      <c r="P37" s="16">
        <v>60</v>
      </c>
      <c r="Q37" s="16">
        <v>43</v>
      </c>
      <c r="R37" s="111">
        <v>72</v>
      </c>
      <c r="S37" s="16">
        <v>17</v>
      </c>
      <c r="T37" s="111">
        <v>28</v>
      </c>
      <c r="U37" s="115"/>
      <c r="V37" s="115"/>
      <c r="W37" s="16">
        <v>20</v>
      </c>
      <c r="X37" s="111">
        <v>20</v>
      </c>
      <c r="Y37" s="111">
        <v>100</v>
      </c>
      <c r="Z37" s="111">
        <v>0</v>
      </c>
      <c r="AA37" s="111">
        <v>0</v>
      </c>
      <c r="AF37" s="17" t="s">
        <v>391</v>
      </c>
    </row>
    <row r="38" spans="1:32" ht="13.5" customHeight="1" x14ac:dyDescent="0.3">
      <c r="A38" s="16">
        <v>559</v>
      </c>
      <c r="B38" s="4" t="e">
        <f>VLOOKUP(A38,'1. 문헌특성'!A:W,2,0)</f>
        <v>#N/A</v>
      </c>
      <c r="C38" s="16" t="e">
        <f>VLOOKUP(A38,'1. 문헌특성'!A:W,3,0)</f>
        <v>#N/A</v>
      </c>
      <c r="D38" s="16" t="e">
        <f t="shared" si="1"/>
        <v>#N/A</v>
      </c>
      <c r="E38" s="4" t="e">
        <f>VLOOKUP(A38,'1. 문헌특성'!A:W,6,0)</f>
        <v>#N/A</v>
      </c>
      <c r="F38" s="4" t="e">
        <f>VLOOKUP(A38,'1. 문헌특성'!A:W,11,0)</f>
        <v>#N/A</v>
      </c>
      <c r="G38" s="15" t="e">
        <f>VLOOKUP(A38,'1. 문헌특성'!A:W,15,0)</f>
        <v>#N/A</v>
      </c>
      <c r="H38" s="4" t="e">
        <f>VLOOKUP(A38,'1. 문헌특성'!A:W,16,0)</f>
        <v>#N/A</v>
      </c>
      <c r="I38" s="16" t="s">
        <v>31</v>
      </c>
      <c r="J38" s="4" t="e">
        <f>VLOOKUP(A38,'1. 문헌특성'!A:W,25,0)</f>
        <v>#N/A</v>
      </c>
      <c r="K38" s="4" t="e">
        <f>VLOOKUP(A38,'1. 문헌특성'!A:W,12,0)</f>
        <v>#N/A</v>
      </c>
      <c r="M38" s="16" t="s">
        <v>689</v>
      </c>
      <c r="P38" s="16">
        <v>29</v>
      </c>
      <c r="Q38" s="16">
        <v>5</v>
      </c>
      <c r="R38" s="111">
        <v>17.2</v>
      </c>
      <c r="S38" s="16">
        <v>24</v>
      </c>
      <c r="T38" s="111">
        <v>82.8</v>
      </c>
      <c r="W38" s="16">
        <v>30</v>
      </c>
      <c r="X38" s="16">
        <v>30</v>
      </c>
      <c r="Y38" s="111">
        <v>100</v>
      </c>
      <c r="Z38" s="16">
        <v>0</v>
      </c>
      <c r="AA38" s="111">
        <v>0</v>
      </c>
      <c r="AB38" s="16">
        <v>0</v>
      </c>
      <c r="AF38" s="17" t="s">
        <v>500</v>
      </c>
    </row>
    <row r="39" spans="1:32" ht="13.5" customHeight="1" x14ac:dyDescent="0.3">
      <c r="A39" s="16">
        <v>559</v>
      </c>
      <c r="B39" s="4" t="e">
        <f>VLOOKUP(A39,'1. 문헌특성'!A:W,2,0)</f>
        <v>#N/A</v>
      </c>
      <c r="C39" s="16" t="e">
        <f>VLOOKUP(A39,'1. 문헌특성'!A:W,3,0)</f>
        <v>#N/A</v>
      </c>
      <c r="D39" s="16" t="e">
        <f t="shared" si="1"/>
        <v>#N/A</v>
      </c>
      <c r="E39" s="4" t="e">
        <f>VLOOKUP(A39,'1. 문헌특성'!A:W,6,0)</f>
        <v>#N/A</v>
      </c>
      <c r="F39" s="4" t="e">
        <f>VLOOKUP(A39,'1. 문헌특성'!A:W,11,0)</f>
        <v>#N/A</v>
      </c>
      <c r="G39" s="15" t="e">
        <f>VLOOKUP(A39,'1. 문헌특성'!A:W,15,0)</f>
        <v>#N/A</v>
      </c>
      <c r="H39" s="4" t="e">
        <f>VLOOKUP(A39,'1. 문헌특성'!A:W,16,0)</f>
        <v>#N/A</v>
      </c>
      <c r="I39" s="16" t="s">
        <v>31</v>
      </c>
      <c r="J39" s="4" t="e">
        <f>VLOOKUP(A39,'1. 문헌특성'!A:W,25,0)</f>
        <v>#N/A</v>
      </c>
      <c r="K39" s="4" t="e">
        <f>VLOOKUP(A39,'1. 문헌특성'!A:W,12,0)</f>
        <v>#N/A</v>
      </c>
      <c r="M39" s="16" t="s">
        <v>825</v>
      </c>
      <c r="P39" s="16">
        <v>29</v>
      </c>
      <c r="Q39" s="16">
        <v>7</v>
      </c>
      <c r="R39" s="111">
        <v>24.1</v>
      </c>
      <c r="S39" s="16">
        <v>22</v>
      </c>
      <c r="T39" s="111">
        <v>75.900000000000006</v>
      </c>
      <c r="W39" s="16">
        <v>30</v>
      </c>
      <c r="X39" s="16">
        <v>30</v>
      </c>
      <c r="Y39" s="111">
        <v>100</v>
      </c>
      <c r="Z39" s="16">
        <v>0</v>
      </c>
      <c r="AA39" s="111">
        <v>0</v>
      </c>
      <c r="AB39" s="16">
        <v>0</v>
      </c>
    </row>
    <row r="40" spans="1:32" ht="13.5" customHeight="1" x14ac:dyDescent="0.3">
      <c r="A40" s="16">
        <v>651</v>
      </c>
      <c r="B40" s="4" t="e">
        <f>VLOOKUP(A40,'1. 문헌특성'!A:W,2,0)</f>
        <v>#N/A</v>
      </c>
      <c r="C40" s="16" t="e">
        <f>VLOOKUP(A40,'1. 문헌특성'!A:W,3,0)</f>
        <v>#N/A</v>
      </c>
      <c r="D40" s="16" t="e">
        <f t="shared" si="1"/>
        <v>#N/A</v>
      </c>
      <c r="E40" s="4" t="e">
        <f>VLOOKUP(A40,'1. 문헌특성'!A:W,6,0)</f>
        <v>#N/A</v>
      </c>
      <c r="F40" s="4" t="e">
        <f>VLOOKUP(A40,'1. 문헌특성'!A:W,11,0)</f>
        <v>#N/A</v>
      </c>
      <c r="G40" s="15" t="e">
        <f>VLOOKUP(A40,'1. 문헌특성'!A:W,15,0)</f>
        <v>#N/A</v>
      </c>
      <c r="H40" s="4" t="e">
        <f>VLOOKUP(A40,'1. 문헌특성'!A:W,16,0)</f>
        <v>#N/A</v>
      </c>
      <c r="I40" s="16" t="s">
        <v>31</v>
      </c>
      <c r="J40" s="4" t="e">
        <f>VLOOKUP(A40,'1. 문헌특성'!A:W,25,0)</f>
        <v>#N/A</v>
      </c>
      <c r="K40" s="4" t="e">
        <f>VLOOKUP(A40,'1. 문헌특성'!A:W,12,0)</f>
        <v>#N/A</v>
      </c>
      <c r="P40" s="16">
        <v>51</v>
      </c>
      <c r="Q40" s="16">
        <v>28</v>
      </c>
      <c r="R40" s="16">
        <v>54.9</v>
      </c>
      <c r="S40" s="16">
        <v>23</v>
      </c>
      <c r="T40" s="16">
        <v>45.1</v>
      </c>
      <c r="W40" s="111">
        <v>32</v>
      </c>
      <c r="X40" s="111">
        <v>32</v>
      </c>
      <c r="Y40" s="111">
        <v>100</v>
      </c>
      <c r="Z40" s="111">
        <v>0</v>
      </c>
      <c r="AA40" s="111">
        <v>0</v>
      </c>
      <c r="AF40" s="17" t="s">
        <v>838</v>
      </c>
    </row>
    <row r="41" spans="1:32" ht="13.5" customHeight="1" x14ac:dyDescent="0.3">
      <c r="A41" s="16">
        <v>660</v>
      </c>
      <c r="B41" s="4" t="e">
        <f>VLOOKUP(A41,'1. 문헌특성'!A:W,2,0)</f>
        <v>#N/A</v>
      </c>
      <c r="C41" s="16" t="e">
        <f>VLOOKUP(A41,'1. 문헌특성'!A:W,3,0)</f>
        <v>#N/A</v>
      </c>
      <c r="D41" s="16" t="e">
        <f t="shared" si="1"/>
        <v>#N/A</v>
      </c>
      <c r="E41" s="4" t="e">
        <f>VLOOKUP(A41,'1. 문헌특성'!A:W,6,0)</f>
        <v>#N/A</v>
      </c>
      <c r="F41" s="4" t="e">
        <f>VLOOKUP(A41,'1. 문헌특성'!A:W,11,0)</f>
        <v>#N/A</v>
      </c>
      <c r="G41" s="15" t="e">
        <f>VLOOKUP(A41,'1. 문헌특성'!A:W,15,0)</f>
        <v>#N/A</v>
      </c>
      <c r="H41" s="4" t="e">
        <f>VLOOKUP(A41,'1. 문헌특성'!A:W,16,0)</f>
        <v>#N/A</v>
      </c>
      <c r="I41" s="16" t="s">
        <v>31</v>
      </c>
      <c r="J41" s="4" t="e">
        <f>VLOOKUP(A41,'1. 문헌특성'!A:W,25,0)</f>
        <v>#N/A</v>
      </c>
      <c r="K41" s="4" t="e">
        <f>VLOOKUP(A41,'1. 문헌특성'!A:W,12,0)</f>
        <v>#N/A</v>
      </c>
      <c r="L41" s="17" t="s">
        <v>847</v>
      </c>
      <c r="M41" s="16" t="s">
        <v>853</v>
      </c>
      <c r="O41" s="16" t="s">
        <v>56</v>
      </c>
      <c r="P41" s="16">
        <v>75</v>
      </c>
      <c r="Q41" s="111">
        <v>44</v>
      </c>
      <c r="R41" s="111">
        <v>58.8</v>
      </c>
      <c r="S41" s="111">
        <v>31</v>
      </c>
      <c r="T41" s="16">
        <v>41.2</v>
      </c>
      <c r="W41" s="115"/>
      <c r="X41" s="115"/>
      <c r="Y41" s="115"/>
      <c r="Z41" s="115"/>
      <c r="AA41" s="115"/>
      <c r="AB41" s="115" t="s">
        <v>56</v>
      </c>
      <c r="AF41" s="17" t="s">
        <v>852</v>
      </c>
    </row>
    <row r="42" spans="1:32" ht="13.5" customHeight="1" x14ac:dyDescent="0.3">
      <c r="A42" s="16">
        <v>660</v>
      </c>
      <c r="B42" s="4" t="e">
        <f>VLOOKUP(A42,'1. 문헌특성'!A:W,2,0)</f>
        <v>#N/A</v>
      </c>
      <c r="C42" s="16" t="e">
        <f>VLOOKUP(A42,'1. 문헌특성'!A:W,3,0)</f>
        <v>#N/A</v>
      </c>
      <c r="D42" s="16" t="e">
        <f t="shared" si="1"/>
        <v>#N/A</v>
      </c>
      <c r="E42" s="4" t="e">
        <f>VLOOKUP(A42,'1. 문헌특성'!A:W,6,0)</f>
        <v>#N/A</v>
      </c>
      <c r="F42" s="4" t="e">
        <f>VLOOKUP(A42,'1. 문헌특성'!A:W,11,0)</f>
        <v>#N/A</v>
      </c>
      <c r="G42" s="15" t="e">
        <f>VLOOKUP(A42,'1. 문헌특성'!A:W,15,0)</f>
        <v>#N/A</v>
      </c>
      <c r="H42" s="4" t="e">
        <f>VLOOKUP(A42,'1. 문헌특성'!A:W,16,0)</f>
        <v>#N/A</v>
      </c>
      <c r="I42" s="16" t="s">
        <v>31</v>
      </c>
      <c r="J42" s="4" t="e">
        <f>VLOOKUP(A42,'1. 문헌특성'!A:W,25,0)</f>
        <v>#N/A</v>
      </c>
      <c r="K42" s="4" t="e">
        <f>VLOOKUP(A42,'1. 문헌특성'!A:W,12,0)</f>
        <v>#N/A</v>
      </c>
      <c r="L42" s="17" t="s">
        <v>848</v>
      </c>
      <c r="M42" s="16" t="s">
        <v>853</v>
      </c>
      <c r="O42" s="16" t="s">
        <v>56</v>
      </c>
      <c r="P42" s="16">
        <v>25</v>
      </c>
      <c r="Q42" s="111">
        <v>17</v>
      </c>
      <c r="R42" s="111">
        <v>70</v>
      </c>
      <c r="S42" s="111">
        <v>8</v>
      </c>
      <c r="T42" s="16">
        <v>30</v>
      </c>
      <c r="W42" s="115"/>
      <c r="X42" s="115"/>
      <c r="Y42" s="115"/>
      <c r="Z42" s="115"/>
      <c r="AA42" s="115"/>
      <c r="AB42" s="115" t="s">
        <v>56</v>
      </c>
    </row>
    <row r="43" spans="1:32" ht="13.5" customHeight="1" x14ac:dyDescent="0.3">
      <c r="A43" s="16">
        <v>660</v>
      </c>
      <c r="B43" s="4" t="e">
        <f>VLOOKUP(A43,'1. 문헌특성'!A:W,2,0)</f>
        <v>#N/A</v>
      </c>
      <c r="C43" s="16" t="e">
        <f>VLOOKUP(A43,'1. 문헌특성'!A:W,3,0)</f>
        <v>#N/A</v>
      </c>
      <c r="D43" s="16" t="e">
        <f t="shared" si="1"/>
        <v>#N/A</v>
      </c>
      <c r="E43" s="4" t="e">
        <f>VLOOKUP(A43,'1. 문헌특성'!A:W,6,0)</f>
        <v>#N/A</v>
      </c>
      <c r="F43" s="4" t="e">
        <f>VLOOKUP(A43,'1. 문헌특성'!A:W,11,0)</f>
        <v>#N/A</v>
      </c>
      <c r="G43" s="15" t="e">
        <f>VLOOKUP(A43,'1. 문헌특성'!A:W,15,0)</f>
        <v>#N/A</v>
      </c>
      <c r="H43" s="4" t="e">
        <f>VLOOKUP(A43,'1. 문헌특성'!A:W,16,0)</f>
        <v>#N/A</v>
      </c>
      <c r="I43" s="16" t="s">
        <v>31</v>
      </c>
      <c r="J43" s="4" t="e">
        <f>VLOOKUP(A43,'1. 문헌특성'!A:W,25,0)</f>
        <v>#N/A</v>
      </c>
      <c r="K43" s="4" t="e">
        <f>VLOOKUP(A43,'1. 문헌특성'!A:W,12,0)</f>
        <v>#N/A</v>
      </c>
      <c r="L43" s="17" t="s">
        <v>849</v>
      </c>
      <c r="M43" s="16" t="s">
        <v>853</v>
      </c>
      <c r="O43" s="16" t="s">
        <v>56</v>
      </c>
      <c r="P43" s="16">
        <v>25</v>
      </c>
      <c r="Q43" s="111">
        <v>13</v>
      </c>
      <c r="R43" s="111">
        <v>52</v>
      </c>
      <c r="S43" s="111">
        <v>12</v>
      </c>
      <c r="T43" s="16">
        <v>48</v>
      </c>
      <c r="W43" s="115"/>
      <c r="X43" s="115"/>
      <c r="Y43" s="115"/>
      <c r="Z43" s="115"/>
      <c r="AA43" s="115"/>
      <c r="AB43" s="115" t="s">
        <v>851</v>
      </c>
    </row>
    <row r="44" spans="1:32" ht="13.5" customHeight="1" x14ac:dyDescent="0.3">
      <c r="A44" s="16">
        <v>660</v>
      </c>
      <c r="B44" s="4" t="e">
        <f>VLOOKUP(A44,'1. 문헌특성'!A:W,2,0)</f>
        <v>#N/A</v>
      </c>
      <c r="C44" s="16" t="e">
        <f>VLOOKUP(A44,'1. 문헌특성'!A:W,3,0)</f>
        <v>#N/A</v>
      </c>
      <c r="D44" s="16" t="e">
        <f t="shared" si="1"/>
        <v>#N/A</v>
      </c>
      <c r="E44" s="4" t="e">
        <f>VLOOKUP(A44,'1. 문헌특성'!A:W,6,0)</f>
        <v>#N/A</v>
      </c>
      <c r="F44" s="4" t="e">
        <f>VLOOKUP(A44,'1. 문헌특성'!A:W,11,0)</f>
        <v>#N/A</v>
      </c>
      <c r="G44" s="15" t="e">
        <f>VLOOKUP(A44,'1. 문헌특성'!A:W,15,0)</f>
        <v>#N/A</v>
      </c>
      <c r="H44" s="4" t="e">
        <f>VLOOKUP(A44,'1. 문헌특성'!A:W,16,0)</f>
        <v>#N/A</v>
      </c>
      <c r="I44" s="16" t="s">
        <v>31</v>
      </c>
      <c r="J44" s="4" t="e">
        <f>VLOOKUP(A44,'1. 문헌특성'!A:W,25,0)</f>
        <v>#N/A</v>
      </c>
      <c r="K44" s="4" t="e">
        <f>VLOOKUP(A44,'1. 문헌특성'!A:W,12,0)</f>
        <v>#N/A</v>
      </c>
      <c r="L44" s="17" t="s">
        <v>850</v>
      </c>
      <c r="M44" s="16" t="s">
        <v>853</v>
      </c>
      <c r="O44" s="16" t="s">
        <v>56</v>
      </c>
      <c r="P44" s="16">
        <v>25</v>
      </c>
      <c r="Q44" s="111">
        <v>13</v>
      </c>
      <c r="R44" s="111">
        <v>52</v>
      </c>
      <c r="S44" s="111">
        <v>12</v>
      </c>
      <c r="T44" s="16">
        <v>48</v>
      </c>
      <c r="W44" s="115"/>
      <c r="X44" s="115"/>
      <c r="Y44" s="115"/>
      <c r="Z44" s="115"/>
      <c r="AA44" s="115"/>
      <c r="AB44" s="115" t="s">
        <v>851</v>
      </c>
    </row>
    <row r="45" spans="1:32" ht="13.5" customHeight="1" x14ac:dyDescent="0.3">
      <c r="A45" s="16">
        <v>669</v>
      </c>
      <c r="B45" s="4" t="e">
        <f>VLOOKUP(A45,'1. 문헌특성'!A:W,2,0)</f>
        <v>#N/A</v>
      </c>
      <c r="C45" s="16" t="e">
        <f>VLOOKUP(A45,'1. 문헌특성'!A:W,3,0)</f>
        <v>#N/A</v>
      </c>
      <c r="D45" s="16" t="e">
        <f t="shared" si="1"/>
        <v>#N/A</v>
      </c>
      <c r="E45" s="4" t="e">
        <f>VLOOKUP(A45,'1. 문헌특성'!A:W,6,0)</f>
        <v>#N/A</v>
      </c>
      <c r="F45" s="4" t="e">
        <f>VLOOKUP(A45,'1. 문헌특성'!A:W,11,0)</f>
        <v>#N/A</v>
      </c>
      <c r="G45" s="15" t="e">
        <f>VLOOKUP(A45,'1. 문헌특성'!A:W,15,0)</f>
        <v>#N/A</v>
      </c>
      <c r="H45" s="4" t="e">
        <f>VLOOKUP(A45,'1. 문헌특성'!A:W,16,0)</f>
        <v>#N/A</v>
      </c>
      <c r="I45" s="16" t="s">
        <v>31</v>
      </c>
      <c r="J45" s="4" t="e">
        <f>VLOOKUP(A45,'1. 문헌특성'!A:W,25,0)</f>
        <v>#N/A</v>
      </c>
      <c r="K45" s="4" t="e">
        <f>VLOOKUP(A45,'1. 문헌특성'!A:W,12,0)</f>
        <v>#N/A</v>
      </c>
      <c r="L45" s="17" t="s">
        <v>867</v>
      </c>
      <c r="M45" s="16" t="s">
        <v>872</v>
      </c>
      <c r="O45" s="16" t="s">
        <v>56</v>
      </c>
      <c r="P45" s="16">
        <v>36</v>
      </c>
      <c r="Q45" s="111">
        <v>12</v>
      </c>
      <c r="R45" s="111">
        <v>33.299999999999997</v>
      </c>
      <c r="S45" s="16">
        <v>24</v>
      </c>
      <c r="T45" s="111">
        <v>66.7</v>
      </c>
      <c r="W45" s="16">
        <v>36</v>
      </c>
      <c r="X45" s="111">
        <v>36</v>
      </c>
      <c r="Y45" s="111">
        <v>100</v>
      </c>
      <c r="Z45" s="16">
        <v>0</v>
      </c>
      <c r="AA45" s="111">
        <v>0</v>
      </c>
      <c r="AB45" s="16" t="s">
        <v>870</v>
      </c>
      <c r="AF45" s="17" t="s">
        <v>379</v>
      </c>
    </row>
    <row r="46" spans="1:32" ht="13.5" customHeight="1" x14ac:dyDescent="0.3">
      <c r="A46" s="16">
        <v>669</v>
      </c>
      <c r="B46" s="4" t="e">
        <f>VLOOKUP(A46,'1. 문헌특성'!A:W,2,0)</f>
        <v>#N/A</v>
      </c>
      <c r="C46" s="16" t="e">
        <f>VLOOKUP(A46,'1. 문헌특성'!A:W,3,0)</f>
        <v>#N/A</v>
      </c>
      <c r="D46" s="16" t="e">
        <f t="shared" si="1"/>
        <v>#N/A</v>
      </c>
      <c r="E46" s="4" t="e">
        <f>VLOOKUP(A46,'1. 문헌특성'!A:W,6,0)</f>
        <v>#N/A</v>
      </c>
      <c r="F46" s="4" t="e">
        <f>VLOOKUP(A46,'1. 문헌특성'!A:W,11,0)</f>
        <v>#N/A</v>
      </c>
      <c r="G46" s="15" t="e">
        <f>VLOOKUP(A46,'1. 문헌특성'!A:W,15,0)</f>
        <v>#N/A</v>
      </c>
      <c r="H46" s="4" t="e">
        <f>VLOOKUP(A46,'1. 문헌특성'!A:W,16,0)</f>
        <v>#N/A</v>
      </c>
      <c r="I46" s="16" t="s">
        <v>31</v>
      </c>
      <c r="J46" s="4" t="e">
        <f>VLOOKUP(A46,'1. 문헌특성'!A:W,25,0)</f>
        <v>#N/A</v>
      </c>
      <c r="K46" s="4" t="e">
        <f>VLOOKUP(A46,'1. 문헌특성'!A:W,12,0)</f>
        <v>#N/A</v>
      </c>
      <c r="L46" s="17" t="s">
        <v>867</v>
      </c>
      <c r="M46" s="16" t="s">
        <v>868</v>
      </c>
      <c r="O46" s="16" t="s">
        <v>56</v>
      </c>
      <c r="P46" s="16">
        <v>36</v>
      </c>
      <c r="Q46" s="111">
        <v>19</v>
      </c>
      <c r="R46" s="111">
        <v>52.8</v>
      </c>
      <c r="S46" s="16">
        <v>17</v>
      </c>
      <c r="T46" s="111">
        <v>47.2</v>
      </c>
      <c r="W46" s="16">
        <v>36</v>
      </c>
      <c r="X46" s="111">
        <v>36</v>
      </c>
      <c r="Y46" s="111">
        <v>100</v>
      </c>
      <c r="Z46" s="16">
        <v>0</v>
      </c>
      <c r="AA46" s="111">
        <v>0</v>
      </c>
      <c r="AB46" s="16" t="s">
        <v>870</v>
      </c>
    </row>
    <row r="47" spans="1:32" ht="13.5" customHeight="1" x14ac:dyDescent="0.3">
      <c r="A47" s="16">
        <v>669</v>
      </c>
      <c r="B47" s="4" t="e">
        <f>VLOOKUP(A47,'1. 문헌특성'!A:W,2,0)</f>
        <v>#N/A</v>
      </c>
      <c r="C47" s="16" t="e">
        <f>VLOOKUP(A47,'1. 문헌특성'!A:W,3,0)</f>
        <v>#N/A</v>
      </c>
      <c r="D47" s="16" t="e">
        <f t="shared" si="1"/>
        <v>#N/A</v>
      </c>
      <c r="E47" s="4" t="e">
        <f>VLOOKUP(A47,'1. 문헌특성'!A:W,6,0)</f>
        <v>#N/A</v>
      </c>
      <c r="F47" s="4" t="e">
        <f>VLOOKUP(A47,'1. 문헌특성'!A:W,11,0)</f>
        <v>#N/A</v>
      </c>
      <c r="G47" s="15" t="e">
        <f>VLOOKUP(A47,'1. 문헌특성'!A:W,15,0)</f>
        <v>#N/A</v>
      </c>
      <c r="H47" s="4" t="e">
        <f>VLOOKUP(A47,'1. 문헌특성'!A:W,16,0)</f>
        <v>#N/A</v>
      </c>
      <c r="I47" s="16" t="s">
        <v>31</v>
      </c>
      <c r="J47" s="4" t="e">
        <f>VLOOKUP(A47,'1. 문헌특성'!A:W,25,0)</f>
        <v>#N/A</v>
      </c>
      <c r="K47" s="4" t="e">
        <f>VLOOKUP(A47,'1. 문헌특성'!A:W,12,0)</f>
        <v>#N/A</v>
      </c>
      <c r="L47" s="17" t="s">
        <v>867</v>
      </c>
      <c r="M47" s="16" t="s">
        <v>873</v>
      </c>
      <c r="O47" s="16" t="s">
        <v>56</v>
      </c>
      <c r="P47" s="16">
        <v>36</v>
      </c>
      <c r="Q47" s="111">
        <v>19</v>
      </c>
      <c r="R47" s="111">
        <v>52.8</v>
      </c>
      <c r="S47" s="16">
        <v>17</v>
      </c>
      <c r="T47" s="111">
        <v>47.2</v>
      </c>
      <c r="W47" s="16">
        <v>36</v>
      </c>
      <c r="X47" s="111">
        <v>36</v>
      </c>
      <c r="Y47" s="111">
        <v>100</v>
      </c>
      <c r="Z47" s="16">
        <v>0</v>
      </c>
      <c r="AA47" s="111">
        <v>0</v>
      </c>
      <c r="AB47" s="16" t="s">
        <v>870</v>
      </c>
    </row>
    <row r="48" spans="1:32" ht="13.5" customHeight="1" x14ac:dyDescent="0.3">
      <c r="A48" s="16">
        <v>669</v>
      </c>
      <c r="B48" s="4" t="e">
        <f>VLOOKUP(A48,'1. 문헌특성'!A:W,2,0)</f>
        <v>#N/A</v>
      </c>
      <c r="C48" s="16" t="e">
        <f>VLOOKUP(A48,'1. 문헌특성'!A:W,3,0)</f>
        <v>#N/A</v>
      </c>
      <c r="D48" s="16" t="e">
        <f t="shared" si="1"/>
        <v>#N/A</v>
      </c>
      <c r="E48" s="4" t="e">
        <f>VLOOKUP(A48,'1. 문헌특성'!A:W,6,0)</f>
        <v>#N/A</v>
      </c>
      <c r="F48" s="4" t="e">
        <f>VLOOKUP(A48,'1. 문헌특성'!A:W,11,0)</f>
        <v>#N/A</v>
      </c>
      <c r="G48" s="15" t="e">
        <f>VLOOKUP(A48,'1. 문헌특성'!A:W,15,0)</f>
        <v>#N/A</v>
      </c>
      <c r="H48" s="4" t="e">
        <f>VLOOKUP(A48,'1. 문헌특성'!A:W,16,0)</f>
        <v>#N/A</v>
      </c>
      <c r="I48" s="16" t="s">
        <v>31</v>
      </c>
      <c r="J48" s="4" t="e">
        <f>VLOOKUP(A48,'1. 문헌특성'!A:W,25,0)</f>
        <v>#N/A</v>
      </c>
      <c r="K48" s="4" t="e">
        <f>VLOOKUP(A48,'1. 문헌특성'!A:W,12,0)</f>
        <v>#N/A</v>
      </c>
      <c r="L48" s="17" t="s">
        <v>869</v>
      </c>
      <c r="M48" s="16" t="s">
        <v>872</v>
      </c>
      <c r="O48" s="16" t="s">
        <v>56</v>
      </c>
      <c r="P48" s="16">
        <v>36</v>
      </c>
      <c r="Q48" s="111">
        <v>15</v>
      </c>
      <c r="R48" s="111">
        <v>41.7</v>
      </c>
      <c r="S48" s="16">
        <v>21</v>
      </c>
      <c r="T48" s="111">
        <v>58.3</v>
      </c>
      <c r="W48" s="16">
        <v>36</v>
      </c>
      <c r="X48" s="111">
        <v>36</v>
      </c>
      <c r="Y48" s="111">
        <v>100</v>
      </c>
      <c r="Z48" s="16">
        <v>0</v>
      </c>
      <c r="AA48" s="111">
        <v>0</v>
      </c>
      <c r="AB48" s="16" t="s">
        <v>870</v>
      </c>
    </row>
    <row r="49" spans="1:32" ht="13.5" customHeight="1" x14ac:dyDescent="0.3">
      <c r="A49" s="16">
        <v>669</v>
      </c>
      <c r="B49" s="4" t="e">
        <f>VLOOKUP(A49,'1. 문헌특성'!A:W,2,0)</f>
        <v>#N/A</v>
      </c>
      <c r="C49" s="16" t="e">
        <f>VLOOKUP(A49,'1. 문헌특성'!A:W,3,0)</f>
        <v>#N/A</v>
      </c>
      <c r="D49" s="16" t="e">
        <f t="shared" si="1"/>
        <v>#N/A</v>
      </c>
      <c r="E49" s="4" t="e">
        <f>VLOOKUP(A49,'1. 문헌특성'!A:W,6,0)</f>
        <v>#N/A</v>
      </c>
      <c r="F49" s="4" t="e">
        <f>VLOOKUP(A49,'1. 문헌특성'!A:W,11,0)</f>
        <v>#N/A</v>
      </c>
      <c r="G49" s="15" t="e">
        <f>VLOOKUP(A49,'1. 문헌특성'!A:W,15,0)</f>
        <v>#N/A</v>
      </c>
      <c r="H49" s="4" t="e">
        <f>VLOOKUP(A49,'1. 문헌특성'!A:W,16,0)</f>
        <v>#N/A</v>
      </c>
      <c r="I49" s="16" t="s">
        <v>31</v>
      </c>
      <c r="J49" s="4" t="e">
        <f>VLOOKUP(A49,'1. 문헌특성'!A:W,25,0)</f>
        <v>#N/A</v>
      </c>
      <c r="K49" s="4" t="e">
        <f>VLOOKUP(A49,'1. 문헌특성'!A:W,12,0)</f>
        <v>#N/A</v>
      </c>
      <c r="L49" s="17" t="s">
        <v>869</v>
      </c>
      <c r="M49" s="16" t="s">
        <v>868</v>
      </c>
      <c r="O49" s="16" t="s">
        <v>56</v>
      </c>
      <c r="P49" s="16">
        <v>36</v>
      </c>
      <c r="Q49" s="111">
        <v>25</v>
      </c>
      <c r="R49" s="111">
        <v>69.400000000000006</v>
      </c>
      <c r="S49" s="16">
        <v>11</v>
      </c>
      <c r="T49" s="111">
        <v>30.6</v>
      </c>
      <c r="W49" s="16">
        <v>36</v>
      </c>
      <c r="X49" s="111">
        <v>36</v>
      </c>
      <c r="Y49" s="111">
        <v>100</v>
      </c>
      <c r="Z49" s="16">
        <v>0</v>
      </c>
      <c r="AA49" s="111">
        <v>0</v>
      </c>
      <c r="AB49" s="16" t="s">
        <v>870</v>
      </c>
    </row>
    <row r="50" spans="1:32" ht="13.5" customHeight="1" x14ac:dyDescent="0.3">
      <c r="A50" s="16">
        <v>669</v>
      </c>
      <c r="B50" s="4" t="e">
        <f>VLOOKUP(A50,'1. 문헌특성'!A:W,2,0)</f>
        <v>#N/A</v>
      </c>
      <c r="C50" s="16" t="e">
        <f>VLOOKUP(A50,'1. 문헌특성'!A:W,3,0)</f>
        <v>#N/A</v>
      </c>
      <c r="D50" s="16" t="e">
        <f t="shared" si="1"/>
        <v>#N/A</v>
      </c>
      <c r="E50" s="4" t="e">
        <f>VLOOKUP(A50,'1. 문헌특성'!A:W,6,0)</f>
        <v>#N/A</v>
      </c>
      <c r="F50" s="4" t="e">
        <f>VLOOKUP(A50,'1. 문헌특성'!A:W,11,0)</f>
        <v>#N/A</v>
      </c>
      <c r="G50" s="15" t="e">
        <f>VLOOKUP(A50,'1. 문헌특성'!A:W,15,0)</f>
        <v>#N/A</v>
      </c>
      <c r="H50" s="4" t="e">
        <f>VLOOKUP(A50,'1. 문헌특성'!A:W,16,0)</f>
        <v>#N/A</v>
      </c>
      <c r="I50" s="16" t="s">
        <v>31</v>
      </c>
      <c r="J50" s="4" t="e">
        <f>VLOOKUP(A50,'1. 문헌특성'!A:W,25,0)</f>
        <v>#N/A</v>
      </c>
      <c r="K50" s="4" t="e">
        <f>VLOOKUP(A50,'1. 문헌특성'!A:W,12,0)</f>
        <v>#N/A</v>
      </c>
      <c r="L50" s="17" t="s">
        <v>869</v>
      </c>
      <c r="M50" s="16" t="s">
        <v>873</v>
      </c>
      <c r="O50" s="16" t="s">
        <v>56</v>
      </c>
      <c r="P50" s="16">
        <v>36</v>
      </c>
      <c r="Q50" s="111">
        <v>25</v>
      </c>
      <c r="R50" s="111">
        <v>69.400000000000006</v>
      </c>
      <c r="S50" s="16">
        <v>11</v>
      </c>
      <c r="T50" s="111">
        <v>30.6</v>
      </c>
      <c r="W50" s="16">
        <v>36</v>
      </c>
      <c r="X50" s="111">
        <v>36</v>
      </c>
      <c r="Y50" s="111">
        <v>100</v>
      </c>
      <c r="Z50" s="16">
        <v>0</v>
      </c>
      <c r="AA50" s="111">
        <v>0</v>
      </c>
      <c r="AB50" s="16" t="s">
        <v>870</v>
      </c>
    </row>
    <row r="51" spans="1:32" ht="13.5" customHeight="1" x14ac:dyDescent="0.3">
      <c r="A51" s="16">
        <v>697</v>
      </c>
      <c r="B51" s="4" t="e">
        <f>VLOOKUP(A51,'1. 문헌특성'!A:W,2,0)</f>
        <v>#N/A</v>
      </c>
      <c r="C51" s="16" t="e">
        <f>VLOOKUP(A51,'1. 문헌특성'!A:W,3,0)</f>
        <v>#N/A</v>
      </c>
      <c r="D51" s="16" t="e">
        <f t="shared" si="1"/>
        <v>#N/A</v>
      </c>
      <c r="E51" s="4" t="e">
        <f>VLOOKUP(A51,'1. 문헌특성'!A:W,6,0)</f>
        <v>#N/A</v>
      </c>
      <c r="F51" s="4" t="e">
        <f>VLOOKUP(A51,'1. 문헌특성'!A:W,11,0)</f>
        <v>#N/A</v>
      </c>
      <c r="G51" s="15" t="e">
        <f>VLOOKUP(A51,'1. 문헌특성'!A:W,15,0)</f>
        <v>#N/A</v>
      </c>
      <c r="H51" s="4" t="e">
        <f>VLOOKUP(A51,'1. 문헌특성'!A:W,16,0)</f>
        <v>#N/A</v>
      </c>
      <c r="I51" s="16" t="s">
        <v>31</v>
      </c>
      <c r="J51" s="4" t="e">
        <f>VLOOKUP(A51,'1. 문헌특성'!A:W,25,0)</f>
        <v>#N/A</v>
      </c>
      <c r="K51" s="4" t="e">
        <f>VLOOKUP(A51,'1. 문헌특성'!A:W,12,0)</f>
        <v>#N/A</v>
      </c>
      <c r="L51" s="17" t="s">
        <v>56</v>
      </c>
      <c r="M51" s="16" t="s">
        <v>868</v>
      </c>
      <c r="O51" s="16" t="s">
        <v>56</v>
      </c>
      <c r="P51" s="16">
        <v>37</v>
      </c>
      <c r="Q51" s="16">
        <v>15</v>
      </c>
      <c r="R51" s="16">
        <v>41</v>
      </c>
      <c r="S51" s="16">
        <v>22</v>
      </c>
      <c r="T51" s="16">
        <v>59</v>
      </c>
      <c r="W51" s="16">
        <v>33</v>
      </c>
      <c r="X51" s="111">
        <v>33</v>
      </c>
      <c r="Y51" s="111">
        <v>100</v>
      </c>
      <c r="Z51" s="16">
        <v>0</v>
      </c>
      <c r="AA51" s="16">
        <v>0</v>
      </c>
      <c r="AF51" s="17" t="s">
        <v>391</v>
      </c>
    </row>
    <row r="52" spans="1:32" ht="13.5" customHeight="1" x14ac:dyDescent="0.3">
      <c r="A52" s="16">
        <v>697</v>
      </c>
      <c r="B52" s="4" t="e">
        <f>VLOOKUP(A52,'1. 문헌특성'!A:W,2,0)</f>
        <v>#N/A</v>
      </c>
      <c r="C52" s="16" t="e">
        <f>VLOOKUP(A52,'1. 문헌특성'!A:W,3,0)</f>
        <v>#N/A</v>
      </c>
      <c r="D52" s="16" t="e">
        <f t="shared" si="1"/>
        <v>#N/A</v>
      </c>
      <c r="E52" s="4" t="e">
        <f>VLOOKUP(A52,'1. 문헌특성'!A:W,6,0)</f>
        <v>#N/A</v>
      </c>
      <c r="F52" s="4" t="e">
        <f>VLOOKUP(A52,'1. 문헌특성'!A:W,11,0)</f>
        <v>#N/A</v>
      </c>
      <c r="G52" s="15" t="e">
        <f>VLOOKUP(A52,'1. 문헌특성'!A:W,15,0)</f>
        <v>#N/A</v>
      </c>
      <c r="H52" s="4" t="e">
        <f>VLOOKUP(A52,'1. 문헌특성'!A:W,16,0)</f>
        <v>#N/A</v>
      </c>
      <c r="I52" s="16" t="s">
        <v>31</v>
      </c>
      <c r="J52" s="4" t="e">
        <f>VLOOKUP(A52,'1. 문헌특성'!A:W,25,0)</f>
        <v>#N/A</v>
      </c>
      <c r="K52" s="4" t="e">
        <f>VLOOKUP(A52,'1. 문헌특성'!A:W,12,0)</f>
        <v>#N/A</v>
      </c>
      <c r="L52" s="17" t="s">
        <v>56</v>
      </c>
      <c r="M52" s="16" t="s">
        <v>872</v>
      </c>
      <c r="O52" s="16" t="s">
        <v>56</v>
      </c>
      <c r="P52" s="16">
        <v>37</v>
      </c>
      <c r="Q52" s="111">
        <v>27</v>
      </c>
      <c r="R52" s="111">
        <v>73</v>
      </c>
      <c r="S52" s="16">
        <v>10</v>
      </c>
      <c r="T52" s="111">
        <v>27</v>
      </c>
      <c r="W52" s="16">
        <v>33</v>
      </c>
      <c r="X52" s="111">
        <v>33</v>
      </c>
      <c r="Y52" s="111">
        <v>100</v>
      </c>
      <c r="Z52" s="16">
        <v>0</v>
      </c>
      <c r="AA52" s="16">
        <v>0</v>
      </c>
    </row>
    <row r="53" spans="1:32" ht="13.5" customHeight="1" x14ac:dyDescent="0.3">
      <c r="A53" s="16">
        <v>697</v>
      </c>
      <c r="B53" s="4" t="e">
        <f>VLOOKUP(A53,'1. 문헌특성'!A:W,2,0)</f>
        <v>#N/A</v>
      </c>
      <c r="C53" s="16" t="e">
        <f>VLOOKUP(A53,'1. 문헌특성'!A:W,3,0)</f>
        <v>#N/A</v>
      </c>
      <c r="D53" s="16" t="e">
        <f t="shared" si="1"/>
        <v>#N/A</v>
      </c>
      <c r="E53" s="4" t="e">
        <f>VLOOKUP(A53,'1. 문헌특성'!A:W,6,0)</f>
        <v>#N/A</v>
      </c>
      <c r="F53" s="4" t="e">
        <f>VLOOKUP(A53,'1. 문헌특성'!A:W,11,0)</f>
        <v>#N/A</v>
      </c>
      <c r="G53" s="15" t="e">
        <f>VLOOKUP(A53,'1. 문헌특성'!A:W,15,0)</f>
        <v>#N/A</v>
      </c>
      <c r="H53" s="4" t="e">
        <f>VLOOKUP(A53,'1. 문헌특성'!A:W,16,0)</f>
        <v>#N/A</v>
      </c>
      <c r="I53" s="16" t="s">
        <v>31</v>
      </c>
      <c r="J53" s="4" t="e">
        <f>VLOOKUP(A53,'1. 문헌특성'!A:W,25,0)</f>
        <v>#N/A</v>
      </c>
      <c r="K53" s="4" t="e">
        <f>VLOOKUP(A53,'1. 문헌특성'!A:W,12,0)</f>
        <v>#N/A</v>
      </c>
      <c r="L53" s="17" t="s">
        <v>56</v>
      </c>
      <c r="M53" s="16" t="s">
        <v>873</v>
      </c>
      <c r="O53" s="16" t="s">
        <v>56</v>
      </c>
      <c r="P53" s="16">
        <v>37</v>
      </c>
      <c r="Q53" s="16">
        <v>15</v>
      </c>
      <c r="R53" s="16">
        <v>41</v>
      </c>
      <c r="S53" s="111">
        <v>22</v>
      </c>
      <c r="T53" s="111">
        <v>59</v>
      </c>
      <c r="W53" s="16">
        <v>33</v>
      </c>
      <c r="X53" s="16">
        <v>33</v>
      </c>
      <c r="Y53" s="16">
        <v>100</v>
      </c>
      <c r="Z53" s="16">
        <v>0</v>
      </c>
      <c r="AA53" s="16">
        <v>0</v>
      </c>
    </row>
    <row r="54" spans="1:32" ht="13.5" customHeight="1" x14ac:dyDescent="0.3">
      <c r="A54" s="16">
        <v>709</v>
      </c>
      <c r="B54" s="4" t="e">
        <f>VLOOKUP(A54,'1. 문헌특성'!A:W,2,0)</f>
        <v>#N/A</v>
      </c>
      <c r="C54" s="16" t="e">
        <f>VLOOKUP(A54,'1. 문헌특성'!A:W,3,0)</f>
        <v>#N/A</v>
      </c>
      <c r="D54" s="16" t="e">
        <f t="shared" si="1"/>
        <v>#N/A</v>
      </c>
      <c r="E54" s="4" t="e">
        <f>VLOOKUP(A54,'1. 문헌특성'!A:W,6,0)</f>
        <v>#N/A</v>
      </c>
      <c r="F54" s="4" t="e">
        <f>VLOOKUP(A54,'1. 문헌특성'!A:W,11,0)</f>
        <v>#N/A</v>
      </c>
      <c r="G54" s="15" t="e">
        <f>VLOOKUP(A54,'1. 문헌특성'!A:W,15,0)</f>
        <v>#N/A</v>
      </c>
      <c r="H54" s="4" t="e">
        <f>VLOOKUP(A54,'1. 문헌특성'!A:W,16,0)</f>
        <v>#N/A</v>
      </c>
      <c r="I54" s="16" t="s">
        <v>31</v>
      </c>
      <c r="J54" s="4" t="e">
        <f>VLOOKUP(A54,'1. 문헌특성'!A:W,25,0)</f>
        <v>#N/A</v>
      </c>
      <c r="K54" s="4" t="e">
        <f>VLOOKUP(A54,'1. 문헌특성'!A:W,12,0)</f>
        <v>#N/A</v>
      </c>
      <c r="L54" s="17" t="s">
        <v>890</v>
      </c>
      <c r="M54" s="16" t="s">
        <v>853</v>
      </c>
      <c r="O54" s="16" t="s">
        <v>56</v>
      </c>
      <c r="P54" s="16">
        <v>26</v>
      </c>
      <c r="Q54" s="16">
        <v>6</v>
      </c>
      <c r="R54" s="16">
        <v>23.1</v>
      </c>
      <c r="S54" s="16">
        <v>20</v>
      </c>
      <c r="T54" s="16">
        <v>76.900000000000006</v>
      </c>
      <c r="W54" s="115"/>
      <c r="X54" s="115"/>
      <c r="Y54" s="115"/>
      <c r="Z54" s="115"/>
      <c r="AA54" s="115"/>
      <c r="AB54" s="115"/>
      <c r="AF54" s="17" t="s">
        <v>736</v>
      </c>
    </row>
    <row r="55" spans="1:32" ht="13.5" customHeight="1" x14ac:dyDescent="0.3">
      <c r="A55" s="16">
        <v>709</v>
      </c>
      <c r="B55" s="4" t="e">
        <f>VLOOKUP(A55,'1. 문헌특성'!A:W,2,0)</f>
        <v>#N/A</v>
      </c>
      <c r="C55" s="16" t="e">
        <f>VLOOKUP(A55,'1. 문헌특성'!A:W,3,0)</f>
        <v>#N/A</v>
      </c>
      <c r="D55" s="16" t="e">
        <f t="shared" si="1"/>
        <v>#N/A</v>
      </c>
      <c r="E55" s="4" t="e">
        <f>VLOOKUP(A55,'1. 문헌특성'!A:W,6,0)</f>
        <v>#N/A</v>
      </c>
      <c r="F55" s="4" t="e">
        <f>VLOOKUP(A55,'1. 문헌특성'!A:W,11,0)</f>
        <v>#N/A</v>
      </c>
      <c r="G55" s="15" t="e">
        <f>VLOOKUP(A55,'1. 문헌특성'!A:W,15,0)</f>
        <v>#N/A</v>
      </c>
      <c r="H55" s="4" t="e">
        <f>VLOOKUP(A55,'1. 문헌특성'!A:W,16,0)</f>
        <v>#N/A</v>
      </c>
      <c r="I55" s="16" t="s">
        <v>31</v>
      </c>
      <c r="J55" s="4" t="e">
        <f>VLOOKUP(A55,'1. 문헌특성'!A:W,25,0)</f>
        <v>#N/A</v>
      </c>
      <c r="K55" s="4" t="e">
        <f>VLOOKUP(A55,'1. 문헌특성'!A:W,12,0)</f>
        <v>#N/A</v>
      </c>
      <c r="L55" s="17" t="s">
        <v>891</v>
      </c>
      <c r="M55" s="16" t="s">
        <v>853</v>
      </c>
      <c r="O55" s="16" t="s">
        <v>56</v>
      </c>
      <c r="P55" s="16">
        <v>16</v>
      </c>
      <c r="Q55" s="16">
        <v>2</v>
      </c>
      <c r="R55" s="16">
        <v>12.5</v>
      </c>
      <c r="S55" s="16">
        <v>14</v>
      </c>
      <c r="T55" s="16">
        <v>87.5</v>
      </c>
      <c r="W55" s="115"/>
      <c r="X55" s="115"/>
      <c r="Y55" s="115"/>
      <c r="Z55" s="115"/>
      <c r="AA55" s="115"/>
      <c r="AB55" s="115"/>
    </row>
    <row r="56" spans="1:32" ht="13.5" customHeight="1" x14ac:dyDescent="0.3">
      <c r="A56" s="16">
        <v>709</v>
      </c>
      <c r="B56" s="4" t="e">
        <f>VLOOKUP(A56,'1. 문헌특성'!A:W,2,0)</f>
        <v>#N/A</v>
      </c>
      <c r="C56" s="16" t="e">
        <f>VLOOKUP(A56,'1. 문헌특성'!A:W,3,0)</f>
        <v>#N/A</v>
      </c>
      <c r="D56" s="16" t="e">
        <f t="shared" si="1"/>
        <v>#N/A</v>
      </c>
      <c r="E56" s="4" t="e">
        <f>VLOOKUP(A56,'1. 문헌특성'!A:W,6,0)</f>
        <v>#N/A</v>
      </c>
      <c r="F56" s="4" t="e">
        <f>VLOOKUP(A56,'1. 문헌특성'!A:W,11,0)</f>
        <v>#N/A</v>
      </c>
      <c r="G56" s="15" t="e">
        <f>VLOOKUP(A56,'1. 문헌특성'!A:W,15,0)</f>
        <v>#N/A</v>
      </c>
      <c r="H56" s="4" t="e">
        <f>VLOOKUP(A56,'1. 문헌특성'!A:W,16,0)</f>
        <v>#N/A</v>
      </c>
      <c r="I56" s="16" t="s">
        <v>31</v>
      </c>
      <c r="J56" s="4" t="e">
        <f>VLOOKUP(A56,'1. 문헌특성'!A:W,25,0)</f>
        <v>#N/A</v>
      </c>
      <c r="K56" s="4" t="e">
        <f>VLOOKUP(A56,'1. 문헌특성'!A:W,12,0)</f>
        <v>#N/A</v>
      </c>
      <c r="L56" s="17" t="s">
        <v>892</v>
      </c>
      <c r="M56" s="16" t="s">
        <v>853</v>
      </c>
      <c r="O56" s="16" t="s">
        <v>56</v>
      </c>
      <c r="P56" s="16">
        <v>15</v>
      </c>
      <c r="Q56" s="16">
        <v>3</v>
      </c>
      <c r="R56" s="16">
        <v>20</v>
      </c>
      <c r="S56" s="16">
        <v>12</v>
      </c>
      <c r="T56" s="16">
        <v>80</v>
      </c>
      <c r="W56" s="115"/>
      <c r="X56" s="115"/>
      <c r="Y56" s="115"/>
      <c r="Z56" s="115"/>
      <c r="AA56" s="115"/>
      <c r="AB56" s="115"/>
    </row>
    <row r="57" spans="1:32" ht="13.5" customHeight="1" x14ac:dyDescent="0.3">
      <c r="A57" s="16">
        <v>747</v>
      </c>
      <c r="B57" s="4" t="e">
        <f>VLOOKUP(A57,'1. 문헌특성'!A:W,2,0)</f>
        <v>#N/A</v>
      </c>
      <c r="C57" s="16" t="e">
        <f>VLOOKUP(A57,'1. 문헌특성'!A:W,3,0)</f>
        <v>#N/A</v>
      </c>
      <c r="D57" s="16" t="e">
        <f t="shared" si="1"/>
        <v>#N/A</v>
      </c>
      <c r="E57" s="4" t="e">
        <f>VLOOKUP(A57,'1. 문헌특성'!A:W,6,0)</f>
        <v>#N/A</v>
      </c>
      <c r="F57" s="4" t="e">
        <f>VLOOKUP(A57,'1. 문헌특성'!A:W,11,0)</f>
        <v>#N/A</v>
      </c>
      <c r="G57" s="15" t="e">
        <f>VLOOKUP(A57,'1. 문헌특성'!A:W,15,0)</f>
        <v>#N/A</v>
      </c>
      <c r="H57" s="4" t="e">
        <f>VLOOKUP(A57,'1. 문헌특성'!A:W,16,0)</f>
        <v>#N/A</v>
      </c>
      <c r="I57" s="16" t="s">
        <v>31</v>
      </c>
      <c r="J57" s="4" t="e">
        <f>VLOOKUP(A57,'1. 문헌특성'!A:W,25,0)</f>
        <v>#N/A</v>
      </c>
      <c r="K57" s="4" t="e">
        <f>VLOOKUP(A57,'1. 문헌특성'!A:W,12,0)</f>
        <v>#N/A</v>
      </c>
      <c r="L57" s="17" t="s">
        <v>909</v>
      </c>
      <c r="M57" s="16" t="s">
        <v>914</v>
      </c>
      <c r="O57" s="16" t="s">
        <v>56</v>
      </c>
      <c r="P57" s="16">
        <v>21</v>
      </c>
      <c r="Q57" s="16">
        <v>5</v>
      </c>
      <c r="R57" s="111">
        <v>23.8</v>
      </c>
      <c r="S57" s="111">
        <v>16</v>
      </c>
      <c r="T57" s="111">
        <v>76.2</v>
      </c>
      <c r="W57" s="111">
        <v>12</v>
      </c>
      <c r="X57" s="111">
        <v>12</v>
      </c>
      <c r="Y57" s="111">
        <v>100</v>
      </c>
      <c r="Z57" s="111">
        <v>0</v>
      </c>
      <c r="AA57" s="111">
        <v>0</v>
      </c>
      <c r="AF57" s="17" t="s">
        <v>915</v>
      </c>
    </row>
    <row r="58" spans="1:32" ht="13.5" customHeight="1" x14ac:dyDescent="0.3">
      <c r="A58" s="16">
        <v>747</v>
      </c>
      <c r="B58" s="4" t="e">
        <f>VLOOKUP(A58,'1. 문헌특성'!A:W,2,0)</f>
        <v>#N/A</v>
      </c>
      <c r="C58" s="16" t="e">
        <f>VLOOKUP(A58,'1. 문헌특성'!A:W,3,0)</f>
        <v>#N/A</v>
      </c>
      <c r="D58" s="16" t="e">
        <f t="shared" si="1"/>
        <v>#N/A</v>
      </c>
      <c r="E58" s="4" t="e">
        <f>VLOOKUP(A58,'1. 문헌특성'!A:W,6,0)</f>
        <v>#N/A</v>
      </c>
      <c r="F58" s="4" t="e">
        <f>VLOOKUP(A58,'1. 문헌특성'!A:W,11,0)</f>
        <v>#N/A</v>
      </c>
      <c r="G58" s="15" t="e">
        <f>VLOOKUP(A58,'1. 문헌특성'!A:W,15,0)</f>
        <v>#N/A</v>
      </c>
      <c r="H58" s="4" t="e">
        <f>VLOOKUP(A58,'1. 문헌특성'!A:W,16,0)</f>
        <v>#N/A</v>
      </c>
      <c r="I58" s="16" t="s">
        <v>31</v>
      </c>
      <c r="J58" s="4" t="e">
        <f>VLOOKUP(A58,'1. 문헌특성'!A:W,25,0)</f>
        <v>#N/A</v>
      </c>
      <c r="K58" s="4" t="e">
        <f>VLOOKUP(A58,'1. 문헌특성'!A:W,12,0)</f>
        <v>#N/A</v>
      </c>
      <c r="L58" s="17" t="s">
        <v>910</v>
      </c>
      <c r="M58" s="16" t="s">
        <v>914</v>
      </c>
      <c r="O58" s="16" t="s">
        <v>56</v>
      </c>
      <c r="P58" s="16">
        <v>21</v>
      </c>
      <c r="Q58" s="111">
        <v>12</v>
      </c>
      <c r="R58" s="111">
        <v>57.1</v>
      </c>
      <c r="S58" s="16">
        <v>9</v>
      </c>
      <c r="T58" s="111">
        <v>42.9</v>
      </c>
      <c r="W58" s="111">
        <v>12</v>
      </c>
      <c r="X58" s="111">
        <v>12</v>
      </c>
      <c r="Y58" s="111">
        <v>100</v>
      </c>
      <c r="Z58" s="111">
        <v>0</v>
      </c>
      <c r="AA58" s="111">
        <v>0</v>
      </c>
    </row>
    <row r="59" spans="1:32" ht="13.5" customHeight="1" x14ac:dyDescent="0.3">
      <c r="A59" s="16">
        <v>747</v>
      </c>
      <c r="B59" s="4" t="e">
        <f>VLOOKUP(A59,'1. 문헌특성'!A:W,2,0)</f>
        <v>#N/A</v>
      </c>
      <c r="C59" s="16" t="e">
        <f>VLOOKUP(A59,'1. 문헌특성'!A:W,3,0)</f>
        <v>#N/A</v>
      </c>
      <c r="D59" s="16" t="e">
        <f t="shared" si="1"/>
        <v>#N/A</v>
      </c>
      <c r="E59" s="4" t="e">
        <f>VLOOKUP(A59,'1. 문헌특성'!A:W,6,0)</f>
        <v>#N/A</v>
      </c>
      <c r="F59" s="4" t="e">
        <f>VLOOKUP(A59,'1. 문헌특성'!A:W,11,0)</f>
        <v>#N/A</v>
      </c>
      <c r="G59" s="15" t="e">
        <f>VLOOKUP(A59,'1. 문헌특성'!A:W,15,0)</f>
        <v>#N/A</v>
      </c>
      <c r="H59" s="4" t="e">
        <f>VLOOKUP(A59,'1. 문헌특성'!A:W,16,0)</f>
        <v>#N/A</v>
      </c>
      <c r="I59" s="16" t="s">
        <v>31</v>
      </c>
      <c r="J59" s="4" t="e">
        <f>VLOOKUP(A59,'1. 문헌특성'!A:W,25,0)</f>
        <v>#N/A</v>
      </c>
      <c r="K59" s="4" t="e">
        <f>VLOOKUP(A59,'1. 문헌특성'!A:W,12,0)</f>
        <v>#N/A</v>
      </c>
      <c r="L59" s="17" t="s">
        <v>911</v>
      </c>
      <c r="M59" s="16" t="s">
        <v>914</v>
      </c>
      <c r="O59" s="16" t="s">
        <v>56</v>
      </c>
      <c r="P59" s="16">
        <v>21</v>
      </c>
      <c r="Q59" s="111">
        <v>18</v>
      </c>
      <c r="R59" s="111">
        <v>85.7</v>
      </c>
      <c r="S59" s="16">
        <v>3</v>
      </c>
      <c r="T59" s="111">
        <v>14.3</v>
      </c>
      <c r="W59" s="111">
        <v>12</v>
      </c>
      <c r="X59" s="111">
        <v>12</v>
      </c>
      <c r="Y59" s="111">
        <v>100</v>
      </c>
      <c r="Z59" s="111">
        <v>0</v>
      </c>
      <c r="AA59" s="111">
        <v>0</v>
      </c>
    </row>
    <row r="60" spans="1:32" ht="13.5" customHeight="1" x14ac:dyDescent="0.3">
      <c r="A60" s="16">
        <v>747</v>
      </c>
      <c r="B60" s="4" t="e">
        <f>VLOOKUP(A60,'1. 문헌특성'!A:W,2,0)</f>
        <v>#N/A</v>
      </c>
      <c r="C60" s="16" t="e">
        <f>VLOOKUP(A60,'1. 문헌특성'!A:W,3,0)</f>
        <v>#N/A</v>
      </c>
      <c r="D60" s="16" t="e">
        <f t="shared" si="1"/>
        <v>#N/A</v>
      </c>
      <c r="E60" s="4" t="e">
        <f>VLOOKUP(A60,'1. 문헌특성'!A:W,6,0)</f>
        <v>#N/A</v>
      </c>
      <c r="F60" s="4" t="e">
        <f>VLOOKUP(A60,'1. 문헌특성'!A:W,11,0)</f>
        <v>#N/A</v>
      </c>
      <c r="G60" s="15" t="e">
        <f>VLOOKUP(A60,'1. 문헌특성'!A:W,15,0)</f>
        <v>#N/A</v>
      </c>
      <c r="H60" s="4" t="e">
        <f>VLOOKUP(A60,'1. 문헌특성'!A:W,16,0)</f>
        <v>#N/A</v>
      </c>
      <c r="I60" s="16" t="s">
        <v>31</v>
      </c>
      <c r="J60" s="4" t="e">
        <f>VLOOKUP(A60,'1. 문헌특성'!A:W,25,0)</f>
        <v>#N/A</v>
      </c>
      <c r="K60" s="4" t="e">
        <f>VLOOKUP(A60,'1. 문헌특성'!A:W,12,0)</f>
        <v>#N/A</v>
      </c>
      <c r="L60" s="17" t="s">
        <v>912</v>
      </c>
      <c r="M60" s="16" t="s">
        <v>914</v>
      </c>
      <c r="O60" s="16" t="s">
        <v>56</v>
      </c>
      <c r="P60" s="16">
        <v>21</v>
      </c>
      <c r="Q60" s="111">
        <v>20</v>
      </c>
      <c r="R60" s="111">
        <v>95.2</v>
      </c>
      <c r="S60" s="16">
        <v>1</v>
      </c>
      <c r="T60" s="111">
        <v>4.8</v>
      </c>
      <c r="W60" s="111">
        <v>12</v>
      </c>
      <c r="X60" s="111">
        <v>12</v>
      </c>
      <c r="Y60" s="111">
        <v>100</v>
      </c>
      <c r="Z60" s="111">
        <v>0</v>
      </c>
      <c r="AA60" s="111">
        <v>0</v>
      </c>
    </row>
    <row r="61" spans="1:32" ht="13.5" customHeight="1" x14ac:dyDescent="0.3">
      <c r="A61" s="16">
        <v>747</v>
      </c>
      <c r="B61" s="4" t="e">
        <f>VLOOKUP(A61,'1. 문헌특성'!A:W,2,0)</f>
        <v>#N/A</v>
      </c>
      <c r="C61" s="16" t="e">
        <f>VLOOKUP(A61,'1. 문헌특성'!A:W,3,0)</f>
        <v>#N/A</v>
      </c>
      <c r="D61" s="16" t="e">
        <f t="shared" si="1"/>
        <v>#N/A</v>
      </c>
      <c r="E61" s="4" t="e">
        <f>VLOOKUP(A61,'1. 문헌특성'!A:W,6,0)</f>
        <v>#N/A</v>
      </c>
      <c r="F61" s="4" t="e">
        <f>VLOOKUP(A61,'1. 문헌특성'!A:W,11,0)</f>
        <v>#N/A</v>
      </c>
      <c r="G61" s="15" t="e">
        <f>VLOOKUP(A61,'1. 문헌특성'!A:W,15,0)</f>
        <v>#N/A</v>
      </c>
      <c r="H61" s="4" t="e">
        <f>VLOOKUP(A61,'1. 문헌특성'!A:W,16,0)</f>
        <v>#N/A</v>
      </c>
      <c r="I61" s="16" t="s">
        <v>31</v>
      </c>
      <c r="J61" s="4" t="e">
        <f>VLOOKUP(A61,'1. 문헌특성'!A:W,25,0)</f>
        <v>#N/A</v>
      </c>
      <c r="K61" s="4" t="e">
        <f>VLOOKUP(A61,'1. 문헌특성'!A:W,12,0)</f>
        <v>#N/A</v>
      </c>
      <c r="L61" s="17" t="s">
        <v>913</v>
      </c>
      <c r="M61" s="16" t="s">
        <v>914</v>
      </c>
      <c r="O61" s="16" t="s">
        <v>56</v>
      </c>
      <c r="P61" s="16">
        <v>21</v>
      </c>
      <c r="Q61" s="111">
        <v>18</v>
      </c>
      <c r="R61" s="111">
        <v>85.7</v>
      </c>
      <c r="S61" s="16">
        <v>3</v>
      </c>
      <c r="T61" s="111">
        <v>14.3</v>
      </c>
      <c r="W61" s="111">
        <v>12</v>
      </c>
      <c r="X61" s="111">
        <v>12</v>
      </c>
      <c r="Y61" s="111">
        <v>100</v>
      </c>
      <c r="Z61" s="111">
        <v>0</v>
      </c>
      <c r="AA61" s="111">
        <v>0</v>
      </c>
    </row>
    <row r="62" spans="1:32" ht="13.5" customHeight="1" x14ac:dyDescent="0.3">
      <c r="A62" s="16">
        <v>752</v>
      </c>
      <c r="B62" s="4" t="e">
        <f>VLOOKUP(A62,'1. 문헌특성'!A:W,2,0)</f>
        <v>#N/A</v>
      </c>
      <c r="C62" s="16" t="e">
        <f>VLOOKUP(A62,'1. 문헌특성'!A:W,3,0)</f>
        <v>#N/A</v>
      </c>
      <c r="D62" s="16" t="e">
        <f t="shared" ref="D62:D119" si="2">B62&amp;"("&amp;C62&amp;")"</f>
        <v>#N/A</v>
      </c>
      <c r="E62" s="4" t="e">
        <f>VLOOKUP(A62,'1. 문헌특성'!A:W,6,0)</f>
        <v>#N/A</v>
      </c>
      <c r="F62" s="4" t="e">
        <f>VLOOKUP(A62,'1. 문헌특성'!A:W,11,0)</f>
        <v>#N/A</v>
      </c>
      <c r="G62" s="15" t="e">
        <f>VLOOKUP(A62,'1. 문헌특성'!A:W,15,0)</f>
        <v>#N/A</v>
      </c>
      <c r="H62" s="4" t="e">
        <f>VLOOKUP(A62,'1. 문헌특성'!A:W,16,0)</f>
        <v>#N/A</v>
      </c>
      <c r="I62" s="16" t="s">
        <v>31</v>
      </c>
      <c r="J62" s="4" t="e">
        <f>VLOOKUP(A62,'1. 문헌특성'!A:W,25,0)</f>
        <v>#N/A</v>
      </c>
      <c r="K62" s="4" t="e">
        <f>VLOOKUP(A62,'1. 문헌특성'!A:W,12,0)</f>
        <v>#N/A</v>
      </c>
      <c r="M62" s="16" t="s">
        <v>2128</v>
      </c>
      <c r="P62" s="16" t="s">
        <v>2129</v>
      </c>
      <c r="Q62" s="111">
        <v>17</v>
      </c>
      <c r="R62" s="16">
        <v>23.6</v>
      </c>
      <c r="S62" s="111">
        <v>55</v>
      </c>
      <c r="T62" s="16">
        <v>76.400000000000006</v>
      </c>
      <c r="W62" s="16" t="s">
        <v>2127</v>
      </c>
      <c r="X62" s="111">
        <v>66</v>
      </c>
      <c r="Y62" s="111">
        <v>97.1</v>
      </c>
      <c r="Z62" s="16">
        <v>2</v>
      </c>
      <c r="AA62" s="16">
        <v>2.9</v>
      </c>
      <c r="AF62" s="17" t="s">
        <v>379</v>
      </c>
    </row>
    <row r="63" spans="1:32" ht="13.5" customHeight="1" x14ac:dyDescent="0.3">
      <c r="A63" s="16">
        <v>787</v>
      </c>
      <c r="B63" s="4" t="str">
        <f>VLOOKUP(A63,'1. 문헌특성'!A:W,2,0)</f>
        <v>Wilder-Smith</v>
      </c>
      <c r="C63" s="16">
        <f>VLOOKUP(A63,'1. 문헌특성'!A:W,3,0)</f>
        <v>1996</v>
      </c>
      <c r="D63" s="16" t="str">
        <f t="shared" si="2"/>
        <v>Wilder-Smith(1996)</v>
      </c>
      <c r="E63" s="4" t="str">
        <f>VLOOKUP(A63,'1. 문헌특성'!A:W,6,0)</f>
        <v>환자대조군</v>
      </c>
      <c r="F63" s="4" t="str">
        <f>VLOOKUP(A63,'1. 문헌특성'!A:W,11,0)</f>
        <v>나병환자/나병환자 접촉자</v>
      </c>
      <c r="G63" s="15">
        <f>VLOOKUP(A63,'1. 문헌특성'!A:W,15,0)</f>
        <v>36</v>
      </c>
      <c r="H63" s="4" t="str">
        <f>VLOOKUP(A63,'1. 문헌특성'!A:W,16,0)</f>
        <v>배제기준: 당뇨병, 알콜중독, 나병과 같이 다른기타원인으로 인한 다발성신경병증 환자, 손가락 한마디 이상 완전히 절제된 환자, 한 쪽 팔다이 이상으로 수술 받은 환자</v>
      </c>
      <c r="I63" s="16" t="s">
        <v>31</v>
      </c>
      <c r="J63" s="4" t="e">
        <f>VLOOKUP(A63,'1. 문헌특성'!A:W,25,0)</f>
        <v>#REF!</v>
      </c>
      <c r="K63" s="4" t="str">
        <f>VLOOKUP(A63,'1. 문헌특성'!A:W,12,0)</f>
        <v>1995.4-6</v>
      </c>
      <c r="L63" s="17" t="s">
        <v>941</v>
      </c>
      <c r="M63" s="16" t="s">
        <v>476</v>
      </c>
      <c r="R63" s="16">
        <v>39.1</v>
      </c>
      <c r="T63" s="16">
        <v>60.9</v>
      </c>
      <c r="AF63" s="17" t="s">
        <v>379</v>
      </c>
    </row>
    <row r="64" spans="1:32" ht="13.5" customHeight="1" x14ac:dyDescent="0.3">
      <c r="A64" s="16">
        <v>787</v>
      </c>
      <c r="B64" s="4" t="str">
        <f>VLOOKUP(A64,'1. 문헌특성'!A:W,2,0)</f>
        <v>Wilder-Smith</v>
      </c>
      <c r="C64" s="16">
        <f>VLOOKUP(A64,'1. 문헌특성'!A:W,3,0)</f>
        <v>1996</v>
      </c>
      <c r="D64" s="16" t="str">
        <f t="shared" si="2"/>
        <v>Wilder-Smith(1996)</v>
      </c>
      <c r="E64" s="4" t="str">
        <f>VLOOKUP(A64,'1. 문헌특성'!A:W,6,0)</f>
        <v>환자대조군</v>
      </c>
      <c r="F64" s="4" t="str">
        <f>VLOOKUP(A64,'1. 문헌특성'!A:W,11,0)</f>
        <v>나병환자/나병환자 접촉자</v>
      </c>
      <c r="G64" s="15">
        <f>VLOOKUP(A64,'1. 문헌특성'!A:W,15,0)</f>
        <v>36</v>
      </c>
      <c r="H64" s="4" t="str">
        <f>VLOOKUP(A64,'1. 문헌특성'!A:W,16,0)</f>
        <v>배제기준: 당뇨병, 알콜중독, 나병과 같이 다른기타원인으로 인한 다발성신경병증 환자, 손가락 한마디 이상 완전히 절제된 환자, 한 쪽 팔다이 이상으로 수술 받은 환자</v>
      </c>
      <c r="I64" s="16" t="s">
        <v>31</v>
      </c>
      <c r="J64" s="4" t="e">
        <f>VLOOKUP(A64,'1. 문헌특성'!A:W,25,0)</f>
        <v>#REF!</v>
      </c>
      <c r="K64" s="4" t="str">
        <f>VLOOKUP(A64,'1. 문헌특성'!A:W,12,0)</f>
        <v>1995.4-6</v>
      </c>
      <c r="L64" s="17" t="s">
        <v>944</v>
      </c>
      <c r="M64" s="16" t="s">
        <v>476</v>
      </c>
      <c r="R64" s="16">
        <v>86.2</v>
      </c>
      <c r="T64" s="16">
        <v>13.8</v>
      </c>
    </row>
    <row r="65" spans="1:28" ht="13.5" customHeight="1" x14ac:dyDescent="0.3">
      <c r="A65" s="16">
        <v>787</v>
      </c>
      <c r="B65" s="4" t="str">
        <f>VLOOKUP(A65,'1. 문헌특성'!A:W,2,0)</f>
        <v>Wilder-Smith</v>
      </c>
      <c r="C65" s="16">
        <f>VLOOKUP(A65,'1. 문헌특성'!A:W,3,0)</f>
        <v>1996</v>
      </c>
      <c r="D65" s="16" t="str">
        <f t="shared" si="2"/>
        <v>Wilder-Smith(1996)</v>
      </c>
      <c r="E65" s="4" t="str">
        <f>VLOOKUP(A65,'1. 문헌특성'!A:W,6,0)</f>
        <v>환자대조군</v>
      </c>
      <c r="F65" s="4" t="str">
        <f>VLOOKUP(A65,'1. 문헌특성'!A:W,11,0)</f>
        <v>나병환자/나병환자 접촉자</v>
      </c>
      <c r="G65" s="15">
        <f>VLOOKUP(A65,'1. 문헌특성'!A:W,15,0)</f>
        <v>36</v>
      </c>
      <c r="H65" s="4" t="str">
        <f>VLOOKUP(A65,'1. 문헌특성'!A:W,16,0)</f>
        <v>배제기준: 당뇨병, 알콜중독, 나병과 같이 다른기타원인으로 인한 다발성신경병증 환자, 손가락 한마디 이상 완전히 절제된 환자, 한 쪽 팔다이 이상으로 수술 받은 환자</v>
      </c>
      <c r="I65" s="16" t="s">
        <v>31</v>
      </c>
      <c r="J65" s="4" t="e">
        <f>VLOOKUP(A65,'1. 문헌특성'!A:W,25,0)</f>
        <v>#REF!</v>
      </c>
      <c r="K65" s="4" t="str">
        <f>VLOOKUP(A65,'1. 문헌특성'!A:W,12,0)</f>
        <v>1995.4-6</v>
      </c>
      <c r="L65" s="17" t="s">
        <v>474</v>
      </c>
      <c r="M65" s="16" t="s">
        <v>476</v>
      </c>
      <c r="R65" s="16">
        <v>93.7</v>
      </c>
      <c r="T65" s="16">
        <v>6.3</v>
      </c>
    </row>
    <row r="66" spans="1:28" ht="13.5" customHeight="1" x14ac:dyDescent="0.3">
      <c r="A66" s="16">
        <v>787</v>
      </c>
      <c r="B66" s="4" t="str">
        <f>VLOOKUP(A66,'1. 문헌특성'!A:W,2,0)</f>
        <v>Wilder-Smith</v>
      </c>
      <c r="C66" s="16">
        <f>VLOOKUP(A66,'1. 문헌특성'!A:W,3,0)</f>
        <v>1996</v>
      </c>
      <c r="D66" s="16" t="str">
        <f t="shared" si="2"/>
        <v>Wilder-Smith(1996)</v>
      </c>
      <c r="E66" s="4" t="str">
        <f>VLOOKUP(A66,'1. 문헌특성'!A:W,6,0)</f>
        <v>환자대조군</v>
      </c>
      <c r="F66" s="4" t="str">
        <f>VLOOKUP(A66,'1. 문헌특성'!A:W,11,0)</f>
        <v>나병환자/나병환자 접촉자</v>
      </c>
      <c r="G66" s="15">
        <f>VLOOKUP(A66,'1. 문헌특성'!A:W,15,0)</f>
        <v>36</v>
      </c>
      <c r="H66" s="4" t="str">
        <f>VLOOKUP(A66,'1. 문헌특성'!A:W,16,0)</f>
        <v>배제기준: 당뇨병, 알콜중독, 나병과 같이 다른기타원인으로 인한 다발성신경병증 환자, 손가락 한마디 이상 완전히 절제된 환자, 한 쪽 팔다이 이상으로 수술 받은 환자</v>
      </c>
      <c r="I66" s="16" t="s">
        <v>31</v>
      </c>
      <c r="J66" s="4" t="e">
        <f>VLOOKUP(A66,'1. 문헌특성'!A:W,25,0)</f>
        <v>#REF!</v>
      </c>
      <c r="K66" s="4" t="str">
        <f>VLOOKUP(A66,'1. 문헌특성'!A:W,12,0)</f>
        <v>1995.4-6</v>
      </c>
      <c r="L66" s="17" t="s">
        <v>941</v>
      </c>
      <c r="M66" s="16" t="s">
        <v>868</v>
      </c>
      <c r="R66" s="16">
        <v>56.7</v>
      </c>
      <c r="T66" s="16">
        <v>43.3</v>
      </c>
    </row>
    <row r="67" spans="1:28" ht="13.5" customHeight="1" x14ac:dyDescent="0.3">
      <c r="A67" s="16">
        <v>787</v>
      </c>
      <c r="B67" s="4" t="str">
        <f>VLOOKUP(A67,'1. 문헌특성'!A:W,2,0)</f>
        <v>Wilder-Smith</v>
      </c>
      <c r="C67" s="16">
        <f>VLOOKUP(A67,'1. 문헌특성'!A:W,3,0)</f>
        <v>1996</v>
      </c>
      <c r="D67" s="16" t="str">
        <f t="shared" si="2"/>
        <v>Wilder-Smith(1996)</v>
      </c>
      <c r="E67" s="4" t="str">
        <f>VLOOKUP(A67,'1. 문헌특성'!A:W,6,0)</f>
        <v>환자대조군</v>
      </c>
      <c r="F67" s="4" t="str">
        <f>VLOOKUP(A67,'1. 문헌특성'!A:W,11,0)</f>
        <v>나병환자/나병환자 접촉자</v>
      </c>
      <c r="G67" s="15">
        <f>VLOOKUP(A67,'1. 문헌특성'!A:W,15,0)</f>
        <v>36</v>
      </c>
      <c r="H67" s="4" t="str">
        <f>VLOOKUP(A67,'1. 문헌특성'!A:W,16,0)</f>
        <v>배제기준: 당뇨병, 알콜중독, 나병과 같이 다른기타원인으로 인한 다발성신경병증 환자, 손가락 한마디 이상 완전히 절제된 환자, 한 쪽 팔다이 이상으로 수술 받은 환자</v>
      </c>
      <c r="I67" s="16" t="s">
        <v>31</v>
      </c>
      <c r="J67" s="4" t="e">
        <f>VLOOKUP(A67,'1. 문헌특성'!A:W,25,0)</f>
        <v>#REF!</v>
      </c>
      <c r="K67" s="4" t="str">
        <f>VLOOKUP(A67,'1. 문헌특성'!A:W,12,0)</f>
        <v>1995.4-6</v>
      </c>
      <c r="L67" s="17" t="s">
        <v>941</v>
      </c>
      <c r="M67" s="16" t="s">
        <v>872</v>
      </c>
      <c r="R67" s="16">
        <v>21.400000000000006</v>
      </c>
      <c r="T67" s="16">
        <v>78.599999999999994</v>
      </c>
    </row>
    <row r="68" spans="1:28" ht="13.5" customHeight="1" x14ac:dyDescent="0.3">
      <c r="A68" s="16">
        <v>787</v>
      </c>
      <c r="B68" s="4" t="str">
        <f>VLOOKUP(A68,'1. 문헌특성'!A:W,2,0)</f>
        <v>Wilder-Smith</v>
      </c>
      <c r="C68" s="16">
        <f>VLOOKUP(A68,'1. 문헌특성'!A:W,3,0)</f>
        <v>1996</v>
      </c>
      <c r="D68" s="16" t="str">
        <f t="shared" si="2"/>
        <v>Wilder-Smith(1996)</v>
      </c>
      <c r="E68" s="4" t="str">
        <f>VLOOKUP(A68,'1. 문헌특성'!A:W,6,0)</f>
        <v>환자대조군</v>
      </c>
      <c r="F68" s="4" t="str">
        <f>VLOOKUP(A68,'1. 문헌특성'!A:W,11,0)</f>
        <v>나병환자/나병환자 접촉자</v>
      </c>
      <c r="G68" s="15">
        <f>VLOOKUP(A68,'1. 문헌특성'!A:W,15,0)</f>
        <v>36</v>
      </c>
      <c r="H68" s="4" t="str">
        <f>VLOOKUP(A68,'1. 문헌특성'!A:W,16,0)</f>
        <v>배제기준: 당뇨병, 알콜중독, 나병과 같이 다른기타원인으로 인한 다발성신경병증 환자, 손가락 한마디 이상 완전히 절제된 환자, 한 쪽 팔다이 이상으로 수술 받은 환자</v>
      </c>
      <c r="I68" s="16" t="s">
        <v>31</v>
      </c>
      <c r="J68" s="4" t="e">
        <f>VLOOKUP(A68,'1. 문헌특성'!A:W,25,0)</f>
        <v>#REF!</v>
      </c>
      <c r="K68" s="4" t="str">
        <f>VLOOKUP(A68,'1. 문헌특성'!A:W,12,0)</f>
        <v>1995.4-6</v>
      </c>
      <c r="L68" s="17" t="s">
        <v>944</v>
      </c>
      <c r="M68" s="16" t="s">
        <v>868</v>
      </c>
      <c r="R68" s="16">
        <v>94.5</v>
      </c>
      <c r="T68" s="16">
        <v>5.5</v>
      </c>
    </row>
    <row r="69" spans="1:28" ht="13.5" customHeight="1" x14ac:dyDescent="0.3">
      <c r="A69" s="16">
        <v>787</v>
      </c>
      <c r="B69" s="4" t="str">
        <f>VLOOKUP(A69,'1. 문헌특성'!A:W,2,0)</f>
        <v>Wilder-Smith</v>
      </c>
      <c r="C69" s="16">
        <f>VLOOKUP(A69,'1. 문헌특성'!A:W,3,0)</f>
        <v>1996</v>
      </c>
      <c r="D69" s="16" t="str">
        <f t="shared" si="2"/>
        <v>Wilder-Smith(1996)</v>
      </c>
      <c r="E69" s="4" t="str">
        <f>VLOOKUP(A69,'1. 문헌특성'!A:W,6,0)</f>
        <v>환자대조군</v>
      </c>
      <c r="F69" s="4" t="str">
        <f>VLOOKUP(A69,'1. 문헌특성'!A:W,11,0)</f>
        <v>나병환자/나병환자 접촉자</v>
      </c>
      <c r="G69" s="15">
        <f>VLOOKUP(A69,'1. 문헌특성'!A:W,15,0)</f>
        <v>36</v>
      </c>
      <c r="H69" s="4" t="str">
        <f>VLOOKUP(A69,'1. 문헌특성'!A:W,16,0)</f>
        <v>배제기준: 당뇨병, 알콜중독, 나병과 같이 다른기타원인으로 인한 다발성신경병증 환자, 손가락 한마디 이상 완전히 절제된 환자, 한 쪽 팔다이 이상으로 수술 받은 환자</v>
      </c>
      <c r="I69" s="16" t="s">
        <v>31</v>
      </c>
      <c r="J69" s="4" t="e">
        <f>VLOOKUP(A69,'1. 문헌특성'!A:W,25,0)</f>
        <v>#REF!</v>
      </c>
      <c r="K69" s="4" t="str">
        <f>VLOOKUP(A69,'1. 문헌특성'!A:W,12,0)</f>
        <v>1995.4-6</v>
      </c>
      <c r="L69" s="17" t="s">
        <v>944</v>
      </c>
      <c r="M69" s="16" t="s">
        <v>872</v>
      </c>
      <c r="R69" s="16">
        <v>77.8</v>
      </c>
      <c r="T69" s="16">
        <v>22.2</v>
      </c>
    </row>
    <row r="70" spans="1:28" ht="13.5" customHeight="1" x14ac:dyDescent="0.3">
      <c r="A70" s="16">
        <v>787</v>
      </c>
      <c r="B70" s="4" t="str">
        <f>VLOOKUP(A70,'1. 문헌특성'!A:W,2,0)</f>
        <v>Wilder-Smith</v>
      </c>
      <c r="C70" s="16">
        <f>VLOOKUP(A70,'1. 문헌특성'!A:W,3,0)</f>
        <v>1996</v>
      </c>
      <c r="D70" s="16" t="str">
        <f t="shared" si="2"/>
        <v>Wilder-Smith(1996)</v>
      </c>
      <c r="E70" s="4" t="str">
        <f>VLOOKUP(A70,'1. 문헌특성'!A:W,6,0)</f>
        <v>환자대조군</v>
      </c>
      <c r="F70" s="4" t="str">
        <f>VLOOKUP(A70,'1. 문헌특성'!A:W,11,0)</f>
        <v>나병환자/나병환자 접촉자</v>
      </c>
      <c r="G70" s="15">
        <f>VLOOKUP(A70,'1. 문헌특성'!A:W,15,0)</f>
        <v>36</v>
      </c>
      <c r="H70" s="4" t="str">
        <f>VLOOKUP(A70,'1. 문헌특성'!A:W,16,0)</f>
        <v>배제기준: 당뇨병, 알콜중독, 나병과 같이 다른기타원인으로 인한 다발성신경병증 환자, 손가락 한마디 이상 완전히 절제된 환자, 한 쪽 팔다이 이상으로 수술 받은 환자</v>
      </c>
      <c r="I70" s="16" t="s">
        <v>31</v>
      </c>
      <c r="J70" s="4" t="e">
        <f>VLOOKUP(A70,'1. 문헌특성'!A:W,25,0)</f>
        <v>#REF!</v>
      </c>
      <c r="K70" s="4" t="str">
        <f>VLOOKUP(A70,'1. 문헌특성'!A:W,12,0)</f>
        <v>1995.4-6</v>
      </c>
      <c r="L70" s="17" t="s">
        <v>474</v>
      </c>
      <c r="M70" s="16" t="s">
        <v>868</v>
      </c>
      <c r="R70" s="16">
        <v>100</v>
      </c>
      <c r="T70" s="16">
        <v>0</v>
      </c>
    </row>
    <row r="71" spans="1:28" ht="13.5" customHeight="1" x14ac:dyDescent="0.3">
      <c r="A71" s="16">
        <v>787</v>
      </c>
      <c r="B71" s="4" t="str">
        <f>VLOOKUP(A71,'1. 문헌특성'!A:W,2,0)</f>
        <v>Wilder-Smith</v>
      </c>
      <c r="C71" s="16">
        <f>VLOOKUP(A71,'1. 문헌특성'!A:W,3,0)</f>
        <v>1996</v>
      </c>
      <c r="D71" s="16" t="str">
        <f t="shared" si="2"/>
        <v>Wilder-Smith(1996)</v>
      </c>
      <c r="E71" s="4" t="str">
        <f>VLOOKUP(A71,'1. 문헌특성'!A:W,6,0)</f>
        <v>환자대조군</v>
      </c>
      <c r="F71" s="4" t="str">
        <f>VLOOKUP(A71,'1. 문헌특성'!A:W,11,0)</f>
        <v>나병환자/나병환자 접촉자</v>
      </c>
      <c r="G71" s="15">
        <f>VLOOKUP(A71,'1. 문헌특성'!A:W,15,0)</f>
        <v>36</v>
      </c>
      <c r="H71" s="4" t="str">
        <f>VLOOKUP(A71,'1. 문헌특성'!A:W,16,0)</f>
        <v>배제기준: 당뇨병, 알콜중독, 나병과 같이 다른기타원인으로 인한 다발성신경병증 환자, 손가락 한마디 이상 완전히 절제된 환자, 한 쪽 팔다이 이상으로 수술 받은 환자</v>
      </c>
      <c r="I71" s="16" t="s">
        <v>31</v>
      </c>
      <c r="J71" s="4" t="e">
        <f>VLOOKUP(A71,'1. 문헌특성'!A:W,25,0)</f>
        <v>#REF!</v>
      </c>
      <c r="K71" s="4" t="str">
        <f>VLOOKUP(A71,'1. 문헌특성'!A:W,12,0)</f>
        <v>1995.4-6</v>
      </c>
      <c r="L71" s="17" t="s">
        <v>474</v>
      </c>
      <c r="M71" s="16" t="s">
        <v>872</v>
      </c>
      <c r="R71" s="16">
        <v>87.3</v>
      </c>
      <c r="T71" s="16">
        <v>12.7</v>
      </c>
    </row>
    <row r="72" spans="1:28" ht="13.5" customHeight="1" x14ac:dyDescent="0.3">
      <c r="A72" s="16">
        <v>787</v>
      </c>
      <c r="B72" s="4" t="str">
        <f>VLOOKUP(A72,'1. 문헌특성'!A:W,2,0)</f>
        <v>Wilder-Smith</v>
      </c>
      <c r="C72" s="16">
        <f>VLOOKUP(A72,'1. 문헌특성'!A:W,3,0)</f>
        <v>1996</v>
      </c>
      <c r="D72" s="16" t="str">
        <f t="shared" si="2"/>
        <v>Wilder-Smith(1996)</v>
      </c>
      <c r="E72" s="4" t="str">
        <f>VLOOKUP(A72,'1. 문헌특성'!A:W,6,0)</f>
        <v>환자대조군</v>
      </c>
      <c r="F72" s="4" t="str">
        <f>VLOOKUP(A72,'1. 문헌특성'!A:W,11,0)</f>
        <v>나병환자/나병환자 접촉자</v>
      </c>
      <c r="G72" s="15">
        <f>VLOOKUP(A72,'1. 문헌특성'!A:W,15,0)</f>
        <v>36</v>
      </c>
      <c r="H72" s="4" t="str">
        <f>VLOOKUP(A72,'1. 문헌특성'!A:W,16,0)</f>
        <v>배제기준: 당뇨병, 알콜중독, 나병과 같이 다른기타원인으로 인한 다발성신경병증 환자, 손가락 한마디 이상 완전히 절제된 환자, 한 쪽 팔다이 이상으로 수술 받은 환자</v>
      </c>
      <c r="I72" s="16" t="s">
        <v>31</v>
      </c>
      <c r="J72" s="4" t="e">
        <f>VLOOKUP(A72,'1. 문헌특성'!A:W,25,0)</f>
        <v>#REF!</v>
      </c>
      <c r="K72" s="4" t="str">
        <f>VLOOKUP(A72,'1. 문헌특성'!A:W,12,0)</f>
        <v>1995.4-6</v>
      </c>
      <c r="L72" s="17" t="s">
        <v>941</v>
      </c>
      <c r="M72" s="16" t="s">
        <v>932</v>
      </c>
      <c r="P72" s="16">
        <v>88</v>
      </c>
      <c r="Q72" s="111">
        <v>48</v>
      </c>
      <c r="R72" s="111">
        <v>54.5</v>
      </c>
      <c r="S72" s="16">
        <v>40</v>
      </c>
      <c r="T72" s="111">
        <v>45.5</v>
      </c>
      <c r="AB72" s="16">
        <v>1E-3</v>
      </c>
    </row>
    <row r="73" spans="1:28" ht="13.5" customHeight="1" x14ac:dyDescent="0.3">
      <c r="A73" s="16">
        <v>787</v>
      </c>
      <c r="B73" s="4" t="str">
        <f>VLOOKUP(A73,'1. 문헌특성'!A:W,2,0)</f>
        <v>Wilder-Smith</v>
      </c>
      <c r="C73" s="16">
        <f>VLOOKUP(A73,'1. 문헌특성'!A:W,3,0)</f>
        <v>1996</v>
      </c>
      <c r="D73" s="16" t="str">
        <f t="shared" si="2"/>
        <v>Wilder-Smith(1996)</v>
      </c>
      <c r="E73" s="4" t="str">
        <f>VLOOKUP(A73,'1. 문헌특성'!A:W,6,0)</f>
        <v>환자대조군</v>
      </c>
      <c r="F73" s="4" t="str">
        <f>VLOOKUP(A73,'1. 문헌특성'!A:W,11,0)</f>
        <v>나병환자/나병환자 접촉자</v>
      </c>
      <c r="G73" s="15">
        <f>VLOOKUP(A73,'1. 문헌특성'!A:W,15,0)</f>
        <v>36</v>
      </c>
      <c r="H73" s="4" t="str">
        <f>VLOOKUP(A73,'1. 문헌특성'!A:W,16,0)</f>
        <v>배제기준: 당뇨병, 알콜중독, 나병과 같이 다른기타원인으로 인한 다발성신경병증 환자, 손가락 한마디 이상 완전히 절제된 환자, 한 쪽 팔다이 이상으로 수술 받은 환자</v>
      </c>
      <c r="I73" s="16" t="s">
        <v>31</v>
      </c>
      <c r="J73" s="4" t="e">
        <f>VLOOKUP(A73,'1. 문헌특성'!A:W,25,0)</f>
        <v>#REF!</v>
      </c>
      <c r="K73" s="4" t="str">
        <f>VLOOKUP(A73,'1. 문헌특성'!A:W,12,0)</f>
        <v>1995.4-6</v>
      </c>
      <c r="L73" s="17" t="s">
        <v>941</v>
      </c>
      <c r="M73" s="16" t="s">
        <v>945</v>
      </c>
      <c r="P73" s="16">
        <v>87</v>
      </c>
      <c r="Q73" s="111">
        <v>50</v>
      </c>
      <c r="R73" s="111">
        <v>57.5</v>
      </c>
      <c r="S73" s="16">
        <v>37</v>
      </c>
      <c r="T73" s="111">
        <v>42.5</v>
      </c>
      <c r="AB73" s="16">
        <v>8.0000000000000002E-3</v>
      </c>
    </row>
    <row r="74" spans="1:28" ht="13.5" customHeight="1" x14ac:dyDescent="0.3">
      <c r="A74" s="16">
        <v>787</v>
      </c>
      <c r="B74" s="4" t="str">
        <f>VLOOKUP(A74,'1. 문헌특성'!A:W,2,0)</f>
        <v>Wilder-Smith</v>
      </c>
      <c r="C74" s="16">
        <f>VLOOKUP(A74,'1. 문헌특성'!A:W,3,0)</f>
        <v>1996</v>
      </c>
      <c r="D74" s="16" t="str">
        <f t="shared" si="2"/>
        <v>Wilder-Smith(1996)</v>
      </c>
      <c r="E74" s="4" t="str">
        <f>VLOOKUP(A74,'1. 문헌특성'!A:W,6,0)</f>
        <v>환자대조군</v>
      </c>
      <c r="F74" s="4" t="str">
        <f>VLOOKUP(A74,'1. 문헌특성'!A:W,11,0)</f>
        <v>나병환자/나병환자 접촉자</v>
      </c>
      <c r="G74" s="15">
        <f>VLOOKUP(A74,'1. 문헌특성'!A:W,15,0)</f>
        <v>36</v>
      </c>
      <c r="H74" s="4" t="str">
        <f>VLOOKUP(A74,'1. 문헌특성'!A:W,16,0)</f>
        <v>배제기준: 당뇨병, 알콜중독, 나병과 같이 다른기타원인으로 인한 다발성신경병증 환자, 손가락 한마디 이상 완전히 절제된 환자, 한 쪽 팔다이 이상으로 수술 받은 환자</v>
      </c>
      <c r="I74" s="16" t="s">
        <v>31</v>
      </c>
      <c r="J74" s="4" t="e">
        <f>VLOOKUP(A74,'1. 문헌특성'!A:W,25,0)</f>
        <v>#REF!</v>
      </c>
      <c r="K74" s="4" t="str">
        <f>VLOOKUP(A74,'1. 문헌특성'!A:W,12,0)</f>
        <v>1995.4-6</v>
      </c>
      <c r="L74" s="17" t="s">
        <v>941</v>
      </c>
      <c r="M74" s="16" t="s">
        <v>933</v>
      </c>
      <c r="P74" s="16">
        <v>89</v>
      </c>
      <c r="Q74" s="111">
        <v>20</v>
      </c>
      <c r="R74" s="111">
        <v>22.5</v>
      </c>
      <c r="S74" s="16">
        <v>69</v>
      </c>
      <c r="T74" s="111">
        <v>77.5</v>
      </c>
      <c r="AB74" s="16">
        <v>2.5999999999999999E-2</v>
      </c>
    </row>
    <row r="75" spans="1:28" ht="13.5" customHeight="1" x14ac:dyDescent="0.3">
      <c r="A75" s="16">
        <v>787</v>
      </c>
      <c r="B75" s="4" t="str">
        <f>VLOOKUP(A75,'1. 문헌특성'!A:W,2,0)</f>
        <v>Wilder-Smith</v>
      </c>
      <c r="C75" s="16">
        <f>VLOOKUP(A75,'1. 문헌특성'!A:W,3,0)</f>
        <v>1996</v>
      </c>
      <c r="D75" s="16" t="str">
        <f t="shared" si="2"/>
        <v>Wilder-Smith(1996)</v>
      </c>
      <c r="E75" s="4" t="str">
        <f>VLOOKUP(A75,'1. 문헌특성'!A:W,6,0)</f>
        <v>환자대조군</v>
      </c>
      <c r="F75" s="4" t="str">
        <f>VLOOKUP(A75,'1. 문헌특성'!A:W,11,0)</f>
        <v>나병환자/나병환자 접촉자</v>
      </c>
      <c r="G75" s="15">
        <f>VLOOKUP(A75,'1. 문헌특성'!A:W,15,0)</f>
        <v>36</v>
      </c>
      <c r="H75" s="4" t="str">
        <f>VLOOKUP(A75,'1. 문헌특성'!A:W,16,0)</f>
        <v>배제기준: 당뇨병, 알콜중독, 나병과 같이 다른기타원인으로 인한 다발성신경병증 환자, 손가락 한마디 이상 완전히 절제된 환자, 한 쪽 팔다이 이상으로 수술 받은 환자</v>
      </c>
      <c r="I75" s="16" t="s">
        <v>31</v>
      </c>
      <c r="J75" s="4" t="e">
        <f>VLOOKUP(A75,'1. 문헌특성'!A:W,25,0)</f>
        <v>#REF!</v>
      </c>
      <c r="K75" s="4" t="str">
        <f>VLOOKUP(A75,'1. 문헌특성'!A:W,12,0)</f>
        <v>1995.4-6</v>
      </c>
      <c r="L75" s="17" t="s">
        <v>941</v>
      </c>
      <c r="M75" s="16" t="s">
        <v>946</v>
      </c>
      <c r="P75" s="16">
        <v>89</v>
      </c>
      <c r="Q75" s="111">
        <v>18</v>
      </c>
      <c r="R75" s="111">
        <v>20.2</v>
      </c>
      <c r="S75" s="16">
        <v>71</v>
      </c>
      <c r="T75" s="111">
        <v>79.8</v>
      </c>
      <c r="AB75" s="16">
        <v>9.6000000000000002E-2</v>
      </c>
    </row>
    <row r="76" spans="1:28" ht="13.5" customHeight="1" x14ac:dyDescent="0.3">
      <c r="A76" s="16">
        <v>787</v>
      </c>
      <c r="B76" s="4" t="str">
        <f>VLOOKUP(A76,'1. 문헌특성'!A:W,2,0)</f>
        <v>Wilder-Smith</v>
      </c>
      <c r="C76" s="16">
        <f>VLOOKUP(A76,'1. 문헌특성'!A:W,3,0)</f>
        <v>1996</v>
      </c>
      <c r="D76" s="16" t="str">
        <f t="shared" si="2"/>
        <v>Wilder-Smith(1996)</v>
      </c>
      <c r="E76" s="4" t="str">
        <f>VLOOKUP(A76,'1. 문헌특성'!A:W,6,0)</f>
        <v>환자대조군</v>
      </c>
      <c r="F76" s="4" t="str">
        <f>VLOOKUP(A76,'1. 문헌특성'!A:W,11,0)</f>
        <v>나병환자/나병환자 접촉자</v>
      </c>
      <c r="G76" s="15">
        <f>VLOOKUP(A76,'1. 문헌특성'!A:W,15,0)</f>
        <v>36</v>
      </c>
      <c r="H76" s="4" t="str">
        <f>VLOOKUP(A76,'1. 문헌특성'!A:W,16,0)</f>
        <v>배제기준: 당뇨병, 알콜중독, 나병과 같이 다른기타원인으로 인한 다발성신경병증 환자, 손가락 한마디 이상 완전히 절제된 환자, 한 쪽 팔다이 이상으로 수술 받은 환자</v>
      </c>
      <c r="I76" s="16" t="s">
        <v>31</v>
      </c>
      <c r="J76" s="4" t="e">
        <f>VLOOKUP(A76,'1. 문헌특성'!A:W,25,0)</f>
        <v>#REF!</v>
      </c>
      <c r="K76" s="4" t="str">
        <f>VLOOKUP(A76,'1. 문헌특성'!A:W,12,0)</f>
        <v>1995.4-6</v>
      </c>
      <c r="L76" s="17" t="s">
        <v>944</v>
      </c>
      <c r="M76" s="16" t="s">
        <v>932</v>
      </c>
      <c r="P76" s="16">
        <v>36</v>
      </c>
      <c r="Q76" s="111">
        <v>34</v>
      </c>
      <c r="R76" s="111">
        <v>94.4</v>
      </c>
      <c r="S76" s="16">
        <v>2</v>
      </c>
      <c r="T76" s="111">
        <v>5.6</v>
      </c>
      <c r="AB76" s="16">
        <v>0.14599999999999999</v>
      </c>
    </row>
    <row r="77" spans="1:28" ht="13.5" customHeight="1" x14ac:dyDescent="0.3">
      <c r="A77" s="16">
        <v>787</v>
      </c>
      <c r="B77" s="4" t="str">
        <f>VLOOKUP(A77,'1. 문헌특성'!A:W,2,0)</f>
        <v>Wilder-Smith</v>
      </c>
      <c r="C77" s="16">
        <f>VLOOKUP(A77,'1. 문헌특성'!A:W,3,0)</f>
        <v>1996</v>
      </c>
      <c r="D77" s="16" t="str">
        <f t="shared" si="2"/>
        <v>Wilder-Smith(1996)</v>
      </c>
      <c r="E77" s="4" t="str">
        <f>VLOOKUP(A77,'1. 문헌특성'!A:W,6,0)</f>
        <v>환자대조군</v>
      </c>
      <c r="F77" s="4" t="str">
        <f>VLOOKUP(A77,'1. 문헌특성'!A:W,11,0)</f>
        <v>나병환자/나병환자 접촉자</v>
      </c>
      <c r="G77" s="15">
        <f>VLOOKUP(A77,'1. 문헌특성'!A:W,15,0)</f>
        <v>36</v>
      </c>
      <c r="H77" s="4" t="str">
        <f>VLOOKUP(A77,'1. 문헌특성'!A:W,16,0)</f>
        <v>배제기준: 당뇨병, 알콜중독, 나병과 같이 다른기타원인으로 인한 다발성신경병증 환자, 손가락 한마디 이상 완전히 절제된 환자, 한 쪽 팔다이 이상으로 수술 받은 환자</v>
      </c>
      <c r="I77" s="16" t="s">
        <v>31</v>
      </c>
      <c r="J77" s="4" t="e">
        <f>VLOOKUP(A77,'1. 문헌특성'!A:W,25,0)</f>
        <v>#REF!</v>
      </c>
      <c r="K77" s="4" t="str">
        <f>VLOOKUP(A77,'1. 문헌특성'!A:W,12,0)</f>
        <v>1995.4-6</v>
      </c>
      <c r="L77" s="17" t="s">
        <v>944</v>
      </c>
      <c r="M77" s="16" t="s">
        <v>945</v>
      </c>
      <c r="P77" s="16">
        <v>36</v>
      </c>
      <c r="Q77" s="111">
        <v>34</v>
      </c>
      <c r="R77" s="111">
        <v>94.4</v>
      </c>
      <c r="S77" s="16">
        <v>2</v>
      </c>
      <c r="T77" s="111">
        <v>5.6</v>
      </c>
      <c r="AB77" s="16">
        <v>0.32</v>
      </c>
    </row>
    <row r="78" spans="1:28" ht="13.5" customHeight="1" x14ac:dyDescent="0.3">
      <c r="A78" s="16">
        <v>787</v>
      </c>
      <c r="B78" s="4" t="str">
        <f>VLOOKUP(A78,'1. 문헌특성'!A:W,2,0)</f>
        <v>Wilder-Smith</v>
      </c>
      <c r="C78" s="16">
        <f>VLOOKUP(A78,'1. 문헌특성'!A:W,3,0)</f>
        <v>1996</v>
      </c>
      <c r="D78" s="16" t="str">
        <f t="shared" si="2"/>
        <v>Wilder-Smith(1996)</v>
      </c>
      <c r="E78" s="4" t="str">
        <f>VLOOKUP(A78,'1. 문헌특성'!A:W,6,0)</f>
        <v>환자대조군</v>
      </c>
      <c r="F78" s="4" t="str">
        <f>VLOOKUP(A78,'1. 문헌특성'!A:W,11,0)</f>
        <v>나병환자/나병환자 접촉자</v>
      </c>
      <c r="G78" s="15">
        <f>VLOOKUP(A78,'1. 문헌특성'!A:W,15,0)</f>
        <v>36</v>
      </c>
      <c r="H78" s="4" t="str">
        <f>VLOOKUP(A78,'1. 문헌특성'!A:W,16,0)</f>
        <v>배제기준: 당뇨병, 알콜중독, 나병과 같이 다른기타원인으로 인한 다발성신경병증 환자, 손가락 한마디 이상 완전히 절제된 환자, 한 쪽 팔다이 이상으로 수술 받은 환자</v>
      </c>
      <c r="I78" s="16" t="s">
        <v>31</v>
      </c>
      <c r="J78" s="4" t="e">
        <f>VLOOKUP(A78,'1. 문헌특성'!A:W,25,0)</f>
        <v>#REF!</v>
      </c>
      <c r="K78" s="4" t="str">
        <f>VLOOKUP(A78,'1. 문헌특성'!A:W,12,0)</f>
        <v>1995.4-6</v>
      </c>
      <c r="L78" s="17" t="s">
        <v>944</v>
      </c>
      <c r="M78" s="16" t="s">
        <v>933</v>
      </c>
      <c r="P78" s="16">
        <v>36</v>
      </c>
      <c r="Q78" s="111">
        <v>29</v>
      </c>
      <c r="R78" s="111">
        <v>80.599999999999994</v>
      </c>
      <c r="S78" s="16">
        <v>7</v>
      </c>
      <c r="T78" s="111">
        <v>19.399999999999999</v>
      </c>
      <c r="AB78" s="16">
        <v>0.96499999999999997</v>
      </c>
    </row>
    <row r="79" spans="1:28" ht="13.5" customHeight="1" x14ac:dyDescent="0.3">
      <c r="A79" s="16">
        <v>787</v>
      </c>
      <c r="B79" s="4" t="str">
        <f>VLOOKUP(A79,'1. 문헌특성'!A:W,2,0)</f>
        <v>Wilder-Smith</v>
      </c>
      <c r="C79" s="16">
        <f>VLOOKUP(A79,'1. 문헌특성'!A:W,3,0)</f>
        <v>1996</v>
      </c>
      <c r="D79" s="16" t="str">
        <f t="shared" si="2"/>
        <v>Wilder-Smith(1996)</v>
      </c>
      <c r="E79" s="4" t="str">
        <f>VLOOKUP(A79,'1. 문헌특성'!A:W,6,0)</f>
        <v>환자대조군</v>
      </c>
      <c r="F79" s="4" t="str">
        <f>VLOOKUP(A79,'1. 문헌특성'!A:W,11,0)</f>
        <v>나병환자/나병환자 접촉자</v>
      </c>
      <c r="G79" s="15">
        <f>VLOOKUP(A79,'1. 문헌특성'!A:W,15,0)</f>
        <v>36</v>
      </c>
      <c r="H79" s="4" t="str">
        <f>VLOOKUP(A79,'1. 문헌특성'!A:W,16,0)</f>
        <v>배제기준: 당뇨병, 알콜중독, 나병과 같이 다른기타원인으로 인한 다발성신경병증 환자, 손가락 한마디 이상 완전히 절제된 환자, 한 쪽 팔다이 이상으로 수술 받은 환자</v>
      </c>
      <c r="I79" s="16" t="s">
        <v>31</v>
      </c>
      <c r="J79" s="4" t="e">
        <f>VLOOKUP(A79,'1. 문헌특성'!A:W,25,0)</f>
        <v>#REF!</v>
      </c>
      <c r="K79" s="4" t="str">
        <f>VLOOKUP(A79,'1. 문헌특성'!A:W,12,0)</f>
        <v>1995.4-6</v>
      </c>
      <c r="L79" s="17" t="s">
        <v>944</v>
      </c>
      <c r="M79" s="16" t="s">
        <v>946</v>
      </c>
      <c r="P79" s="16">
        <v>36</v>
      </c>
      <c r="Q79" s="111">
        <v>27</v>
      </c>
      <c r="R79" s="111">
        <v>75</v>
      </c>
      <c r="S79" s="16">
        <v>9</v>
      </c>
      <c r="T79" s="111">
        <v>25</v>
      </c>
      <c r="AB79" s="16">
        <v>0.442</v>
      </c>
    </row>
    <row r="80" spans="1:28" ht="13.5" customHeight="1" x14ac:dyDescent="0.3">
      <c r="A80" s="16">
        <v>787</v>
      </c>
      <c r="B80" s="4" t="str">
        <f>VLOOKUP(A80,'1. 문헌특성'!A:W,2,0)</f>
        <v>Wilder-Smith</v>
      </c>
      <c r="C80" s="16">
        <f>VLOOKUP(A80,'1. 문헌특성'!A:W,3,0)</f>
        <v>1996</v>
      </c>
      <c r="D80" s="16" t="str">
        <f t="shared" si="2"/>
        <v>Wilder-Smith(1996)</v>
      </c>
      <c r="E80" s="4" t="str">
        <f>VLOOKUP(A80,'1. 문헌특성'!A:W,6,0)</f>
        <v>환자대조군</v>
      </c>
      <c r="F80" s="4" t="str">
        <f>VLOOKUP(A80,'1. 문헌특성'!A:W,11,0)</f>
        <v>나병환자/나병환자 접촉자</v>
      </c>
      <c r="G80" s="15">
        <f>VLOOKUP(A80,'1. 문헌특성'!A:W,15,0)</f>
        <v>36</v>
      </c>
      <c r="H80" s="4" t="str">
        <f>VLOOKUP(A80,'1. 문헌특성'!A:W,16,0)</f>
        <v>배제기준: 당뇨병, 알콜중독, 나병과 같이 다른기타원인으로 인한 다발성신경병증 환자, 손가락 한마디 이상 완전히 절제된 환자, 한 쪽 팔다이 이상으로 수술 받은 환자</v>
      </c>
      <c r="I80" s="16" t="s">
        <v>31</v>
      </c>
      <c r="J80" s="4" t="e">
        <f>VLOOKUP(A80,'1. 문헌특성'!A:W,25,0)</f>
        <v>#REF!</v>
      </c>
      <c r="K80" s="4" t="str">
        <f>VLOOKUP(A80,'1. 문헌특성'!A:W,12,0)</f>
        <v>1995.4-6</v>
      </c>
      <c r="L80" s="17" t="s">
        <v>474</v>
      </c>
      <c r="M80" s="16" t="s">
        <v>932</v>
      </c>
      <c r="W80" s="16">
        <v>47</v>
      </c>
      <c r="X80" s="16">
        <v>47</v>
      </c>
      <c r="Y80" s="111">
        <v>100</v>
      </c>
      <c r="Z80" s="16">
        <v>0</v>
      </c>
      <c r="AA80" s="111">
        <v>0</v>
      </c>
      <c r="AB80" s="16" t="s">
        <v>56</v>
      </c>
    </row>
    <row r="81" spans="1:32" ht="13.5" customHeight="1" x14ac:dyDescent="0.3">
      <c r="A81" s="16">
        <v>787</v>
      </c>
      <c r="B81" s="4" t="str">
        <f>VLOOKUP(A81,'1. 문헌특성'!A:W,2,0)</f>
        <v>Wilder-Smith</v>
      </c>
      <c r="C81" s="16">
        <f>VLOOKUP(A81,'1. 문헌특성'!A:W,3,0)</f>
        <v>1996</v>
      </c>
      <c r="D81" s="16" t="str">
        <f t="shared" si="2"/>
        <v>Wilder-Smith(1996)</v>
      </c>
      <c r="E81" s="4" t="str">
        <f>VLOOKUP(A81,'1. 문헌특성'!A:W,6,0)</f>
        <v>환자대조군</v>
      </c>
      <c r="F81" s="4" t="str">
        <f>VLOOKUP(A81,'1. 문헌특성'!A:W,11,0)</f>
        <v>나병환자/나병환자 접촉자</v>
      </c>
      <c r="G81" s="15">
        <f>VLOOKUP(A81,'1. 문헌특성'!A:W,15,0)</f>
        <v>36</v>
      </c>
      <c r="H81" s="4" t="str">
        <f>VLOOKUP(A81,'1. 문헌특성'!A:W,16,0)</f>
        <v>배제기준: 당뇨병, 알콜중독, 나병과 같이 다른기타원인으로 인한 다발성신경병증 환자, 손가락 한마디 이상 완전히 절제된 환자, 한 쪽 팔다이 이상으로 수술 받은 환자</v>
      </c>
      <c r="I81" s="16" t="s">
        <v>31</v>
      </c>
      <c r="J81" s="4" t="e">
        <f>VLOOKUP(A81,'1. 문헌특성'!A:W,25,0)</f>
        <v>#REF!</v>
      </c>
      <c r="K81" s="4" t="str">
        <f>VLOOKUP(A81,'1. 문헌특성'!A:W,12,0)</f>
        <v>1995.4-6</v>
      </c>
      <c r="L81" s="17" t="s">
        <v>474</v>
      </c>
      <c r="M81" s="16" t="s">
        <v>945</v>
      </c>
      <c r="W81" s="16">
        <v>47</v>
      </c>
      <c r="X81" s="16">
        <v>47</v>
      </c>
      <c r="Y81" s="111">
        <v>100</v>
      </c>
      <c r="Z81" s="16">
        <v>0</v>
      </c>
      <c r="AA81" s="111">
        <v>0</v>
      </c>
      <c r="AB81" s="16" t="s">
        <v>56</v>
      </c>
    </row>
    <row r="82" spans="1:32" ht="13.5" customHeight="1" x14ac:dyDescent="0.3">
      <c r="A82" s="16">
        <v>787</v>
      </c>
      <c r="B82" s="4" t="str">
        <f>VLOOKUP(A82,'1. 문헌특성'!A:W,2,0)</f>
        <v>Wilder-Smith</v>
      </c>
      <c r="C82" s="16">
        <f>VLOOKUP(A82,'1. 문헌특성'!A:W,3,0)</f>
        <v>1996</v>
      </c>
      <c r="D82" s="16" t="str">
        <f t="shared" si="2"/>
        <v>Wilder-Smith(1996)</v>
      </c>
      <c r="E82" s="4" t="str">
        <f>VLOOKUP(A82,'1. 문헌특성'!A:W,6,0)</f>
        <v>환자대조군</v>
      </c>
      <c r="F82" s="4" t="str">
        <f>VLOOKUP(A82,'1. 문헌특성'!A:W,11,0)</f>
        <v>나병환자/나병환자 접촉자</v>
      </c>
      <c r="G82" s="15">
        <f>VLOOKUP(A82,'1. 문헌특성'!A:W,15,0)</f>
        <v>36</v>
      </c>
      <c r="H82" s="4" t="str">
        <f>VLOOKUP(A82,'1. 문헌특성'!A:W,16,0)</f>
        <v>배제기준: 당뇨병, 알콜중독, 나병과 같이 다른기타원인으로 인한 다발성신경병증 환자, 손가락 한마디 이상 완전히 절제된 환자, 한 쪽 팔다이 이상으로 수술 받은 환자</v>
      </c>
      <c r="I82" s="16" t="s">
        <v>31</v>
      </c>
      <c r="J82" s="4" t="e">
        <f>VLOOKUP(A82,'1. 문헌특성'!A:W,25,0)</f>
        <v>#REF!</v>
      </c>
      <c r="K82" s="4" t="str">
        <f>VLOOKUP(A82,'1. 문헌특성'!A:W,12,0)</f>
        <v>1995.4-6</v>
      </c>
      <c r="L82" s="17" t="s">
        <v>474</v>
      </c>
      <c r="M82" s="16" t="s">
        <v>933</v>
      </c>
      <c r="W82" s="16">
        <v>47</v>
      </c>
      <c r="X82" s="16">
        <v>42</v>
      </c>
      <c r="Y82" s="111">
        <v>89.4</v>
      </c>
      <c r="Z82" s="16">
        <v>5</v>
      </c>
      <c r="AA82" s="111">
        <v>10.6</v>
      </c>
      <c r="AB82" s="16">
        <v>0.53200000000000003</v>
      </c>
    </row>
    <row r="83" spans="1:32" ht="13.5" customHeight="1" x14ac:dyDescent="0.3">
      <c r="A83" s="16">
        <v>787</v>
      </c>
      <c r="B83" s="4" t="str">
        <f>VLOOKUP(A83,'1. 문헌특성'!A:W,2,0)</f>
        <v>Wilder-Smith</v>
      </c>
      <c r="C83" s="16">
        <f>VLOOKUP(A83,'1. 문헌특성'!A:W,3,0)</f>
        <v>1996</v>
      </c>
      <c r="D83" s="16" t="str">
        <f t="shared" si="2"/>
        <v>Wilder-Smith(1996)</v>
      </c>
      <c r="E83" s="4" t="str">
        <f>VLOOKUP(A83,'1. 문헌특성'!A:W,6,0)</f>
        <v>환자대조군</v>
      </c>
      <c r="F83" s="4" t="str">
        <f>VLOOKUP(A83,'1. 문헌특성'!A:W,11,0)</f>
        <v>나병환자/나병환자 접촉자</v>
      </c>
      <c r="G83" s="15">
        <f>VLOOKUP(A83,'1. 문헌특성'!A:W,15,0)</f>
        <v>36</v>
      </c>
      <c r="H83" s="4" t="str">
        <f>VLOOKUP(A83,'1. 문헌특성'!A:W,16,0)</f>
        <v>배제기준: 당뇨병, 알콜중독, 나병과 같이 다른기타원인으로 인한 다발성신경병증 환자, 손가락 한마디 이상 완전히 절제된 환자, 한 쪽 팔다이 이상으로 수술 받은 환자</v>
      </c>
      <c r="I83" s="16" t="s">
        <v>31</v>
      </c>
      <c r="J83" s="4" t="e">
        <f>VLOOKUP(A83,'1. 문헌특성'!A:W,25,0)</f>
        <v>#REF!</v>
      </c>
      <c r="K83" s="4" t="str">
        <f>VLOOKUP(A83,'1. 문헌특성'!A:W,12,0)</f>
        <v>1995.4-6</v>
      </c>
      <c r="L83" s="17" t="s">
        <v>474</v>
      </c>
      <c r="M83" s="16" t="s">
        <v>946</v>
      </c>
      <c r="W83" s="16">
        <v>47</v>
      </c>
      <c r="X83" s="16">
        <v>40</v>
      </c>
      <c r="Y83" s="111">
        <v>85.1</v>
      </c>
      <c r="Z83" s="16">
        <v>7</v>
      </c>
      <c r="AA83" s="111">
        <v>14.9</v>
      </c>
      <c r="AB83" s="16">
        <v>0.27400000000000002</v>
      </c>
    </row>
    <row r="84" spans="1:32" ht="13.5" customHeight="1" x14ac:dyDescent="0.3">
      <c r="A84" s="16">
        <v>801</v>
      </c>
      <c r="B84" s="4" t="str">
        <f>VLOOKUP(A84,'1. 문헌특성'!A:W,2,0)</f>
        <v>Bordet</v>
      </c>
      <c r="C84" s="16">
        <f>VLOOKUP(A84,'1. 문헌특성'!A:W,3,0)</f>
        <v>1996</v>
      </c>
      <c r="D84" s="16" t="str">
        <f t="shared" si="2"/>
        <v>Bordet(1996)</v>
      </c>
      <c r="E84" s="4" t="str">
        <f>VLOOKUP(A84,'1. 문헌특성'!A:W,6,0)</f>
        <v>환자대조군</v>
      </c>
      <c r="F84" s="4" t="str">
        <f>VLOOKUP(A84,'1. 문헌특성'!A:W,11,0)</f>
        <v>다계통위축증(MSA)/특발성파킨슨병(IPD)</v>
      </c>
      <c r="G84" s="15">
        <f>VLOOKUP(A84,'1. 문헌특성'!A:W,15,0)</f>
        <v>13</v>
      </c>
      <c r="H84" s="4" t="str">
        <f>VLOOKUP(A84,'1. 문헌특성'!A:W,16,0)</f>
        <v>대상자들 모두 자율신경계에 영향을 미칠 수 있는 당뇨병, 알콜중독, 말초신경병증을 가지고 있지 않았음. 또한 자율신경 또는 심혈관 기능에 영향을 미칠 수 있는 약물(extrapyramidal 질환 치료는 제외)을 복용하지 않은 환자를 대상으로 함
-다계통위축증(MSA)환자는 Quinn’s criteria으로 진단했고, 특발성파킨슨병(IPD)환자는 United Kingdom Parkinson’s Disease Society Brain Bank criteria으로 진단함</v>
      </c>
      <c r="I84" s="16" t="s">
        <v>31</v>
      </c>
      <c r="J84" s="4" t="e">
        <f>VLOOKUP(A84,'1. 문헌특성'!A:W,25,0)</f>
        <v>#REF!</v>
      </c>
      <c r="K84" s="4" t="str">
        <f>VLOOKUP(A84,'1. 문헌특성'!A:W,12,0)</f>
        <v>-</v>
      </c>
      <c r="L84" s="17" t="s">
        <v>2126</v>
      </c>
      <c r="M84" s="16" t="s">
        <v>476</v>
      </c>
      <c r="P84" s="16">
        <v>13</v>
      </c>
      <c r="Q84" s="16">
        <v>4</v>
      </c>
      <c r="R84" s="16">
        <v>31</v>
      </c>
      <c r="S84" s="16">
        <v>9</v>
      </c>
      <c r="T84" s="16">
        <v>69</v>
      </c>
      <c r="W84" s="16">
        <v>13</v>
      </c>
      <c r="X84" s="16">
        <v>12</v>
      </c>
      <c r="Y84" s="16">
        <v>92.3</v>
      </c>
      <c r="Z84" s="16">
        <v>1</v>
      </c>
      <c r="AA84" s="16">
        <v>7.7</v>
      </c>
      <c r="AB84" s="16" t="s">
        <v>959</v>
      </c>
      <c r="AF84" s="17" t="s">
        <v>388</v>
      </c>
    </row>
    <row r="85" spans="1:32" ht="13.5" customHeight="1" x14ac:dyDescent="0.3">
      <c r="A85" s="16">
        <v>825</v>
      </c>
      <c r="B85" s="4" t="e">
        <f>VLOOKUP(A85,'1. 문헌특성'!A:W,2,0)</f>
        <v>#N/A</v>
      </c>
      <c r="C85" s="16" t="e">
        <f>VLOOKUP(A85,'1. 문헌특성'!A:W,3,0)</f>
        <v>#N/A</v>
      </c>
      <c r="D85" s="16" t="e">
        <f t="shared" si="2"/>
        <v>#N/A</v>
      </c>
      <c r="E85" s="4" t="e">
        <f>VLOOKUP(A85,'1. 문헌특성'!A:W,6,0)</f>
        <v>#N/A</v>
      </c>
      <c r="F85" s="4" t="e">
        <f>VLOOKUP(A85,'1. 문헌특성'!A:W,11,0)</f>
        <v>#N/A</v>
      </c>
      <c r="G85" s="15" t="e">
        <f>VLOOKUP(A85,'1. 문헌특성'!A:W,15,0)</f>
        <v>#N/A</v>
      </c>
      <c r="H85" s="4" t="e">
        <f>VLOOKUP(A85,'1. 문헌특성'!A:W,16,0)</f>
        <v>#N/A</v>
      </c>
      <c r="I85" s="16" t="s">
        <v>31</v>
      </c>
      <c r="J85" s="4" t="e">
        <f>VLOOKUP(A85,'1. 문헌특성'!A:W,25,0)</f>
        <v>#N/A</v>
      </c>
      <c r="K85" s="4" t="e">
        <f>VLOOKUP(A85,'1. 문헌특성'!A:W,12,0)</f>
        <v>#N/A</v>
      </c>
      <c r="L85" s="17" t="s">
        <v>474</v>
      </c>
      <c r="M85" s="16" t="s">
        <v>446</v>
      </c>
      <c r="W85" s="16">
        <v>20</v>
      </c>
      <c r="X85" s="111">
        <v>20</v>
      </c>
      <c r="Y85" s="116">
        <v>100</v>
      </c>
      <c r="Z85" s="16">
        <v>0</v>
      </c>
      <c r="AA85" s="16">
        <v>0</v>
      </c>
      <c r="AF85" s="17" t="s">
        <v>973</v>
      </c>
    </row>
    <row r="86" spans="1:32" ht="13.5" customHeight="1" x14ac:dyDescent="0.3">
      <c r="A86" s="16">
        <v>825</v>
      </c>
      <c r="B86" s="4" t="e">
        <f>VLOOKUP(A86,'1. 문헌특성'!A:W,2,0)</f>
        <v>#N/A</v>
      </c>
      <c r="C86" s="16" t="e">
        <f>VLOOKUP(A86,'1. 문헌특성'!A:W,3,0)</f>
        <v>#N/A</v>
      </c>
      <c r="D86" s="16" t="e">
        <f t="shared" si="2"/>
        <v>#N/A</v>
      </c>
      <c r="E86" s="4" t="e">
        <f>VLOOKUP(A86,'1. 문헌특성'!A:W,6,0)</f>
        <v>#N/A</v>
      </c>
      <c r="F86" s="4" t="e">
        <f>VLOOKUP(A86,'1. 문헌특성'!A:W,11,0)</f>
        <v>#N/A</v>
      </c>
      <c r="G86" s="15" t="e">
        <f>VLOOKUP(A86,'1. 문헌특성'!A:W,15,0)</f>
        <v>#N/A</v>
      </c>
      <c r="H86" s="4" t="e">
        <f>VLOOKUP(A86,'1. 문헌특성'!A:W,16,0)</f>
        <v>#N/A</v>
      </c>
      <c r="I86" s="16" t="s">
        <v>31</v>
      </c>
      <c r="J86" s="4" t="e">
        <f>VLOOKUP(A86,'1. 문헌특성'!A:W,25,0)</f>
        <v>#N/A</v>
      </c>
      <c r="K86" s="4" t="e">
        <f>VLOOKUP(A86,'1. 문헌특성'!A:W,12,0)</f>
        <v>#N/A</v>
      </c>
      <c r="L86" s="17" t="s">
        <v>474</v>
      </c>
      <c r="M86" s="16" t="s">
        <v>447</v>
      </c>
      <c r="W86" s="16">
        <v>20</v>
      </c>
      <c r="X86" s="111">
        <v>20</v>
      </c>
      <c r="Y86" s="116">
        <v>100</v>
      </c>
      <c r="Z86" s="16">
        <v>0</v>
      </c>
      <c r="AA86" s="16">
        <v>0</v>
      </c>
    </row>
    <row r="87" spans="1:32" ht="13.5" customHeight="1" x14ac:dyDescent="0.3">
      <c r="A87" s="16">
        <v>825</v>
      </c>
      <c r="B87" s="4" t="e">
        <f>VLOOKUP(A87,'1. 문헌특성'!A:W,2,0)</f>
        <v>#N/A</v>
      </c>
      <c r="C87" s="16" t="e">
        <f>VLOOKUP(A87,'1. 문헌특성'!A:W,3,0)</f>
        <v>#N/A</v>
      </c>
      <c r="D87" s="16" t="e">
        <f t="shared" si="2"/>
        <v>#N/A</v>
      </c>
      <c r="E87" s="4" t="e">
        <f>VLOOKUP(A87,'1. 문헌특성'!A:W,6,0)</f>
        <v>#N/A</v>
      </c>
      <c r="F87" s="4" t="e">
        <f>VLOOKUP(A87,'1. 문헌특성'!A:W,11,0)</f>
        <v>#N/A</v>
      </c>
      <c r="G87" s="15" t="e">
        <f>VLOOKUP(A87,'1. 문헌특성'!A:W,15,0)</f>
        <v>#N/A</v>
      </c>
      <c r="H87" s="4" t="e">
        <f>VLOOKUP(A87,'1. 문헌특성'!A:W,16,0)</f>
        <v>#N/A</v>
      </c>
      <c r="I87" s="16" t="s">
        <v>31</v>
      </c>
      <c r="J87" s="4" t="e">
        <f>VLOOKUP(A87,'1. 문헌특성'!A:W,25,0)</f>
        <v>#N/A</v>
      </c>
      <c r="K87" s="4" t="e">
        <f>VLOOKUP(A87,'1. 문헌특성'!A:W,12,0)</f>
        <v>#N/A</v>
      </c>
      <c r="L87" s="17" t="s">
        <v>474</v>
      </c>
      <c r="M87" s="16" t="s">
        <v>972</v>
      </c>
      <c r="W87" s="16">
        <v>20</v>
      </c>
      <c r="X87" s="111">
        <v>20</v>
      </c>
      <c r="Y87" s="116">
        <v>100</v>
      </c>
      <c r="Z87" s="16">
        <v>0</v>
      </c>
      <c r="AA87" s="16">
        <v>0</v>
      </c>
    </row>
    <row r="88" spans="1:32" ht="13.5" customHeight="1" x14ac:dyDescent="0.3">
      <c r="A88" s="16">
        <v>825</v>
      </c>
      <c r="B88" s="4" t="e">
        <f>VLOOKUP(A88,'1. 문헌특성'!A:W,2,0)</f>
        <v>#N/A</v>
      </c>
      <c r="C88" s="16" t="e">
        <f>VLOOKUP(A88,'1. 문헌특성'!A:W,3,0)</f>
        <v>#N/A</v>
      </c>
      <c r="D88" s="16" t="e">
        <f t="shared" si="2"/>
        <v>#N/A</v>
      </c>
      <c r="E88" s="4" t="e">
        <f>VLOOKUP(A88,'1. 문헌특성'!A:W,6,0)</f>
        <v>#N/A</v>
      </c>
      <c r="F88" s="4" t="e">
        <f>VLOOKUP(A88,'1. 문헌특성'!A:W,11,0)</f>
        <v>#N/A</v>
      </c>
      <c r="G88" s="15" t="e">
        <f>VLOOKUP(A88,'1. 문헌특성'!A:W,15,0)</f>
        <v>#N/A</v>
      </c>
      <c r="H88" s="4" t="e">
        <f>VLOOKUP(A88,'1. 문헌특성'!A:W,16,0)</f>
        <v>#N/A</v>
      </c>
      <c r="I88" s="16" t="s">
        <v>31</v>
      </c>
      <c r="J88" s="4" t="e">
        <f>VLOOKUP(A88,'1. 문헌특성'!A:W,25,0)</f>
        <v>#N/A</v>
      </c>
      <c r="K88" s="4" t="e">
        <f>VLOOKUP(A88,'1. 문헌특성'!A:W,12,0)</f>
        <v>#N/A</v>
      </c>
      <c r="L88" s="17" t="s">
        <v>967</v>
      </c>
      <c r="M88" s="16" t="s">
        <v>446</v>
      </c>
      <c r="P88" s="16">
        <v>9</v>
      </c>
      <c r="Q88" s="111">
        <v>9</v>
      </c>
      <c r="R88" s="16">
        <v>100</v>
      </c>
      <c r="S88" s="16">
        <v>0</v>
      </c>
      <c r="T88" s="16">
        <v>0</v>
      </c>
    </row>
    <row r="89" spans="1:32" ht="13.5" customHeight="1" x14ac:dyDescent="0.3">
      <c r="A89" s="16">
        <v>825</v>
      </c>
      <c r="B89" s="4" t="e">
        <f>VLOOKUP(A89,'1. 문헌특성'!A:W,2,0)</f>
        <v>#N/A</v>
      </c>
      <c r="C89" s="16" t="e">
        <f>VLOOKUP(A89,'1. 문헌특성'!A:W,3,0)</f>
        <v>#N/A</v>
      </c>
      <c r="D89" s="16" t="e">
        <f t="shared" si="2"/>
        <v>#N/A</v>
      </c>
      <c r="E89" s="4" t="e">
        <f>VLOOKUP(A89,'1. 문헌특성'!A:W,6,0)</f>
        <v>#N/A</v>
      </c>
      <c r="F89" s="4" t="e">
        <f>VLOOKUP(A89,'1. 문헌특성'!A:W,11,0)</f>
        <v>#N/A</v>
      </c>
      <c r="G89" s="15" t="e">
        <f>VLOOKUP(A89,'1. 문헌특성'!A:W,15,0)</f>
        <v>#N/A</v>
      </c>
      <c r="H89" s="4" t="e">
        <f>VLOOKUP(A89,'1. 문헌특성'!A:W,16,0)</f>
        <v>#N/A</v>
      </c>
      <c r="I89" s="16" t="s">
        <v>31</v>
      </c>
      <c r="J89" s="4" t="e">
        <f>VLOOKUP(A89,'1. 문헌특성'!A:W,25,0)</f>
        <v>#N/A</v>
      </c>
      <c r="K89" s="4" t="e">
        <f>VLOOKUP(A89,'1. 문헌특성'!A:W,12,0)</f>
        <v>#N/A</v>
      </c>
      <c r="L89" s="17" t="s">
        <v>967</v>
      </c>
      <c r="M89" s="16" t="s">
        <v>447</v>
      </c>
      <c r="P89" s="16">
        <v>9</v>
      </c>
      <c r="Q89" s="111">
        <v>8</v>
      </c>
      <c r="R89" s="16">
        <v>88.9</v>
      </c>
      <c r="S89" s="16">
        <v>1</v>
      </c>
      <c r="T89" s="16">
        <v>11.1</v>
      </c>
    </row>
    <row r="90" spans="1:32" ht="13.5" customHeight="1" x14ac:dyDescent="0.3">
      <c r="A90" s="16">
        <v>825</v>
      </c>
      <c r="B90" s="4" t="e">
        <f>VLOOKUP(A90,'1. 문헌특성'!A:W,2,0)</f>
        <v>#N/A</v>
      </c>
      <c r="C90" s="16" t="e">
        <f>VLOOKUP(A90,'1. 문헌특성'!A:W,3,0)</f>
        <v>#N/A</v>
      </c>
      <c r="D90" s="16" t="e">
        <f t="shared" si="2"/>
        <v>#N/A</v>
      </c>
      <c r="E90" s="4" t="e">
        <f>VLOOKUP(A90,'1. 문헌특성'!A:W,6,0)</f>
        <v>#N/A</v>
      </c>
      <c r="F90" s="4" t="e">
        <f>VLOOKUP(A90,'1. 문헌특성'!A:W,11,0)</f>
        <v>#N/A</v>
      </c>
      <c r="G90" s="15" t="e">
        <f>VLOOKUP(A90,'1. 문헌특성'!A:W,15,0)</f>
        <v>#N/A</v>
      </c>
      <c r="H90" s="4" t="e">
        <f>VLOOKUP(A90,'1. 문헌특성'!A:W,16,0)</f>
        <v>#N/A</v>
      </c>
      <c r="I90" s="16" t="s">
        <v>31</v>
      </c>
      <c r="J90" s="4" t="e">
        <f>VLOOKUP(A90,'1. 문헌특성'!A:W,25,0)</f>
        <v>#N/A</v>
      </c>
      <c r="K90" s="4" t="e">
        <f>VLOOKUP(A90,'1. 문헌특성'!A:W,12,0)</f>
        <v>#N/A</v>
      </c>
      <c r="L90" s="17" t="s">
        <v>967</v>
      </c>
      <c r="M90" s="16" t="s">
        <v>972</v>
      </c>
      <c r="P90" s="16">
        <v>9</v>
      </c>
      <c r="Q90" s="111">
        <v>8</v>
      </c>
      <c r="R90" s="16">
        <v>88.9</v>
      </c>
      <c r="S90" s="16">
        <v>1</v>
      </c>
      <c r="T90" s="16">
        <v>11.1</v>
      </c>
    </row>
    <row r="91" spans="1:32" ht="13.5" customHeight="1" x14ac:dyDescent="0.3">
      <c r="A91" s="16">
        <v>825</v>
      </c>
      <c r="B91" s="4" t="e">
        <f>VLOOKUP(A91,'1. 문헌특성'!A:W,2,0)</f>
        <v>#N/A</v>
      </c>
      <c r="C91" s="16" t="e">
        <f>VLOOKUP(A91,'1. 문헌특성'!A:W,3,0)</f>
        <v>#N/A</v>
      </c>
      <c r="D91" s="16" t="e">
        <f t="shared" si="2"/>
        <v>#N/A</v>
      </c>
      <c r="E91" s="4" t="e">
        <f>VLOOKUP(A91,'1. 문헌특성'!A:W,6,0)</f>
        <v>#N/A</v>
      </c>
      <c r="F91" s="4" t="e">
        <f>VLOOKUP(A91,'1. 문헌특성'!A:W,11,0)</f>
        <v>#N/A</v>
      </c>
      <c r="G91" s="15" t="e">
        <f>VLOOKUP(A91,'1. 문헌특성'!A:W,15,0)</f>
        <v>#N/A</v>
      </c>
      <c r="H91" s="4" t="e">
        <f>VLOOKUP(A91,'1. 문헌특성'!A:W,16,0)</f>
        <v>#N/A</v>
      </c>
      <c r="I91" s="16" t="s">
        <v>31</v>
      </c>
      <c r="J91" s="4" t="e">
        <f>VLOOKUP(A91,'1. 문헌특성'!A:W,25,0)</f>
        <v>#N/A</v>
      </c>
      <c r="K91" s="4" t="e">
        <f>VLOOKUP(A91,'1. 문헌특성'!A:W,12,0)</f>
        <v>#N/A</v>
      </c>
      <c r="L91" s="17" t="s">
        <v>968</v>
      </c>
      <c r="M91" s="16" t="s">
        <v>446</v>
      </c>
      <c r="P91" s="16">
        <v>9</v>
      </c>
      <c r="Q91" s="111">
        <v>8</v>
      </c>
      <c r="R91" s="16">
        <v>88.9</v>
      </c>
      <c r="S91" s="16">
        <v>1</v>
      </c>
      <c r="T91" s="16">
        <v>11.1</v>
      </c>
    </row>
    <row r="92" spans="1:32" ht="13.5" customHeight="1" x14ac:dyDescent="0.3">
      <c r="A92" s="16">
        <v>825</v>
      </c>
      <c r="B92" s="4" t="e">
        <f>VLOOKUP(A92,'1. 문헌특성'!A:W,2,0)</f>
        <v>#N/A</v>
      </c>
      <c r="C92" s="16" t="e">
        <f>VLOOKUP(A92,'1. 문헌특성'!A:W,3,0)</f>
        <v>#N/A</v>
      </c>
      <c r="D92" s="16" t="e">
        <f t="shared" si="2"/>
        <v>#N/A</v>
      </c>
      <c r="E92" s="4" t="e">
        <f>VLOOKUP(A92,'1. 문헌특성'!A:W,6,0)</f>
        <v>#N/A</v>
      </c>
      <c r="F92" s="4" t="e">
        <f>VLOOKUP(A92,'1. 문헌특성'!A:W,11,0)</f>
        <v>#N/A</v>
      </c>
      <c r="G92" s="15" t="e">
        <f>VLOOKUP(A92,'1. 문헌특성'!A:W,15,0)</f>
        <v>#N/A</v>
      </c>
      <c r="H92" s="4" t="e">
        <f>VLOOKUP(A92,'1. 문헌특성'!A:W,16,0)</f>
        <v>#N/A</v>
      </c>
      <c r="I92" s="16" t="s">
        <v>31</v>
      </c>
      <c r="J92" s="4" t="e">
        <f>VLOOKUP(A92,'1. 문헌특성'!A:W,25,0)</f>
        <v>#N/A</v>
      </c>
      <c r="K92" s="4" t="e">
        <f>VLOOKUP(A92,'1. 문헌특성'!A:W,12,0)</f>
        <v>#N/A</v>
      </c>
      <c r="L92" s="17" t="s">
        <v>968</v>
      </c>
      <c r="M92" s="16" t="s">
        <v>447</v>
      </c>
      <c r="P92" s="16">
        <v>9</v>
      </c>
      <c r="Q92" s="111">
        <v>8</v>
      </c>
      <c r="R92" s="16">
        <v>88.9</v>
      </c>
      <c r="S92" s="16">
        <v>1</v>
      </c>
      <c r="T92" s="16">
        <v>11.1</v>
      </c>
    </row>
    <row r="93" spans="1:32" ht="13.5" customHeight="1" x14ac:dyDescent="0.3">
      <c r="A93" s="16">
        <v>825</v>
      </c>
      <c r="B93" s="4" t="e">
        <f>VLOOKUP(A93,'1. 문헌특성'!A:W,2,0)</f>
        <v>#N/A</v>
      </c>
      <c r="C93" s="16" t="e">
        <f>VLOOKUP(A93,'1. 문헌특성'!A:W,3,0)</f>
        <v>#N/A</v>
      </c>
      <c r="D93" s="16" t="e">
        <f t="shared" si="2"/>
        <v>#N/A</v>
      </c>
      <c r="E93" s="4" t="e">
        <f>VLOOKUP(A93,'1. 문헌특성'!A:W,6,0)</f>
        <v>#N/A</v>
      </c>
      <c r="F93" s="4" t="e">
        <f>VLOOKUP(A93,'1. 문헌특성'!A:W,11,0)</f>
        <v>#N/A</v>
      </c>
      <c r="G93" s="15" t="e">
        <f>VLOOKUP(A93,'1. 문헌특성'!A:W,15,0)</f>
        <v>#N/A</v>
      </c>
      <c r="H93" s="4" t="e">
        <f>VLOOKUP(A93,'1. 문헌특성'!A:W,16,0)</f>
        <v>#N/A</v>
      </c>
      <c r="I93" s="16" t="s">
        <v>31</v>
      </c>
      <c r="J93" s="4" t="e">
        <f>VLOOKUP(A93,'1. 문헌특성'!A:W,25,0)</f>
        <v>#N/A</v>
      </c>
      <c r="K93" s="4" t="e">
        <f>VLOOKUP(A93,'1. 문헌특성'!A:W,12,0)</f>
        <v>#N/A</v>
      </c>
      <c r="L93" s="17" t="s">
        <v>968</v>
      </c>
      <c r="M93" s="16" t="s">
        <v>972</v>
      </c>
      <c r="P93" s="16">
        <v>9</v>
      </c>
      <c r="Q93" s="111">
        <v>4</v>
      </c>
      <c r="R93" s="16">
        <v>44.4</v>
      </c>
      <c r="S93" s="16">
        <v>5</v>
      </c>
      <c r="T93" s="16">
        <v>55.6</v>
      </c>
    </row>
    <row r="94" spans="1:32" ht="13.5" customHeight="1" x14ac:dyDescent="0.3">
      <c r="A94" s="16">
        <v>825</v>
      </c>
      <c r="B94" s="4" t="e">
        <f>VLOOKUP(A94,'1. 문헌특성'!A:W,2,0)</f>
        <v>#N/A</v>
      </c>
      <c r="C94" s="16" t="e">
        <f>VLOOKUP(A94,'1. 문헌특성'!A:W,3,0)</f>
        <v>#N/A</v>
      </c>
      <c r="D94" s="16" t="e">
        <f t="shared" si="2"/>
        <v>#N/A</v>
      </c>
      <c r="E94" s="4" t="e">
        <f>VLOOKUP(A94,'1. 문헌특성'!A:W,6,0)</f>
        <v>#N/A</v>
      </c>
      <c r="F94" s="4" t="e">
        <f>VLOOKUP(A94,'1. 문헌특성'!A:W,11,0)</f>
        <v>#N/A</v>
      </c>
      <c r="G94" s="15" t="e">
        <f>VLOOKUP(A94,'1. 문헌특성'!A:W,15,0)</f>
        <v>#N/A</v>
      </c>
      <c r="H94" s="4" t="e">
        <f>VLOOKUP(A94,'1. 문헌특성'!A:W,16,0)</f>
        <v>#N/A</v>
      </c>
      <c r="I94" s="16" t="s">
        <v>31</v>
      </c>
      <c r="J94" s="4" t="e">
        <f>VLOOKUP(A94,'1. 문헌특성'!A:W,25,0)</f>
        <v>#N/A</v>
      </c>
      <c r="K94" s="4" t="e">
        <f>VLOOKUP(A94,'1. 문헌특성'!A:W,12,0)</f>
        <v>#N/A</v>
      </c>
      <c r="L94" s="17" t="s">
        <v>969</v>
      </c>
      <c r="M94" s="16" t="s">
        <v>446</v>
      </c>
      <c r="P94" s="16">
        <v>6</v>
      </c>
      <c r="Q94" s="111">
        <v>2</v>
      </c>
      <c r="R94" s="16">
        <v>33.299999999999997</v>
      </c>
      <c r="S94" s="16">
        <v>4</v>
      </c>
      <c r="T94" s="16">
        <v>66.7</v>
      </c>
    </row>
    <row r="95" spans="1:32" ht="13.5" customHeight="1" x14ac:dyDescent="0.3">
      <c r="A95" s="16">
        <v>825</v>
      </c>
      <c r="B95" s="4" t="e">
        <f>VLOOKUP(A95,'1. 문헌특성'!A:W,2,0)</f>
        <v>#N/A</v>
      </c>
      <c r="C95" s="16" t="e">
        <f>VLOOKUP(A95,'1. 문헌특성'!A:W,3,0)</f>
        <v>#N/A</v>
      </c>
      <c r="D95" s="16" t="e">
        <f t="shared" si="2"/>
        <v>#N/A</v>
      </c>
      <c r="E95" s="4" t="e">
        <f>VLOOKUP(A95,'1. 문헌특성'!A:W,6,0)</f>
        <v>#N/A</v>
      </c>
      <c r="F95" s="4" t="e">
        <f>VLOOKUP(A95,'1. 문헌특성'!A:W,11,0)</f>
        <v>#N/A</v>
      </c>
      <c r="G95" s="15" t="e">
        <f>VLOOKUP(A95,'1. 문헌특성'!A:W,15,0)</f>
        <v>#N/A</v>
      </c>
      <c r="H95" s="4" t="e">
        <f>VLOOKUP(A95,'1. 문헌특성'!A:W,16,0)</f>
        <v>#N/A</v>
      </c>
      <c r="I95" s="16" t="s">
        <v>31</v>
      </c>
      <c r="J95" s="4" t="e">
        <f>VLOOKUP(A95,'1. 문헌특성'!A:W,25,0)</f>
        <v>#N/A</v>
      </c>
      <c r="K95" s="4" t="e">
        <f>VLOOKUP(A95,'1. 문헌특성'!A:W,12,0)</f>
        <v>#N/A</v>
      </c>
      <c r="L95" s="17" t="s">
        <v>969</v>
      </c>
      <c r="M95" s="16" t="s">
        <v>447</v>
      </c>
      <c r="P95" s="16">
        <v>6</v>
      </c>
      <c r="Q95" s="111">
        <v>6</v>
      </c>
      <c r="R95" s="16">
        <v>100</v>
      </c>
      <c r="S95" s="16">
        <v>0</v>
      </c>
      <c r="T95" s="16">
        <v>0</v>
      </c>
    </row>
    <row r="96" spans="1:32" ht="13.5" customHeight="1" x14ac:dyDescent="0.3">
      <c r="A96" s="16">
        <v>825</v>
      </c>
      <c r="B96" s="4" t="e">
        <f>VLOOKUP(A96,'1. 문헌특성'!A:W,2,0)</f>
        <v>#N/A</v>
      </c>
      <c r="C96" s="16" t="e">
        <f>VLOOKUP(A96,'1. 문헌특성'!A:W,3,0)</f>
        <v>#N/A</v>
      </c>
      <c r="D96" s="16" t="e">
        <f t="shared" si="2"/>
        <v>#N/A</v>
      </c>
      <c r="E96" s="4" t="e">
        <f>VLOOKUP(A96,'1. 문헌특성'!A:W,6,0)</f>
        <v>#N/A</v>
      </c>
      <c r="F96" s="4" t="e">
        <f>VLOOKUP(A96,'1. 문헌특성'!A:W,11,0)</f>
        <v>#N/A</v>
      </c>
      <c r="G96" s="15" t="e">
        <f>VLOOKUP(A96,'1. 문헌특성'!A:W,15,0)</f>
        <v>#N/A</v>
      </c>
      <c r="H96" s="4" t="e">
        <f>VLOOKUP(A96,'1. 문헌특성'!A:W,16,0)</f>
        <v>#N/A</v>
      </c>
      <c r="I96" s="16" t="s">
        <v>31</v>
      </c>
      <c r="J96" s="4" t="e">
        <f>VLOOKUP(A96,'1. 문헌특성'!A:W,25,0)</f>
        <v>#N/A</v>
      </c>
      <c r="K96" s="4" t="e">
        <f>VLOOKUP(A96,'1. 문헌특성'!A:W,12,0)</f>
        <v>#N/A</v>
      </c>
      <c r="L96" s="17" t="s">
        <v>969</v>
      </c>
      <c r="M96" s="16" t="s">
        <v>972</v>
      </c>
      <c r="P96" s="16">
        <v>6</v>
      </c>
      <c r="Q96" s="111">
        <v>4</v>
      </c>
      <c r="R96" s="16">
        <v>66.7</v>
      </c>
      <c r="S96" s="16">
        <v>2</v>
      </c>
      <c r="T96" s="16">
        <v>33.299999999999997</v>
      </c>
    </row>
    <row r="97" spans="1:33" ht="13.5" customHeight="1" x14ac:dyDescent="0.3">
      <c r="A97" s="16">
        <v>844</v>
      </c>
      <c r="B97" s="4" t="e">
        <f>VLOOKUP(A97,'1. 문헌특성'!A:W,2,0)</f>
        <v>#N/A</v>
      </c>
      <c r="C97" s="16" t="e">
        <f>VLOOKUP(A97,'1. 문헌특성'!A:W,3,0)</f>
        <v>#N/A</v>
      </c>
      <c r="D97" s="16" t="e">
        <f t="shared" si="2"/>
        <v>#N/A</v>
      </c>
      <c r="E97" s="4" t="e">
        <f>VLOOKUP(A97,'1. 문헌특성'!A:W,6,0)</f>
        <v>#N/A</v>
      </c>
      <c r="F97" s="4" t="e">
        <f>VLOOKUP(A97,'1. 문헌특성'!A:W,11,0)</f>
        <v>#N/A</v>
      </c>
      <c r="G97" s="15" t="e">
        <f>VLOOKUP(A97,'1. 문헌특성'!A:W,15,0)</f>
        <v>#N/A</v>
      </c>
      <c r="H97" s="4" t="e">
        <f>VLOOKUP(A97,'1. 문헌특성'!A:W,16,0)</f>
        <v>#N/A</v>
      </c>
      <c r="I97" s="16" t="s">
        <v>31</v>
      </c>
      <c r="J97" s="4" t="e">
        <f>VLOOKUP(A97,'1. 문헌특성'!A:W,25,0)</f>
        <v>#N/A</v>
      </c>
      <c r="K97" s="4" t="e">
        <f>VLOOKUP(A97,'1. 문헌특성'!A:W,12,0)</f>
        <v>#N/A</v>
      </c>
      <c r="P97" s="16">
        <v>30</v>
      </c>
      <c r="Q97" s="16">
        <v>21</v>
      </c>
      <c r="R97" s="111">
        <v>70</v>
      </c>
      <c r="S97" s="16">
        <v>9</v>
      </c>
      <c r="T97" s="111">
        <v>30</v>
      </c>
      <c r="W97" s="16">
        <v>60</v>
      </c>
      <c r="X97" s="111">
        <v>60</v>
      </c>
      <c r="Y97" s="111">
        <v>100</v>
      </c>
      <c r="Z97" s="111">
        <v>0</v>
      </c>
      <c r="AA97" s="111">
        <v>0</v>
      </c>
      <c r="AF97" s="17" t="s">
        <v>255</v>
      </c>
      <c r="AG97" s="4" t="s">
        <v>1002</v>
      </c>
    </row>
    <row r="98" spans="1:33" ht="13.5" customHeight="1" x14ac:dyDescent="0.3">
      <c r="A98" s="16">
        <v>865</v>
      </c>
      <c r="B98" s="4" t="e">
        <f>VLOOKUP(A98,'1. 문헌특성'!A:W,2,0)</f>
        <v>#N/A</v>
      </c>
      <c r="C98" s="16" t="e">
        <f>VLOOKUP(A98,'1. 문헌특성'!A:W,3,0)</f>
        <v>#N/A</v>
      </c>
      <c r="D98" s="16" t="e">
        <f t="shared" si="2"/>
        <v>#N/A</v>
      </c>
      <c r="E98" s="4" t="e">
        <f>VLOOKUP(A98,'1. 문헌특성'!A:W,6,0)</f>
        <v>#N/A</v>
      </c>
      <c r="F98" s="4" t="e">
        <f>VLOOKUP(A98,'1. 문헌특성'!A:W,11,0)</f>
        <v>#N/A</v>
      </c>
      <c r="G98" s="15" t="e">
        <f>VLOOKUP(A98,'1. 문헌특성'!A:W,15,0)</f>
        <v>#N/A</v>
      </c>
      <c r="H98" s="4" t="e">
        <f>VLOOKUP(A98,'1. 문헌특성'!A:W,16,0)</f>
        <v>#N/A</v>
      </c>
      <c r="I98" s="16" t="s">
        <v>31</v>
      </c>
      <c r="J98" s="4" t="e">
        <f>VLOOKUP(A98,'1. 문헌특성'!A:W,25,0)</f>
        <v>#N/A</v>
      </c>
      <c r="K98" s="4" t="e">
        <f>VLOOKUP(A98,'1. 문헌특성'!A:W,12,0)</f>
        <v>#N/A</v>
      </c>
      <c r="L98" s="17" t="s">
        <v>1009</v>
      </c>
      <c r="P98" s="16">
        <v>6</v>
      </c>
      <c r="Q98" s="111">
        <v>6</v>
      </c>
      <c r="R98" s="111">
        <v>100</v>
      </c>
      <c r="S98" s="16">
        <v>0</v>
      </c>
      <c r="T98" s="16">
        <v>0</v>
      </c>
      <c r="W98" s="219">
        <v>22</v>
      </c>
      <c r="X98" s="223">
        <v>22</v>
      </c>
      <c r="Y98" s="223">
        <v>100</v>
      </c>
      <c r="Z98" s="219">
        <v>0</v>
      </c>
      <c r="AA98" s="219">
        <v>0</v>
      </c>
      <c r="AB98" s="219" t="s">
        <v>452</v>
      </c>
      <c r="AF98" s="17" t="s">
        <v>1011</v>
      </c>
    </row>
    <row r="99" spans="1:33" ht="13.5" customHeight="1" x14ac:dyDescent="0.3">
      <c r="A99" s="16">
        <v>865</v>
      </c>
      <c r="B99" s="4" t="e">
        <f>VLOOKUP(A99,'1. 문헌특성'!A:W,2,0)</f>
        <v>#N/A</v>
      </c>
      <c r="C99" s="16" t="e">
        <f>VLOOKUP(A99,'1. 문헌특성'!A:W,3,0)</f>
        <v>#N/A</v>
      </c>
      <c r="D99" s="16" t="e">
        <f t="shared" si="2"/>
        <v>#N/A</v>
      </c>
      <c r="E99" s="4" t="e">
        <f>VLOOKUP(A99,'1. 문헌특성'!A:W,6,0)</f>
        <v>#N/A</v>
      </c>
      <c r="F99" s="4" t="e">
        <f>VLOOKUP(A99,'1. 문헌특성'!A:W,11,0)</f>
        <v>#N/A</v>
      </c>
      <c r="G99" s="15" t="e">
        <f>VLOOKUP(A99,'1. 문헌특성'!A:W,15,0)</f>
        <v>#N/A</v>
      </c>
      <c r="H99" s="4" t="e">
        <f>VLOOKUP(A99,'1. 문헌특성'!A:W,16,0)</f>
        <v>#N/A</v>
      </c>
      <c r="I99" s="16" t="s">
        <v>31</v>
      </c>
      <c r="J99" s="4" t="e">
        <f>VLOOKUP(A99,'1. 문헌특성'!A:W,25,0)</f>
        <v>#N/A</v>
      </c>
      <c r="K99" s="4" t="e">
        <f>VLOOKUP(A99,'1. 문헌특성'!A:W,12,0)</f>
        <v>#N/A</v>
      </c>
      <c r="L99" s="17" t="s">
        <v>1012</v>
      </c>
      <c r="P99" s="16">
        <v>25</v>
      </c>
      <c r="Q99" s="111">
        <v>15</v>
      </c>
      <c r="R99" s="111">
        <v>60</v>
      </c>
      <c r="S99" s="16">
        <v>10</v>
      </c>
      <c r="T99" s="16">
        <v>40</v>
      </c>
      <c r="W99" s="219"/>
      <c r="X99" s="223"/>
      <c r="Y99" s="223"/>
      <c r="Z99" s="219"/>
      <c r="AA99" s="219"/>
      <c r="AB99" s="219"/>
    </row>
    <row r="100" spans="1:33" ht="13.5" customHeight="1" x14ac:dyDescent="0.3">
      <c r="A100" s="16">
        <v>871</v>
      </c>
      <c r="B100" s="4" t="str">
        <f>VLOOKUP(A100,'1. 문헌특성'!A:W,2,0)</f>
        <v>Wang</v>
      </c>
      <c r="C100" s="16">
        <f>VLOOKUP(A100,'1. 문헌특성'!A:W,3,0)</f>
        <v>1993</v>
      </c>
      <c r="D100" s="16" t="str">
        <f t="shared" si="2"/>
        <v>Wang(1993)</v>
      </c>
      <c r="E100" s="4" t="str">
        <f>VLOOKUP(A100,'1. 문헌특성'!A:W,6,0)</f>
        <v>환자대조군</v>
      </c>
      <c r="F100" s="4" t="str">
        <f>VLOOKUP(A100,'1. 문헌특성'!A:W,11,0)</f>
        <v>파킨슨병 환자(H&amp;Y I, II, III, IV)</v>
      </c>
      <c r="G100" s="15">
        <f>VLOOKUP(A100,'1. 문헌특성'!A:W,15,0)</f>
        <v>0</v>
      </c>
      <c r="H100" s="4" t="str">
        <f>VLOOKUP(A100,'1.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0" s="16" t="s">
        <v>31</v>
      </c>
      <c r="J100" s="4" t="e">
        <f>VLOOKUP(A100,'1. 문헌특성'!A:W,25,0)</f>
        <v>#REF!</v>
      </c>
      <c r="K100" s="4" t="str">
        <f>VLOOKUP(A100,'1. 문헌특성'!A:W,12,0)</f>
        <v>-</v>
      </c>
      <c r="L100" s="17" t="s">
        <v>1022</v>
      </c>
      <c r="P100" s="16">
        <v>62</v>
      </c>
      <c r="Q100" s="16">
        <v>53</v>
      </c>
      <c r="R100" s="16">
        <v>85.5</v>
      </c>
      <c r="S100" s="16">
        <v>9</v>
      </c>
      <c r="T100" s="16">
        <v>14.5</v>
      </c>
      <c r="W100" s="111">
        <v>62</v>
      </c>
      <c r="X100" s="111">
        <v>62</v>
      </c>
      <c r="Y100" s="111">
        <v>100</v>
      </c>
      <c r="Z100" s="111">
        <v>0</v>
      </c>
      <c r="AA100" s="111">
        <v>0</v>
      </c>
      <c r="AB100" s="111"/>
      <c r="AF100" s="17" t="s">
        <v>388</v>
      </c>
    </row>
    <row r="101" spans="1:33" ht="13.5" customHeight="1" x14ac:dyDescent="0.3">
      <c r="A101" s="16">
        <v>871</v>
      </c>
      <c r="B101" s="4" t="str">
        <f>VLOOKUP(A101,'1. 문헌특성'!A:W,2,0)</f>
        <v>Wang</v>
      </c>
      <c r="C101" s="16">
        <f>VLOOKUP(A101,'1. 문헌특성'!A:W,3,0)</f>
        <v>1993</v>
      </c>
      <c r="D101" s="16" t="str">
        <f t="shared" si="2"/>
        <v>Wang(1993)</v>
      </c>
      <c r="E101" s="4" t="str">
        <f>VLOOKUP(A101,'1. 문헌특성'!A:W,6,0)</f>
        <v>환자대조군</v>
      </c>
      <c r="F101" s="4" t="str">
        <f>VLOOKUP(A101,'1. 문헌특성'!A:W,11,0)</f>
        <v>파킨슨병 환자(H&amp;Y I, II, III, IV)</v>
      </c>
      <c r="G101" s="15">
        <f>VLOOKUP(A101,'1. 문헌특성'!A:W,15,0)</f>
        <v>0</v>
      </c>
      <c r="H101" s="4" t="str">
        <f>VLOOKUP(A101,'1.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1" s="16" t="s">
        <v>31</v>
      </c>
      <c r="J101" s="4" t="e">
        <f>VLOOKUP(A101,'1. 문헌특성'!A:W,25,0)</f>
        <v>#REF!</v>
      </c>
      <c r="K101" s="4" t="str">
        <f>VLOOKUP(A101,'1. 문헌특성'!A:W,12,0)</f>
        <v>-</v>
      </c>
      <c r="L101" s="17" t="s">
        <v>1026</v>
      </c>
      <c r="P101" s="16">
        <v>13</v>
      </c>
      <c r="Q101" s="16">
        <v>13</v>
      </c>
      <c r="R101" s="16">
        <v>100</v>
      </c>
      <c r="S101" s="16">
        <v>0</v>
      </c>
      <c r="T101" s="16">
        <v>0</v>
      </c>
      <c r="W101" s="111">
        <v>62</v>
      </c>
      <c r="X101" s="111">
        <v>62</v>
      </c>
      <c r="Y101" s="111">
        <v>100</v>
      </c>
      <c r="Z101" s="111">
        <v>0</v>
      </c>
      <c r="AA101" s="111">
        <v>0</v>
      </c>
      <c r="AB101" s="111"/>
    </row>
    <row r="102" spans="1:33" ht="13.5" customHeight="1" x14ac:dyDescent="0.3">
      <c r="A102" s="16">
        <v>871</v>
      </c>
      <c r="B102" s="4" t="str">
        <f>VLOOKUP(A102,'1. 문헌특성'!A:W,2,0)</f>
        <v>Wang</v>
      </c>
      <c r="C102" s="16">
        <f>VLOOKUP(A102,'1. 문헌특성'!A:W,3,0)</f>
        <v>1993</v>
      </c>
      <c r="D102" s="16" t="str">
        <f t="shared" si="2"/>
        <v>Wang(1993)</v>
      </c>
      <c r="E102" s="4" t="str">
        <f>VLOOKUP(A102,'1. 문헌특성'!A:W,6,0)</f>
        <v>환자대조군</v>
      </c>
      <c r="F102" s="4" t="str">
        <f>VLOOKUP(A102,'1. 문헌특성'!A:W,11,0)</f>
        <v>파킨슨병 환자(H&amp;Y I, II, III, IV)</v>
      </c>
      <c r="G102" s="15">
        <f>VLOOKUP(A102,'1. 문헌특성'!A:W,15,0)</f>
        <v>0</v>
      </c>
      <c r="H102" s="4" t="str">
        <f>VLOOKUP(A102,'1.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2" s="16" t="s">
        <v>31</v>
      </c>
      <c r="J102" s="4" t="e">
        <f>VLOOKUP(A102,'1. 문헌특성'!A:W,25,0)</f>
        <v>#REF!</v>
      </c>
      <c r="K102" s="4" t="str">
        <f>VLOOKUP(A102,'1. 문헌특성'!A:W,12,0)</f>
        <v>-</v>
      </c>
      <c r="L102" s="17" t="s">
        <v>1023</v>
      </c>
      <c r="P102" s="16">
        <v>19</v>
      </c>
      <c r="Q102" s="16">
        <v>16</v>
      </c>
      <c r="R102" s="111">
        <v>84.2</v>
      </c>
      <c r="S102" s="16">
        <v>3</v>
      </c>
      <c r="T102" s="16">
        <v>15.8</v>
      </c>
      <c r="W102" s="111">
        <v>62</v>
      </c>
      <c r="X102" s="111">
        <v>62</v>
      </c>
      <c r="Y102" s="111">
        <v>100</v>
      </c>
      <c r="Z102" s="111">
        <v>0</v>
      </c>
      <c r="AA102" s="111">
        <v>0</v>
      </c>
      <c r="AB102" s="111"/>
    </row>
    <row r="103" spans="1:33" ht="13.5" customHeight="1" x14ac:dyDescent="0.3">
      <c r="A103" s="16">
        <v>871</v>
      </c>
      <c r="B103" s="4" t="str">
        <f>VLOOKUP(A103,'1. 문헌특성'!A:W,2,0)</f>
        <v>Wang</v>
      </c>
      <c r="C103" s="16">
        <f>VLOOKUP(A103,'1. 문헌특성'!A:W,3,0)</f>
        <v>1993</v>
      </c>
      <c r="D103" s="16" t="str">
        <f t="shared" si="2"/>
        <v>Wang(1993)</v>
      </c>
      <c r="E103" s="4" t="str">
        <f>VLOOKUP(A103,'1. 문헌특성'!A:W,6,0)</f>
        <v>환자대조군</v>
      </c>
      <c r="F103" s="4" t="str">
        <f>VLOOKUP(A103,'1. 문헌특성'!A:W,11,0)</f>
        <v>파킨슨병 환자(H&amp;Y I, II, III, IV)</v>
      </c>
      <c r="G103" s="15">
        <f>VLOOKUP(A103,'1. 문헌특성'!A:W,15,0)</f>
        <v>0</v>
      </c>
      <c r="H103" s="4" t="str">
        <f>VLOOKUP(A103,'1.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3" s="16" t="s">
        <v>31</v>
      </c>
      <c r="J103" s="4" t="e">
        <f>VLOOKUP(A103,'1. 문헌특성'!A:W,25,0)</f>
        <v>#REF!</v>
      </c>
      <c r="K103" s="4" t="str">
        <f>VLOOKUP(A103,'1. 문헌특성'!A:W,12,0)</f>
        <v>-</v>
      </c>
      <c r="L103" s="17" t="s">
        <v>1024</v>
      </c>
      <c r="P103" s="16">
        <v>14</v>
      </c>
      <c r="Q103" s="16">
        <v>11</v>
      </c>
      <c r="R103" s="111">
        <v>78.599999999999994</v>
      </c>
      <c r="S103" s="16">
        <v>3</v>
      </c>
      <c r="T103" s="16">
        <v>21.4</v>
      </c>
      <c r="W103" s="111">
        <v>62</v>
      </c>
      <c r="X103" s="111">
        <v>62</v>
      </c>
      <c r="Y103" s="111">
        <v>100</v>
      </c>
      <c r="Z103" s="111">
        <v>0</v>
      </c>
      <c r="AA103" s="111">
        <v>0</v>
      </c>
      <c r="AB103" s="111"/>
    </row>
    <row r="104" spans="1:33" ht="13.5" customHeight="1" x14ac:dyDescent="0.3">
      <c r="A104" s="16">
        <v>871</v>
      </c>
      <c r="B104" s="4" t="str">
        <f>VLOOKUP(A104,'1. 문헌특성'!A:W,2,0)</f>
        <v>Wang</v>
      </c>
      <c r="C104" s="16">
        <f>VLOOKUP(A104,'1. 문헌특성'!A:W,3,0)</f>
        <v>1993</v>
      </c>
      <c r="D104" s="16" t="str">
        <f t="shared" si="2"/>
        <v>Wang(1993)</v>
      </c>
      <c r="E104" s="4" t="str">
        <f>VLOOKUP(A104,'1. 문헌특성'!A:W,6,0)</f>
        <v>환자대조군</v>
      </c>
      <c r="F104" s="4" t="str">
        <f>VLOOKUP(A104,'1. 문헌특성'!A:W,11,0)</f>
        <v>파킨슨병 환자(H&amp;Y I, II, III, IV)</v>
      </c>
      <c r="G104" s="15">
        <f>VLOOKUP(A104,'1. 문헌특성'!A:W,15,0)</f>
        <v>0</v>
      </c>
      <c r="H104" s="4" t="str">
        <f>VLOOKUP(A104,'1. 문헌특성'!A:W,16,0)</f>
        <v>배제기준: 당뇨병, 심장질환(부정맥 포함), 알코올 중독, 말초신경장애, 자율신경계에 영향을 미칠 수 있는 다른 장애를 가진 환자, 정상인, 자율신경계 또는 심혈관기능에 영향을 미치는 약물(파킨슨병 치료 약물 제외)를 복용하지 않는 사람
-심각한 자율장애, 소뇌징후, 근위축증, 말초신경병증 또는 L-도파 반응이 없는 사람</v>
      </c>
      <c r="I104" s="16" t="s">
        <v>31</v>
      </c>
      <c r="J104" s="4" t="e">
        <f>VLOOKUP(A104,'1. 문헌특성'!A:W,25,0)</f>
        <v>#REF!</v>
      </c>
      <c r="K104" s="4" t="str">
        <f>VLOOKUP(A104,'1. 문헌특성'!A:W,12,0)</f>
        <v>-</v>
      </c>
      <c r="L104" s="17" t="s">
        <v>1025</v>
      </c>
      <c r="P104" s="16">
        <v>16</v>
      </c>
      <c r="Q104" s="16">
        <v>13</v>
      </c>
      <c r="R104" s="111">
        <v>81.2</v>
      </c>
      <c r="S104" s="16">
        <v>3</v>
      </c>
      <c r="T104" s="16">
        <v>18.8</v>
      </c>
      <c r="W104" s="111">
        <v>62</v>
      </c>
      <c r="X104" s="111">
        <v>62</v>
      </c>
      <c r="Y104" s="111">
        <v>100</v>
      </c>
      <c r="Z104" s="111">
        <v>0</v>
      </c>
      <c r="AA104" s="111">
        <v>0</v>
      </c>
      <c r="AB104" s="111"/>
    </row>
    <row r="105" spans="1:33" ht="13.5" customHeight="1" x14ac:dyDescent="0.3">
      <c r="A105" s="16">
        <v>897</v>
      </c>
      <c r="B105" s="4" t="e">
        <f>VLOOKUP(A105,'1. 문헌특성'!A:W,2,0)</f>
        <v>#N/A</v>
      </c>
      <c r="C105" s="16" t="e">
        <f>VLOOKUP(A105,'1. 문헌특성'!A:W,3,0)</f>
        <v>#N/A</v>
      </c>
      <c r="D105" s="16" t="e">
        <f t="shared" si="2"/>
        <v>#N/A</v>
      </c>
      <c r="E105" s="4" t="e">
        <f>VLOOKUP(A105,'1. 문헌특성'!A:W,6,0)</f>
        <v>#N/A</v>
      </c>
      <c r="F105" s="4" t="e">
        <f>VLOOKUP(A105,'1. 문헌특성'!A:W,11,0)</f>
        <v>#N/A</v>
      </c>
      <c r="G105" s="15" t="e">
        <f>VLOOKUP(A105,'1. 문헌특성'!A:W,15,0)</f>
        <v>#N/A</v>
      </c>
      <c r="H105" s="4" t="e">
        <f>VLOOKUP(A105,'1. 문헌특성'!A:W,16,0)</f>
        <v>#N/A</v>
      </c>
      <c r="I105" s="16" t="s">
        <v>31</v>
      </c>
      <c r="J105" s="4" t="e">
        <f>VLOOKUP(A105,'1. 문헌특성'!A:W,25,0)</f>
        <v>#N/A</v>
      </c>
      <c r="K105" s="4" t="e">
        <f>VLOOKUP(A105,'1. 문헌특성'!A:W,12,0)</f>
        <v>#N/A</v>
      </c>
      <c r="M105" s="16" t="s">
        <v>872</v>
      </c>
      <c r="P105" s="16">
        <v>70</v>
      </c>
      <c r="Q105" s="16">
        <v>48</v>
      </c>
      <c r="R105" s="16">
        <v>68.599999999999994</v>
      </c>
      <c r="S105" s="16">
        <v>22</v>
      </c>
      <c r="T105" s="16">
        <v>31.4</v>
      </c>
      <c r="W105" s="16">
        <v>33</v>
      </c>
      <c r="X105" s="16">
        <v>30</v>
      </c>
      <c r="Y105" s="16">
        <v>90.9</v>
      </c>
      <c r="Z105" s="16">
        <v>3</v>
      </c>
      <c r="AA105" s="16">
        <v>9.1</v>
      </c>
      <c r="AF105" s="17" t="s">
        <v>391</v>
      </c>
    </row>
    <row r="106" spans="1:33" ht="13.5" customHeight="1" x14ac:dyDescent="0.3">
      <c r="A106" s="16">
        <v>897</v>
      </c>
      <c r="B106" s="4" t="e">
        <f>VLOOKUP(A106,'1. 문헌특성'!A:W,2,0)</f>
        <v>#N/A</v>
      </c>
      <c r="C106" s="16" t="e">
        <f>VLOOKUP(A106,'1. 문헌특성'!A:W,3,0)</f>
        <v>#N/A</v>
      </c>
      <c r="D106" s="16" t="e">
        <f t="shared" si="2"/>
        <v>#N/A</v>
      </c>
      <c r="E106" s="4" t="e">
        <f>VLOOKUP(A106,'1. 문헌특성'!A:W,6,0)</f>
        <v>#N/A</v>
      </c>
      <c r="F106" s="4" t="e">
        <f>VLOOKUP(A106,'1. 문헌특성'!A:W,11,0)</f>
        <v>#N/A</v>
      </c>
      <c r="G106" s="15" t="e">
        <f>VLOOKUP(A106,'1. 문헌특성'!A:W,15,0)</f>
        <v>#N/A</v>
      </c>
      <c r="H106" s="4" t="e">
        <f>VLOOKUP(A106,'1. 문헌특성'!A:W,16,0)</f>
        <v>#N/A</v>
      </c>
      <c r="I106" s="16" t="s">
        <v>31</v>
      </c>
      <c r="J106" s="4" t="e">
        <f>VLOOKUP(A106,'1. 문헌특성'!A:W,25,0)</f>
        <v>#N/A</v>
      </c>
      <c r="K106" s="4" t="e">
        <f>VLOOKUP(A106,'1. 문헌특성'!A:W,12,0)</f>
        <v>#N/A</v>
      </c>
      <c r="M106" s="16" t="s">
        <v>868</v>
      </c>
      <c r="P106" s="16">
        <v>70</v>
      </c>
      <c r="Q106" s="16">
        <v>66</v>
      </c>
      <c r="R106" s="16">
        <v>94.3</v>
      </c>
      <c r="S106" s="16">
        <v>4</v>
      </c>
      <c r="T106" s="16">
        <v>5.7</v>
      </c>
      <c r="W106" s="16">
        <v>33</v>
      </c>
      <c r="X106" s="16">
        <v>33</v>
      </c>
      <c r="Y106" s="111">
        <v>100</v>
      </c>
      <c r="Z106" s="111">
        <v>0</v>
      </c>
      <c r="AA106" s="111">
        <v>0</v>
      </c>
      <c r="AF106" s="17" t="s">
        <v>1044</v>
      </c>
    </row>
    <row r="107" spans="1:33" ht="13.5" customHeight="1" x14ac:dyDescent="0.3">
      <c r="A107" s="16">
        <v>897</v>
      </c>
      <c r="B107" s="4" t="e">
        <f>VLOOKUP(A107,'1. 문헌특성'!A:W,2,0)</f>
        <v>#N/A</v>
      </c>
      <c r="C107" s="16" t="e">
        <f>VLOOKUP(A107,'1. 문헌특성'!A:W,3,0)</f>
        <v>#N/A</v>
      </c>
      <c r="D107" s="16" t="e">
        <f t="shared" si="2"/>
        <v>#N/A</v>
      </c>
      <c r="E107" s="4" t="e">
        <f>VLOOKUP(A107,'1. 문헌특성'!A:W,6,0)</f>
        <v>#N/A</v>
      </c>
      <c r="F107" s="4" t="e">
        <f>VLOOKUP(A107,'1. 문헌특성'!A:W,11,0)</f>
        <v>#N/A</v>
      </c>
      <c r="G107" s="15" t="e">
        <f>VLOOKUP(A107,'1. 문헌특성'!A:W,15,0)</f>
        <v>#N/A</v>
      </c>
      <c r="H107" s="4" t="e">
        <f>VLOOKUP(A107,'1. 문헌특성'!A:W,16,0)</f>
        <v>#N/A</v>
      </c>
      <c r="I107" s="16" t="s">
        <v>31</v>
      </c>
      <c r="J107" s="4" t="e">
        <f>VLOOKUP(A107,'1. 문헌특성'!A:W,25,0)</f>
        <v>#N/A</v>
      </c>
      <c r="K107" s="4" t="e">
        <f>VLOOKUP(A107,'1. 문헌특성'!A:W,12,0)</f>
        <v>#N/A</v>
      </c>
      <c r="M107" s="16" t="s">
        <v>1043</v>
      </c>
      <c r="P107" s="16">
        <v>70</v>
      </c>
      <c r="Q107" s="16">
        <v>48</v>
      </c>
      <c r="R107" s="16">
        <v>68.599999999999994</v>
      </c>
      <c r="S107" s="16">
        <v>22</v>
      </c>
      <c r="T107" s="16">
        <v>31.4</v>
      </c>
      <c r="W107" s="16">
        <v>33</v>
      </c>
      <c r="X107" s="16">
        <v>32</v>
      </c>
      <c r="Y107" s="111">
        <v>96.7</v>
      </c>
      <c r="Z107" s="16">
        <v>1</v>
      </c>
      <c r="AA107" s="111">
        <v>3.3</v>
      </c>
    </row>
    <row r="108" spans="1:33" ht="13.5" customHeight="1" x14ac:dyDescent="0.3">
      <c r="A108" s="16">
        <v>901</v>
      </c>
      <c r="B108" s="4" t="e">
        <f>VLOOKUP(A108,'1. 문헌특성'!A:W,2,0)</f>
        <v>#N/A</v>
      </c>
      <c r="C108" s="16" t="e">
        <f>VLOOKUP(A108,'1. 문헌특성'!A:W,3,0)</f>
        <v>#N/A</v>
      </c>
      <c r="D108" s="16" t="e">
        <f t="shared" si="2"/>
        <v>#N/A</v>
      </c>
      <c r="E108" s="4" t="e">
        <f>VLOOKUP(A108,'1. 문헌특성'!A:W,6,0)</f>
        <v>#N/A</v>
      </c>
      <c r="F108" s="4" t="e">
        <f>VLOOKUP(A108,'1. 문헌특성'!A:W,11,0)</f>
        <v>#N/A</v>
      </c>
      <c r="G108" s="15" t="e">
        <f>VLOOKUP(A108,'1. 문헌특성'!A:W,15,0)</f>
        <v>#N/A</v>
      </c>
      <c r="H108" s="4" t="e">
        <f>VLOOKUP(A108,'1. 문헌특성'!A:W,16,0)</f>
        <v>#N/A</v>
      </c>
      <c r="I108" s="16" t="s">
        <v>31</v>
      </c>
      <c r="J108" s="4" t="e">
        <f>VLOOKUP(A108,'1. 문헌특성'!A:W,25,0)</f>
        <v>#N/A</v>
      </c>
      <c r="K108" s="4" t="e">
        <f>VLOOKUP(A108,'1. 문헌특성'!A:W,12,0)</f>
        <v>#N/A</v>
      </c>
      <c r="P108" s="16">
        <v>32</v>
      </c>
      <c r="Q108" s="16">
        <v>10</v>
      </c>
      <c r="R108" s="111">
        <v>31.2</v>
      </c>
      <c r="S108" s="16">
        <v>22</v>
      </c>
      <c r="T108" s="16">
        <v>68.8</v>
      </c>
      <c r="W108" s="219">
        <v>26</v>
      </c>
      <c r="X108" s="219">
        <v>26</v>
      </c>
      <c r="Y108" s="219">
        <v>100</v>
      </c>
      <c r="Z108" s="219">
        <v>0</v>
      </c>
      <c r="AA108" s="219">
        <v>0</v>
      </c>
      <c r="AF108" s="17" t="s">
        <v>1055</v>
      </c>
    </row>
    <row r="109" spans="1:33" ht="13.5" customHeight="1" x14ac:dyDescent="0.3">
      <c r="A109" s="16">
        <v>901</v>
      </c>
      <c r="B109" s="4" t="e">
        <f>VLOOKUP(A109,'1. 문헌특성'!A:W,2,0)</f>
        <v>#N/A</v>
      </c>
      <c r="C109" s="16" t="e">
        <f>VLOOKUP(A109,'1. 문헌특성'!A:W,3,0)</f>
        <v>#N/A</v>
      </c>
      <c r="D109" s="16" t="e">
        <f t="shared" si="2"/>
        <v>#N/A</v>
      </c>
      <c r="E109" s="4" t="e">
        <f>VLOOKUP(A109,'1. 문헌특성'!A:W,6,0)</f>
        <v>#N/A</v>
      </c>
      <c r="F109" s="4" t="e">
        <f>VLOOKUP(A109,'1. 문헌특성'!A:W,11,0)</f>
        <v>#N/A</v>
      </c>
      <c r="G109" s="15" t="e">
        <f>VLOOKUP(A109,'1. 문헌특성'!A:W,15,0)</f>
        <v>#N/A</v>
      </c>
      <c r="H109" s="4" t="e">
        <f>VLOOKUP(A109,'1. 문헌특성'!A:W,16,0)</f>
        <v>#N/A</v>
      </c>
      <c r="I109" s="16" t="s">
        <v>31</v>
      </c>
      <c r="J109" s="4" t="e">
        <f>VLOOKUP(A109,'1. 문헌특성'!A:W,25,0)</f>
        <v>#N/A</v>
      </c>
      <c r="K109" s="4" t="e">
        <f>VLOOKUP(A109,'1. 문헌특성'!A:W,12,0)</f>
        <v>#N/A</v>
      </c>
      <c r="P109" s="16">
        <v>12</v>
      </c>
      <c r="Q109" s="16">
        <v>8</v>
      </c>
      <c r="R109" s="111">
        <v>66.7</v>
      </c>
      <c r="S109" s="16">
        <v>4</v>
      </c>
      <c r="T109" s="111">
        <v>33.299999999999997</v>
      </c>
      <c r="W109" s="219"/>
      <c r="X109" s="219"/>
      <c r="Y109" s="219"/>
      <c r="Z109" s="219"/>
      <c r="AA109" s="219"/>
    </row>
    <row r="110" spans="1:33" ht="13.5" customHeight="1" x14ac:dyDescent="0.3">
      <c r="A110" s="16">
        <v>906</v>
      </c>
      <c r="B110" s="4" t="str">
        <f>VLOOKUP(A110,'1. 문헌특성'!A:W,2,0)</f>
        <v>Shahani</v>
      </c>
      <c r="C110" s="16">
        <f>VLOOKUP(A110,'1. 문헌특성'!A:W,3,0)</f>
        <v>1990</v>
      </c>
      <c r="D110" s="16" t="str">
        <f t="shared" si="2"/>
        <v>Shahani(1990)</v>
      </c>
      <c r="E110" s="4" t="str">
        <f>VLOOKUP(A110,'1. 문헌특성'!A:W,6,0)</f>
        <v>환자대조군</v>
      </c>
      <c r="F110" s="4" t="str">
        <f>VLOOKUP(A110,'1. 문헌특성'!A:W,11,0)</f>
        <v>질환(당뇨, 길랑바레증후군)+말초신경병증(유/무)</v>
      </c>
      <c r="G110" s="15">
        <f>VLOOKUP(A110,'1. 문헌특성'!A:W,15,0)</f>
        <v>0</v>
      </c>
      <c r="H110" s="4" t="str">
        <f>VLOOKUP(A110,'1. 문헌특성'!A:W,16,0)</f>
        <v xml:space="preserve">27명: 당뇨병성신경병증, 18명 길랑바레증후군, 나머지는 유전성 운동 및 감각신경병증 1형, Friedreich's 운동실조증, 특발성 자율신경병증, 소뇌변성, 말초신경병증, 파킨슨병 </v>
      </c>
      <c r="I110" s="16" t="s">
        <v>31</v>
      </c>
      <c r="J110" s="4" t="e">
        <f>VLOOKUP(A110,'1. 문헌특성'!A:W,25,0)</f>
        <v>#REF!</v>
      </c>
      <c r="K110" s="4" t="str">
        <f>VLOOKUP(A110,'1. 문헌특성'!A:W,12,0)</f>
        <v>-</v>
      </c>
      <c r="L110" s="17" t="s">
        <v>1473</v>
      </c>
      <c r="M110" s="16" t="s">
        <v>873</v>
      </c>
      <c r="P110" s="16">
        <v>22</v>
      </c>
      <c r="Q110" s="111">
        <v>3</v>
      </c>
      <c r="R110" s="111">
        <v>14</v>
      </c>
      <c r="S110" s="16">
        <v>19</v>
      </c>
      <c r="T110" s="16">
        <v>86</v>
      </c>
      <c r="W110" s="111">
        <v>53</v>
      </c>
      <c r="X110" s="111">
        <v>53</v>
      </c>
      <c r="Y110" s="111">
        <v>100</v>
      </c>
      <c r="Z110" s="111">
        <v>0</v>
      </c>
      <c r="AA110" s="111">
        <v>0</v>
      </c>
    </row>
    <row r="111" spans="1:33" ht="13.5" customHeight="1" x14ac:dyDescent="0.3">
      <c r="A111" s="16">
        <v>906</v>
      </c>
      <c r="B111" s="4" t="str">
        <f>VLOOKUP(A111,'1. 문헌특성'!A:W,2,0)</f>
        <v>Shahani</v>
      </c>
      <c r="C111" s="16">
        <f>VLOOKUP(A111,'1. 문헌특성'!A:W,3,0)</f>
        <v>1990</v>
      </c>
      <c r="D111" s="16" t="str">
        <f t="shared" si="2"/>
        <v>Shahani(1990)</v>
      </c>
      <c r="E111" s="4" t="str">
        <f>VLOOKUP(A111,'1. 문헌특성'!A:W,6,0)</f>
        <v>환자대조군</v>
      </c>
      <c r="F111" s="4" t="str">
        <f>VLOOKUP(A111,'1. 문헌특성'!A:W,11,0)</f>
        <v>질환(당뇨, 길랑바레증후군)+말초신경병증(유/무)</v>
      </c>
      <c r="G111" s="15">
        <f>VLOOKUP(A111,'1. 문헌특성'!A:W,15,0)</f>
        <v>0</v>
      </c>
      <c r="H111" s="4" t="str">
        <f>VLOOKUP(A111,'1. 문헌특성'!A:W,16,0)</f>
        <v xml:space="preserve">27명: 당뇨병성신경병증, 18명 길랑바레증후군, 나머지는 유전성 운동 및 감각신경병증 1형, Friedreich's 운동실조증, 특발성 자율신경병증, 소뇌변성, 말초신경병증, 파킨슨병 </v>
      </c>
      <c r="I111" s="16" t="s">
        <v>31</v>
      </c>
      <c r="J111" s="4" t="e">
        <f>VLOOKUP(A111,'1. 문헌특성'!A:W,25,0)</f>
        <v>#REF!</v>
      </c>
      <c r="K111" s="4" t="str">
        <f>VLOOKUP(A111,'1. 문헌특성'!A:W,12,0)</f>
        <v>-</v>
      </c>
      <c r="L111" s="17" t="s">
        <v>1474</v>
      </c>
      <c r="M111" s="16" t="s">
        <v>1502</v>
      </c>
      <c r="P111" s="16">
        <v>31</v>
      </c>
      <c r="Q111" s="111">
        <v>27</v>
      </c>
      <c r="R111" s="111">
        <v>87</v>
      </c>
      <c r="S111" s="16">
        <v>4</v>
      </c>
      <c r="T111" s="16">
        <v>13</v>
      </c>
      <c r="W111" s="111">
        <v>53</v>
      </c>
      <c r="X111" s="111">
        <v>53</v>
      </c>
      <c r="Y111" s="111">
        <v>100</v>
      </c>
      <c r="Z111" s="111">
        <v>0</v>
      </c>
      <c r="AA111" s="111">
        <v>0</v>
      </c>
    </row>
    <row r="112" spans="1:33" ht="13.5" customHeight="1" x14ac:dyDescent="0.3">
      <c r="A112" s="16">
        <v>906</v>
      </c>
      <c r="B112" s="4" t="str">
        <f>VLOOKUP(A112,'1. 문헌특성'!A:W,2,0)</f>
        <v>Shahani</v>
      </c>
      <c r="C112" s="16">
        <f>VLOOKUP(A112,'1. 문헌특성'!A:W,3,0)</f>
        <v>1990</v>
      </c>
      <c r="D112" s="16" t="str">
        <f t="shared" si="2"/>
        <v>Shahani(1990)</v>
      </c>
      <c r="E112" s="4" t="str">
        <f>VLOOKUP(A112,'1. 문헌특성'!A:W,6,0)</f>
        <v>환자대조군</v>
      </c>
      <c r="F112" s="4" t="str">
        <f>VLOOKUP(A112,'1. 문헌특성'!A:W,11,0)</f>
        <v>질환(당뇨, 길랑바레증후군)+말초신경병증(유/무)</v>
      </c>
      <c r="G112" s="15">
        <f>VLOOKUP(A112,'1. 문헌특성'!A:W,15,0)</f>
        <v>0</v>
      </c>
      <c r="H112" s="4" t="str">
        <f>VLOOKUP(A112,'1. 문헌특성'!A:W,16,0)</f>
        <v xml:space="preserve">27명: 당뇨병성신경병증, 18명 길랑바레증후군, 나머지는 유전성 운동 및 감각신경병증 1형, Friedreich's 운동실조증, 특발성 자율신경병증, 소뇌변성, 말초신경병증, 파킨슨병 </v>
      </c>
      <c r="I112" s="16" t="s">
        <v>31</v>
      </c>
      <c r="J112" s="4" t="e">
        <f>VLOOKUP(A112,'1. 문헌특성'!A:W,25,0)</f>
        <v>#REF!</v>
      </c>
      <c r="K112" s="4" t="str">
        <f>VLOOKUP(A112,'1. 문헌특성'!A:W,12,0)</f>
        <v>-</v>
      </c>
      <c r="L112" s="17" t="s">
        <v>1474</v>
      </c>
      <c r="M112" s="16" t="s">
        <v>872</v>
      </c>
      <c r="P112" s="16">
        <v>31</v>
      </c>
      <c r="Q112" s="111">
        <v>28</v>
      </c>
      <c r="R112" s="111">
        <v>90</v>
      </c>
      <c r="S112" s="16">
        <v>3</v>
      </c>
      <c r="T112" s="16">
        <v>10</v>
      </c>
      <c r="W112" s="111">
        <v>53</v>
      </c>
      <c r="X112" s="111">
        <v>53</v>
      </c>
      <c r="Y112" s="111">
        <v>100</v>
      </c>
      <c r="Z112" s="111">
        <v>0</v>
      </c>
      <c r="AA112" s="111">
        <v>0</v>
      </c>
    </row>
    <row r="113" spans="1:28" ht="13.5" customHeight="1" x14ac:dyDescent="0.3">
      <c r="A113" s="16">
        <v>906</v>
      </c>
      <c r="B113" s="4" t="str">
        <f>VLOOKUP(A113,'1. 문헌특성'!A:W,2,0)</f>
        <v>Shahani</v>
      </c>
      <c r="C113" s="16">
        <f>VLOOKUP(A113,'1. 문헌특성'!A:W,3,0)</f>
        <v>1990</v>
      </c>
      <c r="D113" s="16" t="str">
        <f t="shared" si="2"/>
        <v>Shahani(1990)</v>
      </c>
      <c r="E113" s="4" t="str">
        <f>VLOOKUP(A113,'1. 문헌특성'!A:W,6,0)</f>
        <v>환자대조군</v>
      </c>
      <c r="F113" s="4" t="str">
        <f>VLOOKUP(A113,'1. 문헌특성'!A:W,11,0)</f>
        <v>질환(당뇨, 길랑바레증후군)+말초신경병증(유/무)</v>
      </c>
      <c r="G113" s="15">
        <f>VLOOKUP(A113,'1. 문헌특성'!A:W,15,0)</f>
        <v>0</v>
      </c>
      <c r="H113" s="4" t="str">
        <f>VLOOKUP(A113,'1. 문헌특성'!A:W,16,0)</f>
        <v xml:space="preserve">27명: 당뇨병성신경병증, 18명 길랑바레증후군, 나머지는 유전성 운동 및 감각신경병증 1형, Friedreich's 운동실조증, 특발성 자율신경병증, 소뇌변성, 말초신경병증, 파킨슨병 </v>
      </c>
      <c r="I113" s="16" t="s">
        <v>31</v>
      </c>
      <c r="J113" s="4" t="e">
        <f>VLOOKUP(A113,'1. 문헌특성'!A:W,25,0)</f>
        <v>#REF!</v>
      </c>
      <c r="K113" s="4" t="str">
        <f>VLOOKUP(A113,'1. 문헌특성'!A:W,12,0)</f>
        <v>-</v>
      </c>
      <c r="L113" s="17" t="s">
        <v>1476</v>
      </c>
      <c r="P113" s="16">
        <v>11</v>
      </c>
      <c r="Q113" s="111">
        <v>0</v>
      </c>
      <c r="R113" s="111">
        <v>0</v>
      </c>
      <c r="S113" s="16">
        <v>11</v>
      </c>
      <c r="T113" s="16">
        <v>100</v>
      </c>
      <c r="W113" s="111">
        <v>53</v>
      </c>
      <c r="X113" s="111">
        <v>53</v>
      </c>
      <c r="Y113" s="111">
        <v>100</v>
      </c>
      <c r="Z113" s="111">
        <v>0</v>
      </c>
      <c r="AA113" s="111">
        <v>0</v>
      </c>
    </row>
    <row r="114" spans="1:28" ht="13.5" customHeight="1" x14ac:dyDescent="0.3">
      <c r="A114" s="16">
        <v>906</v>
      </c>
      <c r="B114" s="4" t="str">
        <f>VLOOKUP(A114,'1. 문헌특성'!A:W,2,0)</f>
        <v>Shahani</v>
      </c>
      <c r="C114" s="16">
        <f>VLOOKUP(A114,'1. 문헌특성'!A:W,3,0)</f>
        <v>1990</v>
      </c>
      <c r="D114" s="16" t="str">
        <f t="shared" si="2"/>
        <v>Shahani(1990)</v>
      </c>
      <c r="E114" s="4" t="str">
        <f>VLOOKUP(A114,'1. 문헌특성'!A:W,6,0)</f>
        <v>환자대조군</v>
      </c>
      <c r="F114" s="4" t="str">
        <f>VLOOKUP(A114,'1. 문헌특성'!A:W,11,0)</f>
        <v>질환(당뇨, 길랑바레증후군)+말초신경병증(유/무)</v>
      </c>
      <c r="G114" s="15">
        <f>VLOOKUP(A114,'1. 문헌특성'!A:W,15,0)</f>
        <v>0</v>
      </c>
      <c r="H114" s="4" t="str">
        <f>VLOOKUP(A114,'1. 문헌특성'!A:W,16,0)</f>
        <v xml:space="preserve">27명: 당뇨병성신경병증, 18명 길랑바레증후군, 나머지는 유전성 운동 및 감각신경병증 1형, Friedreich's 운동실조증, 특발성 자율신경병증, 소뇌변성, 말초신경병증, 파킨슨병 </v>
      </c>
      <c r="I114" s="16" t="s">
        <v>31</v>
      </c>
      <c r="J114" s="4" t="e">
        <f>VLOOKUP(A114,'1. 문헌특성'!A:W,25,0)</f>
        <v>#REF!</v>
      </c>
      <c r="K114" s="4" t="str">
        <f>VLOOKUP(A114,'1. 문헌특성'!A:W,12,0)</f>
        <v>-</v>
      </c>
      <c r="L114" s="17" t="s">
        <v>1475</v>
      </c>
      <c r="P114" s="16">
        <v>7</v>
      </c>
      <c r="Q114" s="111">
        <v>3</v>
      </c>
      <c r="R114" s="111">
        <v>42.9</v>
      </c>
      <c r="S114" s="16">
        <v>4</v>
      </c>
      <c r="T114" s="111">
        <v>57.1</v>
      </c>
      <c r="W114" s="111">
        <v>53</v>
      </c>
      <c r="X114" s="111">
        <v>53</v>
      </c>
      <c r="Y114" s="111">
        <v>100</v>
      </c>
      <c r="Z114" s="111">
        <v>0</v>
      </c>
      <c r="AA114" s="111">
        <v>0</v>
      </c>
    </row>
    <row r="115" spans="1:28" ht="13.5" customHeight="1" x14ac:dyDescent="0.3">
      <c r="A115" s="16">
        <v>906</v>
      </c>
      <c r="B115" s="4" t="str">
        <f>VLOOKUP(A115,'1. 문헌특성'!A:W,2,0)</f>
        <v>Shahani</v>
      </c>
      <c r="C115" s="16">
        <f>VLOOKUP(A115,'1. 문헌특성'!A:W,3,0)</f>
        <v>1990</v>
      </c>
      <c r="D115" s="16" t="str">
        <f t="shared" si="2"/>
        <v>Shahani(1990)</v>
      </c>
      <c r="E115" s="4" t="str">
        <f>VLOOKUP(A115,'1. 문헌특성'!A:W,6,0)</f>
        <v>환자대조군</v>
      </c>
      <c r="F115" s="4" t="str">
        <f>VLOOKUP(A115,'1. 문헌특성'!A:W,11,0)</f>
        <v>질환(당뇨, 길랑바레증후군)+말초신경병증(유/무)</v>
      </c>
      <c r="G115" s="15">
        <f>VLOOKUP(A115,'1. 문헌특성'!A:W,15,0)</f>
        <v>0</v>
      </c>
      <c r="H115" s="4" t="str">
        <f>VLOOKUP(A115,'1. 문헌특성'!A:W,16,0)</f>
        <v xml:space="preserve">27명: 당뇨병성신경병증, 18명 길랑바레증후군, 나머지는 유전성 운동 및 감각신경병증 1형, Friedreich's 운동실조증, 특발성 자율신경병증, 소뇌변성, 말초신경병증, 파킨슨병 </v>
      </c>
      <c r="I115" s="16" t="s">
        <v>31</v>
      </c>
      <c r="J115" s="4" t="e">
        <f>VLOOKUP(A115,'1. 문헌특성'!A:W,25,0)</f>
        <v>#REF!</v>
      </c>
      <c r="K115" s="4" t="str">
        <f>VLOOKUP(A115,'1. 문헌특성'!A:W,12,0)</f>
        <v>-</v>
      </c>
      <c r="L115" s="17" t="s">
        <v>1477</v>
      </c>
      <c r="P115" s="16">
        <v>10</v>
      </c>
      <c r="Q115" s="111">
        <v>0</v>
      </c>
      <c r="R115" s="111">
        <v>0</v>
      </c>
      <c r="S115" s="16">
        <v>10</v>
      </c>
      <c r="T115" s="111">
        <v>100</v>
      </c>
      <c r="W115" s="111">
        <v>53</v>
      </c>
      <c r="X115" s="111">
        <v>53</v>
      </c>
      <c r="Y115" s="111">
        <v>100</v>
      </c>
      <c r="Z115" s="111">
        <v>0</v>
      </c>
      <c r="AA115" s="111">
        <v>0</v>
      </c>
    </row>
    <row r="116" spans="1:28" ht="13.5" customHeight="1" x14ac:dyDescent="0.3">
      <c r="A116" s="16">
        <v>906</v>
      </c>
      <c r="B116" s="4" t="str">
        <f>VLOOKUP(A116,'1. 문헌특성'!A:W,2,0)</f>
        <v>Shahani</v>
      </c>
      <c r="C116" s="16">
        <f>VLOOKUP(A116,'1. 문헌특성'!A:W,3,0)</f>
        <v>1990</v>
      </c>
      <c r="D116" s="16" t="str">
        <f t="shared" si="2"/>
        <v>Shahani(1990)</v>
      </c>
      <c r="E116" s="4" t="str">
        <f>VLOOKUP(A116,'1. 문헌특성'!A:W,6,0)</f>
        <v>환자대조군</v>
      </c>
      <c r="F116" s="4" t="str">
        <f>VLOOKUP(A116,'1. 문헌특성'!A:W,11,0)</f>
        <v>질환(당뇨, 길랑바레증후군)+말초신경병증(유/무)</v>
      </c>
      <c r="G116" s="15">
        <f>VLOOKUP(A116,'1. 문헌특성'!A:W,15,0)</f>
        <v>0</v>
      </c>
      <c r="H116" s="4" t="str">
        <f>VLOOKUP(A116,'1. 문헌특성'!A:W,16,0)</f>
        <v xml:space="preserve">27명: 당뇨병성신경병증, 18명 길랑바레증후군, 나머지는 유전성 운동 및 감각신경병증 1형, Friedreich's 운동실조증, 특발성 자율신경병증, 소뇌변성, 말초신경병증, 파킨슨병 </v>
      </c>
      <c r="I116" s="16" t="s">
        <v>31</v>
      </c>
      <c r="J116" s="4" t="e">
        <f>VLOOKUP(A116,'1. 문헌특성'!A:W,25,0)</f>
        <v>#REF!</v>
      </c>
      <c r="K116" s="4" t="str">
        <f>VLOOKUP(A116,'1. 문헌특성'!A:W,12,0)</f>
        <v>-</v>
      </c>
      <c r="L116" s="17" t="s">
        <v>1478</v>
      </c>
      <c r="P116" s="16">
        <v>18</v>
      </c>
      <c r="Q116" s="111">
        <v>12</v>
      </c>
      <c r="R116" s="111">
        <v>66.7</v>
      </c>
      <c r="S116" s="16">
        <v>6</v>
      </c>
      <c r="T116" s="111">
        <v>33.299999999999997</v>
      </c>
      <c r="W116" s="111">
        <v>53</v>
      </c>
      <c r="X116" s="111">
        <v>53</v>
      </c>
      <c r="Y116" s="111">
        <v>100</v>
      </c>
      <c r="Z116" s="111">
        <v>0</v>
      </c>
      <c r="AA116" s="111">
        <v>0</v>
      </c>
    </row>
    <row r="117" spans="1:28" ht="13.5" customHeight="1" x14ac:dyDescent="0.3">
      <c r="A117" s="16">
        <v>928</v>
      </c>
      <c r="B117" s="4" t="e">
        <f>VLOOKUP(A117,'1. 문헌특성'!A:W,2,0)</f>
        <v>#N/A</v>
      </c>
      <c r="C117" s="16" t="e">
        <f>VLOOKUP(A117,'1. 문헌특성'!A:W,3,0)</f>
        <v>#N/A</v>
      </c>
      <c r="D117" s="16" t="e">
        <f t="shared" si="2"/>
        <v>#N/A</v>
      </c>
      <c r="E117" s="4" t="e">
        <f>VLOOKUP(A117,'1. 문헌특성'!A:W,6,0)</f>
        <v>#N/A</v>
      </c>
      <c r="F117" s="4" t="e">
        <f>VLOOKUP(A117,'1. 문헌특성'!A:W,11,0)</f>
        <v>#N/A</v>
      </c>
      <c r="G117" s="15" t="e">
        <f>VLOOKUP(A117,'1. 문헌특성'!A:W,15,0)</f>
        <v>#N/A</v>
      </c>
      <c r="H117" s="4" t="e">
        <f>VLOOKUP(A117,'1. 문헌특성'!A:W,16,0)</f>
        <v>#N/A</v>
      </c>
      <c r="I117" s="16" t="s">
        <v>31</v>
      </c>
      <c r="J117" s="4" t="e">
        <f>VLOOKUP(A117,'1. 문헌특성'!A:W,25,0)</f>
        <v>#N/A</v>
      </c>
      <c r="K117" s="4" t="e">
        <f>VLOOKUP(A117,'1. 문헌특성'!A:W,12,0)</f>
        <v>#N/A</v>
      </c>
      <c r="L117" s="17" t="s">
        <v>56</v>
      </c>
      <c r="M117" s="16" t="s">
        <v>868</v>
      </c>
      <c r="P117" s="16">
        <v>47</v>
      </c>
      <c r="Q117" s="111">
        <v>34</v>
      </c>
      <c r="R117" s="111">
        <v>72.3</v>
      </c>
      <c r="S117" s="16">
        <v>13</v>
      </c>
      <c r="T117" s="16">
        <v>27.7</v>
      </c>
      <c r="W117" s="16">
        <v>24</v>
      </c>
      <c r="X117" s="111">
        <v>24</v>
      </c>
      <c r="Y117" s="111">
        <v>100</v>
      </c>
      <c r="Z117" s="16">
        <v>0</v>
      </c>
      <c r="AA117" s="16">
        <v>0</v>
      </c>
      <c r="AB117" s="16" t="s">
        <v>851</v>
      </c>
    </row>
    <row r="118" spans="1:28" ht="13.5" customHeight="1" x14ac:dyDescent="0.3">
      <c r="A118" s="16">
        <v>928</v>
      </c>
      <c r="B118" s="4" t="e">
        <f>VLOOKUP(A118,'1. 문헌특성'!A:W,2,0)</f>
        <v>#N/A</v>
      </c>
      <c r="C118" s="16" t="e">
        <f>VLOOKUP(A118,'1. 문헌특성'!A:W,3,0)</f>
        <v>#N/A</v>
      </c>
      <c r="D118" s="16" t="e">
        <f t="shared" si="2"/>
        <v>#N/A</v>
      </c>
      <c r="E118" s="4" t="e">
        <f>VLOOKUP(A118,'1. 문헌특성'!A:W,6,0)</f>
        <v>#N/A</v>
      </c>
      <c r="F118" s="4" t="e">
        <f>VLOOKUP(A118,'1. 문헌특성'!A:W,11,0)</f>
        <v>#N/A</v>
      </c>
      <c r="G118" s="15" t="e">
        <f>VLOOKUP(A118,'1. 문헌특성'!A:W,15,0)</f>
        <v>#N/A</v>
      </c>
      <c r="H118" s="4" t="e">
        <f>VLOOKUP(A118,'1. 문헌특성'!A:W,16,0)</f>
        <v>#N/A</v>
      </c>
      <c r="I118" s="16" t="s">
        <v>31</v>
      </c>
      <c r="J118" s="4" t="e">
        <f>VLOOKUP(A118,'1. 문헌특성'!A:W,25,0)</f>
        <v>#N/A</v>
      </c>
      <c r="K118" s="4" t="e">
        <f>VLOOKUP(A118,'1. 문헌특성'!A:W,12,0)</f>
        <v>#N/A</v>
      </c>
      <c r="L118" s="17" t="s">
        <v>56</v>
      </c>
      <c r="M118" s="16" t="s">
        <v>872</v>
      </c>
      <c r="P118" s="16">
        <v>47</v>
      </c>
      <c r="Q118" s="111">
        <v>16</v>
      </c>
      <c r="R118" s="111">
        <v>34</v>
      </c>
      <c r="S118" s="16">
        <v>31</v>
      </c>
      <c r="T118" s="16">
        <v>66</v>
      </c>
      <c r="W118" s="16">
        <v>24</v>
      </c>
      <c r="X118" s="111">
        <v>24</v>
      </c>
      <c r="Y118" s="111">
        <v>100</v>
      </c>
      <c r="Z118" s="16">
        <v>0</v>
      </c>
      <c r="AA118" s="16">
        <v>0</v>
      </c>
    </row>
    <row r="119" spans="1:28" ht="13.5" customHeight="1" x14ac:dyDescent="0.3">
      <c r="A119" s="16">
        <v>928</v>
      </c>
      <c r="B119" s="4" t="e">
        <f>VLOOKUP(A119,'1. 문헌특성'!A:W,2,0)</f>
        <v>#N/A</v>
      </c>
      <c r="C119" s="16" t="e">
        <f>VLOOKUP(A119,'1. 문헌특성'!A:W,3,0)</f>
        <v>#N/A</v>
      </c>
      <c r="D119" s="16" t="e">
        <f t="shared" si="2"/>
        <v>#N/A</v>
      </c>
      <c r="E119" s="4" t="e">
        <f>VLOOKUP(A119,'1. 문헌특성'!A:W,6,0)</f>
        <v>#N/A</v>
      </c>
      <c r="F119" s="4" t="e">
        <f>VLOOKUP(A119,'1. 문헌특성'!A:W,11,0)</f>
        <v>#N/A</v>
      </c>
      <c r="G119" s="15" t="e">
        <f>VLOOKUP(A119,'1. 문헌특성'!A:W,15,0)</f>
        <v>#N/A</v>
      </c>
      <c r="H119" s="4" t="e">
        <f>VLOOKUP(A119,'1. 문헌특성'!A:W,16,0)</f>
        <v>#N/A</v>
      </c>
      <c r="I119" s="16" t="s">
        <v>31</v>
      </c>
      <c r="J119" s="4" t="e">
        <f>VLOOKUP(A119,'1. 문헌특성'!A:W,25,0)</f>
        <v>#N/A</v>
      </c>
      <c r="K119" s="4" t="e">
        <f>VLOOKUP(A119,'1. 문헌특성'!A:W,12,0)</f>
        <v>#N/A</v>
      </c>
      <c r="L119" s="17" t="s">
        <v>56</v>
      </c>
      <c r="M119" s="16" t="s">
        <v>873</v>
      </c>
      <c r="P119" s="16">
        <v>47</v>
      </c>
      <c r="Q119" s="16">
        <v>16</v>
      </c>
      <c r="R119" s="16">
        <v>34</v>
      </c>
      <c r="S119" s="111">
        <v>31</v>
      </c>
      <c r="T119" s="111">
        <v>66</v>
      </c>
      <c r="W119" s="16">
        <v>24</v>
      </c>
      <c r="X119" s="16">
        <v>24</v>
      </c>
      <c r="Y119" s="16">
        <v>100</v>
      </c>
      <c r="Z119" s="111">
        <v>0</v>
      </c>
      <c r="AA119" s="111">
        <v>0</v>
      </c>
    </row>
    <row r="120" spans="1:28" ht="13.5" customHeight="1" x14ac:dyDescent="0.3">
      <c r="A120" s="16" t="s">
        <v>294</v>
      </c>
      <c r="B120" s="4" t="e">
        <f>VLOOKUP(A120,'1. 문헌특성'!A:W,2,0)</f>
        <v>#N/A</v>
      </c>
      <c r="C120" s="16" t="e">
        <f>VLOOKUP(A120,'1. 문헌특성'!A:W,3,0)</f>
        <v>#N/A</v>
      </c>
      <c r="D120" s="16" t="e">
        <f t="shared" ref="D120:D179" si="3">B120&amp;"("&amp;C120&amp;")"</f>
        <v>#N/A</v>
      </c>
      <c r="E120" s="4" t="e">
        <f>VLOOKUP(A120,'1. 문헌특성'!A:W,6,0)</f>
        <v>#N/A</v>
      </c>
      <c r="F120" s="4" t="e">
        <f>VLOOKUP(A120,'1. 문헌특성'!A:W,11,0)</f>
        <v>#N/A</v>
      </c>
      <c r="G120" s="15" t="e">
        <f>VLOOKUP(A120,'1. 문헌특성'!A:W,15,0)</f>
        <v>#N/A</v>
      </c>
      <c r="H120" s="4" t="e">
        <f>VLOOKUP(A120,'1. 문헌특성'!A:W,16,0)</f>
        <v>#N/A</v>
      </c>
      <c r="I120" s="16" t="s">
        <v>31</v>
      </c>
      <c r="J120" s="4" t="e">
        <f>VLOOKUP(A120,'1. 문헌특성'!A:W,25,0)</f>
        <v>#N/A</v>
      </c>
      <c r="K120" s="4" t="e">
        <f>VLOOKUP(A120,'1. 문헌특성'!A:W,12,0)</f>
        <v>#N/A</v>
      </c>
      <c r="L120" s="17" t="s">
        <v>56</v>
      </c>
      <c r="M120" s="16" t="s">
        <v>1502</v>
      </c>
      <c r="P120" s="16">
        <v>34</v>
      </c>
      <c r="Q120" s="111">
        <v>8</v>
      </c>
      <c r="R120" s="111">
        <v>23.5</v>
      </c>
      <c r="S120" s="16">
        <v>26</v>
      </c>
      <c r="T120" s="111">
        <v>76.5</v>
      </c>
      <c r="W120" s="16">
        <v>24</v>
      </c>
      <c r="X120" s="111">
        <v>24</v>
      </c>
      <c r="Y120" s="111">
        <v>100</v>
      </c>
      <c r="Z120" s="111">
        <v>0</v>
      </c>
      <c r="AA120" s="111">
        <v>0</v>
      </c>
    </row>
    <row r="121" spans="1:28" ht="13.5" customHeight="1" x14ac:dyDescent="0.3">
      <c r="A121" s="16" t="s">
        <v>296</v>
      </c>
      <c r="B121" s="4" t="str">
        <f>VLOOKUP(A121,'1. 문헌특성'!A:W,2,0)</f>
        <v>박주현</v>
      </c>
      <c r="C121" s="16">
        <f>VLOOKUP(A121,'1. 문헌특성'!A:W,3,0)</f>
        <v>1998</v>
      </c>
      <c r="D121" s="16" t="str">
        <f t="shared" si="3"/>
        <v>박주현(1998)</v>
      </c>
      <c r="E121" s="4" t="str">
        <f>VLOOKUP(A121,'1. 문헌특성'!A:W,6,0)</f>
        <v>환자대조군</v>
      </c>
      <c r="F121" s="4" t="str">
        <f>VLOOKUP(A121,'1. 문헌특성'!A:W,11,0)</f>
        <v>당뇨병+신경병증 없음+자율신경실조증 없음/ 당뇨병+신경병증 있음/자율신경실조증 있음</v>
      </c>
      <c r="G121" s="15">
        <f>VLOOKUP(A121,'1. 문헌특성'!A:W,15,0)</f>
        <v>27</v>
      </c>
      <c r="H121" s="4" t="str">
        <f>VLOOKUP(A121,'1. 문헌특성'!A:W,16,0)</f>
        <v>대학병원 근전도실을 방문한 당뇨병 환자
자율신경기능부전은 기립성 저혈압, 구토 및 설사, 방광기능 부전, 남성불임 및 발한 중 한가지 이상의 증상이 있는 경으로 하였음</v>
      </c>
      <c r="I121" s="16" t="s">
        <v>31</v>
      </c>
      <c r="J121" s="4" t="e">
        <f>VLOOKUP(A121,'1. 문헌특성'!A:W,25,0)</f>
        <v>#REF!</v>
      </c>
      <c r="K121" s="4" t="str">
        <f>VLOOKUP(A121,'1. 문헌특성'!A:W,12,0)</f>
        <v>1993.8-1996.6</v>
      </c>
      <c r="L121" s="17" t="s">
        <v>1513</v>
      </c>
      <c r="M121" s="16" t="s">
        <v>868</v>
      </c>
      <c r="P121" s="16">
        <v>20</v>
      </c>
      <c r="Q121" s="111">
        <v>20</v>
      </c>
      <c r="R121" s="111">
        <v>100</v>
      </c>
      <c r="S121" s="16">
        <v>0</v>
      </c>
      <c r="T121" s="16">
        <v>0</v>
      </c>
      <c r="W121" s="4">
        <v>12</v>
      </c>
      <c r="X121" s="4">
        <v>12</v>
      </c>
      <c r="Y121" s="4">
        <v>100</v>
      </c>
      <c r="Z121" s="4">
        <v>0</v>
      </c>
      <c r="AA121" s="4">
        <v>0</v>
      </c>
    </row>
    <row r="122" spans="1:28" ht="13.5" customHeight="1" x14ac:dyDescent="0.3">
      <c r="A122" s="16" t="s">
        <v>296</v>
      </c>
      <c r="B122" s="4" t="str">
        <f>VLOOKUP(A122,'1. 문헌특성'!A:W,2,0)</f>
        <v>박주현</v>
      </c>
      <c r="C122" s="16">
        <f>VLOOKUP(A122,'1. 문헌특성'!A:W,3,0)</f>
        <v>1998</v>
      </c>
      <c r="D122" s="16" t="str">
        <f t="shared" si="3"/>
        <v>박주현(1998)</v>
      </c>
      <c r="E122" s="4" t="str">
        <f>VLOOKUP(A122,'1. 문헌특성'!A:W,6,0)</f>
        <v>환자대조군</v>
      </c>
      <c r="F122" s="4" t="str">
        <f>VLOOKUP(A122,'1. 문헌특성'!A:W,11,0)</f>
        <v>당뇨병+신경병증 없음+자율신경실조증 없음/ 당뇨병+신경병증 있음/자율신경실조증 있음</v>
      </c>
      <c r="G122" s="15">
        <f>VLOOKUP(A122,'1. 문헌특성'!A:W,15,0)</f>
        <v>27</v>
      </c>
      <c r="H122" s="4" t="str">
        <f>VLOOKUP(A122,'1. 문헌특성'!A:W,16,0)</f>
        <v>대학병원 근전도실을 방문한 당뇨병 환자
자율신경기능부전은 기립성 저혈압, 구토 및 설사, 방광기능 부전, 남성불임 및 발한 중 한가지 이상의 증상이 있는 경으로 하였음</v>
      </c>
      <c r="I122" s="16" t="s">
        <v>31</v>
      </c>
      <c r="J122" s="4" t="e">
        <f>VLOOKUP(A122,'1. 문헌특성'!A:W,25,0)</f>
        <v>#REF!</v>
      </c>
      <c r="K122" s="4" t="str">
        <f>VLOOKUP(A122,'1. 문헌특성'!A:W,12,0)</f>
        <v>1993.8-1996.6</v>
      </c>
      <c r="L122" s="17" t="s">
        <v>1514</v>
      </c>
      <c r="M122" s="16" t="s">
        <v>868</v>
      </c>
      <c r="P122" s="16">
        <v>23</v>
      </c>
      <c r="Q122" s="111">
        <v>22</v>
      </c>
      <c r="R122" s="111">
        <v>96</v>
      </c>
      <c r="S122" s="16">
        <v>1</v>
      </c>
      <c r="T122" s="16">
        <v>4</v>
      </c>
      <c r="W122" s="4">
        <v>12</v>
      </c>
      <c r="X122" s="4">
        <v>12</v>
      </c>
      <c r="Y122" s="4">
        <v>100</v>
      </c>
      <c r="Z122" s="4">
        <v>0</v>
      </c>
      <c r="AA122" s="4">
        <v>0</v>
      </c>
    </row>
    <row r="123" spans="1:28" ht="13.5" customHeight="1" x14ac:dyDescent="0.3">
      <c r="A123" s="16" t="s">
        <v>296</v>
      </c>
      <c r="B123" s="4" t="str">
        <f>VLOOKUP(A123,'1. 문헌특성'!A:W,2,0)</f>
        <v>박주현</v>
      </c>
      <c r="C123" s="16">
        <f>VLOOKUP(A123,'1. 문헌특성'!A:W,3,0)</f>
        <v>1998</v>
      </c>
      <c r="D123" s="16" t="str">
        <f t="shared" si="3"/>
        <v>박주현(1998)</v>
      </c>
      <c r="E123" s="4" t="str">
        <f>VLOOKUP(A123,'1. 문헌특성'!A:W,6,0)</f>
        <v>환자대조군</v>
      </c>
      <c r="F123" s="4" t="str">
        <f>VLOOKUP(A123,'1. 문헌특성'!A:W,11,0)</f>
        <v>당뇨병+신경병증 없음+자율신경실조증 없음/ 당뇨병+신경병증 있음/자율신경실조증 있음</v>
      </c>
      <c r="G123" s="15">
        <f>VLOOKUP(A123,'1. 문헌특성'!A:W,15,0)</f>
        <v>27</v>
      </c>
      <c r="H123" s="4" t="str">
        <f>VLOOKUP(A123,'1. 문헌특성'!A:W,16,0)</f>
        <v>대학병원 근전도실을 방문한 당뇨병 환자
자율신경기능부전은 기립성 저혈압, 구토 및 설사, 방광기능 부전, 남성불임 및 발한 중 한가지 이상의 증상이 있는 경으로 하였음</v>
      </c>
      <c r="I123" s="16" t="s">
        <v>31</v>
      </c>
      <c r="J123" s="4" t="e">
        <f>VLOOKUP(A123,'1. 문헌특성'!A:W,25,0)</f>
        <v>#REF!</v>
      </c>
      <c r="K123" s="4" t="str">
        <f>VLOOKUP(A123,'1. 문헌특성'!A:W,12,0)</f>
        <v>1993.8-1996.6</v>
      </c>
      <c r="L123" s="17" t="s">
        <v>1515</v>
      </c>
      <c r="M123" s="16" t="s">
        <v>868</v>
      </c>
      <c r="P123" s="16">
        <v>12</v>
      </c>
      <c r="Q123" s="111">
        <v>7</v>
      </c>
      <c r="R123" s="111">
        <v>58</v>
      </c>
      <c r="S123" s="16">
        <v>5</v>
      </c>
      <c r="T123" s="16">
        <v>42</v>
      </c>
      <c r="W123" s="4">
        <v>12</v>
      </c>
      <c r="X123" s="4">
        <v>12</v>
      </c>
      <c r="Y123" s="4">
        <v>100</v>
      </c>
      <c r="Z123" s="4">
        <v>0</v>
      </c>
      <c r="AA123" s="4">
        <v>0</v>
      </c>
      <c r="AB123" s="16" t="s">
        <v>851</v>
      </c>
    </row>
    <row r="124" spans="1:28" ht="13.5" customHeight="1" x14ac:dyDescent="0.3">
      <c r="A124" s="16" t="s">
        <v>296</v>
      </c>
      <c r="B124" s="4" t="str">
        <f>VLOOKUP(A124,'1. 문헌특성'!A:W,2,0)</f>
        <v>박주현</v>
      </c>
      <c r="C124" s="16">
        <f>VLOOKUP(A124,'1. 문헌특성'!A:W,3,0)</f>
        <v>1998</v>
      </c>
      <c r="D124" s="16" t="str">
        <f t="shared" si="3"/>
        <v>박주현(1998)</v>
      </c>
      <c r="E124" s="4" t="str">
        <f>VLOOKUP(A124,'1. 문헌특성'!A:W,6,0)</f>
        <v>환자대조군</v>
      </c>
      <c r="F124" s="4" t="str">
        <f>VLOOKUP(A124,'1. 문헌특성'!A:W,11,0)</f>
        <v>당뇨병+신경병증 없음+자율신경실조증 없음/ 당뇨병+신경병증 있음/자율신경실조증 있음</v>
      </c>
      <c r="G124" s="15">
        <f>VLOOKUP(A124,'1. 문헌특성'!A:W,15,0)</f>
        <v>27</v>
      </c>
      <c r="H124" s="4" t="str">
        <f>VLOOKUP(A124,'1. 문헌특성'!A:W,16,0)</f>
        <v>대학병원 근전도실을 방문한 당뇨병 환자
자율신경기능부전은 기립성 저혈압, 구토 및 설사, 방광기능 부전, 남성불임 및 발한 중 한가지 이상의 증상이 있는 경으로 하였음</v>
      </c>
      <c r="I124" s="16" t="s">
        <v>31</v>
      </c>
      <c r="J124" s="4" t="e">
        <f>VLOOKUP(A124,'1. 문헌특성'!A:W,25,0)</f>
        <v>#REF!</v>
      </c>
      <c r="K124" s="4" t="str">
        <f>VLOOKUP(A124,'1. 문헌특성'!A:W,12,0)</f>
        <v>1993.8-1996.6</v>
      </c>
      <c r="L124" s="17" t="s">
        <v>1516</v>
      </c>
      <c r="M124" s="16" t="s">
        <v>868</v>
      </c>
      <c r="P124" s="16">
        <v>27</v>
      </c>
      <c r="Q124" s="111">
        <v>22</v>
      </c>
      <c r="R124" s="111">
        <v>81</v>
      </c>
      <c r="S124" s="16">
        <v>5</v>
      </c>
      <c r="T124" s="16">
        <v>19</v>
      </c>
      <c r="W124" s="4">
        <v>12</v>
      </c>
      <c r="X124" s="4">
        <v>12</v>
      </c>
      <c r="Y124" s="4">
        <v>100</v>
      </c>
      <c r="Z124" s="4">
        <v>0</v>
      </c>
      <c r="AA124" s="4">
        <v>0</v>
      </c>
      <c r="AB124" s="16" t="s">
        <v>870</v>
      </c>
    </row>
    <row r="125" spans="1:28" ht="13.5" customHeight="1" x14ac:dyDescent="0.3">
      <c r="A125" s="16" t="s">
        <v>296</v>
      </c>
      <c r="B125" s="4" t="str">
        <f>VLOOKUP(A125,'1. 문헌특성'!A:W,2,0)</f>
        <v>박주현</v>
      </c>
      <c r="C125" s="16">
        <f>VLOOKUP(A125,'1. 문헌특성'!A:W,3,0)</f>
        <v>1998</v>
      </c>
      <c r="D125" s="16" t="str">
        <f t="shared" si="3"/>
        <v>박주현(1998)</v>
      </c>
      <c r="E125" s="4" t="str">
        <f>VLOOKUP(A125,'1. 문헌특성'!A:W,6,0)</f>
        <v>환자대조군</v>
      </c>
      <c r="F125" s="4" t="str">
        <f>VLOOKUP(A125,'1. 문헌특성'!A:W,11,0)</f>
        <v>당뇨병+신경병증 없음+자율신경실조증 없음/ 당뇨병+신경병증 있음/자율신경실조증 있음</v>
      </c>
      <c r="G125" s="15">
        <f>VLOOKUP(A125,'1. 문헌특성'!A:W,15,0)</f>
        <v>27</v>
      </c>
      <c r="H125" s="4" t="str">
        <f>VLOOKUP(A125,'1. 문헌특성'!A:W,16,0)</f>
        <v>대학병원 근전도실을 방문한 당뇨병 환자
자율신경기능부전은 기립성 저혈압, 구토 및 설사, 방광기능 부전, 남성불임 및 발한 중 한가지 이상의 증상이 있는 경으로 하였음</v>
      </c>
      <c r="I125" s="16" t="s">
        <v>31</v>
      </c>
      <c r="J125" s="4" t="e">
        <f>VLOOKUP(A125,'1. 문헌특성'!A:W,25,0)</f>
        <v>#REF!</v>
      </c>
      <c r="K125" s="4" t="str">
        <f>VLOOKUP(A125,'1. 문헌특성'!A:W,12,0)</f>
        <v>1993.8-1996.6</v>
      </c>
      <c r="L125" s="17" t="s">
        <v>1513</v>
      </c>
      <c r="M125" s="16" t="s">
        <v>872</v>
      </c>
      <c r="P125" s="16">
        <v>20</v>
      </c>
      <c r="Q125" s="111">
        <v>16</v>
      </c>
      <c r="R125" s="111">
        <v>80</v>
      </c>
      <c r="S125" s="16">
        <v>4</v>
      </c>
      <c r="T125" s="16">
        <v>20</v>
      </c>
      <c r="W125" s="4">
        <v>12</v>
      </c>
      <c r="X125" s="4">
        <v>12</v>
      </c>
      <c r="Y125" s="4">
        <v>100</v>
      </c>
      <c r="Z125" s="4">
        <v>0</v>
      </c>
      <c r="AA125" s="4">
        <v>0</v>
      </c>
    </row>
    <row r="126" spans="1:28" ht="13.5" customHeight="1" x14ac:dyDescent="0.3">
      <c r="A126" s="16" t="s">
        <v>296</v>
      </c>
      <c r="B126" s="4" t="str">
        <f>VLOOKUP(A126,'1. 문헌특성'!A:W,2,0)</f>
        <v>박주현</v>
      </c>
      <c r="C126" s="16">
        <f>VLOOKUP(A126,'1. 문헌특성'!A:W,3,0)</f>
        <v>1998</v>
      </c>
      <c r="D126" s="16" t="str">
        <f t="shared" si="3"/>
        <v>박주현(1998)</v>
      </c>
      <c r="E126" s="4" t="str">
        <f>VLOOKUP(A126,'1. 문헌특성'!A:W,6,0)</f>
        <v>환자대조군</v>
      </c>
      <c r="F126" s="4" t="str">
        <f>VLOOKUP(A126,'1. 문헌특성'!A:W,11,0)</f>
        <v>당뇨병+신경병증 없음+자율신경실조증 없음/ 당뇨병+신경병증 있음/자율신경실조증 있음</v>
      </c>
      <c r="G126" s="15">
        <f>VLOOKUP(A126,'1. 문헌특성'!A:W,15,0)</f>
        <v>27</v>
      </c>
      <c r="H126" s="4" t="str">
        <f>VLOOKUP(A126,'1. 문헌특성'!A:W,16,0)</f>
        <v>대학병원 근전도실을 방문한 당뇨병 환자
자율신경기능부전은 기립성 저혈압, 구토 및 설사, 방광기능 부전, 남성불임 및 발한 중 한가지 이상의 증상이 있는 경으로 하였음</v>
      </c>
      <c r="I126" s="16" t="s">
        <v>31</v>
      </c>
      <c r="J126" s="4" t="e">
        <f>VLOOKUP(A126,'1. 문헌특성'!A:W,25,0)</f>
        <v>#REF!</v>
      </c>
      <c r="K126" s="4" t="str">
        <f>VLOOKUP(A126,'1. 문헌특성'!A:W,12,0)</f>
        <v>1993.8-1996.6</v>
      </c>
      <c r="L126" s="17" t="s">
        <v>1514</v>
      </c>
      <c r="M126" s="16" t="s">
        <v>872</v>
      </c>
      <c r="P126" s="16">
        <v>23</v>
      </c>
      <c r="Q126" s="111">
        <v>20</v>
      </c>
      <c r="R126" s="111">
        <v>87</v>
      </c>
      <c r="S126" s="16">
        <v>3</v>
      </c>
      <c r="T126" s="16">
        <v>13</v>
      </c>
      <c r="W126" s="4">
        <v>12</v>
      </c>
      <c r="X126" s="4">
        <v>12</v>
      </c>
      <c r="Y126" s="4">
        <v>100</v>
      </c>
      <c r="Z126" s="4">
        <v>0</v>
      </c>
      <c r="AA126" s="4">
        <v>0</v>
      </c>
      <c r="AB126" s="16" t="s">
        <v>870</v>
      </c>
    </row>
    <row r="127" spans="1:28" ht="13.5" customHeight="1" x14ac:dyDescent="0.3">
      <c r="A127" s="16" t="s">
        <v>296</v>
      </c>
      <c r="B127" s="4" t="str">
        <f>VLOOKUP(A127,'1. 문헌특성'!A:W,2,0)</f>
        <v>박주현</v>
      </c>
      <c r="C127" s="16">
        <f>VLOOKUP(A127,'1. 문헌특성'!A:W,3,0)</f>
        <v>1998</v>
      </c>
      <c r="D127" s="16" t="str">
        <f t="shared" si="3"/>
        <v>박주현(1998)</v>
      </c>
      <c r="E127" s="4" t="str">
        <f>VLOOKUP(A127,'1. 문헌특성'!A:W,6,0)</f>
        <v>환자대조군</v>
      </c>
      <c r="F127" s="4" t="str">
        <f>VLOOKUP(A127,'1. 문헌특성'!A:W,11,0)</f>
        <v>당뇨병+신경병증 없음+자율신경실조증 없음/ 당뇨병+신경병증 있음/자율신경실조증 있음</v>
      </c>
      <c r="G127" s="15">
        <f>VLOOKUP(A127,'1. 문헌특성'!A:W,15,0)</f>
        <v>27</v>
      </c>
      <c r="H127" s="4" t="str">
        <f>VLOOKUP(A127,'1. 문헌특성'!A:W,16,0)</f>
        <v>대학병원 근전도실을 방문한 당뇨병 환자
자율신경기능부전은 기립성 저혈압, 구토 및 설사, 방광기능 부전, 남성불임 및 발한 중 한가지 이상의 증상이 있는 경으로 하였음</v>
      </c>
      <c r="I127" s="16" t="s">
        <v>31</v>
      </c>
      <c r="J127" s="4" t="e">
        <f>VLOOKUP(A127,'1. 문헌특성'!A:W,25,0)</f>
        <v>#REF!</v>
      </c>
      <c r="K127" s="4" t="str">
        <f>VLOOKUP(A127,'1. 문헌특성'!A:W,12,0)</f>
        <v>1993.8-1996.6</v>
      </c>
      <c r="L127" s="17" t="s">
        <v>1515</v>
      </c>
      <c r="M127" s="16" t="s">
        <v>872</v>
      </c>
      <c r="P127" s="16">
        <v>12</v>
      </c>
      <c r="Q127" s="111">
        <v>5</v>
      </c>
      <c r="R127" s="111">
        <v>42</v>
      </c>
      <c r="S127" s="16">
        <v>7</v>
      </c>
      <c r="T127" s="16">
        <v>58</v>
      </c>
      <c r="W127" s="4">
        <v>12</v>
      </c>
      <c r="X127" s="4">
        <v>12</v>
      </c>
      <c r="Y127" s="4">
        <v>100</v>
      </c>
      <c r="Z127" s="4">
        <v>0</v>
      </c>
      <c r="AA127" s="4">
        <v>0</v>
      </c>
      <c r="AB127" s="16" t="s">
        <v>851</v>
      </c>
    </row>
    <row r="128" spans="1:28" ht="13.5" customHeight="1" x14ac:dyDescent="0.3">
      <c r="A128" s="16" t="s">
        <v>296</v>
      </c>
      <c r="B128" s="4" t="str">
        <f>VLOOKUP(A128,'1. 문헌특성'!A:W,2,0)</f>
        <v>박주현</v>
      </c>
      <c r="C128" s="16">
        <f>VLOOKUP(A128,'1. 문헌특성'!A:W,3,0)</f>
        <v>1998</v>
      </c>
      <c r="D128" s="16" t="str">
        <f t="shared" si="3"/>
        <v>박주현(1998)</v>
      </c>
      <c r="E128" s="4" t="str">
        <f>VLOOKUP(A128,'1. 문헌특성'!A:W,6,0)</f>
        <v>환자대조군</v>
      </c>
      <c r="F128" s="4" t="str">
        <f>VLOOKUP(A128,'1. 문헌특성'!A:W,11,0)</f>
        <v>당뇨병+신경병증 없음+자율신경실조증 없음/ 당뇨병+신경병증 있음/자율신경실조증 있음</v>
      </c>
      <c r="G128" s="15">
        <f>VLOOKUP(A128,'1. 문헌특성'!A:W,15,0)</f>
        <v>27</v>
      </c>
      <c r="H128" s="4" t="str">
        <f>VLOOKUP(A128,'1. 문헌특성'!A:W,16,0)</f>
        <v>대학병원 근전도실을 방문한 당뇨병 환자
자율신경기능부전은 기립성 저혈압, 구토 및 설사, 방광기능 부전, 남성불임 및 발한 중 한가지 이상의 증상이 있는 경으로 하였음</v>
      </c>
      <c r="I128" s="16" t="s">
        <v>31</v>
      </c>
      <c r="J128" s="4" t="e">
        <f>VLOOKUP(A128,'1. 문헌특성'!A:W,25,0)</f>
        <v>#REF!</v>
      </c>
      <c r="K128" s="4" t="str">
        <f>VLOOKUP(A128,'1. 문헌특성'!A:W,12,0)</f>
        <v>1993.8-1996.6</v>
      </c>
      <c r="L128" s="17" t="s">
        <v>1516</v>
      </c>
      <c r="M128" s="16" t="s">
        <v>872</v>
      </c>
      <c r="P128" s="16">
        <v>27</v>
      </c>
      <c r="Q128" s="111">
        <v>9</v>
      </c>
      <c r="R128" s="111">
        <v>33</v>
      </c>
      <c r="S128" s="16">
        <v>18</v>
      </c>
      <c r="T128" s="16">
        <v>67</v>
      </c>
      <c r="W128" s="4">
        <v>12</v>
      </c>
      <c r="X128" s="4">
        <v>12</v>
      </c>
      <c r="Y128" s="4">
        <v>100</v>
      </c>
      <c r="Z128" s="4">
        <v>0</v>
      </c>
      <c r="AA128" s="4">
        <v>0</v>
      </c>
      <c r="AB128" s="16" t="s">
        <v>452</v>
      </c>
    </row>
    <row r="129" spans="1:32" ht="13.5" customHeight="1" x14ac:dyDescent="0.3">
      <c r="A129" s="16" t="s">
        <v>298</v>
      </c>
      <c r="B129" s="4" t="e">
        <f>VLOOKUP(A129,'1. 문헌특성'!A:W,2,0)</f>
        <v>#N/A</v>
      </c>
      <c r="C129" s="16" t="e">
        <f>VLOOKUP(A129,'1. 문헌특성'!A:W,3,0)</f>
        <v>#N/A</v>
      </c>
      <c r="D129" s="16" t="e">
        <f t="shared" si="3"/>
        <v>#N/A</v>
      </c>
      <c r="E129" s="4" t="e">
        <f>VLOOKUP(A129,'1. 문헌특성'!A:W,6,0)</f>
        <v>#N/A</v>
      </c>
      <c r="F129" s="4" t="e">
        <f>VLOOKUP(A129,'1. 문헌특성'!A:W,11,0)</f>
        <v>#N/A</v>
      </c>
      <c r="G129" s="15" t="e">
        <f>VLOOKUP(A129,'1. 문헌특성'!A:W,15,0)</f>
        <v>#N/A</v>
      </c>
      <c r="H129" s="4" t="e">
        <f>VLOOKUP(A129,'1. 문헌특성'!A:W,16,0)</f>
        <v>#N/A</v>
      </c>
      <c r="I129" s="16" t="s">
        <v>31</v>
      </c>
      <c r="J129" s="4" t="e">
        <f>VLOOKUP(A129,'1. 문헌특성'!A:W,25,0)</f>
        <v>#N/A</v>
      </c>
      <c r="K129" s="4" t="e">
        <f>VLOOKUP(A129,'1. 문헌특성'!A:W,12,0)</f>
        <v>#N/A</v>
      </c>
      <c r="M129" s="16" t="s">
        <v>1502</v>
      </c>
      <c r="P129" s="16">
        <v>41</v>
      </c>
      <c r="Q129" s="16">
        <v>17</v>
      </c>
      <c r="R129" s="16">
        <v>41.5</v>
      </c>
      <c r="S129" s="111">
        <v>24</v>
      </c>
      <c r="T129" s="111">
        <v>58.5</v>
      </c>
      <c r="W129" s="16">
        <v>20</v>
      </c>
      <c r="X129" s="16">
        <v>20</v>
      </c>
      <c r="Y129" s="16">
        <v>100</v>
      </c>
      <c r="Z129" s="111">
        <v>0</v>
      </c>
      <c r="AA129" s="111">
        <v>0</v>
      </c>
      <c r="AB129" s="4"/>
    </row>
    <row r="130" spans="1:32" ht="13.5" customHeight="1" x14ac:dyDescent="0.3">
      <c r="A130" s="16" t="s">
        <v>298</v>
      </c>
      <c r="B130" s="4" t="e">
        <f>VLOOKUP(A130,'1. 문헌특성'!A:W,2,0)</f>
        <v>#N/A</v>
      </c>
      <c r="C130" s="16" t="e">
        <f>VLOOKUP(A130,'1. 문헌특성'!A:W,3,0)</f>
        <v>#N/A</v>
      </c>
      <c r="D130" s="16" t="e">
        <f t="shared" si="3"/>
        <v>#N/A</v>
      </c>
      <c r="E130" s="4" t="e">
        <f>VLOOKUP(A130,'1. 문헌특성'!A:W,6,0)</f>
        <v>#N/A</v>
      </c>
      <c r="F130" s="4" t="e">
        <f>VLOOKUP(A130,'1. 문헌특성'!A:W,11,0)</f>
        <v>#N/A</v>
      </c>
      <c r="G130" s="15" t="e">
        <f>VLOOKUP(A130,'1. 문헌특성'!A:W,15,0)</f>
        <v>#N/A</v>
      </c>
      <c r="H130" s="4" t="e">
        <f>VLOOKUP(A130,'1. 문헌특성'!A:W,16,0)</f>
        <v>#N/A</v>
      </c>
      <c r="I130" s="16" t="s">
        <v>31</v>
      </c>
      <c r="J130" s="4" t="e">
        <f>VLOOKUP(A130,'1. 문헌특성'!A:W,25,0)</f>
        <v>#N/A</v>
      </c>
      <c r="K130" s="4" t="e">
        <f>VLOOKUP(A130,'1. 문헌특성'!A:W,12,0)</f>
        <v>#N/A</v>
      </c>
      <c r="M130" s="16" t="s">
        <v>868</v>
      </c>
      <c r="P130" s="16">
        <v>41</v>
      </c>
      <c r="Q130" s="111">
        <v>27</v>
      </c>
      <c r="R130" s="111">
        <v>65.900000000000006</v>
      </c>
      <c r="S130" s="16">
        <v>14</v>
      </c>
      <c r="T130" s="16">
        <v>34.1</v>
      </c>
      <c r="W130" s="16">
        <v>20</v>
      </c>
      <c r="X130" s="111">
        <v>20</v>
      </c>
      <c r="Y130" s="111">
        <v>100</v>
      </c>
      <c r="Z130" s="16">
        <v>0</v>
      </c>
      <c r="AA130" s="16">
        <v>0</v>
      </c>
      <c r="AB130" s="4"/>
    </row>
    <row r="131" spans="1:32" ht="13.5" customHeight="1" x14ac:dyDescent="0.3">
      <c r="A131" s="16" t="s">
        <v>298</v>
      </c>
      <c r="B131" s="4" t="e">
        <f>VLOOKUP(A131,'1. 문헌특성'!A:W,2,0)</f>
        <v>#N/A</v>
      </c>
      <c r="C131" s="16" t="e">
        <f>VLOOKUP(A131,'1. 문헌특성'!A:W,3,0)</f>
        <v>#N/A</v>
      </c>
      <c r="D131" s="16" t="e">
        <f t="shared" si="3"/>
        <v>#N/A</v>
      </c>
      <c r="E131" s="4" t="e">
        <f>VLOOKUP(A131,'1. 문헌특성'!A:W,6,0)</f>
        <v>#N/A</v>
      </c>
      <c r="F131" s="4" t="e">
        <f>VLOOKUP(A131,'1. 문헌특성'!A:W,11,0)</f>
        <v>#N/A</v>
      </c>
      <c r="G131" s="15" t="e">
        <f>VLOOKUP(A131,'1. 문헌특성'!A:W,15,0)</f>
        <v>#N/A</v>
      </c>
      <c r="H131" s="4" t="e">
        <f>VLOOKUP(A131,'1. 문헌특성'!A:W,16,0)</f>
        <v>#N/A</v>
      </c>
      <c r="I131" s="16" t="s">
        <v>31</v>
      </c>
      <c r="J131" s="4" t="e">
        <f>VLOOKUP(A131,'1. 문헌특성'!A:W,25,0)</f>
        <v>#N/A</v>
      </c>
      <c r="K131" s="4" t="e">
        <f>VLOOKUP(A131,'1. 문헌특성'!A:W,12,0)</f>
        <v>#N/A</v>
      </c>
      <c r="M131" s="16" t="s">
        <v>872</v>
      </c>
      <c r="P131" s="16">
        <v>41</v>
      </c>
      <c r="Q131" s="111">
        <v>17</v>
      </c>
      <c r="R131" s="111">
        <v>41.5</v>
      </c>
      <c r="S131" s="16">
        <v>24</v>
      </c>
      <c r="T131" s="16">
        <v>58.5</v>
      </c>
      <c r="W131" s="16">
        <v>20</v>
      </c>
      <c r="X131" s="111">
        <v>20</v>
      </c>
      <c r="Y131" s="111">
        <v>100</v>
      </c>
      <c r="Z131" s="16">
        <v>0</v>
      </c>
      <c r="AA131" s="16">
        <v>0</v>
      </c>
      <c r="AB131" s="4"/>
    </row>
    <row r="132" spans="1:32" ht="13.5" customHeight="1" x14ac:dyDescent="0.3">
      <c r="A132" s="16" t="s">
        <v>300</v>
      </c>
      <c r="B132" s="4" t="str">
        <f>VLOOKUP(A132,'1. 문헌특성'!A:W,2,0)</f>
        <v>김광국</v>
      </c>
      <c r="C132" s="16">
        <f>VLOOKUP(A132,'1. 문헌특성'!A:W,3,0)</f>
        <v>1990</v>
      </c>
      <c r="D132" s="16" t="str">
        <f t="shared" si="3"/>
        <v>김광국(1990)</v>
      </c>
      <c r="E132" s="4" t="str">
        <f>VLOOKUP(A132,'1. 문헌특성'!A:W,6,0)</f>
        <v>환자대조군</v>
      </c>
      <c r="F132" s="4" t="str">
        <f>VLOOKUP(A132,'1. 문헌특성'!A:W,11,0)</f>
        <v>당뇨병+자율신경병증 있음/ 당뇨병+자율신경병증 없음</v>
      </c>
      <c r="G132" s="15">
        <f>VLOOKUP(A132,'1. 문헌특성'!A:W,15,0)</f>
        <v>32</v>
      </c>
      <c r="H132" s="4" t="str">
        <f>VLOOKUP(A132,'1. 문헌특성'!A:W,16,0)</f>
        <v>내과 및 신경과에서 입원 및 통원치료 받는 Type2 당뇨병환자</v>
      </c>
      <c r="I132" s="16" t="s">
        <v>31</v>
      </c>
      <c r="J132" s="4" t="e">
        <f>VLOOKUP(A132,'1. 문헌특성'!A:W,25,0)</f>
        <v>#REF!</v>
      </c>
      <c r="K132" s="4" t="str">
        <f>VLOOKUP(A132,'1. 문헌특성'!A:W,12,0)</f>
        <v>-</v>
      </c>
      <c r="M132" s="16" t="s">
        <v>872</v>
      </c>
      <c r="P132" s="16">
        <v>64</v>
      </c>
      <c r="Q132" s="111">
        <v>30</v>
      </c>
      <c r="R132" s="111">
        <v>47</v>
      </c>
      <c r="S132" s="16">
        <v>34</v>
      </c>
      <c r="T132" s="16">
        <v>53</v>
      </c>
      <c r="W132" s="16">
        <v>54</v>
      </c>
      <c r="X132" s="111">
        <v>54</v>
      </c>
      <c r="Y132" s="111">
        <v>100</v>
      </c>
      <c r="Z132" s="16">
        <v>0</v>
      </c>
      <c r="AA132" s="16">
        <v>0</v>
      </c>
    </row>
    <row r="133" spans="1:32" ht="13.5" customHeight="1" x14ac:dyDescent="0.3">
      <c r="A133" s="16" t="s">
        <v>300</v>
      </c>
      <c r="B133" s="4" t="str">
        <f>VLOOKUP(A133,'1. 문헌특성'!A:W,2,0)</f>
        <v>김광국</v>
      </c>
      <c r="C133" s="16">
        <f>VLOOKUP(A133,'1. 문헌특성'!A:W,3,0)</f>
        <v>1990</v>
      </c>
      <c r="D133" s="16" t="str">
        <f t="shared" si="3"/>
        <v>김광국(1990)</v>
      </c>
      <c r="E133" s="4" t="str">
        <f>VLOOKUP(A133,'1. 문헌특성'!A:W,6,0)</f>
        <v>환자대조군</v>
      </c>
      <c r="F133" s="4" t="str">
        <f>VLOOKUP(A133,'1. 문헌특성'!A:W,11,0)</f>
        <v>당뇨병+자율신경병증 있음/ 당뇨병+자율신경병증 없음</v>
      </c>
      <c r="G133" s="15">
        <f>VLOOKUP(A133,'1. 문헌특성'!A:W,15,0)</f>
        <v>32</v>
      </c>
      <c r="H133" s="4" t="str">
        <f>VLOOKUP(A133,'1. 문헌특성'!A:W,16,0)</f>
        <v>내과 및 신경과에서 입원 및 통원치료 받는 Type2 당뇨병환자</v>
      </c>
      <c r="I133" s="16" t="s">
        <v>31</v>
      </c>
      <c r="J133" s="4" t="e">
        <f>VLOOKUP(A133,'1. 문헌특성'!A:W,25,0)</f>
        <v>#REF!</v>
      </c>
      <c r="K133" s="4" t="str">
        <f>VLOOKUP(A133,'1. 문헌특성'!A:W,12,0)</f>
        <v>-</v>
      </c>
      <c r="M133" s="16" t="s">
        <v>868</v>
      </c>
      <c r="P133" s="16">
        <v>64</v>
      </c>
      <c r="Q133" s="111">
        <v>50</v>
      </c>
      <c r="R133" s="111">
        <v>88</v>
      </c>
      <c r="S133" s="16">
        <v>14</v>
      </c>
      <c r="T133" s="16">
        <v>22</v>
      </c>
      <c r="W133" s="16">
        <v>54</v>
      </c>
      <c r="X133" s="111">
        <v>54</v>
      </c>
      <c r="Y133" s="111">
        <v>100</v>
      </c>
      <c r="Z133" s="16">
        <v>0</v>
      </c>
      <c r="AA133" s="16">
        <v>0</v>
      </c>
    </row>
    <row r="134" spans="1:32" ht="13.5" customHeight="1" x14ac:dyDescent="0.3">
      <c r="A134" s="16" t="s">
        <v>300</v>
      </c>
      <c r="B134" s="4" t="str">
        <f>VLOOKUP(A134,'1. 문헌특성'!A:W,2,0)</f>
        <v>김광국</v>
      </c>
      <c r="C134" s="16">
        <f>VLOOKUP(A134,'1. 문헌특성'!A:W,3,0)</f>
        <v>1990</v>
      </c>
      <c r="D134" s="16" t="str">
        <f t="shared" si="3"/>
        <v>김광국(1990)</v>
      </c>
      <c r="E134" s="4" t="str">
        <f>VLOOKUP(A134,'1. 문헌특성'!A:W,6,0)</f>
        <v>환자대조군</v>
      </c>
      <c r="F134" s="4" t="str">
        <f>VLOOKUP(A134,'1. 문헌특성'!A:W,11,0)</f>
        <v>당뇨병+자율신경병증 있음/ 당뇨병+자율신경병증 없음</v>
      </c>
      <c r="G134" s="15">
        <f>VLOOKUP(A134,'1. 문헌특성'!A:W,15,0)</f>
        <v>32</v>
      </c>
      <c r="H134" s="4" t="str">
        <f>VLOOKUP(A134,'1. 문헌특성'!A:W,16,0)</f>
        <v>내과 및 신경과에서 입원 및 통원치료 받는 Type2 당뇨병환자</v>
      </c>
      <c r="I134" s="16" t="s">
        <v>31</v>
      </c>
      <c r="J134" s="4" t="e">
        <f>VLOOKUP(A134,'1. 문헌특성'!A:W,25,0)</f>
        <v>#REF!</v>
      </c>
      <c r="K134" s="4" t="str">
        <f>VLOOKUP(A134,'1. 문헌특성'!A:W,12,0)</f>
        <v>-</v>
      </c>
      <c r="M134" s="16" t="s">
        <v>873</v>
      </c>
      <c r="P134" s="16">
        <v>64</v>
      </c>
      <c r="Q134" s="16">
        <v>30</v>
      </c>
      <c r="R134" s="16">
        <v>47</v>
      </c>
      <c r="S134" s="111">
        <v>34</v>
      </c>
      <c r="T134" s="111">
        <v>53</v>
      </c>
      <c r="W134" s="16">
        <v>54</v>
      </c>
      <c r="X134" s="16">
        <v>54</v>
      </c>
      <c r="Y134" s="16">
        <v>100</v>
      </c>
      <c r="Z134" s="111">
        <v>0</v>
      </c>
      <c r="AA134" s="111">
        <v>0</v>
      </c>
    </row>
    <row r="135" spans="1:32" ht="13.5" customHeight="1" x14ac:dyDescent="0.3">
      <c r="A135" s="16" t="s">
        <v>304</v>
      </c>
      <c r="B135" s="4" t="e">
        <f>VLOOKUP(A135,'1. 문헌특성'!A:W,2,0)</f>
        <v>#N/A</v>
      </c>
      <c r="C135" s="16" t="e">
        <f>VLOOKUP(A135,'1. 문헌특성'!A:W,3,0)</f>
        <v>#N/A</v>
      </c>
      <c r="D135" s="16" t="e">
        <f t="shared" si="3"/>
        <v>#N/A</v>
      </c>
      <c r="E135" s="4" t="e">
        <f>VLOOKUP(A135,'1. 문헌특성'!A:W,6,0)</f>
        <v>#N/A</v>
      </c>
      <c r="F135" s="4" t="e">
        <f>VLOOKUP(A135,'1. 문헌특성'!A:W,11,0)</f>
        <v>#N/A</v>
      </c>
      <c r="G135" s="15" t="e">
        <f>VLOOKUP(A135,'1. 문헌특성'!A:W,15,0)</f>
        <v>#N/A</v>
      </c>
      <c r="H135" s="4" t="e">
        <f>VLOOKUP(A135,'1. 문헌특성'!A:W,16,0)</f>
        <v>#N/A</v>
      </c>
      <c r="I135" s="16" t="s">
        <v>31</v>
      </c>
      <c r="J135" s="4" t="e">
        <f>VLOOKUP(A135,'1. 문헌특성'!A:W,25,0)</f>
        <v>#N/A</v>
      </c>
      <c r="K135" s="4" t="e">
        <f>VLOOKUP(A135,'1. 문헌특성'!A:W,12,0)</f>
        <v>#N/A</v>
      </c>
      <c r="M135" s="16" t="s">
        <v>873</v>
      </c>
      <c r="N135" s="16" t="s">
        <v>2146</v>
      </c>
      <c r="O135" s="16" t="s">
        <v>1560</v>
      </c>
      <c r="P135" s="16">
        <v>58</v>
      </c>
      <c r="Q135" s="16">
        <v>12</v>
      </c>
      <c r="R135" s="16">
        <v>26</v>
      </c>
      <c r="S135" s="16">
        <v>43</v>
      </c>
      <c r="T135" s="16">
        <v>74</v>
      </c>
      <c r="W135" s="16">
        <v>20</v>
      </c>
      <c r="X135" s="16">
        <v>20</v>
      </c>
      <c r="Y135" s="16">
        <v>100</v>
      </c>
      <c r="Z135" s="111">
        <v>0</v>
      </c>
      <c r="AA135" s="111">
        <v>0</v>
      </c>
    </row>
    <row r="136" spans="1:32" ht="13.5" customHeight="1" x14ac:dyDescent="0.3">
      <c r="A136" s="16">
        <v>78</v>
      </c>
      <c r="B136" s="4" t="e">
        <f>VLOOKUP(A136,'1. 문헌특성'!A:W,2,0)</f>
        <v>#N/A</v>
      </c>
      <c r="C136" s="16" t="e">
        <f>VLOOKUP(A136,'1. 문헌특성'!A:W,3,0)</f>
        <v>#N/A</v>
      </c>
      <c r="D136" s="16" t="e">
        <f t="shared" si="3"/>
        <v>#N/A</v>
      </c>
      <c r="E136" s="4" t="e">
        <f>VLOOKUP(A136,'1. 문헌특성'!A:W,6,0)</f>
        <v>#N/A</v>
      </c>
      <c r="F136" s="4" t="e">
        <f>VLOOKUP(A136,'1. 문헌특성'!A:W,11,0)</f>
        <v>#N/A</v>
      </c>
      <c r="G136" s="15" t="e">
        <f>VLOOKUP(A136,'1. 문헌특성'!A:W,15,0)</f>
        <v>#N/A</v>
      </c>
      <c r="H136" s="4" t="e">
        <f>VLOOKUP(A136,'1. 문헌특성'!A:W,16,0)</f>
        <v>#N/A</v>
      </c>
      <c r="I136" s="16" t="s">
        <v>31</v>
      </c>
      <c r="J136" s="4" t="e">
        <f>VLOOKUP(A136,'1. 문헌특성'!A:W,25,0)</f>
        <v>#N/A</v>
      </c>
      <c r="K136" s="4" t="e">
        <f>VLOOKUP(A136,'1. 문헌특성'!A:W,12,0)</f>
        <v>#N/A</v>
      </c>
      <c r="L136" s="17" t="s">
        <v>1553</v>
      </c>
      <c r="P136" s="16">
        <v>51</v>
      </c>
      <c r="Q136" s="111">
        <v>14</v>
      </c>
      <c r="R136" s="111">
        <v>27.5</v>
      </c>
      <c r="S136" s="16">
        <v>37</v>
      </c>
      <c r="T136" s="111">
        <v>72.5</v>
      </c>
      <c r="W136" s="112"/>
      <c r="X136" s="112"/>
      <c r="Y136" s="112"/>
      <c r="Z136" s="112"/>
      <c r="AA136" s="112"/>
      <c r="AB136" s="56" t="s">
        <v>1556</v>
      </c>
    </row>
    <row r="137" spans="1:32" ht="13.5" customHeight="1" x14ac:dyDescent="0.3">
      <c r="A137" s="16">
        <v>78</v>
      </c>
      <c r="B137" s="4" t="e">
        <f>VLOOKUP(A137,'1. 문헌특성'!A:W,2,0)</f>
        <v>#N/A</v>
      </c>
      <c r="C137" s="16" t="e">
        <f>VLOOKUP(A137,'1. 문헌특성'!A:W,3,0)</f>
        <v>#N/A</v>
      </c>
      <c r="D137" s="16" t="e">
        <f t="shared" si="3"/>
        <v>#N/A</v>
      </c>
      <c r="E137" s="4" t="e">
        <f>VLOOKUP(A137,'1. 문헌특성'!A:W,6,0)</f>
        <v>#N/A</v>
      </c>
      <c r="F137" s="4" t="e">
        <f>VLOOKUP(A137,'1. 문헌특성'!A:W,11,0)</f>
        <v>#N/A</v>
      </c>
      <c r="G137" s="15" t="e">
        <f>VLOOKUP(A137,'1. 문헌특성'!A:W,15,0)</f>
        <v>#N/A</v>
      </c>
      <c r="H137" s="4" t="e">
        <f>VLOOKUP(A137,'1. 문헌특성'!A:W,16,0)</f>
        <v>#N/A</v>
      </c>
      <c r="I137" s="16" t="s">
        <v>31</v>
      </c>
      <c r="J137" s="4" t="e">
        <f>VLOOKUP(A137,'1. 문헌특성'!A:W,25,0)</f>
        <v>#N/A</v>
      </c>
      <c r="K137" s="4" t="e">
        <f>VLOOKUP(A137,'1. 문헌특성'!A:W,12,0)</f>
        <v>#N/A</v>
      </c>
      <c r="L137" s="17" t="s">
        <v>1554</v>
      </c>
      <c r="P137" s="16">
        <v>33</v>
      </c>
      <c r="Q137" s="111">
        <v>27</v>
      </c>
      <c r="R137" s="111">
        <v>81.8</v>
      </c>
      <c r="S137" s="16">
        <v>6</v>
      </c>
      <c r="T137" s="111">
        <v>18.2</v>
      </c>
      <c r="W137" s="112"/>
      <c r="X137" s="112"/>
      <c r="Y137" s="112"/>
      <c r="Z137" s="112"/>
      <c r="AA137" s="112"/>
      <c r="AB137" s="4"/>
    </row>
    <row r="138" spans="1:32" ht="13.5" customHeight="1" x14ac:dyDescent="0.3">
      <c r="A138" s="16">
        <v>78</v>
      </c>
      <c r="B138" s="4" t="e">
        <f>VLOOKUP(A138,'1. 문헌특성'!A:W,2,0)</f>
        <v>#N/A</v>
      </c>
      <c r="C138" s="16" t="e">
        <f>VLOOKUP(A138,'1. 문헌특성'!A:W,3,0)</f>
        <v>#N/A</v>
      </c>
      <c r="D138" s="16" t="e">
        <f t="shared" si="3"/>
        <v>#N/A</v>
      </c>
      <c r="E138" s="4" t="e">
        <f>VLOOKUP(A138,'1. 문헌특성'!A:W,6,0)</f>
        <v>#N/A</v>
      </c>
      <c r="F138" s="4" t="e">
        <f>VLOOKUP(A138,'1. 문헌특성'!A:W,11,0)</f>
        <v>#N/A</v>
      </c>
      <c r="G138" s="15" t="e">
        <f>VLOOKUP(A138,'1. 문헌특성'!A:W,15,0)</f>
        <v>#N/A</v>
      </c>
      <c r="H138" s="4" t="e">
        <f>VLOOKUP(A138,'1. 문헌특성'!A:W,16,0)</f>
        <v>#N/A</v>
      </c>
      <c r="I138" s="16" t="s">
        <v>31</v>
      </c>
      <c r="J138" s="4" t="e">
        <f>VLOOKUP(A138,'1. 문헌특성'!A:W,25,0)</f>
        <v>#N/A</v>
      </c>
      <c r="K138" s="4" t="e">
        <f>VLOOKUP(A138,'1. 문헌특성'!A:W,12,0)</f>
        <v>#N/A</v>
      </c>
      <c r="L138" s="17" t="s">
        <v>1555</v>
      </c>
      <c r="P138" s="16">
        <v>17</v>
      </c>
      <c r="Q138" s="111">
        <v>8</v>
      </c>
      <c r="R138" s="111">
        <v>47.1</v>
      </c>
      <c r="S138" s="16">
        <v>9</v>
      </c>
      <c r="T138" s="111">
        <v>52.9</v>
      </c>
      <c r="W138" s="112"/>
      <c r="X138" s="112"/>
      <c r="Y138" s="112"/>
      <c r="Z138" s="112"/>
      <c r="AA138" s="112"/>
      <c r="AB138" s="4"/>
    </row>
    <row r="139" spans="1:32" ht="13.5" customHeight="1" x14ac:dyDescent="0.3">
      <c r="A139" s="16">
        <v>94</v>
      </c>
      <c r="B139" s="4" t="e">
        <f>VLOOKUP(A139,'1. 문헌특성'!A:W,2,0)</f>
        <v>#N/A</v>
      </c>
      <c r="C139" s="16" t="e">
        <f>VLOOKUP(A139,'1. 문헌특성'!A:W,3,0)</f>
        <v>#N/A</v>
      </c>
      <c r="D139" s="16" t="e">
        <f t="shared" si="3"/>
        <v>#N/A</v>
      </c>
      <c r="E139" s="4" t="e">
        <f>VLOOKUP(A139,'1. 문헌특성'!A:W,6,0)</f>
        <v>#N/A</v>
      </c>
      <c r="F139" s="4" t="e">
        <f>VLOOKUP(A139,'1. 문헌특성'!A:W,11,0)</f>
        <v>#N/A</v>
      </c>
      <c r="G139" s="15" t="e">
        <f>VLOOKUP(A139,'1. 문헌특성'!A:W,15,0)</f>
        <v>#N/A</v>
      </c>
      <c r="H139" s="4" t="e">
        <f>VLOOKUP(A139,'1. 문헌특성'!A:W,16,0)</f>
        <v>#N/A</v>
      </c>
      <c r="I139" s="16" t="s">
        <v>31</v>
      </c>
      <c r="J139" s="4" t="e">
        <f>VLOOKUP(A139,'1. 문헌특성'!A:W,25,0)</f>
        <v>#N/A</v>
      </c>
      <c r="K139" s="4" t="e">
        <f>VLOOKUP(A139,'1. 문헌특성'!A:W,12,0)</f>
        <v>#N/A</v>
      </c>
      <c r="P139" s="16">
        <v>62</v>
      </c>
      <c r="Q139" s="111">
        <v>27</v>
      </c>
      <c r="R139" s="111">
        <v>43.5</v>
      </c>
      <c r="S139" s="16">
        <v>35</v>
      </c>
      <c r="T139" s="16">
        <v>56.5</v>
      </c>
      <c r="W139" s="16">
        <v>60</v>
      </c>
      <c r="X139" s="111"/>
      <c r="Y139" s="111"/>
      <c r="Z139" s="16">
        <v>20</v>
      </c>
      <c r="AA139" s="16">
        <v>33.299999999999997</v>
      </c>
      <c r="AB139" s="16">
        <v>0.01</v>
      </c>
    </row>
    <row r="140" spans="1:32" ht="13.5" customHeight="1" x14ac:dyDescent="0.3">
      <c r="A140" s="16">
        <v>112</v>
      </c>
      <c r="B140" s="4" t="str">
        <f>VLOOKUP(A140,'1. 문헌특성'!A:W,2,0)</f>
        <v>Nojszewska</v>
      </c>
      <c r="C140" s="16">
        <f>VLOOKUP(A140,'1. 문헌특성'!A:W,3,0)</f>
        <v>2019</v>
      </c>
      <c r="D140" s="16" t="str">
        <f t="shared" si="3"/>
        <v>Nojszewska(2019)</v>
      </c>
      <c r="E140" s="4" t="str">
        <f>VLOOKUP(A140,'1. 문헌특성'!A:W,6,0)</f>
        <v>환자대조군</v>
      </c>
      <c r="F140" s="4" t="str">
        <f>VLOOKUP(A140,'1. 문헌특성'!A:W,11,0)</f>
        <v>다계통위축증(MSA)(C형, P형)/진행성핵상마비(PSP)</v>
      </c>
      <c r="G140" s="15">
        <f>VLOOKUP(A140,'1. 문헌특성'!A:W,15,0)</f>
        <v>37</v>
      </c>
      <c r="H140" s="4" t="str">
        <f>VLOOKUP(A140,'1.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0" s="16" t="s">
        <v>50</v>
      </c>
      <c r="J140" s="4" t="e">
        <f>VLOOKUP(A140,'1. 문헌특성'!A:W,25,0)</f>
        <v>#REF!</v>
      </c>
      <c r="K140" s="4" t="str">
        <f>VLOOKUP(A140,'1. 문헌특성'!A:W,12,0)</f>
        <v>2008-2015</v>
      </c>
      <c r="L140" s="17" t="s">
        <v>491</v>
      </c>
      <c r="N140" s="16" t="s">
        <v>1596</v>
      </c>
      <c r="O140" s="16" t="s">
        <v>2142</v>
      </c>
      <c r="P140" s="16">
        <v>59</v>
      </c>
      <c r="Q140" s="16">
        <v>21</v>
      </c>
      <c r="R140" s="16">
        <v>35.6</v>
      </c>
      <c r="S140" s="16">
        <v>38</v>
      </c>
      <c r="T140" s="113">
        <v>64</v>
      </c>
      <c r="W140" s="111">
        <v>23</v>
      </c>
      <c r="X140" s="111">
        <v>23</v>
      </c>
      <c r="Y140" s="111">
        <v>100</v>
      </c>
      <c r="Z140" s="111">
        <v>0</v>
      </c>
      <c r="AA140" s="111">
        <v>0</v>
      </c>
      <c r="AB140" s="111"/>
    </row>
    <row r="141" spans="1:32" ht="13.5" customHeight="1" x14ac:dyDescent="0.3">
      <c r="A141" s="16">
        <v>112</v>
      </c>
      <c r="B141" s="4" t="str">
        <f>VLOOKUP(A141,'1. 문헌특성'!A:W,2,0)</f>
        <v>Nojszewska</v>
      </c>
      <c r="C141" s="16">
        <f>VLOOKUP(A141,'1. 문헌특성'!A:W,3,0)</f>
        <v>2019</v>
      </c>
      <c r="D141" s="16" t="str">
        <f t="shared" si="3"/>
        <v>Nojszewska(2019)</v>
      </c>
      <c r="E141" s="4" t="str">
        <f>VLOOKUP(A141,'1. 문헌특성'!A:W,6,0)</f>
        <v>환자대조군</v>
      </c>
      <c r="F141" s="4" t="str">
        <f>VLOOKUP(A141,'1. 문헌특성'!A:W,11,0)</f>
        <v>다계통위축증(MSA)(C형, P형)/진행성핵상마비(PSP)</v>
      </c>
      <c r="G141" s="15">
        <f>VLOOKUP(A141,'1. 문헌특성'!A:W,15,0)</f>
        <v>37</v>
      </c>
      <c r="H141" s="4" t="str">
        <f>VLOOKUP(A141,'1.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1" s="16" t="s">
        <v>50</v>
      </c>
      <c r="J141" s="4" t="e">
        <f>VLOOKUP(A141,'1. 문헌특성'!A:W,25,0)</f>
        <v>#REF!</v>
      </c>
      <c r="K141" s="4" t="str">
        <f>VLOOKUP(A141,'1. 문헌특성'!A:W,12,0)</f>
        <v>2008-2015</v>
      </c>
      <c r="L141" s="17" t="s">
        <v>491</v>
      </c>
      <c r="M141" s="16" t="s">
        <v>1569</v>
      </c>
      <c r="N141" s="16" t="s">
        <v>1596</v>
      </c>
      <c r="O141" s="16" t="s">
        <v>2142</v>
      </c>
      <c r="P141" s="16">
        <v>59</v>
      </c>
      <c r="Q141" s="111">
        <v>48</v>
      </c>
      <c r="R141" s="111">
        <v>81.400000000000006</v>
      </c>
      <c r="S141" s="16">
        <v>11</v>
      </c>
      <c r="T141" s="16">
        <v>18.600000000000001</v>
      </c>
      <c r="W141" s="111">
        <v>23</v>
      </c>
      <c r="X141" s="111">
        <v>23</v>
      </c>
      <c r="Y141" s="111">
        <v>100</v>
      </c>
      <c r="Z141" s="111">
        <v>0</v>
      </c>
      <c r="AA141" s="111">
        <v>0</v>
      </c>
      <c r="AB141" s="111"/>
      <c r="AF141" s="17" t="s">
        <v>1571</v>
      </c>
    </row>
    <row r="142" spans="1:32" ht="13.5" customHeight="1" x14ac:dyDescent="0.3">
      <c r="A142" s="16">
        <v>112</v>
      </c>
      <c r="B142" s="4" t="str">
        <f>VLOOKUP(A142,'1. 문헌특성'!A:W,2,0)</f>
        <v>Nojszewska</v>
      </c>
      <c r="C142" s="16">
        <f>VLOOKUP(A142,'1. 문헌특성'!A:W,3,0)</f>
        <v>2019</v>
      </c>
      <c r="D142" s="16" t="str">
        <f t="shared" si="3"/>
        <v>Nojszewska(2019)</v>
      </c>
      <c r="E142" s="4" t="str">
        <f>VLOOKUP(A142,'1. 문헌특성'!A:W,6,0)</f>
        <v>환자대조군</v>
      </c>
      <c r="F142" s="4" t="str">
        <f>VLOOKUP(A142,'1. 문헌특성'!A:W,11,0)</f>
        <v>다계통위축증(MSA)(C형, P형)/진행성핵상마비(PSP)</v>
      </c>
      <c r="G142" s="15">
        <f>VLOOKUP(A142,'1. 문헌특성'!A:W,15,0)</f>
        <v>37</v>
      </c>
      <c r="H142" s="4" t="str">
        <f>VLOOKUP(A142,'1.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2" s="16" t="s">
        <v>50</v>
      </c>
      <c r="J142" s="4" t="e">
        <f>VLOOKUP(A142,'1. 문헌특성'!A:W,25,0)</f>
        <v>#REF!</v>
      </c>
      <c r="K142" s="4" t="str">
        <f>VLOOKUP(A142,'1. 문헌특성'!A:W,12,0)</f>
        <v>2008-2015</v>
      </c>
      <c r="L142" s="17" t="s">
        <v>491</v>
      </c>
      <c r="M142" s="16" t="s">
        <v>1570</v>
      </c>
      <c r="N142" s="16" t="s">
        <v>1596</v>
      </c>
      <c r="O142" s="16" t="s">
        <v>2142</v>
      </c>
      <c r="P142" s="16">
        <v>59</v>
      </c>
      <c r="Q142" s="111">
        <v>39</v>
      </c>
      <c r="R142" s="111">
        <v>66.099999999999994</v>
      </c>
      <c r="S142" s="16">
        <v>20</v>
      </c>
      <c r="T142" s="16">
        <v>33.9</v>
      </c>
      <c r="W142" s="111">
        <v>23</v>
      </c>
      <c r="X142" s="111">
        <v>23</v>
      </c>
      <c r="Y142" s="111">
        <v>100</v>
      </c>
      <c r="Z142" s="111">
        <v>0</v>
      </c>
      <c r="AA142" s="111">
        <v>0</v>
      </c>
      <c r="AB142" s="111"/>
    </row>
    <row r="143" spans="1:32" ht="13.5" customHeight="1" x14ac:dyDescent="0.3">
      <c r="A143" s="16">
        <v>112</v>
      </c>
      <c r="B143" s="4" t="str">
        <f>VLOOKUP(A143,'1. 문헌특성'!A:W,2,0)</f>
        <v>Nojszewska</v>
      </c>
      <c r="C143" s="16">
        <f>VLOOKUP(A143,'1. 문헌특성'!A:W,3,0)</f>
        <v>2019</v>
      </c>
      <c r="D143" s="16" t="str">
        <f t="shared" si="3"/>
        <v>Nojszewska(2019)</v>
      </c>
      <c r="E143" s="4" t="str">
        <f>VLOOKUP(A143,'1. 문헌특성'!A:W,6,0)</f>
        <v>환자대조군</v>
      </c>
      <c r="F143" s="4" t="str">
        <f>VLOOKUP(A143,'1. 문헌특성'!A:W,11,0)</f>
        <v>다계통위축증(MSA)(C형, P형)/진행성핵상마비(PSP)</v>
      </c>
      <c r="G143" s="15">
        <f>VLOOKUP(A143,'1. 문헌특성'!A:W,15,0)</f>
        <v>37</v>
      </c>
      <c r="H143" s="4" t="str">
        <f>VLOOKUP(A143,'1.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3" s="16" t="s">
        <v>50</v>
      </c>
      <c r="J143" s="4" t="e">
        <f>VLOOKUP(A143,'1. 문헌특성'!A:W,25,0)</f>
        <v>#REF!</v>
      </c>
      <c r="K143" s="4" t="str">
        <f>VLOOKUP(A143,'1. 문헌특성'!A:W,12,0)</f>
        <v>2008-2015</v>
      </c>
      <c r="L143" s="17" t="s">
        <v>752</v>
      </c>
      <c r="N143" s="16" t="s">
        <v>1596</v>
      </c>
      <c r="O143" s="16" t="s">
        <v>2142</v>
      </c>
      <c r="P143" s="16">
        <v>37</v>
      </c>
      <c r="Q143" s="16">
        <v>8</v>
      </c>
      <c r="R143" s="16">
        <v>21.6</v>
      </c>
      <c r="S143" s="16">
        <v>29</v>
      </c>
      <c r="T143" s="113">
        <v>78</v>
      </c>
      <c r="W143" s="111">
        <v>23</v>
      </c>
      <c r="X143" s="111">
        <v>23</v>
      </c>
      <c r="Y143" s="111">
        <v>100</v>
      </c>
      <c r="Z143" s="111">
        <v>0</v>
      </c>
      <c r="AA143" s="111">
        <v>0</v>
      </c>
      <c r="AB143" s="111"/>
    </row>
    <row r="144" spans="1:32" ht="13.5" customHeight="1" x14ac:dyDescent="0.3">
      <c r="A144" s="16">
        <v>112</v>
      </c>
      <c r="B144" s="4" t="str">
        <f>VLOOKUP(A144,'1. 문헌특성'!A:W,2,0)</f>
        <v>Nojszewska</v>
      </c>
      <c r="C144" s="16">
        <f>VLOOKUP(A144,'1. 문헌특성'!A:W,3,0)</f>
        <v>2019</v>
      </c>
      <c r="D144" s="16" t="str">
        <f t="shared" si="3"/>
        <v>Nojszewska(2019)</v>
      </c>
      <c r="E144" s="4" t="str">
        <f>VLOOKUP(A144,'1. 문헌특성'!A:W,6,0)</f>
        <v>환자대조군</v>
      </c>
      <c r="F144" s="4" t="str">
        <f>VLOOKUP(A144,'1. 문헌특성'!A:W,11,0)</f>
        <v>다계통위축증(MSA)(C형, P형)/진행성핵상마비(PSP)</v>
      </c>
      <c r="G144" s="15">
        <f>VLOOKUP(A144,'1. 문헌특성'!A:W,15,0)</f>
        <v>37</v>
      </c>
      <c r="H144" s="4" t="str">
        <f>VLOOKUP(A144,'1.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4" s="16" t="s">
        <v>50</v>
      </c>
      <c r="J144" s="4" t="e">
        <f>VLOOKUP(A144,'1. 문헌특성'!A:W,25,0)</f>
        <v>#REF!</v>
      </c>
      <c r="K144" s="4" t="str">
        <f>VLOOKUP(A144,'1. 문헌특성'!A:W,12,0)</f>
        <v>2008-2015</v>
      </c>
      <c r="L144" s="17" t="s">
        <v>752</v>
      </c>
      <c r="M144" s="16" t="s">
        <v>1569</v>
      </c>
      <c r="N144" s="16" t="s">
        <v>1596</v>
      </c>
      <c r="O144" s="16" t="s">
        <v>2142</v>
      </c>
      <c r="P144" s="16">
        <v>37</v>
      </c>
      <c r="Q144" s="111">
        <v>24</v>
      </c>
      <c r="R144" s="111">
        <v>64.900000000000006</v>
      </c>
      <c r="S144" s="16">
        <v>13</v>
      </c>
      <c r="T144" s="111">
        <v>35.1</v>
      </c>
      <c r="W144" s="111">
        <v>23</v>
      </c>
      <c r="X144" s="111">
        <v>23</v>
      </c>
      <c r="Y144" s="111">
        <v>100</v>
      </c>
      <c r="Z144" s="111">
        <v>0</v>
      </c>
      <c r="AA144" s="111">
        <v>0</v>
      </c>
      <c r="AB144" s="111"/>
    </row>
    <row r="145" spans="1:32" ht="13.5" customHeight="1" x14ac:dyDescent="0.3">
      <c r="A145" s="16">
        <v>112</v>
      </c>
      <c r="B145" s="4" t="str">
        <f>VLOOKUP(A145,'1. 문헌특성'!A:W,2,0)</f>
        <v>Nojszewska</v>
      </c>
      <c r="C145" s="16">
        <f>VLOOKUP(A145,'1. 문헌특성'!A:W,3,0)</f>
        <v>2019</v>
      </c>
      <c r="D145" s="16" t="str">
        <f t="shared" si="3"/>
        <v>Nojszewska(2019)</v>
      </c>
      <c r="E145" s="4" t="str">
        <f>VLOOKUP(A145,'1. 문헌특성'!A:W,6,0)</f>
        <v>환자대조군</v>
      </c>
      <c r="F145" s="4" t="str">
        <f>VLOOKUP(A145,'1. 문헌특성'!A:W,11,0)</f>
        <v>다계통위축증(MSA)(C형, P형)/진행성핵상마비(PSP)</v>
      </c>
      <c r="G145" s="15">
        <f>VLOOKUP(A145,'1. 문헌특성'!A:W,15,0)</f>
        <v>37</v>
      </c>
      <c r="H145" s="4" t="str">
        <f>VLOOKUP(A145,'1. 문헌특성'!A:W,16,0)</f>
        <v>배제사유: CT또는 MRI스캔으로 뇌병변이 확인된 경우 , 기타 신경학적 장애, 혹은 이전에 진단된 심각한 전신장애(고혈압 또는 당뇨병), 초점성 뇌병변, 항콜린성 약물, 신경렙토제, 또는 자율신경기능에 영향을 미칠것으로 생각되는 약물(고용량의 베타차단제)를 복용중인 환자, 알콜중독 또는 약물남용 이력이 있는 환자</v>
      </c>
      <c r="I145" s="16" t="s">
        <v>50</v>
      </c>
      <c r="J145" s="4" t="e">
        <f>VLOOKUP(A145,'1. 문헌특성'!A:W,25,0)</f>
        <v>#REF!</v>
      </c>
      <c r="K145" s="4" t="str">
        <f>VLOOKUP(A145,'1. 문헌특성'!A:W,12,0)</f>
        <v>2008-2015</v>
      </c>
      <c r="L145" s="17" t="s">
        <v>752</v>
      </c>
      <c r="M145" s="16" t="s">
        <v>1570</v>
      </c>
      <c r="N145" s="16" t="s">
        <v>1596</v>
      </c>
      <c r="O145" s="16" t="s">
        <v>2142</v>
      </c>
      <c r="P145" s="16">
        <v>37</v>
      </c>
      <c r="Q145" s="111">
        <v>26</v>
      </c>
      <c r="R145" s="111">
        <v>70.2</v>
      </c>
      <c r="S145" s="16">
        <v>21</v>
      </c>
      <c r="T145" s="16">
        <v>56.8</v>
      </c>
      <c r="W145" s="111">
        <v>23</v>
      </c>
      <c r="X145" s="111">
        <v>23</v>
      </c>
      <c r="Y145" s="111">
        <v>100</v>
      </c>
      <c r="Z145" s="111">
        <v>0</v>
      </c>
      <c r="AA145" s="111">
        <v>0</v>
      </c>
      <c r="AB145" s="111"/>
    </row>
    <row r="146" spans="1:32" ht="13.5" customHeight="1" x14ac:dyDescent="0.3">
      <c r="A146" s="16">
        <v>121</v>
      </c>
      <c r="B146" s="4" t="e">
        <f>VLOOKUP(A146,'1. 문헌특성'!A:W,2,0)</f>
        <v>#N/A</v>
      </c>
      <c r="C146" s="16" t="e">
        <f>VLOOKUP(A146,'1. 문헌특성'!A:W,3,0)</f>
        <v>#N/A</v>
      </c>
      <c r="D146" s="16" t="e">
        <f t="shared" si="3"/>
        <v>#N/A</v>
      </c>
      <c r="E146" s="4" t="e">
        <f>VLOOKUP(A146,'1. 문헌특성'!A:W,6,0)</f>
        <v>#N/A</v>
      </c>
      <c r="F146" s="4" t="e">
        <f>VLOOKUP(A146,'1. 문헌특성'!A:W,11,0)</f>
        <v>#N/A</v>
      </c>
      <c r="G146" s="15" t="e">
        <f>VLOOKUP(A146,'1. 문헌특성'!A:W,15,0)</f>
        <v>#N/A</v>
      </c>
      <c r="H146" s="4" t="e">
        <f>VLOOKUP(A146,'1. 문헌특성'!A:W,16,0)</f>
        <v>#N/A</v>
      </c>
      <c r="I146" s="16" t="s">
        <v>31</v>
      </c>
      <c r="J146" s="4" t="e">
        <f>VLOOKUP(A146,'1. 문헌특성'!A:W,25,0)</f>
        <v>#N/A</v>
      </c>
      <c r="K146" s="4" t="e">
        <f>VLOOKUP(A146,'1. 문헌특성'!A:W,12,0)</f>
        <v>#N/A</v>
      </c>
      <c r="M146" s="16" t="s">
        <v>868</v>
      </c>
      <c r="P146" s="16">
        <v>25</v>
      </c>
      <c r="Q146" s="111">
        <v>20</v>
      </c>
      <c r="R146" s="111">
        <v>80</v>
      </c>
      <c r="S146" s="96">
        <f>25*0.2</f>
        <v>5</v>
      </c>
      <c r="T146" s="16">
        <v>20</v>
      </c>
      <c r="W146" s="16">
        <v>44</v>
      </c>
      <c r="X146" s="111">
        <v>44</v>
      </c>
      <c r="Y146" s="111">
        <v>100</v>
      </c>
      <c r="Z146" s="16">
        <v>0</v>
      </c>
      <c r="AA146" s="16">
        <v>0</v>
      </c>
      <c r="AB146" s="16">
        <v>6.0000000000000001E-3</v>
      </c>
    </row>
    <row r="147" spans="1:32" ht="13.5" customHeight="1" x14ac:dyDescent="0.3">
      <c r="A147" s="16">
        <v>121</v>
      </c>
      <c r="B147" s="4" t="e">
        <f>VLOOKUP(A147,'1. 문헌특성'!A:W,2,0)</f>
        <v>#N/A</v>
      </c>
      <c r="C147" s="16" t="e">
        <f>VLOOKUP(A147,'1. 문헌특성'!A:W,3,0)</f>
        <v>#N/A</v>
      </c>
      <c r="D147" s="16" t="e">
        <f t="shared" si="3"/>
        <v>#N/A</v>
      </c>
      <c r="E147" s="4" t="e">
        <f>VLOOKUP(A147,'1. 문헌특성'!A:W,6,0)</f>
        <v>#N/A</v>
      </c>
      <c r="F147" s="4" t="e">
        <f>VLOOKUP(A147,'1. 문헌특성'!A:W,11,0)</f>
        <v>#N/A</v>
      </c>
      <c r="G147" s="15" t="e">
        <f>VLOOKUP(A147,'1. 문헌특성'!A:W,15,0)</f>
        <v>#N/A</v>
      </c>
      <c r="H147" s="4" t="e">
        <f>VLOOKUP(A147,'1. 문헌특성'!A:W,16,0)</f>
        <v>#N/A</v>
      </c>
      <c r="I147" s="16" t="s">
        <v>31</v>
      </c>
      <c r="J147" s="4" t="e">
        <f>VLOOKUP(A147,'1. 문헌특성'!A:W,25,0)</f>
        <v>#N/A</v>
      </c>
      <c r="K147" s="4" t="e">
        <f>VLOOKUP(A147,'1. 문헌특성'!A:W,12,0)</f>
        <v>#N/A</v>
      </c>
      <c r="M147" s="16" t="s">
        <v>872</v>
      </c>
      <c r="P147" s="16">
        <v>25</v>
      </c>
      <c r="Q147" s="111">
        <v>9</v>
      </c>
      <c r="R147" s="111">
        <v>36</v>
      </c>
      <c r="S147" s="96">
        <f>25*0.64</f>
        <v>16</v>
      </c>
      <c r="T147" s="16">
        <v>64</v>
      </c>
      <c r="W147" s="16">
        <v>44</v>
      </c>
      <c r="X147" s="111">
        <v>44</v>
      </c>
      <c r="Y147" s="111">
        <v>100</v>
      </c>
      <c r="Z147" s="16">
        <v>0</v>
      </c>
      <c r="AA147" s="16">
        <v>0</v>
      </c>
      <c r="AB147" s="16" t="s">
        <v>452</v>
      </c>
    </row>
    <row r="148" spans="1:32" ht="13.5" customHeight="1" x14ac:dyDescent="0.3">
      <c r="A148" s="16">
        <v>197</v>
      </c>
      <c r="B148" s="4" t="str">
        <f>VLOOKUP(A148,'1. 문헌특성'!A:W,2,0)</f>
        <v>Tiftikcioglu</v>
      </c>
      <c r="C148" s="16">
        <f>VLOOKUP(A148,'1. 문헌특성'!A:W,3,0)</f>
        <v>2016</v>
      </c>
      <c r="D148" s="16" t="str">
        <f t="shared" si="3"/>
        <v>Tiftikcioglu(2016)</v>
      </c>
      <c r="E148" s="4" t="str">
        <f>VLOOKUP(A148,'1. 문헌특성'!A:W,6,0)</f>
        <v>환자대조군</v>
      </c>
      <c r="F148" s="4" t="str">
        <f>VLOOKUP(A148,'1. 문헌특성'!A:W,11,0)</f>
        <v>내당능장애(IGT)/2형당뇨(T2DM)</v>
      </c>
      <c r="G148" s="15">
        <f>VLOOKUP(A148,'1. 문헌특성'!A:W,15,0)</f>
        <v>25</v>
      </c>
      <c r="H148" s="4" t="str">
        <f>VLOOKUP(A148,'1.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48" s="16" t="s">
        <v>31</v>
      </c>
      <c r="J148" s="4" t="e">
        <f>VLOOKUP(A148,'1. 문헌특성'!A:W,25,0)</f>
        <v>#REF!</v>
      </c>
      <c r="K148" s="4" t="str">
        <f>VLOOKUP(A148,'1. 문헌특성'!A:W,12,0)</f>
        <v>-</v>
      </c>
      <c r="L148" s="17" t="s">
        <v>1579</v>
      </c>
      <c r="M148" s="16" t="s">
        <v>687</v>
      </c>
      <c r="P148" s="16">
        <v>25</v>
      </c>
      <c r="Q148" s="111">
        <v>24</v>
      </c>
      <c r="R148" s="111">
        <v>96</v>
      </c>
      <c r="S148" s="16">
        <v>1</v>
      </c>
      <c r="T148" s="16">
        <v>4</v>
      </c>
      <c r="W148" s="16">
        <v>30</v>
      </c>
      <c r="X148" s="16">
        <v>30</v>
      </c>
      <c r="Y148" s="16">
        <v>100</v>
      </c>
      <c r="Z148" s="111">
        <v>0</v>
      </c>
      <c r="AA148" s="111">
        <v>0</v>
      </c>
      <c r="AB148" s="4"/>
      <c r="AF148" s="17" t="s">
        <v>1581</v>
      </c>
    </row>
    <row r="149" spans="1:32" ht="13.5" customHeight="1" x14ac:dyDescent="0.3">
      <c r="A149" s="16">
        <v>197</v>
      </c>
      <c r="B149" s="4" t="str">
        <f>VLOOKUP(A149,'1. 문헌특성'!A:W,2,0)</f>
        <v>Tiftikcioglu</v>
      </c>
      <c r="C149" s="16">
        <f>VLOOKUP(A149,'1. 문헌특성'!A:W,3,0)</f>
        <v>2016</v>
      </c>
      <c r="D149" s="16" t="str">
        <f t="shared" si="3"/>
        <v>Tiftikcioglu(2016)</v>
      </c>
      <c r="E149" s="4" t="str">
        <f>VLOOKUP(A149,'1. 문헌특성'!A:W,6,0)</f>
        <v>환자대조군</v>
      </c>
      <c r="F149" s="4" t="str">
        <f>VLOOKUP(A149,'1. 문헌특성'!A:W,11,0)</f>
        <v>내당능장애(IGT)/2형당뇨(T2DM)</v>
      </c>
      <c r="G149" s="15">
        <f>VLOOKUP(A149,'1. 문헌특성'!A:W,15,0)</f>
        <v>25</v>
      </c>
      <c r="H149" s="4" t="str">
        <f>VLOOKUP(A149,'1.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49" s="16" t="s">
        <v>31</v>
      </c>
      <c r="J149" s="4" t="e">
        <f>VLOOKUP(A149,'1. 문헌특성'!A:W,25,0)</f>
        <v>#REF!</v>
      </c>
      <c r="K149" s="4" t="str">
        <f>VLOOKUP(A149,'1. 문헌특성'!A:W,12,0)</f>
        <v>-</v>
      </c>
      <c r="L149" s="17" t="s">
        <v>1580</v>
      </c>
      <c r="M149" s="16" t="s">
        <v>687</v>
      </c>
      <c r="P149" s="16">
        <v>25</v>
      </c>
      <c r="Q149" s="111">
        <v>22</v>
      </c>
      <c r="R149" s="111">
        <v>88</v>
      </c>
      <c r="S149" s="16">
        <v>3</v>
      </c>
      <c r="T149" s="16">
        <v>12</v>
      </c>
      <c r="W149" s="16">
        <v>30</v>
      </c>
      <c r="X149" s="16">
        <v>30</v>
      </c>
      <c r="Y149" s="16">
        <v>100</v>
      </c>
      <c r="Z149" s="111">
        <v>0</v>
      </c>
      <c r="AA149" s="111">
        <v>0</v>
      </c>
      <c r="AB149" s="4"/>
    </row>
    <row r="150" spans="1:32" ht="13.5" customHeight="1" x14ac:dyDescent="0.3">
      <c r="A150" s="16">
        <v>197</v>
      </c>
      <c r="B150" s="4" t="str">
        <f>VLOOKUP(A150,'1. 문헌특성'!A:W,2,0)</f>
        <v>Tiftikcioglu</v>
      </c>
      <c r="C150" s="16">
        <f>VLOOKUP(A150,'1. 문헌특성'!A:W,3,0)</f>
        <v>2016</v>
      </c>
      <c r="D150" s="16" t="str">
        <f t="shared" si="3"/>
        <v>Tiftikcioglu(2016)</v>
      </c>
      <c r="E150" s="4" t="str">
        <f>VLOOKUP(A150,'1. 문헌특성'!A:W,6,0)</f>
        <v>환자대조군</v>
      </c>
      <c r="F150" s="4" t="str">
        <f>VLOOKUP(A150,'1. 문헌특성'!A:W,11,0)</f>
        <v>내당능장애(IGT)/2형당뇨(T2DM)</v>
      </c>
      <c r="G150" s="15">
        <f>VLOOKUP(A150,'1. 문헌특성'!A:W,15,0)</f>
        <v>25</v>
      </c>
      <c r="H150" s="4" t="str">
        <f>VLOOKUP(A150,'1.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0" s="16" t="s">
        <v>31</v>
      </c>
      <c r="J150" s="4" t="e">
        <f>VLOOKUP(A150,'1. 문헌특성'!A:W,25,0)</f>
        <v>#REF!</v>
      </c>
      <c r="K150" s="4" t="str">
        <f>VLOOKUP(A150,'1. 문헌특성'!A:W,12,0)</f>
        <v>-</v>
      </c>
      <c r="L150" s="17" t="s">
        <v>1579</v>
      </c>
      <c r="M150" s="16" t="s">
        <v>669</v>
      </c>
      <c r="P150" s="16">
        <v>25</v>
      </c>
      <c r="Q150" s="111">
        <v>22</v>
      </c>
      <c r="R150" s="111">
        <v>88</v>
      </c>
      <c r="S150" s="16">
        <v>3</v>
      </c>
      <c r="T150" s="16">
        <v>12</v>
      </c>
      <c r="W150" s="16">
        <v>30</v>
      </c>
      <c r="X150" s="16">
        <v>30</v>
      </c>
      <c r="Y150" s="16">
        <v>100</v>
      </c>
      <c r="Z150" s="111">
        <v>0</v>
      </c>
      <c r="AA150" s="111">
        <v>0</v>
      </c>
      <c r="AB150" s="56" t="s">
        <v>1584</v>
      </c>
    </row>
    <row r="151" spans="1:32" ht="13.5" customHeight="1" x14ac:dyDescent="0.3">
      <c r="A151" s="16">
        <v>197</v>
      </c>
      <c r="B151" s="4" t="str">
        <f>VLOOKUP(A151,'1. 문헌특성'!A:W,2,0)</f>
        <v>Tiftikcioglu</v>
      </c>
      <c r="C151" s="16">
        <f>VLOOKUP(A151,'1. 문헌특성'!A:W,3,0)</f>
        <v>2016</v>
      </c>
      <c r="D151" s="16" t="str">
        <f t="shared" si="3"/>
        <v>Tiftikcioglu(2016)</v>
      </c>
      <c r="E151" s="4" t="str">
        <f>VLOOKUP(A151,'1. 문헌특성'!A:W,6,0)</f>
        <v>환자대조군</v>
      </c>
      <c r="F151" s="4" t="str">
        <f>VLOOKUP(A151,'1. 문헌특성'!A:W,11,0)</f>
        <v>내당능장애(IGT)/2형당뇨(T2DM)</v>
      </c>
      <c r="G151" s="15">
        <f>VLOOKUP(A151,'1. 문헌특성'!A:W,15,0)</f>
        <v>25</v>
      </c>
      <c r="H151" s="4" t="str">
        <f>VLOOKUP(A151,'1. 문헌특성'!A:W,16,0)</f>
        <v>배제기준: 65세이상 환자, 완전한 혈액검사(간, 신장, 갑상선기능검사, 혈청 철, 엽산, 비타민 B12수준), 약물남용이력, 알콜중독, 독소노출, 신생물, 가족성 또는 후천성 말초운동신경장애, 자가면역질환, 혈관말초질환, 통제되지 않는 고혈압, 통제되지 않는 이상지질혈증, 울혈성 심부전, 심장부정맥 및 기타만성전신질환, 알파 또는 베타 차단제, 칼슘채널차단제, 항콜린제, 진정제, 항우울제 복용하는 환자</v>
      </c>
      <c r="I151" s="16" t="s">
        <v>31</v>
      </c>
      <c r="J151" s="4" t="e">
        <f>VLOOKUP(A151,'1. 문헌특성'!A:W,25,0)</f>
        <v>#REF!</v>
      </c>
      <c r="K151" s="4" t="str">
        <f>VLOOKUP(A151,'1. 문헌특성'!A:W,12,0)</f>
        <v>-</v>
      </c>
      <c r="L151" s="17" t="s">
        <v>1580</v>
      </c>
      <c r="M151" s="16" t="s">
        <v>669</v>
      </c>
      <c r="P151" s="16">
        <v>25</v>
      </c>
      <c r="Q151" s="111">
        <v>19</v>
      </c>
      <c r="R151" s="111">
        <v>76</v>
      </c>
      <c r="S151" s="16">
        <v>6</v>
      </c>
      <c r="T151" s="16">
        <v>24</v>
      </c>
      <c r="W151" s="16">
        <v>30</v>
      </c>
      <c r="X151" s="16">
        <v>30</v>
      </c>
      <c r="Y151" s="16">
        <v>100</v>
      </c>
      <c r="Z151" s="111">
        <v>0</v>
      </c>
      <c r="AA151" s="111">
        <v>0</v>
      </c>
      <c r="AB151" s="56"/>
    </row>
    <row r="152" spans="1:32" ht="13.5" customHeight="1" x14ac:dyDescent="0.3">
      <c r="A152" s="16">
        <v>219</v>
      </c>
      <c r="B152" s="4" t="str">
        <f>VLOOKUP(A152,'1. 문헌특성'!A:W,2,0)</f>
        <v>Ince</v>
      </c>
      <c r="C152" s="16">
        <f>VLOOKUP(A152,'1. 문헌특성'!A:W,3,0)</f>
        <v>2015</v>
      </c>
      <c r="D152" s="16" t="str">
        <f t="shared" si="3"/>
        <v>Ince(2015)</v>
      </c>
      <c r="E152" s="4" t="str">
        <f>VLOOKUP(A152,'1. 문헌특성'!A:W,6,0)</f>
        <v>환자대조군</v>
      </c>
      <c r="F152" s="4" t="str">
        <f>VLOOKUP(A152,'1. 문헌특성'!A:W,11,0)</f>
        <v>내당능장애(IGT)/인슐린저항(IR)/정상인슐린저항(NGT)</v>
      </c>
      <c r="G152" s="15">
        <f>VLOOKUP(A152,'1. 문헌특성'!A:W,15,0)</f>
        <v>0</v>
      </c>
      <c r="H152" s="4" t="str">
        <f>VLOOKUP(A152,'1.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2" s="16" t="s">
        <v>31</v>
      </c>
      <c r="J152" s="4" t="e">
        <f>VLOOKUP(A152,'1. 문헌특성'!A:W,25,0)</f>
        <v>#REF!</v>
      </c>
      <c r="K152" s="4" t="str">
        <f>VLOOKUP(A152,'1. 문헌특성'!A:W,12,0)</f>
        <v>2009.4.-2010.12</v>
      </c>
      <c r="L152" s="17" t="s">
        <v>1591</v>
      </c>
      <c r="M152" s="16" t="s">
        <v>1594</v>
      </c>
      <c r="N152" s="16" t="s">
        <v>1596</v>
      </c>
      <c r="O152" s="4"/>
      <c r="P152" s="16">
        <v>15</v>
      </c>
      <c r="Q152" s="111">
        <v>11</v>
      </c>
      <c r="R152" s="111">
        <v>73.3</v>
      </c>
      <c r="S152" s="111">
        <v>4</v>
      </c>
      <c r="T152" s="16">
        <v>26.7</v>
      </c>
      <c r="W152" s="16">
        <v>32</v>
      </c>
      <c r="X152" s="111">
        <v>32</v>
      </c>
      <c r="Y152" s="111">
        <v>100</v>
      </c>
      <c r="Z152" s="111">
        <v>0</v>
      </c>
      <c r="AA152" s="16">
        <v>0</v>
      </c>
      <c r="AB152" s="4">
        <v>3.0000000000000001E-3</v>
      </c>
    </row>
    <row r="153" spans="1:32" ht="13.5" customHeight="1" x14ac:dyDescent="0.3">
      <c r="A153" s="16">
        <v>219</v>
      </c>
      <c r="B153" s="4" t="str">
        <f>VLOOKUP(A153,'1. 문헌특성'!A:W,2,0)</f>
        <v>Ince</v>
      </c>
      <c r="C153" s="16">
        <f>VLOOKUP(A153,'1. 문헌특성'!A:W,3,0)</f>
        <v>2015</v>
      </c>
      <c r="D153" s="16" t="str">
        <f t="shared" si="3"/>
        <v>Ince(2015)</v>
      </c>
      <c r="E153" s="4" t="str">
        <f>VLOOKUP(A153,'1. 문헌특성'!A:W,6,0)</f>
        <v>환자대조군</v>
      </c>
      <c r="F153" s="4" t="str">
        <f>VLOOKUP(A153,'1. 문헌특성'!A:W,11,0)</f>
        <v>내당능장애(IGT)/인슐린저항(IR)/정상인슐린저항(NGT)</v>
      </c>
      <c r="G153" s="15">
        <f>VLOOKUP(A153,'1. 문헌특성'!A:W,15,0)</f>
        <v>0</v>
      </c>
      <c r="H153" s="4" t="str">
        <f>VLOOKUP(A153,'1.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3" s="16" t="s">
        <v>31</v>
      </c>
      <c r="J153" s="4" t="e">
        <f>VLOOKUP(A153,'1. 문헌특성'!A:W,25,0)</f>
        <v>#REF!</v>
      </c>
      <c r="K153" s="4" t="str">
        <f>VLOOKUP(A153,'1. 문헌특성'!A:W,12,0)</f>
        <v>2009.4.-2010.12</v>
      </c>
      <c r="L153" s="17" t="s">
        <v>1592</v>
      </c>
      <c r="M153" s="16" t="s">
        <v>1594</v>
      </c>
      <c r="N153" s="16" t="s">
        <v>1596</v>
      </c>
      <c r="O153" s="4"/>
      <c r="P153" s="16">
        <v>31</v>
      </c>
      <c r="Q153" s="111">
        <v>21</v>
      </c>
      <c r="R153" s="111">
        <v>67.7</v>
      </c>
      <c r="S153" s="111">
        <v>10</v>
      </c>
      <c r="T153" s="16">
        <v>32.299999999999997</v>
      </c>
      <c r="W153" s="16">
        <v>32</v>
      </c>
      <c r="X153" s="111">
        <v>32</v>
      </c>
      <c r="Y153" s="111">
        <v>100</v>
      </c>
      <c r="Z153" s="111">
        <v>0</v>
      </c>
      <c r="AA153" s="16">
        <v>0</v>
      </c>
      <c r="AB153" s="4">
        <v>1E-3</v>
      </c>
    </row>
    <row r="154" spans="1:32" ht="13.5" customHeight="1" x14ac:dyDescent="0.3">
      <c r="A154" s="16">
        <v>219</v>
      </c>
      <c r="B154" s="4" t="str">
        <f>VLOOKUP(A154,'1. 문헌특성'!A:W,2,0)</f>
        <v>Ince</v>
      </c>
      <c r="C154" s="16">
        <f>VLOOKUP(A154,'1. 문헌특성'!A:W,3,0)</f>
        <v>2015</v>
      </c>
      <c r="D154" s="16" t="str">
        <f t="shared" si="3"/>
        <v>Ince(2015)</v>
      </c>
      <c r="E154" s="4" t="str">
        <f>VLOOKUP(A154,'1. 문헌특성'!A:W,6,0)</f>
        <v>환자대조군</v>
      </c>
      <c r="F154" s="4" t="str">
        <f>VLOOKUP(A154,'1. 문헌특성'!A:W,11,0)</f>
        <v>내당능장애(IGT)/인슐린저항(IR)/정상인슐린저항(NGT)</v>
      </c>
      <c r="G154" s="15">
        <f>VLOOKUP(A154,'1. 문헌특성'!A:W,15,0)</f>
        <v>0</v>
      </c>
      <c r="H154" s="4" t="str">
        <f>VLOOKUP(A154,'1.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4" s="16" t="s">
        <v>31</v>
      </c>
      <c r="J154" s="4" t="e">
        <f>VLOOKUP(A154,'1. 문헌특성'!A:W,25,0)</f>
        <v>#REF!</v>
      </c>
      <c r="K154" s="4" t="str">
        <f>VLOOKUP(A154,'1. 문헌특성'!A:W,12,0)</f>
        <v>2009.4.-2010.12</v>
      </c>
      <c r="L154" s="17" t="s">
        <v>1593</v>
      </c>
      <c r="M154" s="16" t="s">
        <v>1594</v>
      </c>
      <c r="N154" s="16" t="s">
        <v>1596</v>
      </c>
      <c r="O154" s="4"/>
      <c r="P154" s="16">
        <v>23</v>
      </c>
      <c r="Q154" s="111">
        <v>18</v>
      </c>
      <c r="R154" s="111">
        <v>78.3</v>
      </c>
      <c r="S154" s="111">
        <v>5</v>
      </c>
      <c r="T154" s="16">
        <v>21.7</v>
      </c>
      <c r="W154" s="16">
        <v>32</v>
      </c>
      <c r="X154" s="111">
        <v>32</v>
      </c>
      <c r="Y154" s="111">
        <v>100</v>
      </c>
      <c r="Z154" s="111">
        <v>0</v>
      </c>
      <c r="AA154" s="16">
        <v>0</v>
      </c>
      <c r="AB154" s="4">
        <v>6.0000000000000001E-3</v>
      </c>
    </row>
    <row r="155" spans="1:32" ht="13.5" customHeight="1" x14ac:dyDescent="0.3">
      <c r="A155" s="16">
        <v>219</v>
      </c>
      <c r="B155" s="4" t="str">
        <f>VLOOKUP(A155,'1. 문헌특성'!A:W,2,0)</f>
        <v>Ince</v>
      </c>
      <c r="C155" s="16">
        <f>VLOOKUP(A155,'1. 문헌특성'!A:W,3,0)</f>
        <v>2015</v>
      </c>
      <c r="D155" s="16" t="str">
        <f t="shared" si="3"/>
        <v>Ince(2015)</v>
      </c>
      <c r="E155" s="4" t="str">
        <f>VLOOKUP(A155,'1. 문헌특성'!A:W,6,0)</f>
        <v>환자대조군</v>
      </c>
      <c r="F155" s="4" t="str">
        <f>VLOOKUP(A155,'1. 문헌특성'!A:W,11,0)</f>
        <v>내당능장애(IGT)/인슐린저항(IR)/정상인슐린저항(NGT)</v>
      </c>
      <c r="G155" s="15">
        <f>VLOOKUP(A155,'1. 문헌특성'!A:W,15,0)</f>
        <v>0</v>
      </c>
      <c r="H155" s="4" t="str">
        <f>VLOOKUP(A155,'1.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5" s="16" t="s">
        <v>31</v>
      </c>
      <c r="J155" s="4" t="e">
        <f>VLOOKUP(A155,'1. 문헌특성'!A:W,25,0)</f>
        <v>#REF!</v>
      </c>
      <c r="K155" s="4" t="str">
        <f>VLOOKUP(A155,'1. 문헌특성'!A:W,12,0)</f>
        <v>2009.4.-2010.12</v>
      </c>
      <c r="L155" s="17" t="s">
        <v>1591</v>
      </c>
      <c r="M155" s="16" t="s">
        <v>1595</v>
      </c>
      <c r="N155" s="16" t="s">
        <v>1596</v>
      </c>
      <c r="O155" s="4"/>
      <c r="P155" s="16">
        <v>15</v>
      </c>
      <c r="Q155" s="111">
        <v>11</v>
      </c>
      <c r="R155" s="111">
        <v>73.3</v>
      </c>
      <c r="S155" s="111">
        <v>4</v>
      </c>
      <c r="T155" s="16">
        <v>26.7</v>
      </c>
      <c r="W155" s="16">
        <v>32</v>
      </c>
      <c r="X155" s="111">
        <v>32</v>
      </c>
      <c r="Y155" s="111">
        <v>100</v>
      </c>
      <c r="Z155" s="111">
        <v>0</v>
      </c>
      <c r="AA155" s="16">
        <v>0</v>
      </c>
      <c r="AB155" s="16">
        <v>3.0000000000000001E-3</v>
      </c>
    </row>
    <row r="156" spans="1:32" ht="13.5" customHeight="1" x14ac:dyDescent="0.3">
      <c r="A156" s="16">
        <v>219</v>
      </c>
      <c r="B156" s="4" t="str">
        <f>VLOOKUP(A156,'1. 문헌특성'!A:W,2,0)</f>
        <v>Ince</v>
      </c>
      <c r="C156" s="16">
        <f>VLOOKUP(A156,'1. 문헌특성'!A:W,3,0)</f>
        <v>2015</v>
      </c>
      <c r="D156" s="16" t="str">
        <f t="shared" si="3"/>
        <v>Ince(2015)</v>
      </c>
      <c r="E156" s="4" t="str">
        <f>VLOOKUP(A156,'1. 문헌특성'!A:W,6,0)</f>
        <v>환자대조군</v>
      </c>
      <c r="F156" s="4" t="str">
        <f>VLOOKUP(A156,'1. 문헌특성'!A:W,11,0)</f>
        <v>내당능장애(IGT)/인슐린저항(IR)/정상인슐린저항(NGT)</v>
      </c>
      <c r="G156" s="15">
        <f>VLOOKUP(A156,'1. 문헌특성'!A:W,15,0)</f>
        <v>0</v>
      </c>
      <c r="H156" s="4" t="str">
        <f>VLOOKUP(A156,'1.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6" s="16" t="s">
        <v>31</v>
      </c>
      <c r="J156" s="4" t="e">
        <f>VLOOKUP(A156,'1. 문헌특성'!A:W,25,0)</f>
        <v>#REF!</v>
      </c>
      <c r="K156" s="4" t="str">
        <f>VLOOKUP(A156,'1. 문헌특성'!A:W,12,0)</f>
        <v>2009.4.-2010.12</v>
      </c>
      <c r="L156" s="17" t="s">
        <v>1592</v>
      </c>
      <c r="M156" s="16" t="s">
        <v>1595</v>
      </c>
      <c r="N156" s="16" t="s">
        <v>1596</v>
      </c>
      <c r="O156" s="4"/>
      <c r="P156" s="16">
        <v>31</v>
      </c>
      <c r="Q156" s="111">
        <v>27</v>
      </c>
      <c r="R156" s="111">
        <v>87.1</v>
      </c>
      <c r="S156" s="111">
        <v>4</v>
      </c>
      <c r="T156" s="16">
        <v>12.9</v>
      </c>
      <c r="W156" s="16">
        <v>32</v>
      </c>
      <c r="X156" s="111">
        <v>32</v>
      </c>
      <c r="Y156" s="111">
        <v>100</v>
      </c>
      <c r="Z156" s="111">
        <v>0</v>
      </c>
      <c r="AA156" s="16">
        <v>0</v>
      </c>
      <c r="AB156" s="16">
        <v>3.6999999999999998E-2</v>
      </c>
    </row>
    <row r="157" spans="1:32" ht="13.5" customHeight="1" x14ac:dyDescent="0.3">
      <c r="A157" s="16">
        <v>219</v>
      </c>
      <c r="B157" s="4" t="str">
        <f>VLOOKUP(A157,'1. 문헌특성'!A:W,2,0)</f>
        <v>Ince</v>
      </c>
      <c r="C157" s="16">
        <f>VLOOKUP(A157,'1. 문헌특성'!A:W,3,0)</f>
        <v>2015</v>
      </c>
      <c r="D157" s="16" t="str">
        <f t="shared" si="3"/>
        <v>Ince(2015)</v>
      </c>
      <c r="E157" s="4" t="str">
        <f>VLOOKUP(A157,'1. 문헌특성'!A:W,6,0)</f>
        <v>환자대조군</v>
      </c>
      <c r="F157" s="4" t="str">
        <f>VLOOKUP(A157,'1. 문헌특성'!A:W,11,0)</f>
        <v>내당능장애(IGT)/인슐린저항(IR)/정상인슐린저항(NGT)</v>
      </c>
      <c r="G157" s="15">
        <f>VLOOKUP(A157,'1. 문헌특성'!A:W,15,0)</f>
        <v>0</v>
      </c>
      <c r="H157" s="4" t="str">
        <f>VLOOKUP(A157,'1.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7" s="16" t="s">
        <v>31</v>
      </c>
      <c r="J157" s="4" t="e">
        <f>VLOOKUP(A157,'1. 문헌특성'!A:W,25,0)</f>
        <v>#REF!</v>
      </c>
      <c r="K157" s="4" t="str">
        <f>VLOOKUP(A157,'1. 문헌특성'!A:W,12,0)</f>
        <v>2009.4.-2010.12</v>
      </c>
      <c r="L157" s="17" t="s">
        <v>1593</v>
      </c>
      <c r="M157" s="16" t="s">
        <v>1595</v>
      </c>
      <c r="N157" s="16" t="s">
        <v>1596</v>
      </c>
      <c r="O157" s="4"/>
      <c r="P157" s="16">
        <v>23</v>
      </c>
      <c r="Q157" s="111">
        <v>18</v>
      </c>
      <c r="R157" s="111">
        <v>78.3</v>
      </c>
      <c r="S157" s="111">
        <v>5</v>
      </c>
      <c r="T157" s="16">
        <v>21.7</v>
      </c>
      <c r="W157" s="16">
        <v>32</v>
      </c>
      <c r="X157" s="111">
        <v>32</v>
      </c>
      <c r="Y157" s="111">
        <v>100</v>
      </c>
      <c r="Z157" s="111">
        <v>0</v>
      </c>
      <c r="AA157" s="16">
        <v>0</v>
      </c>
      <c r="AB157" s="16">
        <v>6.0000000000000001E-3</v>
      </c>
    </row>
    <row r="158" spans="1:32" ht="13.5" customHeight="1" x14ac:dyDescent="0.3">
      <c r="A158" s="16">
        <v>219</v>
      </c>
      <c r="B158" s="4" t="str">
        <f>VLOOKUP(A158,'1. 문헌특성'!A:W,2,0)</f>
        <v>Ince</v>
      </c>
      <c r="C158" s="16">
        <f>VLOOKUP(A158,'1. 문헌특성'!A:W,3,0)</f>
        <v>2015</v>
      </c>
      <c r="D158" s="16" t="str">
        <f t="shared" si="3"/>
        <v>Ince(2015)</v>
      </c>
      <c r="E158" s="4" t="str">
        <f>VLOOKUP(A158,'1. 문헌특성'!A:W,6,0)</f>
        <v>환자대조군</v>
      </c>
      <c r="F158" s="4" t="str">
        <f>VLOOKUP(A158,'1. 문헌특성'!A:W,11,0)</f>
        <v>내당능장애(IGT)/인슐린저항(IR)/정상인슐린저항(NGT)</v>
      </c>
      <c r="G158" s="15">
        <f>VLOOKUP(A158,'1. 문헌특성'!A:W,15,0)</f>
        <v>0</v>
      </c>
      <c r="H158" s="4" t="str">
        <f>VLOOKUP(A158,'1.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8" s="16" t="s">
        <v>31</v>
      </c>
      <c r="J158" s="4" t="e">
        <f>VLOOKUP(A158,'1. 문헌특성'!A:W,25,0)</f>
        <v>#REF!</v>
      </c>
      <c r="K158" s="4" t="str">
        <f>VLOOKUP(A158,'1. 문헌특성'!A:W,12,0)</f>
        <v>2009.4.-2010.12</v>
      </c>
      <c r="L158" s="17" t="s">
        <v>1591</v>
      </c>
      <c r="M158" s="16" t="s">
        <v>1597</v>
      </c>
      <c r="N158" s="16" t="s">
        <v>1596</v>
      </c>
      <c r="O158" s="4"/>
      <c r="P158" s="16">
        <v>15</v>
      </c>
      <c r="Q158" s="111">
        <v>14</v>
      </c>
      <c r="R158" s="111">
        <v>93.3</v>
      </c>
      <c r="S158" s="111">
        <v>1</v>
      </c>
      <c r="T158" s="16">
        <v>6.7</v>
      </c>
      <c r="W158" s="16">
        <v>32</v>
      </c>
      <c r="X158" s="111">
        <v>32</v>
      </c>
      <c r="Y158" s="111">
        <v>100</v>
      </c>
      <c r="Z158" s="111">
        <v>0</v>
      </c>
      <c r="AA158" s="16">
        <v>0</v>
      </c>
      <c r="AB158" s="111"/>
    </row>
    <row r="159" spans="1:32" ht="13.5" customHeight="1" x14ac:dyDescent="0.3">
      <c r="A159" s="16">
        <v>219</v>
      </c>
      <c r="B159" s="4" t="str">
        <f>VLOOKUP(A159,'1. 문헌특성'!A:W,2,0)</f>
        <v>Ince</v>
      </c>
      <c r="C159" s="16">
        <f>VLOOKUP(A159,'1. 문헌특성'!A:W,3,0)</f>
        <v>2015</v>
      </c>
      <c r="D159" s="16" t="str">
        <f t="shared" si="3"/>
        <v>Ince(2015)</v>
      </c>
      <c r="E159" s="4" t="str">
        <f>VLOOKUP(A159,'1. 문헌특성'!A:W,6,0)</f>
        <v>환자대조군</v>
      </c>
      <c r="F159" s="4" t="str">
        <f>VLOOKUP(A159,'1. 문헌특성'!A:W,11,0)</f>
        <v>내당능장애(IGT)/인슐린저항(IR)/정상인슐린저항(NGT)</v>
      </c>
      <c r="G159" s="15">
        <f>VLOOKUP(A159,'1. 문헌특성'!A:W,15,0)</f>
        <v>0</v>
      </c>
      <c r="H159" s="4" t="str">
        <f>VLOOKUP(A159,'1.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59" s="16" t="s">
        <v>31</v>
      </c>
      <c r="J159" s="4" t="e">
        <f>VLOOKUP(A159,'1. 문헌특성'!A:W,25,0)</f>
        <v>#REF!</v>
      </c>
      <c r="K159" s="4" t="str">
        <f>VLOOKUP(A159,'1. 문헌특성'!A:W,12,0)</f>
        <v>2009.4.-2010.12</v>
      </c>
      <c r="L159" s="17" t="s">
        <v>1592</v>
      </c>
      <c r="M159" s="16" t="s">
        <v>1597</v>
      </c>
      <c r="N159" s="16" t="s">
        <v>1596</v>
      </c>
      <c r="O159" s="4"/>
      <c r="P159" s="16">
        <v>31</v>
      </c>
      <c r="Q159" s="111">
        <v>25</v>
      </c>
      <c r="R159" s="111">
        <v>80.599999999999994</v>
      </c>
      <c r="S159" s="111">
        <v>6</v>
      </c>
      <c r="T159" s="16">
        <v>19.399999999999999</v>
      </c>
      <c r="W159" s="16">
        <v>32</v>
      </c>
      <c r="X159" s="111">
        <v>32</v>
      </c>
      <c r="Y159" s="111">
        <v>100</v>
      </c>
      <c r="Z159" s="111">
        <v>0</v>
      </c>
      <c r="AA159" s="16">
        <v>0</v>
      </c>
      <c r="AB159" s="111"/>
    </row>
    <row r="160" spans="1:32" ht="13.5" customHeight="1" x14ac:dyDescent="0.3">
      <c r="A160" s="16">
        <v>219</v>
      </c>
      <c r="B160" s="4" t="str">
        <f>VLOOKUP(A160,'1. 문헌특성'!A:W,2,0)</f>
        <v>Ince</v>
      </c>
      <c r="C160" s="16">
        <f>VLOOKUP(A160,'1. 문헌특성'!A:W,3,0)</f>
        <v>2015</v>
      </c>
      <c r="D160" s="16" t="str">
        <f t="shared" si="3"/>
        <v>Ince(2015)</v>
      </c>
      <c r="E160" s="4" t="str">
        <f>VLOOKUP(A160,'1. 문헌특성'!A:W,6,0)</f>
        <v>환자대조군</v>
      </c>
      <c r="F160" s="4" t="str">
        <f>VLOOKUP(A160,'1. 문헌특성'!A:W,11,0)</f>
        <v>내당능장애(IGT)/인슐린저항(IR)/정상인슐린저항(NGT)</v>
      </c>
      <c r="G160" s="15">
        <f>VLOOKUP(A160,'1. 문헌특성'!A:W,15,0)</f>
        <v>0</v>
      </c>
      <c r="H160" s="4" t="str">
        <f>VLOOKUP(A160,'1.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0" s="16" t="s">
        <v>31</v>
      </c>
      <c r="J160" s="4" t="e">
        <f>VLOOKUP(A160,'1. 문헌특성'!A:W,25,0)</f>
        <v>#REF!</v>
      </c>
      <c r="K160" s="4" t="str">
        <f>VLOOKUP(A160,'1. 문헌특성'!A:W,12,0)</f>
        <v>2009.4.-2010.12</v>
      </c>
      <c r="L160" s="17" t="s">
        <v>1593</v>
      </c>
      <c r="M160" s="16" t="s">
        <v>1597</v>
      </c>
      <c r="N160" s="16" t="s">
        <v>1596</v>
      </c>
      <c r="O160" s="4"/>
      <c r="P160" s="16">
        <v>23</v>
      </c>
      <c r="Q160" s="111">
        <v>19</v>
      </c>
      <c r="R160" s="111">
        <v>82.6</v>
      </c>
      <c r="S160" s="111">
        <v>4</v>
      </c>
      <c r="T160" s="16">
        <v>17.399999999999999</v>
      </c>
      <c r="W160" s="16">
        <v>32</v>
      </c>
      <c r="X160" s="111">
        <v>32</v>
      </c>
      <c r="Y160" s="111">
        <v>100</v>
      </c>
      <c r="Z160" s="111">
        <v>0</v>
      </c>
      <c r="AA160" s="16">
        <v>0</v>
      </c>
      <c r="AB160" s="111"/>
    </row>
    <row r="161" spans="1:28" ht="13.5" customHeight="1" x14ac:dyDescent="0.3">
      <c r="A161" s="16">
        <v>219</v>
      </c>
      <c r="B161" s="4" t="str">
        <f>VLOOKUP(A161,'1. 문헌특성'!A:W,2,0)</f>
        <v>Ince</v>
      </c>
      <c r="C161" s="16">
        <f>VLOOKUP(A161,'1. 문헌특성'!A:W,3,0)</f>
        <v>2015</v>
      </c>
      <c r="D161" s="16" t="str">
        <f t="shared" si="3"/>
        <v>Ince(2015)</v>
      </c>
      <c r="E161" s="4" t="str">
        <f>VLOOKUP(A161,'1. 문헌특성'!A:W,6,0)</f>
        <v>환자대조군</v>
      </c>
      <c r="F161" s="4" t="str">
        <f>VLOOKUP(A161,'1. 문헌특성'!A:W,11,0)</f>
        <v>내당능장애(IGT)/인슐린저항(IR)/정상인슐린저항(NGT)</v>
      </c>
      <c r="G161" s="15">
        <f>VLOOKUP(A161,'1. 문헌특성'!A:W,15,0)</f>
        <v>0</v>
      </c>
      <c r="H161" s="4" t="str">
        <f>VLOOKUP(A161,'1.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1" s="16" t="s">
        <v>31</v>
      </c>
      <c r="J161" s="4" t="e">
        <f>VLOOKUP(A161,'1. 문헌특성'!A:W,25,0)</f>
        <v>#REF!</v>
      </c>
      <c r="K161" s="4" t="str">
        <f>VLOOKUP(A161,'1. 문헌특성'!A:W,12,0)</f>
        <v>2009.4.-2010.12</v>
      </c>
      <c r="L161" s="17" t="s">
        <v>1591</v>
      </c>
      <c r="M161" s="16" t="s">
        <v>1598</v>
      </c>
      <c r="N161" s="16" t="s">
        <v>1596</v>
      </c>
      <c r="O161" s="4"/>
      <c r="P161" s="16">
        <v>15</v>
      </c>
      <c r="Q161" s="111">
        <v>12</v>
      </c>
      <c r="R161" s="111">
        <v>80</v>
      </c>
      <c r="S161" s="111">
        <v>3</v>
      </c>
      <c r="T161" s="16">
        <v>20</v>
      </c>
      <c r="W161" s="16">
        <v>32</v>
      </c>
      <c r="X161" s="111">
        <v>32</v>
      </c>
      <c r="Y161" s="111">
        <v>100</v>
      </c>
      <c r="Z161" s="111">
        <v>0</v>
      </c>
      <c r="AA161" s="16">
        <v>0</v>
      </c>
      <c r="AB161" s="111"/>
    </row>
    <row r="162" spans="1:28" ht="13.5" customHeight="1" x14ac:dyDescent="0.3">
      <c r="A162" s="16">
        <v>219</v>
      </c>
      <c r="B162" s="4" t="str">
        <f>VLOOKUP(A162,'1. 문헌특성'!A:W,2,0)</f>
        <v>Ince</v>
      </c>
      <c r="C162" s="16">
        <f>VLOOKUP(A162,'1. 문헌특성'!A:W,3,0)</f>
        <v>2015</v>
      </c>
      <c r="D162" s="16" t="str">
        <f t="shared" si="3"/>
        <v>Ince(2015)</v>
      </c>
      <c r="E162" s="4" t="str">
        <f>VLOOKUP(A162,'1. 문헌특성'!A:W,6,0)</f>
        <v>환자대조군</v>
      </c>
      <c r="F162" s="4" t="str">
        <f>VLOOKUP(A162,'1. 문헌특성'!A:W,11,0)</f>
        <v>내당능장애(IGT)/인슐린저항(IR)/정상인슐린저항(NGT)</v>
      </c>
      <c r="G162" s="15">
        <f>VLOOKUP(A162,'1. 문헌특성'!A:W,15,0)</f>
        <v>0</v>
      </c>
      <c r="H162" s="4" t="str">
        <f>VLOOKUP(A162,'1.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2" s="16" t="s">
        <v>31</v>
      </c>
      <c r="J162" s="4" t="e">
        <f>VLOOKUP(A162,'1. 문헌특성'!A:W,25,0)</f>
        <v>#REF!</v>
      </c>
      <c r="K162" s="4" t="str">
        <f>VLOOKUP(A162,'1. 문헌특성'!A:W,12,0)</f>
        <v>2009.4.-2010.12</v>
      </c>
      <c r="L162" s="17" t="s">
        <v>1592</v>
      </c>
      <c r="M162" s="16" t="s">
        <v>1598</v>
      </c>
      <c r="N162" s="16" t="s">
        <v>1596</v>
      </c>
      <c r="O162" s="4"/>
      <c r="P162" s="16">
        <v>31</v>
      </c>
      <c r="Q162" s="111">
        <v>28</v>
      </c>
      <c r="R162" s="111">
        <v>90.3</v>
      </c>
      <c r="S162" s="111">
        <v>3</v>
      </c>
      <c r="T162" s="16">
        <v>9.6999999999999993</v>
      </c>
      <c r="W162" s="16">
        <v>32</v>
      </c>
      <c r="X162" s="111">
        <v>32</v>
      </c>
      <c r="Y162" s="111">
        <v>100</v>
      </c>
      <c r="Z162" s="111">
        <v>0</v>
      </c>
      <c r="AA162" s="16">
        <v>0</v>
      </c>
      <c r="AB162" s="111"/>
    </row>
    <row r="163" spans="1:28" ht="13.5" customHeight="1" x14ac:dyDescent="0.3">
      <c r="A163" s="16">
        <v>219</v>
      </c>
      <c r="B163" s="4" t="str">
        <f>VLOOKUP(A163,'1. 문헌특성'!A:W,2,0)</f>
        <v>Ince</v>
      </c>
      <c r="C163" s="16">
        <f>VLOOKUP(A163,'1. 문헌특성'!A:W,3,0)</f>
        <v>2015</v>
      </c>
      <c r="D163" s="16" t="str">
        <f t="shared" si="3"/>
        <v>Ince(2015)</v>
      </c>
      <c r="E163" s="4" t="str">
        <f>VLOOKUP(A163,'1. 문헌특성'!A:W,6,0)</f>
        <v>환자대조군</v>
      </c>
      <c r="F163" s="4" t="str">
        <f>VLOOKUP(A163,'1. 문헌특성'!A:W,11,0)</f>
        <v>내당능장애(IGT)/인슐린저항(IR)/정상인슐린저항(NGT)</v>
      </c>
      <c r="G163" s="15">
        <f>VLOOKUP(A163,'1. 문헌특성'!A:W,15,0)</f>
        <v>0</v>
      </c>
      <c r="H163" s="4" t="str">
        <f>VLOOKUP(A163,'1.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3" s="16" t="s">
        <v>31</v>
      </c>
      <c r="J163" s="4" t="e">
        <f>VLOOKUP(A163,'1. 문헌특성'!A:W,25,0)</f>
        <v>#REF!</v>
      </c>
      <c r="K163" s="4" t="str">
        <f>VLOOKUP(A163,'1. 문헌특성'!A:W,12,0)</f>
        <v>2009.4.-2010.12</v>
      </c>
      <c r="L163" s="17" t="s">
        <v>1593</v>
      </c>
      <c r="M163" s="16" t="s">
        <v>1598</v>
      </c>
      <c r="N163" s="16" t="s">
        <v>1596</v>
      </c>
      <c r="O163" s="4"/>
      <c r="P163" s="16">
        <v>23</v>
      </c>
      <c r="Q163" s="111">
        <v>19</v>
      </c>
      <c r="R163" s="111">
        <v>82.6</v>
      </c>
      <c r="S163" s="111">
        <v>4</v>
      </c>
      <c r="T163" s="16">
        <v>17.399999999999999</v>
      </c>
      <c r="W163" s="16">
        <v>32</v>
      </c>
      <c r="X163" s="111">
        <v>32</v>
      </c>
      <c r="Y163" s="111">
        <v>100</v>
      </c>
      <c r="Z163" s="111">
        <v>0</v>
      </c>
      <c r="AA163" s="16">
        <v>0</v>
      </c>
      <c r="AB163" s="111"/>
    </row>
    <row r="164" spans="1:28" ht="13.5" customHeight="1" x14ac:dyDescent="0.3">
      <c r="A164" s="16">
        <v>219</v>
      </c>
      <c r="B164" s="4" t="str">
        <f>VLOOKUP(A164,'1. 문헌특성'!A:W,2,0)</f>
        <v>Ince</v>
      </c>
      <c r="C164" s="16">
        <f>VLOOKUP(A164,'1. 문헌특성'!A:W,3,0)</f>
        <v>2015</v>
      </c>
      <c r="D164" s="16" t="str">
        <f t="shared" si="3"/>
        <v>Ince(2015)</v>
      </c>
      <c r="E164" s="4" t="str">
        <f>VLOOKUP(A164,'1. 문헌특성'!A:W,6,0)</f>
        <v>환자대조군</v>
      </c>
      <c r="F164" s="4" t="str">
        <f>VLOOKUP(A164,'1. 문헌특성'!A:W,11,0)</f>
        <v>내당능장애(IGT)/인슐린저항(IR)/정상인슐린저항(NGT)</v>
      </c>
      <c r="G164" s="15">
        <f>VLOOKUP(A164,'1. 문헌특성'!A:W,15,0)</f>
        <v>0</v>
      </c>
      <c r="H164" s="4" t="str">
        <f>VLOOKUP(A164,'1.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4" s="16" t="s">
        <v>31</v>
      </c>
      <c r="J164" s="4" t="e">
        <f>VLOOKUP(A164,'1. 문헌특성'!A:W,25,0)</f>
        <v>#REF!</v>
      </c>
      <c r="K164" s="4" t="str">
        <f>VLOOKUP(A164,'1. 문헌특성'!A:W,12,0)</f>
        <v>2009.4.-2010.12</v>
      </c>
      <c r="L164" s="17" t="s">
        <v>1591</v>
      </c>
      <c r="M164" s="16" t="s">
        <v>1594</v>
      </c>
      <c r="N164" s="16" t="s">
        <v>1599</v>
      </c>
      <c r="O164" s="4"/>
      <c r="P164" s="16">
        <v>15</v>
      </c>
      <c r="Q164" s="111">
        <v>5</v>
      </c>
      <c r="R164" s="111">
        <v>33.299999999999997</v>
      </c>
      <c r="S164" s="16">
        <v>10</v>
      </c>
      <c r="T164" s="16">
        <v>66.7</v>
      </c>
      <c r="W164" s="112"/>
      <c r="X164" s="112"/>
      <c r="Y164" s="112"/>
      <c r="Z164" s="112"/>
      <c r="AA164" s="112"/>
      <c r="AB164" s="16">
        <v>0</v>
      </c>
    </row>
    <row r="165" spans="1:28" ht="13.5" customHeight="1" x14ac:dyDescent="0.3">
      <c r="A165" s="16">
        <v>219</v>
      </c>
      <c r="B165" s="4" t="str">
        <f>VLOOKUP(A165,'1. 문헌특성'!A:W,2,0)</f>
        <v>Ince</v>
      </c>
      <c r="C165" s="16">
        <f>VLOOKUP(A165,'1. 문헌특성'!A:W,3,0)</f>
        <v>2015</v>
      </c>
      <c r="D165" s="16" t="str">
        <f t="shared" si="3"/>
        <v>Ince(2015)</v>
      </c>
      <c r="E165" s="4" t="str">
        <f>VLOOKUP(A165,'1. 문헌특성'!A:W,6,0)</f>
        <v>환자대조군</v>
      </c>
      <c r="F165" s="4" t="str">
        <f>VLOOKUP(A165,'1. 문헌특성'!A:W,11,0)</f>
        <v>내당능장애(IGT)/인슐린저항(IR)/정상인슐린저항(NGT)</v>
      </c>
      <c r="G165" s="15">
        <f>VLOOKUP(A165,'1. 문헌특성'!A:W,15,0)</f>
        <v>0</v>
      </c>
      <c r="H165" s="4" t="str">
        <f>VLOOKUP(A165,'1.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5" s="16" t="s">
        <v>31</v>
      </c>
      <c r="J165" s="4" t="e">
        <f>VLOOKUP(A165,'1. 문헌특성'!A:W,25,0)</f>
        <v>#REF!</v>
      </c>
      <c r="K165" s="4" t="str">
        <f>VLOOKUP(A165,'1. 문헌특성'!A:W,12,0)</f>
        <v>2009.4.-2010.12</v>
      </c>
      <c r="L165" s="17" t="s">
        <v>1592</v>
      </c>
      <c r="M165" s="16" t="s">
        <v>1594</v>
      </c>
      <c r="N165" s="16" t="s">
        <v>1599</v>
      </c>
      <c r="O165" s="4"/>
      <c r="P165" s="16">
        <v>31</v>
      </c>
      <c r="Q165" s="111">
        <v>18</v>
      </c>
      <c r="R165" s="111">
        <v>58.1</v>
      </c>
      <c r="S165" s="16">
        <v>13</v>
      </c>
      <c r="T165" s="16">
        <v>41.9</v>
      </c>
      <c r="W165" s="112"/>
      <c r="X165" s="112"/>
      <c r="Y165" s="112"/>
      <c r="Z165" s="112"/>
      <c r="AA165" s="112"/>
      <c r="AB165" s="16">
        <v>3.0000000000000001E-3</v>
      </c>
    </row>
    <row r="166" spans="1:28" ht="13.5" customHeight="1" x14ac:dyDescent="0.3">
      <c r="A166" s="16">
        <v>219</v>
      </c>
      <c r="B166" s="4" t="str">
        <f>VLOOKUP(A166,'1. 문헌특성'!A:W,2,0)</f>
        <v>Ince</v>
      </c>
      <c r="C166" s="16">
        <f>VLOOKUP(A166,'1. 문헌특성'!A:W,3,0)</f>
        <v>2015</v>
      </c>
      <c r="D166" s="16" t="str">
        <f t="shared" si="3"/>
        <v>Ince(2015)</v>
      </c>
      <c r="E166" s="4" t="str">
        <f>VLOOKUP(A166,'1. 문헌특성'!A:W,6,0)</f>
        <v>환자대조군</v>
      </c>
      <c r="F166" s="4" t="str">
        <f>VLOOKUP(A166,'1. 문헌특성'!A:W,11,0)</f>
        <v>내당능장애(IGT)/인슐린저항(IR)/정상인슐린저항(NGT)</v>
      </c>
      <c r="G166" s="15">
        <f>VLOOKUP(A166,'1. 문헌특성'!A:W,15,0)</f>
        <v>0</v>
      </c>
      <c r="H166" s="4" t="str">
        <f>VLOOKUP(A166,'1.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6" s="16" t="s">
        <v>31</v>
      </c>
      <c r="J166" s="4" t="e">
        <f>VLOOKUP(A166,'1. 문헌특성'!A:W,25,0)</f>
        <v>#REF!</v>
      </c>
      <c r="K166" s="4" t="str">
        <f>VLOOKUP(A166,'1. 문헌특성'!A:W,12,0)</f>
        <v>2009.4.-2010.12</v>
      </c>
      <c r="L166" s="17" t="s">
        <v>1593</v>
      </c>
      <c r="M166" s="16" t="s">
        <v>1594</v>
      </c>
      <c r="N166" s="16" t="s">
        <v>1599</v>
      </c>
      <c r="O166" s="4"/>
      <c r="P166" s="16">
        <v>23</v>
      </c>
      <c r="Q166" s="111">
        <v>17</v>
      </c>
      <c r="R166" s="111">
        <v>73.900000000000006</v>
      </c>
      <c r="S166" s="16">
        <v>6</v>
      </c>
      <c r="T166" s="16">
        <v>26.1</v>
      </c>
      <c r="W166" s="111">
        <v>32</v>
      </c>
      <c r="X166" s="111">
        <v>29</v>
      </c>
      <c r="Y166" s="4">
        <v>90.6</v>
      </c>
      <c r="Z166" s="16">
        <v>3</v>
      </c>
      <c r="AA166" s="16">
        <v>9.4</v>
      </c>
      <c r="AB166" s="16">
        <v>0.10199999999999999</v>
      </c>
    </row>
    <row r="167" spans="1:28" ht="13.5" customHeight="1" x14ac:dyDescent="0.3">
      <c r="A167" s="16">
        <v>219</v>
      </c>
      <c r="B167" s="4" t="str">
        <f>VLOOKUP(A167,'1. 문헌특성'!A:W,2,0)</f>
        <v>Ince</v>
      </c>
      <c r="C167" s="16">
        <f>VLOOKUP(A167,'1. 문헌특성'!A:W,3,0)</f>
        <v>2015</v>
      </c>
      <c r="D167" s="16" t="str">
        <f t="shared" si="3"/>
        <v>Ince(2015)</v>
      </c>
      <c r="E167" s="4" t="str">
        <f>VLOOKUP(A167,'1. 문헌특성'!A:W,6,0)</f>
        <v>환자대조군</v>
      </c>
      <c r="F167" s="4" t="str">
        <f>VLOOKUP(A167,'1. 문헌특성'!A:W,11,0)</f>
        <v>내당능장애(IGT)/인슐린저항(IR)/정상인슐린저항(NGT)</v>
      </c>
      <c r="G167" s="15">
        <f>VLOOKUP(A167,'1. 문헌특성'!A:W,15,0)</f>
        <v>0</v>
      </c>
      <c r="H167" s="4" t="str">
        <f>VLOOKUP(A167,'1.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7" s="16" t="s">
        <v>31</v>
      </c>
      <c r="J167" s="4" t="e">
        <f>VLOOKUP(A167,'1. 문헌특성'!A:W,25,0)</f>
        <v>#REF!</v>
      </c>
      <c r="K167" s="4" t="str">
        <f>VLOOKUP(A167,'1. 문헌특성'!A:W,12,0)</f>
        <v>2009.4.-2010.12</v>
      </c>
      <c r="L167" s="17" t="s">
        <v>1591</v>
      </c>
      <c r="M167" s="16" t="s">
        <v>1595</v>
      </c>
      <c r="N167" s="16" t="s">
        <v>1599</v>
      </c>
      <c r="O167" s="4"/>
      <c r="P167" s="16">
        <v>15</v>
      </c>
      <c r="Q167" s="111">
        <v>10</v>
      </c>
      <c r="R167" s="111">
        <v>66.599999999999994</v>
      </c>
      <c r="S167" s="16">
        <v>5</v>
      </c>
      <c r="T167" s="16">
        <v>33.299999999999997</v>
      </c>
      <c r="W167" s="111">
        <v>32</v>
      </c>
      <c r="X167" s="111">
        <v>32</v>
      </c>
      <c r="Y167" s="111">
        <v>100</v>
      </c>
      <c r="Z167" s="16">
        <v>0</v>
      </c>
      <c r="AA167" s="16">
        <v>0</v>
      </c>
      <c r="AB167" s="16">
        <v>1E-3</v>
      </c>
    </row>
    <row r="168" spans="1:28" ht="13.5" customHeight="1" x14ac:dyDescent="0.3">
      <c r="A168" s="16">
        <v>219</v>
      </c>
      <c r="B168" s="4" t="str">
        <f>VLOOKUP(A168,'1. 문헌특성'!A:W,2,0)</f>
        <v>Ince</v>
      </c>
      <c r="C168" s="16">
        <f>VLOOKUP(A168,'1. 문헌특성'!A:W,3,0)</f>
        <v>2015</v>
      </c>
      <c r="D168" s="16" t="str">
        <f t="shared" si="3"/>
        <v>Ince(2015)</v>
      </c>
      <c r="E168" s="4" t="str">
        <f>VLOOKUP(A168,'1. 문헌특성'!A:W,6,0)</f>
        <v>환자대조군</v>
      </c>
      <c r="F168" s="4" t="str">
        <f>VLOOKUP(A168,'1. 문헌특성'!A:W,11,0)</f>
        <v>내당능장애(IGT)/인슐린저항(IR)/정상인슐린저항(NGT)</v>
      </c>
      <c r="G168" s="15">
        <f>VLOOKUP(A168,'1. 문헌특성'!A:W,15,0)</f>
        <v>0</v>
      </c>
      <c r="H168" s="4" t="str">
        <f>VLOOKUP(A168,'1.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8" s="16" t="s">
        <v>31</v>
      </c>
      <c r="J168" s="4" t="e">
        <f>VLOOKUP(A168,'1. 문헌특성'!A:W,25,0)</f>
        <v>#REF!</v>
      </c>
      <c r="K168" s="4" t="str">
        <f>VLOOKUP(A168,'1. 문헌특성'!A:W,12,0)</f>
        <v>2009.4.-2010.12</v>
      </c>
      <c r="L168" s="17" t="s">
        <v>1592</v>
      </c>
      <c r="M168" s="16" t="s">
        <v>1595</v>
      </c>
      <c r="N168" s="16" t="s">
        <v>1599</v>
      </c>
      <c r="O168" s="4"/>
      <c r="P168" s="16">
        <v>31</v>
      </c>
      <c r="Q168" s="111">
        <v>23</v>
      </c>
      <c r="R168" s="111">
        <v>74.2</v>
      </c>
      <c r="S168" s="16">
        <v>8</v>
      </c>
      <c r="T168" s="16">
        <v>25.8</v>
      </c>
      <c r="W168" s="111">
        <v>32</v>
      </c>
      <c r="X168" s="111">
        <v>32</v>
      </c>
      <c r="Y168" s="111">
        <v>100</v>
      </c>
      <c r="Z168" s="16">
        <v>0</v>
      </c>
      <c r="AA168" s="16">
        <v>0</v>
      </c>
      <c r="AB168" s="16">
        <v>2E-3</v>
      </c>
    </row>
    <row r="169" spans="1:28" ht="13.5" customHeight="1" x14ac:dyDescent="0.3">
      <c r="A169" s="16">
        <v>219</v>
      </c>
      <c r="B169" s="4" t="str">
        <f>VLOOKUP(A169,'1. 문헌특성'!A:W,2,0)</f>
        <v>Ince</v>
      </c>
      <c r="C169" s="16">
        <f>VLOOKUP(A169,'1. 문헌특성'!A:W,3,0)</f>
        <v>2015</v>
      </c>
      <c r="D169" s="16" t="str">
        <f t="shared" si="3"/>
        <v>Ince(2015)</v>
      </c>
      <c r="E169" s="4" t="str">
        <f>VLOOKUP(A169,'1. 문헌특성'!A:W,6,0)</f>
        <v>환자대조군</v>
      </c>
      <c r="F169" s="4" t="str">
        <f>VLOOKUP(A169,'1. 문헌특성'!A:W,11,0)</f>
        <v>내당능장애(IGT)/인슐린저항(IR)/정상인슐린저항(NGT)</v>
      </c>
      <c r="G169" s="15">
        <f>VLOOKUP(A169,'1. 문헌특성'!A:W,15,0)</f>
        <v>0</v>
      </c>
      <c r="H169" s="4" t="str">
        <f>VLOOKUP(A169,'1.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69" s="16" t="s">
        <v>31</v>
      </c>
      <c r="J169" s="4" t="e">
        <f>VLOOKUP(A169,'1. 문헌특성'!A:W,25,0)</f>
        <v>#REF!</v>
      </c>
      <c r="K169" s="4" t="str">
        <f>VLOOKUP(A169,'1. 문헌특성'!A:W,12,0)</f>
        <v>2009.4.-2010.12</v>
      </c>
      <c r="L169" s="17" t="s">
        <v>1593</v>
      </c>
      <c r="M169" s="16" t="s">
        <v>1595</v>
      </c>
      <c r="N169" s="16" t="s">
        <v>1599</v>
      </c>
      <c r="O169" s="4"/>
      <c r="P169" s="16">
        <v>23</v>
      </c>
      <c r="Q169" s="111">
        <v>20</v>
      </c>
      <c r="R169" s="111">
        <v>87</v>
      </c>
      <c r="S169" s="16">
        <v>3</v>
      </c>
      <c r="T169" s="16">
        <v>13</v>
      </c>
      <c r="W169" s="111">
        <v>32</v>
      </c>
      <c r="X169" s="111">
        <v>32</v>
      </c>
      <c r="Y169" s="111">
        <v>100</v>
      </c>
      <c r="Z169" s="16">
        <v>0</v>
      </c>
      <c r="AA169" s="16">
        <v>0</v>
      </c>
      <c r="AB169" s="16">
        <v>3.6999999999999998E-2</v>
      </c>
    </row>
    <row r="170" spans="1:28" ht="13.5" customHeight="1" x14ac:dyDescent="0.3">
      <c r="A170" s="16">
        <v>219</v>
      </c>
      <c r="B170" s="4" t="str">
        <f>VLOOKUP(A170,'1. 문헌특성'!A:W,2,0)</f>
        <v>Ince</v>
      </c>
      <c r="C170" s="16">
        <f>VLOOKUP(A170,'1. 문헌특성'!A:W,3,0)</f>
        <v>2015</v>
      </c>
      <c r="D170" s="16" t="str">
        <f t="shared" si="3"/>
        <v>Ince(2015)</v>
      </c>
      <c r="E170" s="4" t="str">
        <f>VLOOKUP(A170,'1. 문헌특성'!A:W,6,0)</f>
        <v>환자대조군</v>
      </c>
      <c r="F170" s="4" t="str">
        <f>VLOOKUP(A170,'1. 문헌특성'!A:W,11,0)</f>
        <v>내당능장애(IGT)/인슐린저항(IR)/정상인슐린저항(NGT)</v>
      </c>
      <c r="G170" s="15">
        <f>VLOOKUP(A170,'1. 문헌특성'!A:W,15,0)</f>
        <v>0</v>
      </c>
      <c r="H170" s="4" t="str">
        <f>VLOOKUP(A170,'1.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0" s="16" t="s">
        <v>31</v>
      </c>
      <c r="J170" s="4" t="e">
        <f>VLOOKUP(A170,'1. 문헌특성'!A:W,25,0)</f>
        <v>#REF!</v>
      </c>
      <c r="K170" s="4" t="str">
        <f>VLOOKUP(A170,'1. 문헌특성'!A:W,12,0)</f>
        <v>2009.4.-2010.12</v>
      </c>
      <c r="L170" s="17" t="s">
        <v>1591</v>
      </c>
      <c r="M170" s="16" t="s">
        <v>1597</v>
      </c>
      <c r="N170" s="16" t="s">
        <v>1599</v>
      </c>
      <c r="O170" s="4"/>
      <c r="P170" s="16">
        <v>15</v>
      </c>
      <c r="Q170" s="111">
        <v>4</v>
      </c>
      <c r="R170" s="111">
        <v>26.7</v>
      </c>
      <c r="S170" s="16">
        <v>11</v>
      </c>
      <c r="T170" s="16">
        <v>73.3</v>
      </c>
      <c r="W170" s="111">
        <v>32</v>
      </c>
      <c r="X170" s="111"/>
      <c r="Y170" s="111"/>
      <c r="Z170" s="112"/>
      <c r="AA170" s="112"/>
      <c r="AB170" s="16">
        <v>2E-3</v>
      </c>
    </row>
    <row r="171" spans="1:28" ht="13.5" customHeight="1" x14ac:dyDescent="0.3">
      <c r="A171" s="16">
        <v>219</v>
      </c>
      <c r="B171" s="4" t="str">
        <f>VLOOKUP(A171,'1. 문헌특성'!A:W,2,0)</f>
        <v>Ince</v>
      </c>
      <c r="C171" s="16">
        <f>VLOOKUP(A171,'1. 문헌특성'!A:W,3,0)</f>
        <v>2015</v>
      </c>
      <c r="D171" s="16" t="str">
        <f t="shared" si="3"/>
        <v>Ince(2015)</v>
      </c>
      <c r="E171" s="4" t="str">
        <f>VLOOKUP(A171,'1. 문헌특성'!A:W,6,0)</f>
        <v>환자대조군</v>
      </c>
      <c r="F171" s="4" t="str">
        <f>VLOOKUP(A171,'1. 문헌특성'!A:W,11,0)</f>
        <v>내당능장애(IGT)/인슐린저항(IR)/정상인슐린저항(NGT)</v>
      </c>
      <c r="G171" s="15">
        <f>VLOOKUP(A171,'1. 문헌특성'!A:W,15,0)</f>
        <v>0</v>
      </c>
      <c r="H171" s="4" t="str">
        <f>VLOOKUP(A171,'1.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1" s="16" t="s">
        <v>31</v>
      </c>
      <c r="J171" s="4" t="e">
        <f>VLOOKUP(A171,'1. 문헌특성'!A:W,25,0)</f>
        <v>#REF!</v>
      </c>
      <c r="K171" s="4" t="str">
        <f>VLOOKUP(A171,'1. 문헌특성'!A:W,12,0)</f>
        <v>2009.4.-2010.12</v>
      </c>
      <c r="L171" s="17" t="s">
        <v>1592</v>
      </c>
      <c r="M171" s="16" t="s">
        <v>1597</v>
      </c>
      <c r="N171" s="16" t="s">
        <v>1599</v>
      </c>
      <c r="O171" s="4"/>
      <c r="P171" s="16">
        <v>31</v>
      </c>
      <c r="Q171" s="111">
        <v>14</v>
      </c>
      <c r="R171" s="111">
        <v>45.2</v>
      </c>
      <c r="S171" s="16">
        <v>17</v>
      </c>
      <c r="T171" s="16">
        <v>54.8</v>
      </c>
      <c r="W171" s="111">
        <v>32</v>
      </c>
      <c r="X171" s="111"/>
      <c r="Y171" s="111"/>
      <c r="Z171" s="112"/>
      <c r="AA171" s="112"/>
      <c r="AB171" s="16">
        <v>1.6E-2</v>
      </c>
    </row>
    <row r="172" spans="1:28" ht="13.5" customHeight="1" x14ac:dyDescent="0.3">
      <c r="A172" s="16">
        <v>219</v>
      </c>
      <c r="B172" s="4" t="str">
        <f>VLOOKUP(A172,'1. 문헌특성'!A:W,2,0)</f>
        <v>Ince</v>
      </c>
      <c r="C172" s="16">
        <f>VLOOKUP(A172,'1. 문헌특성'!A:W,3,0)</f>
        <v>2015</v>
      </c>
      <c r="D172" s="16" t="str">
        <f t="shared" si="3"/>
        <v>Ince(2015)</v>
      </c>
      <c r="E172" s="4" t="str">
        <f>VLOOKUP(A172,'1. 문헌특성'!A:W,6,0)</f>
        <v>환자대조군</v>
      </c>
      <c r="F172" s="4" t="str">
        <f>VLOOKUP(A172,'1. 문헌특성'!A:W,11,0)</f>
        <v>내당능장애(IGT)/인슐린저항(IR)/정상인슐린저항(NGT)</v>
      </c>
      <c r="G172" s="15">
        <f>VLOOKUP(A172,'1. 문헌특성'!A:W,15,0)</f>
        <v>0</v>
      </c>
      <c r="H172" s="4" t="str">
        <f>VLOOKUP(A172,'1.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2" s="16" t="s">
        <v>31</v>
      </c>
      <c r="J172" s="4" t="e">
        <f>VLOOKUP(A172,'1. 문헌특성'!A:W,25,0)</f>
        <v>#REF!</v>
      </c>
      <c r="K172" s="4" t="str">
        <f>VLOOKUP(A172,'1. 문헌특성'!A:W,12,0)</f>
        <v>2009.4.-2010.12</v>
      </c>
      <c r="L172" s="17" t="s">
        <v>1593</v>
      </c>
      <c r="M172" s="16" t="s">
        <v>1597</v>
      </c>
      <c r="N172" s="16" t="s">
        <v>1599</v>
      </c>
      <c r="O172" s="4"/>
      <c r="P172" s="16">
        <v>23</v>
      </c>
      <c r="Q172" s="111">
        <v>14</v>
      </c>
      <c r="R172" s="111">
        <v>60.9</v>
      </c>
      <c r="S172" s="16">
        <v>9</v>
      </c>
      <c r="T172" s="16">
        <v>39.1</v>
      </c>
      <c r="W172" s="111">
        <v>32</v>
      </c>
      <c r="X172" s="111">
        <v>29</v>
      </c>
      <c r="Y172" s="111">
        <v>90.6</v>
      </c>
      <c r="Z172" s="16">
        <v>3</v>
      </c>
      <c r="AA172" s="16">
        <v>9.4</v>
      </c>
      <c r="AB172" s="16">
        <v>0.26800000000000002</v>
      </c>
    </row>
    <row r="173" spans="1:28" ht="13.5" customHeight="1" x14ac:dyDescent="0.3">
      <c r="A173" s="16">
        <v>219</v>
      </c>
      <c r="B173" s="4" t="str">
        <f>VLOOKUP(A173,'1. 문헌특성'!A:W,2,0)</f>
        <v>Ince</v>
      </c>
      <c r="C173" s="16">
        <f>VLOOKUP(A173,'1. 문헌특성'!A:W,3,0)</f>
        <v>2015</v>
      </c>
      <c r="D173" s="16" t="str">
        <f t="shared" si="3"/>
        <v>Ince(2015)</v>
      </c>
      <c r="E173" s="4" t="str">
        <f>VLOOKUP(A173,'1. 문헌특성'!A:W,6,0)</f>
        <v>환자대조군</v>
      </c>
      <c r="F173" s="4" t="str">
        <f>VLOOKUP(A173,'1. 문헌특성'!A:W,11,0)</f>
        <v>내당능장애(IGT)/인슐린저항(IR)/정상인슐린저항(NGT)</v>
      </c>
      <c r="G173" s="15">
        <f>VLOOKUP(A173,'1. 문헌특성'!A:W,15,0)</f>
        <v>0</v>
      </c>
      <c r="H173" s="4" t="str">
        <f>VLOOKUP(A173,'1.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3" s="16" t="s">
        <v>31</v>
      </c>
      <c r="J173" s="4" t="e">
        <f>VLOOKUP(A173,'1. 문헌특성'!A:W,25,0)</f>
        <v>#REF!</v>
      </c>
      <c r="K173" s="4" t="str">
        <f>VLOOKUP(A173,'1. 문헌특성'!A:W,12,0)</f>
        <v>2009.4.-2010.12</v>
      </c>
      <c r="L173" s="17" t="s">
        <v>1591</v>
      </c>
      <c r="M173" s="16" t="s">
        <v>1598</v>
      </c>
      <c r="N173" s="16" t="s">
        <v>1599</v>
      </c>
      <c r="O173" s="4"/>
      <c r="P173" s="16">
        <v>15</v>
      </c>
      <c r="Q173" s="111">
        <v>8</v>
      </c>
      <c r="R173" s="111">
        <v>53.3</v>
      </c>
      <c r="S173" s="16">
        <v>7</v>
      </c>
      <c r="T173" s="16">
        <v>46.7</v>
      </c>
      <c r="W173" s="111">
        <v>32</v>
      </c>
      <c r="X173" s="111">
        <v>32</v>
      </c>
      <c r="Y173" s="111">
        <v>100</v>
      </c>
      <c r="Z173" s="16">
        <v>0</v>
      </c>
      <c r="AA173" s="16">
        <v>0</v>
      </c>
      <c r="AB173" s="16" t="s">
        <v>452</v>
      </c>
    </row>
    <row r="174" spans="1:28" ht="13.5" customHeight="1" x14ac:dyDescent="0.3">
      <c r="A174" s="16">
        <v>219</v>
      </c>
      <c r="B174" s="4" t="str">
        <f>VLOOKUP(A174,'1. 문헌특성'!A:W,2,0)</f>
        <v>Ince</v>
      </c>
      <c r="C174" s="16">
        <f>VLOOKUP(A174,'1. 문헌특성'!A:W,3,0)</f>
        <v>2015</v>
      </c>
      <c r="D174" s="16" t="str">
        <f t="shared" si="3"/>
        <v>Ince(2015)</v>
      </c>
      <c r="E174" s="4" t="str">
        <f>VLOOKUP(A174,'1. 문헌특성'!A:W,6,0)</f>
        <v>환자대조군</v>
      </c>
      <c r="F174" s="4" t="str">
        <f>VLOOKUP(A174,'1. 문헌특성'!A:W,11,0)</f>
        <v>내당능장애(IGT)/인슐린저항(IR)/정상인슐린저항(NGT)</v>
      </c>
      <c r="G174" s="15">
        <f>VLOOKUP(A174,'1. 문헌특성'!A:W,15,0)</f>
        <v>0</v>
      </c>
      <c r="H174" s="4" t="str">
        <f>VLOOKUP(A174,'1.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4" s="16" t="s">
        <v>31</v>
      </c>
      <c r="J174" s="4" t="e">
        <f>VLOOKUP(A174,'1. 문헌특성'!A:W,25,0)</f>
        <v>#REF!</v>
      </c>
      <c r="K174" s="4" t="str">
        <f>VLOOKUP(A174,'1. 문헌특성'!A:W,12,0)</f>
        <v>2009.4.-2010.12</v>
      </c>
      <c r="L174" s="17" t="s">
        <v>1592</v>
      </c>
      <c r="M174" s="16" t="s">
        <v>1598</v>
      </c>
      <c r="N174" s="16" t="s">
        <v>1599</v>
      </c>
      <c r="O174" s="4"/>
      <c r="P174" s="16">
        <v>31</v>
      </c>
      <c r="Q174" s="111">
        <v>22</v>
      </c>
      <c r="R174" s="111">
        <v>71</v>
      </c>
      <c r="S174" s="16">
        <v>9</v>
      </c>
      <c r="T174" s="16">
        <v>29</v>
      </c>
      <c r="W174" s="111">
        <v>32</v>
      </c>
      <c r="X174" s="111">
        <v>32</v>
      </c>
      <c r="Y174" s="111">
        <v>100</v>
      </c>
      <c r="Z174" s="16">
        <v>0</v>
      </c>
      <c r="AA174" s="16">
        <v>0</v>
      </c>
      <c r="AB174" s="16">
        <v>1E-3</v>
      </c>
    </row>
    <row r="175" spans="1:28" ht="13.5" customHeight="1" x14ac:dyDescent="0.3">
      <c r="A175" s="16">
        <v>219</v>
      </c>
      <c r="B175" s="4" t="str">
        <f>VLOOKUP(A175,'1. 문헌특성'!A:W,2,0)</f>
        <v>Ince</v>
      </c>
      <c r="C175" s="16">
        <f>VLOOKUP(A175,'1. 문헌특성'!A:W,3,0)</f>
        <v>2015</v>
      </c>
      <c r="D175" s="16" t="str">
        <f t="shared" si="3"/>
        <v>Ince(2015)</v>
      </c>
      <c r="E175" s="4" t="str">
        <f>VLOOKUP(A175,'1. 문헌특성'!A:W,6,0)</f>
        <v>환자대조군</v>
      </c>
      <c r="F175" s="4" t="str">
        <f>VLOOKUP(A175,'1. 문헌특성'!A:W,11,0)</f>
        <v>내당능장애(IGT)/인슐린저항(IR)/정상인슐린저항(NGT)</v>
      </c>
      <c r="G175" s="15">
        <f>VLOOKUP(A175,'1. 문헌특성'!A:W,15,0)</f>
        <v>0</v>
      </c>
      <c r="H175" s="4" t="str">
        <f>VLOOKUP(A175,'1. 문헌특성'!A:W,16,0)</f>
        <v>선택기준: 18세미만, 소아내분비대사내과에 입원하여 비만으로 인한 경구용 포도당 내성검사로 포도당내성장애가 있다고 판단된 사람
배제기준: 비타민 B12결핍, 갑상선 호르몬 기능장애, 최근 3개월간 비타민이나 벌티비타민제제를 복용했거나 신경독성약물이나 독소에 노출된 사람, 신장기능이 저하된 환자</v>
      </c>
      <c r="I175" s="16" t="s">
        <v>31</v>
      </c>
      <c r="J175" s="4" t="e">
        <f>VLOOKUP(A175,'1. 문헌특성'!A:W,25,0)</f>
        <v>#REF!</v>
      </c>
      <c r="K175" s="4" t="str">
        <f>VLOOKUP(A175,'1. 문헌특성'!A:W,12,0)</f>
        <v>2009.4.-2010.12</v>
      </c>
      <c r="L175" s="17" t="s">
        <v>1593</v>
      </c>
      <c r="M175" s="16" t="s">
        <v>1598</v>
      </c>
      <c r="N175" s="16" t="s">
        <v>1599</v>
      </c>
      <c r="O175" s="4"/>
      <c r="P175" s="16">
        <v>23</v>
      </c>
      <c r="Q175" s="111">
        <v>16</v>
      </c>
      <c r="R175" s="111">
        <v>69.599999999999994</v>
      </c>
      <c r="S175" s="16">
        <v>7</v>
      </c>
      <c r="T175" s="16">
        <v>30.4</v>
      </c>
      <c r="W175" s="111">
        <v>32</v>
      </c>
      <c r="X175" s="111">
        <v>32</v>
      </c>
      <c r="Y175" s="111">
        <v>100</v>
      </c>
      <c r="Z175" s="16">
        <v>0</v>
      </c>
      <c r="AA175" s="16">
        <v>0</v>
      </c>
      <c r="AB175" s="16">
        <v>1E-3</v>
      </c>
    </row>
    <row r="176" spans="1:28" ht="13.5" customHeight="1" x14ac:dyDescent="0.3">
      <c r="A176" s="16">
        <v>473</v>
      </c>
      <c r="B176" s="4" t="e">
        <f>VLOOKUP(A176,'1. 문헌특성'!A:W,2,0)</f>
        <v>#N/A</v>
      </c>
      <c r="C176" s="16" t="e">
        <f>VLOOKUP(A176,'1. 문헌특성'!A:W,3,0)</f>
        <v>#N/A</v>
      </c>
      <c r="D176" s="16" t="e">
        <f t="shared" si="3"/>
        <v>#N/A</v>
      </c>
      <c r="E176" s="4" t="e">
        <f>VLOOKUP(A176,'1. 문헌특성'!A:W,6,0)</f>
        <v>#N/A</v>
      </c>
      <c r="F176" s="4" t="e">
        <f>VLOOKUP(A176,'1. 문헌특성'!A:W,11,0)</f>
        <v>#N/A</v>
      </c>
      <c r="G176" s="15" t="e">
        <f>VLOOKUP(A176,'1. 문헌특성'!A:W,15,0)</f>
        <v>#N/A</v>
      </c>
      <c r="H176" s="4" t="e">
        <f>VLOOKUP(A176,'1. 문헌특성'!A:W,16,0)</f>
        <v>#N/A</v>
      </c>
      <c r="I176" s="16" t="s">
        <v>31</v>
      </c>
      <c r="J176" s="4" t="e">
        <f>VLOOKUP(A176,'1. 문헌특성'!A:W,25,0)</f>
        <v>#N/A</v>
      </c>
      <c r="K176" s="4" t="e">
        <f>VLOOKUP(A176,'1. 문헌특성'!A:W,12,0)</f>
        <v>#N/A</v>
      </c>
      <c r="L176" s="17" t="s">
        <v>1483</v>
      </c>
      <c r="M176" s="16" t="s">
        <v>868</v>
      </c>
      <c r="N176" s="16" t="s">
        <v>1596</v>
      </c>
      <c r="O176" s="4"/>
      <c r="P176" s="16">
        <v>25</v>
      </c>
      <c r="Q176" s="111">
        <v>25</v>
      </c>
      <c r="R176" s="111">
        <v>100</v>
      </c>
      <c r="S176" s="16">
        <v>0</v>
      </c>
      <c r="T176" s="16">
        <v>0</v>
      </c>
      <c r="W176" s="16">
        <v>25</v>
      </c>
      <c r="X176" s="111">
        <v>25</v>
      </c>
      <c r="Y176" s="111">
        <v>100</v>
      </c>
      <c r="Z176" s="16">
        <v>0</v>
      </c>
      <c r="AA176" s="16">
        <v>0</v>
      </c>
      <c r="AB176" s="16" t="s">
        <v>1614</v>
      </c>
    </row>
    <row r="177" spans="1:28" ht="13.5" customHeight="1" x14ac:dyDescent="0.3">
      <c r="A177" s="16">
        <v>473</v>
      </c>
      <c r="B177" s="4" t="e">
        <f>VLOOKUP(A177,'1. 문헌특성'!A:W,2,0)</f>
        <v>#N/A</v>
      </c>
      <c r="C177" s="16" t="e">
        <f>VLOOKUP(A177,'1. 문헌특성'!A:W,3,0)</f>
        <v>#N/A</v>
      </c>
      <c r="D177" s="16" t="e">
        <f t="shared" si="3"/>
        <v>#N/A</v>
      </c>
      <c r="E177" s="4" t="e">
        <f>VLOOKUP(A177,'1. 문헌특성'!A:W,6,0)</f>
        <v>#N/A</v>
      </c>
      <c r="F177" s="4" t="e">
        <f>VLOOKUP(A177,'1. 문헌특성'!A:W,11,0)</f>
        <v>#N/A</v>
      </c>
      <c r="G177" s="15" t="e">
        <f>VLOOKUP(A177,'1. 문헌특성'!A:W,15,0)</f>
        <v>#N/A</v>
      </c>
      <c r="H177" s="4" t="e">
        <f>VLOOKUP(A177,'1. 문헌특성'!A:W,16,0)</f>
        <v>#N/A</v>
      </c>
      <c r="I177" s="16" t="s">
        <v>31</v>
      </c>
      <c r="J177" s="4" t="e">
        <f>VLOOKUP(A177,'1. 문헌특성'!A:W,25,0)</f>
        <v>#N/A</v>
      </c>
      <c r="K177" s="4" t="e">
        <f>VLOOKUP(A177,'1. 문헌특성'!A:W,12,0)</f>
        <v>#N/A</v>
      </c>
      <c r="L177" s="17" t="s">
        <v>1483</v>
      </c>
      <c r="M177" s="16" t="s">
        <v>872</v>
      </c>
      <c r="N177" s="16" t="s">
        <v>1596</v>
      </c>
      <c r="O177" s="4"/>
      <c r="P177" s="16">
        <v>25</v>
      </c>
      <c r="Q177" s="111">
        <v>16</v>
      </c>
      <c r="R177" s="111">
        <v>64</v>
      </c>
      <c r="S177" s="16">
        <v>9</v>
      </c>
      <c r="T177" s="111">
        <v>36</v>
      </c>
      <c r="W177" s="16">
        <v>25</v>
      </c>
      <c r="X177" s="111">
        <v>25</v>
      </c>
      <c r="Y177" s="111">
        <v>100</v>
      </c>
      <c r="Z177" s="16">
        <v>0</v>
      </c>
      <c r="AA177" s="16">
        <v>0</v>
      </c>
      <c r="AB177" s="16">
        <v>1E-3</v>
      </c>
    </row>
    <row r="178" spans="1:28" ht="13.5" customHeight="1" x14ac:dyDescent="0.3">
      <c r="A178" s="16">
        <v>473</v>
      </c>
      <c r="B178" s="4" t="e">
        <f>VLOOKUP(A178,'1. 문헌특성'!A:W,2,0)</f>
        <v>#N/A</v>
      </c>
      <c r="C178" s="16" t="e">
        <f>VLOOKUP(A178,'1. 문헌특성'!A:W,3,0)</f>
        <v>#N/A</v>
      </c>
      <c r="D178" s="16" t="e">
        <f t="shared" si="3"/>
        <v>#N/A</v>
      </c>
      <c r="E178" s="4" t="e">
        <f>VLOOKUP(A178,'1. 문헌특성'!A:W,6,0)</f>
        <v>#N/A</v>
      </c>
      <c r="F178" s="4" t="e">
        <f>VLOOKUP(A178,'1. 문헌특성'!A:W,11,0)</f>
        <v>#N/A</v>
      </c>
      <c r="G178" s="15" t="e">
        <f>VLOOKUP(A178,'1. 문헌특성'!A:W,15,0)</f>
        <v>#N/A</v>
      </c>
      <c r="H178" s="4" t="e">
        <f>VLOOKUP(A178,'1. 문헌특성'!A:W,16,0)</f>
        <v>#N/A</v>
      </c>
      <c r="I178" s="16" t="s">
        <v>31</v>
      </c>
      <c r="J178" s="4" t="e">
        <f>VLOOKUP(A178,'1. 문헌특성'!A:W,25,0)</f>
        <v>#N/A</v>
      </c>
      <c r="K178" s="4" t="e">
        <f>VLOOKUP(A178,'1. 문헌특성'!A:W,12,0)</f>
        <v>#N/A</v>
      </c>
      <c r="L178" s="17" t="s">
        <v>1613</v>
      </c>
      <c r="M178" s="16" t="s">
        <v>872</v>
      </c>
      <c r="N178" s="16" t="s">
        <v>1596</v>
      </c>
      <c r="O178" s="4"/>
      <c r="P178" s="16">
        <v>25</v>
      </c>
      <c r="Q178" s="111">
        <v>16</v>
      </c>
      <c r="R178" s="111">
        <v>64</v>
      </c>
      <c r="S178" s="16">
        <v>9</v>
      </c>
      <c r="T178" s="111">
        <v>36</v>
      </c>
      <c r="W178" s="16">
        <v>25</v>
      </c>
      <c r="X178" s="111">
        <v>25</v>
      </c>
      <c r="Y178" s="111">
        <v>100</v>
      </c>
      <c r="Z178" s="16">
        <v>0</v>
      </c>
      <c r="AA178" s="16">
        <v>0</v>
      </c>
      <c r="AB178" s="16">
        <v>1E-3</v>
      </c>
    </row>
    <row r="179" spans="1:28" ht="13.5" customHeight="1" x14ac:dyDescent="0.3">
      <c r="A179" s="16">
        <v>490</v>
      </c>
      <c r="B179" s="4" t="e">
        <f>VLOOKUP(A179,'1. 문헌특성'!A:W,2,0)</f>
        <v>#N/A</v>
      </c>
      <c r="C179" s="16" t="e">
        <f>VLOOKUP(A179,'1. 문헌특성'!A:W,3,0)</f>
        <v>#N/A</v>
      </c>
      <c r="D179" s="16" t="e">
        <f t="shared" si="3"/>
        <v>#N/A</v>
      </c>
      <c r="E179" s="4" t="e">
        <f>VLOOKUP(A179,'1. 문헌특성'!A:W,6,0)</f>
        <v>#N/A</v>
      </c>
      <c r="F179" s="4" t="e">
        <f>VLOOKUP(A179,'1. 문헌특성'!A:W,11,0)</f>
        <v>#N/A</v>
      </c>
      <c r="G179" s="15" t="e">
        <f>VLOOKUP(A179,'1. 문헌특성'!A:W,15,0)</f>
        <v>#N/A</v>
      </c>
      <c r="H179" s="4" t="e">
        <f>VLOOKUP(A179,'1. 문헌특성'!A:W,16,0)</f>
        <v>#N/A</v>
      </c>
      <c r="I179" s="16" t="s">
        <v>31</v>
      </c>
      <c r="J179" s="4" t="e">
        <f>VLOOKUP(A179,'1. 문헌특성'!A:W,25,0)</f>
        <v>#N/A</v>
      </c>
      <c r="K179" s="4" t="e">
        <f>VLOOKUP(A179,'1. 문헌특성'!A:W,12,0)</f>
        <v>#N/A</v>
      </c>
      <c r="L179" s="17" t="s">
        <v>1625</v>
      </c>
      <c r="M179" s="16" t="s">
        <v>1569</v>
      </c>
      <c r="P179" s="16">
        <v>30</v>
      </c>
      <c r="Q179" s="111">
        <v>22</v>
      </c>
      <c r="R179" s="111">
        <v>73</v>
      </c>
      <c r="S179" s="16">
        <v>8</v>
      </c>
      <c r="T179" s="16">
        <v>27</v>
      </c>
      <c r="W179" s="16">
        <v>33</v>
      </c>
      <c r="X179" s="111">
        <v>24</v>
      </c>
      <c r="Y179" s="111">
        <v>73</v>
      </c>
      <c r="Z179" s="111">
        <v>9</v>
      </c>
      <c r="AA179" s="16">
        <v>27</v>
      </c>
      <c r="AB179" s="16" t="s">
        <v>1627</v>
      </c>
    </row>
    <row r="180" spans="1:28" ht="13.5" customHeight="1" x14ac:dyDescent="0.3">
      <c r="A180" s="16">
        <v>490</v>
      </c>
      <c r="B180" s="4" t="e">
        <f>VLOOKUP(A180,'1. 문헌특성'!A:W,2,0)</f>
        <v>#N/A</v>
      </c>
      <c r="C180" s="16" t="e">
        <f>VLOOKUP(A180,'1. 문헌특성'!A:W,3,0)</f>
        <v>#N/A</v>
      </c>
      <c r="D180" s="16" t="e">
        <f t="shared" ref="D180:D239" si="4">B180&amp;"("&amp;C180&amp;")"</f>
        <v>#N/A</v>
      </c>
      <c r="E180" s="4" t="e">
        <f>VLOOKUP(A180,'1. 문헌특성'!A:W,6,0)</f>
        <v>#N/A</v>
      </c>
      <c r="F180" s="4" t="e">
        <f>VLOOKUP(A180,'1. 문헌특성'!A:W,11,0)</f>
        <v>#N/A</v>
      </c>
      <c r="G180" s="15" t="e">
        <f>VLOOKUP(A180,'1. 문헌특성'!A:W,15,0)</f>
        <v>#N/A</v>
      </c>
      <c r="H180" s="4" t="e">
        <f>VLOOKUP(A180,'1. 문헌특성'!A:W,16,0)</f>
        <v>#N/A</v>
      </c>
      <c r="I180" s="16" t="s">
        <v>31</v>
      </c>
      <c r="J180" s="4" t="e">
        <f>VLOOKUP(A180,'1. 문헌특성'!A:W,25,0)</f>
        <v>#N/A</v>
      </c>
      <c r="K180" s="4" t="e">
        <f>VLOOKUP(A180,'1. 문헌특성'!A:W,12,0)</f>
        <v>#N/A</v>
      </c>
      <c r="L180" s="17" t="s">
        <v>1625</v>
      </c>
      <c r="M180" s="16" t="s">
        <v>1570</v>
      </c>
      <c r="P180" s="16">
        <v>30</v>
      </c>
      <c r="Q180" s="111">
        <v>21</v>
      </c>
      <c r="R180" s="111">
        <v>70</v>
      </c>
      <c r="S180" s="16">
        <v>9</v>
      </c>
      <c r="T180" s="16">
        <v>30</v>
      </c>
      <c r="W180" s="16">
        <v>33</v>
      </c>
      <c r="X180" s="111">
        <v>21</v>
      </c>
      <c r="Y180" s="111">
        <v>65</v>
      </c>
      <c r="Z180" s="111">
        <v>12</v>
      </c>
      <c r="AA180" s="16">
        <v>35</v>
      </c>
      <c r="AB180" s="16" t="s">
        <v>1627</v>
      </c>
    </row>
    <row r="181" spans="1:28" ht="13.5" customHeight="1" x14ac:dyDescent="0.3">
      <c r="A181" s="16">
        <v>548</v>
      </c>
      <c r="B181" s="4" t="str">
        <f>VLOOKUP(A181,'1. 문헌특성'!A:W,2,0)</f>
        <v>Schmid</v>
      </c>
      <c r="C181" s="16">
        <f>VLOOKUP(A181,'1. 문헌특성'!A:W,3,0)</f>
        <v>2004</v>
      </c>
      <c r="D181" s="16" t="str">
        <f t="shared" si="4"/>
        <v>Schmid(2004)</v>
      </c>
      <c r="E181" s="4" t="str">
        <f>VLOOKUP(A181,'1. 문헌특성'!A:W,6,0)</f>
        <v>환자대조군</v>
      </c>
      <c r="F181" s="4" t="str">
        <f>VLOOKUP(A181,'1. 문헌특성'!A:W,11,0)</f>
        <v>척수손상환자+완전 체성감각손상/척수손상환자+불완전 체성감각손상</v>
      </c>
      <c r="G181" s="15">
        <f>VLOOKUP(A181,'1. 문헌특성'!A:W,15,0)</f>
        <v>13</v>
      </c>
      <c r="H181" s="4" t="str">
        <f>VLOOKUP(A181,'1. 문헌특성'!A:W,16,0)</f>
        <v>자율신경활동을 방해할 수 있는 약물(항콜린제, 베타차단제, 진정제, 정신과약)은 검사 72시간 이전에 중단하였으며, 모든 참가자들은 척수손상환자의 수준과 중증도를 판단하기 위해 적절한 평가를 받았음</v>
      </c>
      <c r="I181" s="16" t="s">
        <v>31</v>
      </c>
      <c r="J181" s="4" t="e">
        <f>VLOOKUP(A181,'1. 문헌특성'!A:W,25,0)</f>
        <v>#REF!</v>
      </c>
      <c r="K181" s="4" t="str">
        <f>VLOOKUP(A181,'1. 문헌특성'!A:W,12,0)</f>
        <v>-</v>
      </c>
      <c r="L181" s="17" t="s">
        <v>1633</v>
      </c>
      <c r="M181" s="16" t="s">
        <v>630</v>
      </c>
      <c r="N181" s="16" t="s">
        <v>1599</v>
      </c>
      <c r="O181" s="16" t="s">
        <v>1635</v>
      </c>
      <c r="P181" s="16">
        <v>15</v>
      </c>
      <c r="Q181" s="16">
        <v>11</v>
      </c>
      <c r="R181" s="111">
        <v>73.3</v>
      </c>
      <c r="S181" s="111">
        <v>4</v>
      </c>
      <c r="T181" s="111">
        <v>26.6</v>
      </c>
      <c r="W181" s="16">
        <v>6</v>
      </c>
      <c r="X181" s="16">
        <v>6</v>
      </c>
      <c r="Y181" s="111">
        <v>100</v>
      </c>
      <c r="Z181" s="111">
        <v>0</v>
      </c>
      <c r="AA181" s="111">
        <v>0</v>
      </c>
      <c r="AB181" s="111"/>
    </row>
    <row r="182" spans="1:28" ht="13.5" customHeight="1" x14ac:dyDescent="0.3">
      <c r="A182" s="16">
        <v>548</v>
      </c>
      <c r="B182" s="4" t="str">
        <f>VLOOKUP(A182,'1. 문헌특성'!A:W,2,0)</f>
        <v>Schmid</v>
      </c>
      <c r="C182" s="16">
        <f>VLOOKUP(A182,'1. 문헌특성'!A:W,3,0)</f>
        <v>2004</v>
      </c>
      <c r="D182" s="16" t="str">
        <f t="shared" si="4"/>
        <v>Schmid(2004)</v>
      </c>
      <c r="E182" s="4" t="str">
        <f>VLOOKUP(A182,'1. 문헌특성'!A:W,6,0)</f>
        <v>환자대조군</v>
      </c>
      <c r="F182" s="4" t="str">
        <f>VLOOKUP(A182,'1. 문헌특성'!A:W,11,0)</f>
        <v>척수손상환자+완전 체성감각손상/척수손상환자+불완전 체성감각손상</v>
      </c>
      <c r="G182" s="15">
        <f>VLOOKUP(A182,'1. 문헌특성'!A:W,15,0)</f>
        <v>13</v>
      </c>
      <c r="H182" s="4" t="str">
        <f>VLOOKUP(A182,'1. 문헌특성'!A:W,16,0)</f>
        <v>자율신경활동을 방해할 수 있는 약물(항콜린제, 베타차단제, 진정제, 정신과약)은 검사 72시간 이전에 중단하였으며, 모든 참가자들은 척수손상환자의 수준과 중증도를 판단하기 위해 적절한 평가를 받았음</v>
      </c>
      <c r="I182" s="16" t="s">
        <v>31</v>
      </c>
      <c r="J182" s="4" t="e">
        <f>VLOOKUP(A182,'1. 문헌특성'!A:W,25,0)</f>
        <v>#REF!</v>
      </c>
      <c r="K182" s="4" t="str">
        <f>VLOOKUP(A182,'1. 문헌특성'!A:W,12,0)</f>
        <v>-</v>
      </c>
      <c r="L182" s="17" t="s">
        <v>1636</v>
      </c>
      <c r="M182" s="16" t="s">
        <v>630</v>
      </c>
      <c r="N182" s="16" t="s">
        <v>1599</v>
      </c>
      <c r="O182" s="16" t="s">
        <v>1635</v>
      </c>
      <c r="P182" s="16">
        <v>13</v>
      </c>
      <c r="Q182" s="16">
        <v>13</v>
      </c>
      <c r="R182" s="111">
        <v>100</v>
      </c>
      <c r="S182" s="111">
        <v>0</v>
      </c>
      <c r="T182" s="111">
        <v>0</v>
      </c>
      <c r="W182" s="16">
        <v>6</v>
      </c>
      <c r="X182" s="16">
        <v>6</v>
      </c>
      <c r="Y182" s="111">
        <v>100</v>
      </c>
      <c r="Z182" s="111">
        <v>0</v>
      </c>
      <c r="AA182" s="111">
        <v>0</v>
      </c>
      <c r="AB182" s="111"/>
    </row>
    <row r="183" spans="1:28" ht="13.5" customHeight="1" x14ac:dyDescent="0.3">
      <c r="A183" s="16">
        <v>564</v>
      </c>
      <c r="B183" s="4" t="e">
        <f>VLOOKUP(A183,'1. 문헌특성'!A:W,2,0)</f>
        <v>#N/A</v>
      </c>
      <c r="C183" s="16" t="e">
        <f>VLOOKUP(A183,'1. 문헌특성'!A:W,3,0)</f>
        <v>#N/A</v>
      </c>
      <c r="D183" s="16" t="e">
        <f t="shared" si="4"/>
        <v>#N/A</v>
      </c>
      <c r="E183" s="4" t="e">
        <f>VLOOKUP(A183,'1. 문헌특성'!A:W,6,0)</f>
        <v>#N/A</v>
      </c>
      <c r="F183" s="4" t="e">
        <f>VLOOKUP(A183,'1. 문헌특성'!A:W,11,0)</f>
        <v>#N/A</v>
      </c>
      <c r="G183" s="15" t="e">
        <f>VLOOKUP(A183,'1. 문헌특성'!A:W,15,0)</f>
        <v>#N/A</v>
      </c>
      <c r="H183" s="4" t="e">
        <f>VLOOKUP(A183,'1. 문헌특성'!A:W,16,0)</f>
        <v>#N/A</v>
      </c>
      <c r="I183" s="16" t="s">
        <v>31</v>
      </c>
      <c r="J183" s="4" t="e">
        <f>VLOOKUP(A183,'1. 문헌특성'!A:W,25,0)</f>
        <v>#N/A</v>
      </c>
      <c r="K183" s="4" t="e">
        <f>VLOOKUP(A183,'1. 문헌특성'!A:W,12,0)</f>
        <v>#N/A</v>
      </c>
      <c r="L183" s="17" t="s">
        <v>56</v>
      </c>
      <c r="M183" s="16" t="s">
        <v>1639</v>
      </c>
      <c r="N183" s="16" t="s">
        <v>2144</v>
      </c>
      <c r="O183" s="89" t="s">
        <v>2145</v>
      </c>
      <c r="P183" s="16">
        <v>20</v>
      </c>
      <c r="Q183" s="111">
        <v>1</v>
      </c>
      <c r="R183" s="111">
        <v>5</v>
      </c>
      <c r="S183" s="16">
        <v>19</v>
      </c>
      <c r="T183" s="16">
        <v>95</v>
      </c>
      <c r="W183" s="16">
        <v>28</v>
      </c>
      <c r="X183" s="16">
        <v>26</v>
      </c>
      <c r="Y183" s="16">
        <v>93</v>
      </c>
      <c r="Z183" s="16">
        <v>2</v>
      </c>
      <c r="AA183" s="16">
        <v>7</v>
      </c>
      <c r="AB183" s="111"/>
    </row>
    <row r="184" spans="1:28" ht="13.5" customHeight="1" x14ac:dyDescent="0.3">
      <c r="A184" s="16">
        <v>568</v>
      </c>
      <c r="B184" s="4" t="e">
        <f>VLOOKUP(A184,'1. 문헌특성'!A:W,2,0)</f>
        <v>#N/A</v>
      </c>
      <c r="C184" s="16" t="e">
        <f>VLOOKUP(A184,'1. 문헌특성'!A:W,3,0)</f>
        <v>#N/A</v>
      </c>
      <c r="D184" s="16" t="e">
        <f t="shared" si="4"/>
        <v>#N/A</v>
      </c>
      <c r="E184" s="4" t="e">
        <f>VLOOKUP(A184,'1. 문헌특성'!A:W,6,0)</f>
        <v>#N/A</v>
      </c>
      <c r="F184" s="4" t="e">
        <f>VLOOKUP(A184,'1. 문헌특성'!A:W,11,0)</f>
        <v>#N/A</v>
      </c>
      <c r="G184" s="15" t="e">
        <f>VLOOKUP(A184,'1. 문헌특성'!A:W,15,0)</f>
        <v>#N/A</v>
      </c>
      <c r="H184" s="4" t="e">
        <f>VLOOKUP(A184,'1. 문헌특성'!A:W,16,0)</f>
        <v>#N/A</v>
      </c>
      <c r="I184" s="16" t="s">
        <v>31</v>
      </c>
      <c r="J184" s="4" t="e">
        <f>VLOOKUP(A184,'1. 문헌특성'!A:W,25,0)</f>
        <v>#N/A</v>
      </c>
      <c r="K184" s="4" t="e">
        <f>VLOOKUP(A184,'1. 문헌특성'!A:W,12,0)</f>
        <v>#N/A</v>
      </c>
      <c r="L184" s="17" t="s">
        <v>616</v>
      </c>
      <c r="P184" s="16">
        <v>56</v>
      </c>
      <c r="Q184" s="16">
        <v>39</v>
      </c>
      <c r="R184" s="16">
        <v>70</v>
      </c>
      <c r="S184" s="111">
        <v>17</v>
      </c>
      <c r="T184" s="111">
        <v>30</v>
      </c>
      <c r="W184" s="16">
        <v>52</v>
      </c>
      <c r="X184" s="115">
        <v>52</v>
      </c>
      <c r="Y184" s="115">
        <v>100</v>
      </c>
      <c r="Z184" s="112"/>
      <c r="AA184" s="112"/>
    </row>
    <row r="185" spans="1:28" ht="13.5" customHeight="1" x14ac:dyDescent="0.3">
      <c r="A185" s="16">
        <v>568</v>
      </c>
      <c r="B185" s="4" t="e">
        <f>VLOOKUP(A185,'1. 문헌특성'!A:W,2,0)</f>
        <v>#N/A</v>
      </c>
      <c r="C185" s="16" t="e">
        <f>VLOOKUP(A185,'1. 문헌특성'!A:W,3,0)</f>
        <v>#N/A</v>
      </c>
      <c r="D185" s="16" t="e">
        <f t="shared" si="4"/>
        <v>#N/A</v>
      </c>
      <c r="E185" s="4" t="e">
        <f>VLOOKUP(A185,'1. 문헌특성'!A:W,6,0)</f>
        <v>#N/A</v>
      </c>
      <c r="F185" s="4" t="e">
        <f>VLOOKUP(A185,'1. 문헌특성'!A:W,11,0)</f>
        <v>#N/A</v>
      </c>
      <c r="G185" s="15" t="e">
        <f>VLOOKUP(A185,'1. 문헌특성'!A:W,15,0)</f>
        <v>#N/A</v>
      </c>
      <c r="H185" s="4" t="e">
        <f>VLOOKUP(A185,'1. 문헌특성'!A:W,16,0)</f>
        <v>#N/A</v>
      </c>
      <c r="I185" s="16" t="s">
        <v>31</v>
      </c>
      <c r="J185" s="4" t="e">
        <f>VLOOKUP(A185,'1. 문헌특성'!A:W,25,0)</f>
        <v>#N/A</v>
      </c>
      <c r="K185" s="4" t="e">
        <f>VLOOKUP(A185,'1. 문헌특성'!A:W,12,0)</f>
        <v>#N/A</v>
      </c>
      <c r="L185" s="17" t="s">
        <v>1641</v>
      </c>
      <c r="M185" s="16" t="s">
        <v>1643</v>
      </c>
      <c r="P185" s="16">
        <v>36</v>
      </c>
      <c r="Q185" s="16">
        <v>26</v>
      </c>
      <c r="R185" s="16">
        <v>72</v>
      </c>
      <c r="S185" s="111">
        <v>10</v>
      </c>
      <c r="T185" s="111">
        <v>28</v>
      </c>
      <c r="W185" s="16">
        <v>52</v>
      </c>
      <c r="X185" s="112"/>
      <c r="Y185" s="112"/>
      <c r="Z185" s="112"/>
      <c r="AA185" s="112"/>
    </row>
    <row r="186" spans="1:28" ht="13.5" customHeight="1" x14ac:dyDescent="0.3">
      <c r="A186" s="16">
        <v>568</v>
      </c>
      <c r="B186" s="4" t="e">
        <f>VLOOKUP(A186,'1. 문헌특성'!A:W,2,0)</f>
        <v>#N/A</v>
      </c>
      <c r="C186" s="16" t="e">
        <f>VLOOKUP(A186,'1. 문헌특성'!A:W,3,0)</f>
        <v>#N/A</v>
      </c>
      <c r="D186" s="16" t="e">
        <f t="shared" si="4"/>
        <v>#N/A</v>
      </c>
      <c r="E186" s="4" t="e">
        <f>VLOOKUP(A186,'1. 문헌특성'!A:W,6,0)</f>
        <v>#N/A</v>
      </c>
      <c r="F186" s="4" t="e">
        <f>VLOOKUP(A186,'1. 문헌특성'!A:W,11,0)</f>
        <v>#N/A</v>
      </c>
      <c r="G186" s="15" t="e">
        <f>VLOOKUP(A186,'1. 문헌특성'!A:W,15,0)</f>
        <v>#N/A</v>
      </c>
      <c r="H186" s="4" t="e">
        <f>VLOOKUP(A186,'1. 문헌특성'!A:W,16,0)</f>
        <v>#N/A</v>
      </c>
      <c r="I186" s="16" t="s">
        <v>31</v>
      </c>
      <c r="J186" s="4" t="e">
        <f>VLOOKUP(A186,'1. 문헌특성'!A:W,25,0)</f>
        <v>#N/A</v>
      </c>
      <c r="K186" s="4" t="e">
        <f>VLOOKUP(A186,'1. 문헌특성'!A:W,12,0)</f>
        <v>#N/A</v>
      </c>
      <c r="L186" s="17" t="s">
        <v>1642</v>
      </c>
      <c r="M186" s="16" t="s">
        <v>1644</v>
      </c>
      <c r="P186" s="16">
        <v>20</v>
      </c>
      <c r="Q186" s="16">
        <v>13</v>
      </c>
      <c r="R186" s="16">
        <v>65</v>
      </c>
      <c r="S186" s="111">
        <v>7</v>
      </c>
      <c r="T186" s="111">
        <v>35</v>
      </c>
      <c r="W186" s="16">
        <v>52</v>
      </c>
      <c r="X186" s="112"/>
      <c r="Y186" s="112"/>
      <c r="Z186" s="112"/>
      <c r="AA186" s="112"/>
    </row>
    <row r="187" spans="1:28" ht="13.5" customHeight="1" x14ac:dyDescent="0.3">
      <c r="A187" s="16">
        <v>568</v>
      </c>
      <c r="B187" s="4" t="e">
        <f>VLOOKUP(A187,'1. 문헌특성'!A:W,2,0)</f>
        <v>#N/A</v>
      </c>
      <c r="C187" s="16" t="e">
        <f>VLOOKUP(A187,'1. 문헌특성'!A:W,3,0)</f>
        <v>#N/A</v>
      </c>
      <c r="D187" s="16" t="e">
        <f t="shared" si="4"/>
        <v>#N/A</v>
      </c>
      <c r="E187" s="4" t="e">
        <f>VLOOKUP(A187,'1. 문헌특성'!A:W,6,0)</f>
        <v>#N/A</v>
      </c>
      <c r="F187" s="4" t="e">
        <f>VLOOKUP(A187,'1. 문헌특성'!A:W,11,0)</f>
        <v>#N/A</v>
      </c>
      <c r="G187" s="15" t="e">
        <f>VLOOKUP(A187,'1. 문헌특성'!A:W,15,0)</f>
        <v>#N/A</v>
      </c>
      <c r="H187" s="4" t="e">
        <f>VLOOKUP(A187,'1. 문헌특성'!A:W,16,0)</f>
        <v>#N/A</v>
      </c>
      <c r="I187" s="16" t="s">
        <v>31</v>
      </c>
      <c r="J187" s="4" t="e">
        <f>VLOOKUP(A187,'1. 문헌특성'!A:W,25,0)</f>
        <v>#N/A</v>
      </c>
      <c r="K187" s="4" t="e">
        <f>VLOOKUP(A187,'1. 문헌특성'!A:W,12,0)</f>
        <v>#N/A</v>
      </c>
      <c r="L187" s="17" t="s">
        <v>1645</v>
      </c>
      <c r="P187" s="16">
        <v>19</v>
      </c>
      <c r="Q187" s="16">
        <v>12</v>
      </c>
      <c r="R187" s="16">
        <v>62</v>
      </c>
      <c r="S187" s="111">
        <v>7</v>
      </c>
      <c r="T187" s="111">
        <v>38</v>
      </c>
      <c r="W187" s="16">
        <v>52</v>
      </c>
      <c r="X187" s="112"/>
      <c r="Y187" s="112"/>
      <c r="Z187" s="112"/>
      <c r="AA187" s="112"/>
    </row>
    <row r="188" spans="1:28" ht="13.5" customHeight="1" x14ac:dyDescent="0.3">
      <c r="A188" s="16">
        <v>568</v>
      </c>
      <c r="B188" s="4" t="e">
        <f>VLOOKUP(A188,'1. 문헌특성'!A:W,2,0)</f>
        <v>#N/A</v>
      </c>
      <c r="C188" s="16" t="e">
        <f>VLOOKUP(A188,'1. 문헌특성'!A:W,3,0)</f>
        <v>#N/A</v>
      </c>
      <c r="D188" s="16" t="e">
        <f t="shared" si="4"/>
        <v>#N/A</v>
      </c>
      <c r="E188" s="4" t="e">
        <f>VLOOKUP(A188,'1. 문헌특성'!A:W,6,0)</f>
        <v>#N/A</v>
      </c>
      <c r="F188" s="4" t="e">
        <f>VLOOKUP(A188,'1. 문헌특성'!A:W,11,0)</f>
        <v>#N/A</v>
      </c>
      <c r="G188" s="15" t="e">
        <f>VLOOKUP(A188,'1. 문헌특성'!A:W,15,0)</f>
        <v>#N/A</v>
      </c>
      <c r="H188" s="4" t="e">
        <f>VLOOKUP(A188,'1. 문헌특성'!A:W,16,0)</f>
        <v>#N/A</v>
      </c>
      <c r="I188" s="16" t="s">
        <v>31</v>
      </c>
      <c r="J188" s="4" t="e">
        <f>VLOOKUP(A188,'1. 문헌특성'!A:W,25,0)</f>
        <v>#N/A</v>
      </c>
      <c r="K188" s="4" t="e">
        <f>VLOOKUP(A188,'1. 문헌특성'!A:W,12,0)</f>
        <v>#N/A</v>
      </c>
      <c r="L188" s="17" t="s">
        <v>1646</v>
      </c>
      <c r="P188" s="16">
        <v>37</v>
      </c>
      <c r="Q188" s="16">
        <v>27</v>
      </c>
      <c r="R188" s="16">
        <v>73</v>
      </c>
      <c r="S188" s="111">
        <v>10</v>
      </c>
      <c r="T188" s="111">
        <v>27</v>
      </c>
      <c r="W188" s="16">
        <v>52</v>
      </c>
      <c r="X188" s="112"/>
      <c r="Y188" s="112"/>
      <c r="Z188" s="112"/>
      <c r="AA188" s="112"/>
    </row>
    <row r="189" spans="1:28" ht="13.5" customHeight="1" x14ac:dyDescent="0.3">
      <c r="A189" s="16">
        <v>581</v>
      </c>
      <c r="B189" s="4" t="e">
        <f>VLOOKUP(A189,'1. 문헌특성'!A:W,2,0)</f>
        <v>#N/A</v>
      </c>
      <c r="C189" s="16" t="e">
        <f>VLOOKUP(A189,'1. 문헌특성'!A:W,3,0)</f>
        <v>#N/A</v>
      </c>
      <c r="D189" s="16" t="e">
        <f t="shared" si="4"/>
        <v>#N/A</v>
      </c>
      <c r="E189" s="4" t="e">
        <f>VLOOKUP(A189,'1. 문헌특성'!A:W,6,0)</f>
        <v>#N/A</v>
      </c>
      <c r="F189" s="4" t="e">
        <f>VLOOKUP(A189,'1. 문헌특성'!A:W,11,0)</f>
        <v>#N/A</v>
      </c>
      <c r="G189" s="15" t="e">
        <f>VLOOKUP(A189,'1. 문헌특성'!A:W,15,0)</f>
        <v>#N/A</v>
      </c>
      <c r="H189" s="4" t="e">
        <f>VLOOKUP(A189,'1. 문헌특성'!A:W,16,0)</f>
        <v>#N/A</v>
      </c>
      <c r="I189" s="16" t="s">
        <v>31</v>
      </c>
      <c r="J189" s="4" t="e">
        <f>VLOOKUP(A189,'1. 문헌특성'!A:W,25,0)</f>
        <v>#N/A</v>
      </c>
      <c r="K189" s="4" t="e">
        <f>VLOOKUP(A189,'1. 문헌특성'!A:W,12,0)</f>
        <v>#N/A</v>
      </c>
      <c r="M189" s="16" t="s">
        <v>1650</v>
      </c>
      <c r="P189" s="16">
        <v>26</v>
      </c>
      <c r="Q189" s="16">
        <v>17</v>
      </c>
      <c r="R189" s="16">
        <v>65</v>
      </c>
      <c r="S189" s="16">
        <v>9</v>
      </c>
      <c r="T189" s="16">
        <v>35</v>
      </c>
      <c r="W189" s="16">
        <v>24</v>
      </c>
      <c r="X189" s="16">
        <v>24</v>
      </c>
      <c r="Y189" s="16">
        <v>100</v>
      </c>
      <c r="Z189" s="111">
        <v>0</v>
      </c>
      <c r="AA189" s="111">
        <v>0</v>
      </c>
    </row>
    <row r="190" spans="1:28" ht="13.5" customHeight="1" x14ac:dyDescent="0.3">
      <c r="A190" s="16">
        <v>658</v>
      </c>
      <c r="B190" s="4" t="e">
        <f>VLOOKUP(A190,'1. 문헌특성'!A:W,2,0)</f>
        <v>#N/A</v>
      </c>
      <c r="C190" s="16" t="e">
        <f>VLOOKUP(A190,'1. 문헌특성'!A:W,3,0)</f>
        <v>#N/A</v>
      </c>
      <c r="D190" s="16" t="e">
        <f t="shared" si="4"/>
        <v>#N/A</v>
      </c>
      <c r="E190" s="4" t="e">
        <f>VLOOKUP(A190,'1. 문헌특성'!A:W,6,0)</f>
        <v>#N/A</v>
      </c>
      <c r="F190" s="4" t="e">
        <f>VLOOKUP(A190,'1. 문헌특성'!A:W,11,0)</f>
        <v>#N/A</v>
      </c>
      <c r="G190" s="15" t="e">
        <f>VLOOKUP(A190,'1. 문헌특성'!A:W,15,0)</f>
        <v>#N/A</v>
      </c>
      <c r="H190" s="4" t="e">
        <f>VLOOKUP(A190,'1. 문헌특성'!A:W,16,0)</f>
        <v>#N/A</v>
      </c>
      <c r="I190" s="16" t="s">
        <v>31</v>
      </c>
      <c r="J190" s="4" t="e">
        <f>VLOOKUP(A190,'1. 문헌특성'!A:W,25,0)</f>
        <v>#N/A</v>
      </c>
      <c r="K190" s="4" t="e">
        <f>VLOOKUP(A190,'1. 문헌특성'!A:W,12,0)</f>
        <v>#N/A</v>
      </c>
      <c r="P190" s="16">
        <v>13</v>
      </c>
      <c r="Q190" s="111">
        <v>0</v>
      </c>
      <c r="R190" s="111">
        <v>0</v>
      </c>
      <c r="S190" s="16">
        <v>13</v>
      </c>
      <c r="T190" s="16">
        <v>100</v>
      </c>
      <c r="W190" s="16">
        <v>13</v>
      </c>
      <c r="X190" s="16">
        <v>13</v>
      </c>
      <c r="Y190" s="16">
        <v>100</v>
      </c>
      <c r="Z190" s="111">
        <v>0</v>
      </c>
      <c r="AA190" s="111">
        <v>0</v>
      </c>
    </row>
    <row r="191" spans="1:28" ht="13.5" customHeight="1" x14ac:dyDescent="0.3">
      <c r="A191" s="16">
        <v>679</v>
      </c>
      <c r="B191" s="4" t="str">
        <f>VLOOKUP(A191,'1. 문헌특성'!A:W,2,0)</f>
        <v>Bril</v>
      </c>
      <c r="C191" s="16">
        <f>VLOOKUP(A191,'1. 문헌특성'!A:W,3,0)</f>
        <v>2000</v>
      </c>
      <c r="D191" s="16" t="str">
        <f t="shared" si="4"/>
        <v>Bril(2000)</v>
      </c>
      <c r="E191" s="4" t="str">
        <f>VLOOKUP(A191,'1. 문헌특성'!A:W,6,0)</f>
        <v>환자대조군</v>
      </c>
      <c r="F191" s="4" t="str">
        <f>VLOOKUP(A191,'1. 문헌특성'!A:W,11,0)</f>
        <v>당뇨병성 비신경병증환자/신경병증환자</v>
      </c>
      <c r="G191" s="15">
        <f>VLOOKUP(A191,'1. 문헌특성'!A:W,15,0)</f>
        <v>38</v>
      </c>
      <c r="H191" s="4" t="str">
        <f>VLOOKUP(A191,'1. 문헌특성'!A:W,16,0)</f>
        <v>- 당뇨병환자들에서 치료방식을 인슐린, 경구 혈당강하제, 식이요법을 하는 환자로만 구성
- 모든 피험자에서 자율신경계증상(대소변 실금, 변비, 야행성설사, 성기능장애, 기립성 어지럼증, 위염, 불규칙한 땀흘림, 피부건조 및 피부색변화)에 대한 자세한 조사가 포함된 의학, 신경학적 정보를 얻음
-당뇨병으로 인한 신경병증 환자를 선택하기 위해 신체, 신경검사가 수행되었음
-배제기준으로는 가족성 신경병증, 알콜중독, 영양결핍, 독성약물노출, 자가면역신경병증과 같은 다른 원인을 가진 환자는 제외함</v>
      </c>
      <c r="I191" s="16" t="s">
        <v>31</v>
      </c>
      <c r="J191" s="4" t="e">
        <f>VLOOKUP(A191,'1. 문헌특성'!A:W,25,0)</f>
        <v>#REF!</v>
      </c>
      <c r="K191" s="4" t="str">
        <f>VLOOKUP(A191,'1. 문헌특성'!A:W,12,0)</f>
        <v>1997.9-1999.6</v>
      </c>
      <c r="P191" s="16">
        <v>337</v>
      </c>
      <c r="Q191" s="111">
        <v>104</v>
      </c>
      <c r="R191" s="111">
        <v>31</v>
      </c>
      <c r="S191" s="111">
        <v>233</v>
      </c>
      <c r="T191" s="16">
        <v>69</v>
      </c>
      <c r="W191" s="16">
        <v>38</v>
      </c>
      <c r="X191" s="111">
        <v>34</v>
      </c>
      <c r="Y191" s="16">
        <v>89</v>
      </c>
      <c r="Z191" s="111">
        <v>4</v>
      </c>
      <c r="AA191" s="111">
        <v>11</v>
      </c>
      <c r="AB191" s="111"/>
    </row>
    <row r="192" spans="1:28" ht="13.5" customHeight="1" x14ac:dyDescent="0.3">
      <c r="A192" s="16">
        <v>679</v>
      </c>
      <c r="B192" s="4" t="str">
        <f>VLOOKUP(A192,'1. 문헌특성'!A:W,2,0)</f>
        <v>Bril</v>
      </c>
      <c r="C192" s="16">
        <f>VLOOKUP(A192,'1. 문헌특성'!A:W,3,0)</f>
        <v>2000</v>
      </c>
      <c r="D192" s="16" t="str">
        <f t="shared" si="4"/>
        <v>Bril(2000)</v>
      </c>
      <c r="E192" s="4" t="str">
        <f>VLOOKUP(A192,'1. 문헌특성'!A:W,6,0)</f>
        <v>환자대조군</v>
      </c>
      <c r="F192" s="4" t="str">
        <f>VLOOKUP(A192,'1. 문헌특성'!A:W,11,0)</f>
        <v>당뇨병성 비신경병증환자/신경병증환자</v>
      </c>
      <c r="G192" s="15">
        <f>VLOOKUP(A192,'1. 문헌특성'!A:W,15,0)</f>
        <v>38</v>
      </c>
      <c r="H192" s="4" t="str">
        <f>VLOOKUP(A192,'1. 문헌특성'!A:W,16,0)</f>
        <v>- 당뇨병환자들에서 치료방식을 인슐린, 경구 혈당강하제, 식이요법을 하는 환자로만 구성
- 모든 피험자에서 자율신경계증상(대소변 실금, 변비, 야행성설사, 성기능장애, 기립성 어지럼증, 위염, 불규칙한 땀흘림, 피부건조 및 피부색변화)에 대한 자세한 조사가 포함된 의학, 신경학적 정보를 얻음
-당뇨병으로 인한 신경병증 환자를 선택하기 위해 신체, 신경검사가 수행되었음
-배제기준으로는 가족성 신경병증, 알콜중독, 영양결핍, 독성약물노출, 자가면역신경병증과 같은 다른 원인을 가진 환자는 제외함</v>
      </c>
      <c r="I192" s="16" t="s">
        <v>31</v>
      </c>
      <c r="J192" s="4" t="e">
        <f>VLOOKUP(A192,'1. 문헌특성'!A:W,25,0)</f>
        <v>#REF!</v>
      </c>
      <c r="K192" s="4" t="str">
        <f>VLOOKUP(A192,'1. 문헌특성'!A:W,12,0)</f>
        <v>1997.9-1999.6</v>
      </c>
      <c r="M192" s="16" t="s">
        <v>1570</v>
      </c>
      <c r="P192" s="16">
        <v>337</v>
      </c>
      <c r="Q192" s="111">
        <v>51</v>
      </c>
      <c r="R192" s="111">
        <v>15</v>
      </c>
      <c r="S192" s="111">
        <v>286</v>
      </c>
      <c r="T192" s="16">
        <v>85</v>
      </c>
      <c r="W192" s="16">
        <v>38</v>
      </c>
      <c r="X192" s="111">
        <v>3</v>
      </c>
      <c r="Y192" s="16">
        <v>8</v>
      </c>
      <c r="Z192" s="111">
        <v>35</v>
      </c>
      <c r="AA192" s="111">
        <v>92</v>
      </c>
      <c r="AB192" s="111"/>
    </row>
    <row r="193" spans="1:32" ht="13.5" customHeight="1" x14ac:dyDescent="0.3">
      <c r="A193" s="16">
        <v>681</v>
      </c>
      <c r="B193" s="4" t="str">
        <f>VLOOKUP(A193,'1. 문헌특성'!A:W,2,0)</f>
        <v>Marinis</v>
      </c>
      <c r="C193" s="16">
        <f>VLOOKUP(A193,'1. 문헌특성'!A:W,3,0)</f>
        <v>2000</v>
      </c>
      <c r="D193" s="16" t="str">
        <f t="shared" si="4"/>
        <v>Marinis(2000)</v>
      </c>
      <c r="E193" s="4" t="str">
        <f>VLOOKUP(A193,'1. 문헌특성'!A:W,6,0)</f>
        <v>환자대조군</v>
      </c>
      <c r="F193" s="4" t="str">
        <f>VLOOKUP(A193,'1. 문헌특성'!A:W,11,0)</f>
        <v>파킨슨병(PD)/다계통위축증(MSA)</v>
      </c>
      <c r="G193" s="15">
        <f>VLOOKUP(A193,'1. 문헌특성'!A:W,15,0)</f>
        <v>15</v>
      </c>
      <c r="H193" s="4" t="str">
        <f>VLOOKUP(A193,'1.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193" s="16" t="s">
        <v>31</v>
      </c>
      <c r="J193" s="4" t="e">
        <f>VLOOKUP(A193,'1. 문헌특성'!A:W,25,0)</f>
        <v>#REF!</v>
      </c>
      <c r="K193" s="4" t="str">
        <f>VLOOKUP(A193,'1. 문헌특성'!A:W,12,0)</f>
        <v>-</v>
      </c>
      <c r="L193" s="17" t="s">
        <v>492</v>
      </c>
      <c r="P193" s="16">
        <v>15</v>
      </c>
      <c r="Q193" s="16">
        <v>15</v>
      </c>
      <c r="R193" s="16">
        <v>100</v>
      </c>
      <c r="S193" s="111">
        <v>0</v>
      </c>
      <c r="T193" s="111">
        <v>0</v>
      </c>
      <c r="W193" s="4">
        <v>15</v>
      </c>
      <c r="X193" s="16">
        <v>15</v>
      </c>
      <c r="Y193" s="16">
        <v>100</v>
      </c>
      <c r="Z193" s="111">
        <v>0</v>
      </c>
      <c r="AA193" s="111">
        <v>0</v>
      </c>
      <c r="AB193" s="111"/>
    </row>
    <row r="194" spans="1:32" ht="13.5" customHeight="1" x14ac:dyDescent="0.3">
      <c r="A194" s="16">
        <v>681</v>
      </c>
      <c r="B194" s="4" t="str">
        <f>VLOOKUP(A194,'1. 문헌특성'!A:W,2,0)</f>
        <v>Marinis</v>
      </c>
      <c r="C194" s="16">
        <f>VLOOKUP(A194,'1. 문헌특성'!A:W,3,0)</f>
        <v>2000</v>
      </c>
      <c r="D194" s="16" t="str">
        <f t="shared" si="4"/>
        <v>Marinis(2000)</v>
      </c>
      <c r="E194" s="4" t="str">
        <f>VLOOKUP(A194,'1. 문헌특성'!A:W,6,0)</f>
        <v>환자대조군</v>
      </c>
      <c r="F194" s="4" t="str">
        <f>VLOOKUP(A194,'1. 문헌특성'!A:W,11,0)</f>
        <v>파킨슨병(PD)/다계통위축증(MSA)</v>
      </c>
      <c r="G194" s="15">
        <f>VLOOKUP(A194,'1. 문헌특성'!A:W,15,0)</f>
        <v>15</v>
      </c>
      <c r="H194" s="4" t="str">
        <f>VLOOKUP(A194,'1.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194" s="16" t="s">
        <v>31</v>
      </c>
      <c r="J194" s="4" t="e">
        <f>VLOOKUP(A194,'1. 문헌특성'!A:W,25,0)</f>
        <v>#REF!</v>
      </c>
      <c r="K194" s="4" t="str">
        <f>VLOOKUP(A194,'1. 문헌특성'!A:W,12,0)</f>
        <v>-</v>
      </c>
      <c r="L194" s="17" t="s">
        <v>1672</v>
      </c>
      <c r="P194" s="16">
        <v>15</v>
      </c>
      <c r="Q194" s="111">
        <v>5</v>
      </c>
      <c r="R194" s="111">
        <v>33.299999999999997</v>
      </c>
      <c r="S194" s="16">
        <v>10</v>
      </c>
      <c r="T194" s="111">
        <v>66.7</v>
      </c>
      <c r="W194" s="116">
        <v>15</v>
      </c>
      <c r="X194" s="111">
        <v>15</v>
      </c>
      <c r="Y194" s="111">
        <v>100</v>
      </c>
      <c r="Z194" s="111">
        <v>0</v>
      </c>
      <c r="AA194" s="111">
        <v>0</v>
      </c>
      <c r="AB194" s="111"/>
    </row>
    <row r="195" spans="1:32" ht="13.5" customHeight="1" x14ac:dyDescent="0.3">
      <c r="A195" s="16">
        <v>681</v>
      </c>
      <c r="B195" s="4" t="str">
        <f>VLOOKUP(A195,'1. 문헌특성'!A:W,2,0)</f>
        <v>Marinis</v>
      </c>
      <c r="C195" s="16">
        <f>VLOOKUP(A195,'1. 문헌특성'!A:W,3,0)</f>
        <v>2000</v>
      </c>
      <c r="D195" s="16" t="str">
        <f t="shared" si="4"/>
        <v>Marinis(2000)</v>
      </c>
      <c r="E195" s="4" t="str">
        <f>VLOOKUP(A195,'1. 문헌특성'!A:W,6,0)</f>
        <v>환자대조군</v>
      </c>
      <c r="F195" s="4" t="str">
        <f>VLOOKUP(A195,'1. 문헌특성'!A:W,11,0)</f>
        <v>파킨슨병(PD)/다계통위축증(MSA)</v>
      </c>
      <c r="G195" s="15">
        <f>VLOOKUP(A195,'1. 문헌특성'!A:W,15,0)</f>
        <v>15</v>
      </c>
      <c r="H195" s="4" t="str">
        <f>VLOOKUP(A195,'1. 문헌특성'!A:W,16,0)</f>
        <v>MSA는 Quinn진단기준을 따르고, 파킨슨병환자는 H&amp;Y II 혹은 III단계로 자율신경증상이 없는 환자들이었음
배제기준: 당뇨병, 알콜중독, 자율신경계에 영향을 미칠 수 있는 다른 장애를 가진 환자들, 말초신경병증 있는 환자들, 항콜린제 복용하는 환자들
검사 최소 24시간 전에 항파킨슨병 치료를 중단하였음</v>
      </c>
      <c r="I195" s="16" t="s">
        <v>31</v>
      </c>
      <c r="J195" s="4" t="e">
        <f>VLOOKUP(A195,'1. 문헌특성'!A:W,25,0)</f>
        <v>#REF!</v>
      </c>
      <c r="K195" s="4" t="str">
        <f>VLOOKUP(A195,'1. 문헌특성'!A:W,12,0)</f>
        <v>-</v>
      </c>
      <c r="L195" s="17" t="s">
        <v>1671</v>
      </c>
      <c r="P195" s="16">
        <v>15</v>
      </c>
      <c r="Q195" s="111">
        <v>10</v>
      </c>
      <c r="R195" s="111">
        <v>66.7</v>
      </c>
      <c r="S195" s="16">
        <v>5</v>
      </c>
      <c r="T195" s="111">
        <v>33.299999999999997</v>
      </c>
      <c r="W195" s="116">
        <v>15</v>
      </c>
      <c r="X195" s="111">
        <v>15</v>
      </c>
      <c r="Y195" s="111">
        <v>100</v>
      </c>
      <c r="Z195" s="111">
        <v>0</v>
      </c>
      <c r="AA195" s="111">
        <v>0</v>
      </c>
      <c r="AB195" s="111"/>
    </row>
    <row r="196" spans="1:32" ht="13.5" customHeight="1" x14ac:dyDescent="0.3">
      <c r="A196" s="16">
        <v>689</v>
      </c>
      <c r="B196" s="4" t="str">
        <f>VLOOKUP(A196,'1. 문헌특성'!A:W,2,0)</f>
        <v>Shivji</v>
      </c>
      <c r="C196" s="16">
        <f>VLOOKUP(A196,'1. 문헌특성'!A:W,3,0)</f>
        <v>1999</v>
      </c>
      <c r="D196" s="16" t="str">
        <f t="shared" si="4"/>
        <v>Shivji(1999)</v>
      </c>
      <c r="E196" s="4" t="str">
        <f>VLOOKUP(A196,'1. 문헌특성'!A:W,6,0)</f>
        <v>환자대조군</v>
      </c>
      <c r="F196" s="4" t="str">
        <f>VLOOKUP(A196,'1. 문헌특성'!A:W,11,0)</f>
        <v>FAP(가족성 아밀로이드성 신경병증)/HSAN(유전성 감각 자율신경장애)</v>
      </c>
      <c r="G196" s="15">
        <f>VLOOKUP(A196,'1. 문헌특성'!A:W,15,0)</f>
        <v>6</v>
      </c>
      <c r="H196" s="4" t="str">
        <f>VLOOKUP(A196,'1. 문헌특성'!A:W,16,0)</f>
        <v>신경근 클리닉에서 FAP, HSAN으로 진단받은 환자들. FAP는 DNA 검사를 통해 아밀로이드 트렌트티레틴 met30이 있는것을 확인하였음. HSAN은 가족력으로 판단함</v>
      </c>
      <c r="I196" s="16" t="s">
        <v>31</v>
      </c>
      <c r="J196" s="4" t="e">
        <f>VLOOKUP(A196,'1. 문헌특성'!A:W,25,0)</f>
        <v>#REF!</v>
      </c>
      <c r="K196" s="4" t="str">
        <f>VLOOKUP(A196,'1. 문헌특성'!A:W,12,0)</f>
        <v>-</v>
      </c>
      <c r="L196" s="17" t="s">
        <v>1679</v>
      </c>
      <c r="M196" s="16" t="s">
        <v>872</v>
      </c>
      <c r="P196" s="16">
        <v>17</v>
      </c>
      <c r="Q196" s="16">
        <v>4</v>
      </c>
      <c r="R196" s="111">
        <v>23.5</v>
      </c>
      <c r="S196" s="16">
        <v>13</v>
      </c>
      <c r="T196" s="111">
        <v>76.5</v>
      </c>
      <c r="W196" s="16">
        <v>16</v>
      </c>
      <c r="X196" s="16">
        <v>15</v>
      </c>
      <c r="Y196" s="111">
        <v>93.8</v>
      </c>
      <c r="Z196" s="16" t="s">
        <v>1678</v>
      </c>
      <c r="AA196" s="111">
        <v>6.2</v>
      </c>
    </row>
    <row r="197" spans="1:32" ht="13.5" customHeight="1" x14ac:dyDescent="0.3">
      <c r="A197" s="16">
        <v>712</v>
      </c>
      <c r="B197" s="4" t="e">
        <f>VLOOKUP(A197,'1. 문헌특성'!A:W,2,0)</f>
        <v>#N/A</v>
      </c>
      <c r="C197" s="16" t="e">
        <f>VLOOKUP(A197,'1. 문헌특성'!A:W,3,0)</f>
        <v>#N/A</v>
      </c>
      <c r="D197" s="16" t="e">
        <f t="shared" si="4"/>
        <v>#N/A</v>
      </c>
      <c r="E197" s="4" t="e">
        <f>VLOOKUP(A197,'1. 문헌특성'!A:W,6,0)</f>
        <v>#N/A</v>
      </c>
      <c r="F197" s="4" t="e">
        <f>VLOOKUP(A197,'1. 문헌특성'!A:W,11,0)</f>
        <v>#N/A</v>
      </c>
      <c r="G197" s="15" t="e">
        <f>VLOOKUP(A197,'1. 문헌특성'!A:W,15,0)</f>
        <v>#N/A</v>
      </c>
      <c r="H197" s="4" t="e">
        <f>VLOOKUP(A197,'1. 문헌특성'!A:W,16,0)</f>
        <v>#N/A</v>
      </c>
      <c r="I197" s="16" t="s">
        <v>31</v>
      </c>
      <c r="J197" s="4" t="e">
        <f>VLOOKUP(A197,'1. 문헌특성'!A:W,25,0)</f>
        <v>#N/A</v>
      </c>
      <c r="K197" s="4" t="e">
        <f>VLOOKUP(A197,'1. 문헌특성'!A:W,12,0)</f>
        <v>#N/A</v>
      </c>
      <c r="P197" s="16">
        <v>22</v>
      </c>
      <c r="Q197" s="111">
        <v>14</v>
      </c>
      <c r="R197" s="111">
        <v>64</v>
      </c>
      <c r="S197" s="16">
        <v>8</v>
      </c>
      <c r="T197" s="16">
        <v>36</v>
      </c>
      <c r="W197" s="16">
        <v>21</v>
      </c>
      <c r="X197" s="16">
        <v>21</v>
      </c>
      <c r="Y197" s="16">
        <v>100</v>
      </c>
      <c r="Z197" s="111">
        <v>0</v>
      </c>
      <c r="AA197" s="111">
        <v>0</v>
      </c>
    </row>
    <row r="198" spans="1:32" ht="13.5" customHeight="1" x14ac:dyDescent="0.3">
      <c r="A198" s="16">
        <v>742</v>
      </c>
      <c r="B198" s="4" t="e">
        <f>VLOOKUP(A198,'1. 문헌특성'!A:W,2,0)</f>
        <v>#N/A</v>
      </c>
      <c r="C198" s="16" t="e">
        <f>VLOOKUP(A198,'1. 문헌특성'!A:W,3,0)</f>
        <v>#N/A</v>
      </c>
      <c r="D198" s="16" t="e">
        <f t="shared" si="4"/>
        <v>#N/A</v>
      </c>
      <c r="E198" s="4" t="e">
        <f>VLOOKUP(A198,'1. 문헌특성'!A:W,6,0)</f>
        <v>#N/A</v>
      </c>
      <c r="F198" s="4" t="e">
        <f>VLOOKUP(A198,'1. 문헌특성'!A:W,11,0)</f>
        <v>#N/A</v>
      </c>
      <c r="G198" s="15" t="e">
        <f>VLOOKUP(A198,'1. 문헌특성'!A:W,15,0)</f>
        <v>#N/A</v>
      </c>
      <c r="H198" s="4" t="e">
        <f>VLOOKUP(A198,'1. 문헌특성'!A:W,16,0)</f>
        <v>#N/A</v>
      </c>
      <c r="I198" s="16" t="s">
        <v>31</v>
      </c>
      <c r="J198" s="4" t="e">
        <f>VLOOKUP(A198,'1. 문헌특성'!A:W,25,0)</f>
        <v>#N/A</v>
      </c>
      <c r="K198" s="4" t="e">
        <f>VLOOKUP(A198,'1. 문헌특성'!A:W,12,0)</f>
        <v>#N/A</v>
      </c>
      <c r="M198" s="16" t="s">
        <v>687</v>
      </c>
      <c r="P198" s="16">
        <v>31</v>
      </c>
      <c r="Q198" s="16">
        <v>31</v>
      </c>
      <c r="R198" s="16">
        <v>100</v>
      </c>
      <c r="S198" s="111">
        <v>0</v>
      </c>
      <c r="T198" s="111">
        <v>0</v>
      </c>
      <c r="W198" s="16">
        <v>48</v>
      </c>
      <c r="X198" s="16">
        <v>48</v>
      </c>
      <c r="Y198" s="16">
        <v>100</v>
      </c>
      <c r="Z198" s="111">
        <v>0</v>
      </c>
      <c r="AA198" s="111">
        <v>0</v>
      </c>
    </row>
    <row r="199" spans="1:32" ht="13.5" customHeight="1" x14ac:dyDescent="0.3">
      <c r="A199" s="16">
        <v>742</v>
      </c>
      <c r="B199" s="4" t="e">
        <f>VLOOKUP(A199,'1. 문헌특성'!A:W,2,0)</f>
        <v>#N/A</v>
      </c>
      <c r="C199" s="16" t="e">
        <f>VLOOKUP(A199,'1. 문헌특성'!A:W,3,0)</f>
        <v>#N/A</v>
      </c>
      <c r="D199" s="16" t="e">
        <f t="shared" si="4"/>
        <v>#N/A</v>
      </c>
      <c r="E199" s="4" t="e">
        <f>VLOOKUP(A199,'1. 문헌특성'!A:W,6,0)</f>
        <v>#N/A</v>
      </c>
      <c r="F199" s="4" t="e">
        <f>VLOOKUP(A199,'1. 문헌특성'!A:W,11,0)</f>
        <v>#N/A</v>
      </c>
      <c r="G199" s="15" t="e">
        <f>VLOOKUP(A199,'1. 문헌특성'!A:W,15,0)</f>
        <v>#N/A</v>
      </c>
      <c r="H199" s="4" t="e">
        <f>VLOOKUP(A199,'1. 문헌특성'!A:W,16,0)</f>
        <v>#N/A</v>
      </c>
      <c r="I199" s="16" t="s">
        <v>31</v>
      </c>
      <c r="J199" s="4" t="e">
        <f>VLOOKUP(A199,'1. 문헌특성'!A:W,25,0)</f>
        <v>#N/A</v>
      </c>
      <c r="K199" s="4" t="e">
        <f>VLOOKUP(A199,'1. 문헌특성'!A:W,12,0)</f>
        <v>#N/A</v>
      </c>
      <c r="M199" s="16" t="s">
        <v>669</v>
      </c>
      <c r="P199" s="16">
        <v>31</v>
      </c>
      <c r="Q199" s="16">
        <v>24</v>
      </c>
      <c r="R199" s="111">
        <v>77.5</v>
      </c>
      <c r="S199" s="16">
        <v>7</v>
      </c>
      <c r="T199" s="16">
        <v>22.5</v>
      </c>
      <c r="W199" s="16">
        <v>48</v>
      </c>
      <c r="X199" s="16">
        <v>48</v>
      </c>
      <c r="Y199" s="16">
        <v>100</v>
      </c>
      <c r="Z199" s="111">
        <v>0</v>
      </c>
      <c r="AA199" s="111">
        <v>0</v>
      </c>
      <c r="AF199" s="17" t="s">
        <v>391</v>
      </c>
    </row>
    <row r="200" spans="1:32" ht="13.5" customHeight="1" x14ac:dyDescent="0.3">
      <c r="A200" s="16">
        <v>762</v>
      </c>
      <c r="B200" s="4" t="e">
        <f>VLOOKUP(A200,'1. 문헌특성'!A:W,2,0)</f>
        <v>#N/A</v>
      </c>
      <c r="C200" s="16" t="e">
        <f>VLOOKUP(A200,'1. 문헌특성'!A:W,3,0)</f>
        <v>#N/A</v>
      </c>
      <c r="D200" s="16" t="e">
        <f t="shared" si="4"/>
        <v>#N/A</v>
      </c>
      <c r="E200" s="4" t="e">
        <f>VLOOKUP(A200,'1. 문헌특성'!A:W,6,0)</f>
        <v>#N/A</v>
      </c>
      <c r="F200" s="4" t="e">
        <f>VLOOKUP(A200,'1. 문헌특성'!A:W,11,0)</f>
        <v>#N/A</v>
      </c>
      <c r="G200" s="15" t="e">
        <f>VLOOKUP(A200,'1. 문헌특성'!A:W,15,0)</f>
        <v>#N/A</v>
      </c>
      <c r="H200" s="4" t="e">
        <f>VLOOKUP(A200,'1. 문헌특성'!A:W,16,0)</f>
        <v>#N/A</v>
      </c>
      <c r="I200" s="16" t="s">
        <v>31</v>
      </c>
      <c r="J200" s="4" t="e">
        <f>VLOOKUP(A200,'1. 문헌특성'!A:W,25,0)</f>
        <v>#N/A</v>
      </c>
      <c r="K200" s="4" t="e">
        <f>VLOOKUP(A200,'1. 문헌특성'!A:W,12,0)</f>
        <v>#N/A</v>
      </c>
      <c r="L200" s="17" t="s">
        <v>1710</v>
      </c>
      <c r="M200" s="16" t="s">
        <v>612</v>
      </c>
      <c r="P200" s="16">
        <v>23</v>
      </c>
      <c r="Q200" s="16">
        <v>12</v>
      </c>
      <c r="R200" s="16">
        <v>52</v>
      </c>
      <c r="S200" s="16">
        <v>11</v>
      </c>
      <c r="T200" s="16">
        <v>48</v>
      </c>
      <c r="W200" s="16">
        <v>10</v>
      </c>
      <c r="X200" s="16">
        <v>10</v>
      </c>
      <c r="Y200" s="16">
        <v>100</v>
      </c>
      <c r="Z200" s="111">
        <v>0</v>
      </c>
      <c r="AA200" s="111">
        <v>0</v>
      </c>
      <c r="AF200" s="17" t="s">
        <v>391</v>
      </c>
    </row>
    <row r="201" spans="1:32" ht="13.5" customHeight="1" x14ac:dyDescent="0.3">
      <c r="A201" s="16">
        <v>769</v>
      </c>
      <c r="B201" s="4" t="e">
        <f>VLOOKUP(A201,'1. 문헌특성'!A:W,2,0)</f>
        <v>#N/A</v>
      </c>
      <c r="C201" s="16" t="e">
        <f>VLOOKUP(A201,'1. 문헌특성'!A:W,3,0)</f>
        <v>#N/A</v>
      </c>
      <c r="D201" s="16" t="e">
        <f t="shared" si="4"/>
        <v>#N/A</v>
      </c>
      <c r="E201" s="4" t="e">
        <f>VLOOKUP(A201,'1. 문헌특성'!A:W,6,0)</f>
        <v>#N/A</v>
      </c>
      <c r="F201" s="4" t="e">
        <f>VLOOKUP(A201,'1. 문헌특성'!A:W,11,0)</f>
        <v>#N/A</v>
      </c>
      <c r="G201" s="15" t="e">
        <f>VLOOKUP(A201,'1. 문헌특성'!A:W,15,0)</f>
        <v>#N/A</v>
      </c>
      <c r="H201" s="4" t="e">
        <f>VLOOKUP(A201,'1. 문헌특성'!A:W,16,0)</f>
        <v>#N/A</v>
      </c>
      <c r="I201" s="16" t="s">
        <v>31</v>
      </c>
      <c r="J201" s="4" t="e">
        <f>VLOOKUP(A201,'1. 문헌특성'!A:W,25,0)</f>
        <v>#N/A</v>
      </c>
      <c r="K201" s="4" t="e">
        <f>VLOOKUP(A201,'1. 문헌특성'!A:W,12,0)</f>
        <v>#N/A</v>
      </c>
      <c r="L201" s="17" t="s">
        <v>1483</v>
      </c>
      <c r="P201" s="16">
        <v>23</v>
      </c>
      <c r="Q201" s="111">
        <v>22</v>
      </c>
      <c r="R201" s="111">
        <v>95.7</v>
      </c>
      <c r="S201" s="16">
        <v>1</v>
      </c>
      <c r="T201" s="111">
        <v>4.3</v>
      </c>
      <c r="W201" s="16">
        <v>24</v>
      </c>
      <c r="X201" s="111">
        <v>24</v>
      </c>
      <c r="Y201" s="111">
        <v>100</v>
      </c>
      <c r="Z201" s="16">
        <v>0</v>
      </c>
      <c r="AA201" s="111">
        <v>0</v>
      </c>
      <c r="AB201" s="111"/>
      <c r="AF201" s="17" t="s">
        <v>379</v>
      </c>
    </row>
    <row r="202" spans="1:32" ht="13.5" customHeight="1" x14ac:dyDescent="0.3">
      <c r="A202" s="16">
        <v>769</v>
      </c>
      <c r="B202" s="4" t="e">
        <f>VLOOKUP(A202,'1. 문헌특성'!A:W,2,0)</f>
        <v>#N/A</v>
      </c>
      <c r="C202" s="16" t="e">
        <f>VLOOKUP(A202,'1. 문헌특성'!A:W,3,0)</f>
        <v>#N/A</v>
      </c>
      <c r="D202" s="16" t="e">
        <f t="shared" si="4"/>
        <v>#N/A</v>
      </c>
      <c r="E202" s="4" t="e">
        <f>VLOOKUP(A202,'1. 문헌특성'!A:W,6,0)</f>
        <v>#N/A</v>
      </c>
      <c r="F202" s="4" t="e">
        <f>VLOOKUP(A202,'1. 문헌특성'!A:W,11,0)</f>
        <v>#N/A</v>
      </c>
      <c r="G202" s="15" t="e">
        <f>VLOOKUP(A202,'1. 문헌특성'!A:W,15,0)</f>
        <v>#N/A</v>
      </c>
      <c r="H202" s="4" t="e">
        <f>VLOOKUP(A202,'1. 문헌특성'!A:W,16,0)</f>
        <v>#N/A</v>
      </c>
      <c r="I202" s="16" t="s">
        <v>31</v>
      </c>
      <c r="J202" s="4" t="e">
        <f>VLOOKUP(A202,'1. 문헌특성'!A:W,25,0)</f>
        <v>#N/A</v>
      </c>
      <c r="K202" s="4" t="e">
        <f>VLOOKUP(A202,'1. 문헌특성'!A:W,12,0)</f>
        <v>#N/A</v>
      </c>
      <c r="L202" s="17" t="s">
        <v>1716</v>
      </c>
      <c r="P202" s="16">
        <v>23</v>
      </c>
      <c r="Q202" s="111">
        <v>21</v>
      </c>
      <c r="R202" s="111">
        <v>91.3</v>
      </c>
      <c r="S202" s="16">
        <v>2</v>
      </c>
      <c r="T202" s="111">
        <v>8.6999999999999993</v>
      </c>
      <c r="W202" s="16">
        <v>24</v>
      </c>
      <c r="X202" s="111">
        <v>22</v>
      </c>
      <c r="Y202" s="111">
        <v>91.7</v>
      </c>
      <c r="Z202" s="16">
        <v>2</v>
      </c>
      <c r="AA202" s="111">
        <v>8.3000000000000007</v>
      </c>
      <c r="AB202" s="111"/>
      <c r="AF202" s="17" t="s">
        <v>379</v>
      </c>
    </row>
    <row r="203" spans="1:32" ht="13.5" customHeight="1" x14ac:dyDescent="0.3">
      <c r="A203" s="16">
        <v>769</v>
      </c>
      <c r="B203" s="4" t="e">
        <f>VLOOKUP(A203,'1. 문헌특성'!A:W,2,0)</f>
        <v>#N/A</v>
      </c>
      <c r="C203" s="16" t="e">
        <f>VLOOKUP(A203,'1. 문헌특성'!A:W,3,0)</f>
        <v>#N/A</v>
      </c>
      <c r="D203" s="16" t="e">
        <f t="shared" si="4"/>
        <v>#N/A</v>
      </c>
      <c r="E203" s="4" t="e">
        <f>VLOOKUP(A203,'1. 문헌특성'!A:W,6,0)</f>
        <v>#N/A</v>
      </c>
      <c r="F203" s="4" t="e">
        <f>VLOOKUP(A203,'1. 문헌특성'!A:W,11,0)</f>
        <v>#N/A</v>
      </c>
      <c r="G203" s="15" t="e">
        <f>VLOOKUP(A203,'1. 문헌특성'!A:W,15,0)</f>
        <v>#N/A</v>
      </c>
      <c r="H203" s="4" t="e">
        <f>VLOOKUP(A203,'1. 문헌특성'!A:W,16,0)</f>
        <v>#N/A</v>
      </c>
      <c r="I203" s="16" t="s">
        <v>31</v>
      </c>
      <c r="J203" s="4" t="e">
        <f>VLOOKUP(A203,'1. 문헌특성'!A:W,25,0)</f>
        <v>#N/A</v>
      </c>
      <c r="K203" s="4" t="e">
        <f>VLOOKUP(A203,'1. 문헌특성'!A:W,12,0)</f>
        <v>#N/A</v>
      </c>
      <c r="L203" s="17" t="s">
        <v>1717</v>
      </c>
      <c r="P203" s="16">
        <v>23</v>
      </c>
      <c r="Q203" s="111">
        <v>21</v>
      </c>
      <c r="R203" s="111">
        <v>91.3</v>
      </c>
      <c r="S203" s="16">
        <v>2</v>
      </c>
      <c r="T203" s="111">
        <v>8.6999999999999993</v>
      </c>
      <c r="W203" s="16">
        <v>24</v>
      </c>
      <c r="X203" s="111">
        <v>24</v>
      </c>
      <c r="Y203" s="111">
        <v>100</v>
      </c>
      <c r="Z203" s="16">
        <v>0</v>
      </c>
      <c r="AA203" s="111">
        <v>0</v>
      </c>
      <c r="AB203" s="111"/>
      <c r="AF203" s="17" t="s">
        <v>379</v>
      </c>
    </row>
    <row r="204" spans="1:32" ht="13.5" customHeight="1" x14ac:dyDescent="0.3">
      <c r="A204" s="16">
        <v>769</v>
      </c>
      <c r="B204" s="4" t="e">
        <f>VLOOKUP(A204,'1. 문헌특성'!A:W,2,0)</f>
        <v>#N/A</v>
      </c>
      <c r="C204" s="16" t="e">
        <f>VLOOKUP(A204,'1. 문헌특성'!A:W,3,0)</f>
        <v>#N/A</v>
      </c>
      <c r="D204" s="16" t="e">
        <f t="shared" si="4"/>
        <v>#N/A</v>
      </c>
      <c r="E204" s="4" t="e">
        <f>VLOOKUP(A204,'1. 문헌특성'!A:W,6,0)</f>
        <v>#N/A</v>
      </c>
      <c r="F204" s="4" t="e">
        <f>VLOOKUP(A204,'1. 문헌특성'!A:W,11,0)</f>
        <v>#N/A</v>
      </c>
      <c r="G204" s="15" t="e">
        <f>VLOOKUP(A204,'1. 문헌특성'!A:W,15,0)</f>
        <v>#N/A</v>
      </c>
      <c r="H204" s="4" t="e">
        <f>VLOOKUP(A204,'1. 문헌특성'!A:W,16,0)</f>
        <v>#N/A</v>
      </c>
      <c r="I204" s="16" t="s">
        <v>31</v>
      </c>
      <c r="J204" s="4" t="e">
        <f>VLOOKUP(A204,'1. 문헌특성'!A:W,25,0)</f>
        <v>#N/A</v>
      </c>
      <c r="K204" s="4" t="e">
        <f>VLOOKUP(A204,'1. 문헌특성'!A:W,12,0)</f>
        <v>#N/A</v>
      </c>
      <c r="L204" s="17" t="s">
        <v>1483</v>
      </c>
      <c r="P204" s="16">
        <v>23</v>
      </c>
      <c r="Q204" s="111">
        <v>21</v>
      </c>
      <c r="R204" s="111">
        <v>91.3</v>
      </c>
      <c r="S204" s="16">
        <v>2</v>
      </c>
      <c r="T204" s="111">
        <v>8.6999999999999993</v>
      </c>
      <c r="W204" s="16">
        <v>24</v>
      </c>
      <c r="X204" s="111">
        <v>22</v>
      </c>
      <c r="Y204" s="111">
        <v>91.7</v>
      </c>
      <c r="Z204" s="16">
        <v>2</v>
      </c>
      <c r="AA204" s="111">
        <v>8.3000000000000007</v>
      </c>
      <c r="AB204" s="111"/>
      <c r="AF204" s="17" t="s">
        <v>1719</v>
      </c>
    </row>
    <row r="205" spans="1:32" ht="13.5" customHeight="1" x14ac:dyDescent="0.3">
      <c r="A205" s="16">
        <v>769</v>
      </c>
      <c r="B205" s="4" t="e">
        <f>VLOOKUP(A205,'1. 문헌특성'!A:W,2,0)</f>
        <v>#N/A</v>
      </c>
      <c r="C205" s="16" t="e">
        <f>VLOOKUP(A205,'1. 문헌특성'!A:W,3,0)</f>
        <v>#N/A</v>
      </c>
      <c r="D205" s="16" t="e">
        <f t="shared" si="4"/>
        <v>#N/A</v>
      </c>
      <c r="E205" s="4" t="e">
        <f>VLOOKUP(A205,'1. 문헌특성'!A:W,6,0)</f>
        <v>#N/A</v>
      </c>
      <c r="F205" s="4" t="e">
        <f>VLOOKUP(A205,'1. 문헌특성'!A:W,11,0)</f>
        <v>#N/A</v>
      </c>
      <c r="G205" s="15" t="e">
        <f>VLOOKUP(A205,'1. 문헌특성'!A:W,15,0)</f>
        <v>#N/A</v>
      </c>
      <c r="H205" s="4" t="e">
        <f>VLOOKUP(A205,'1. 문헌특성'!A:W,16,0)</f>
        <v>#N/A</v>
      </c>
      <c r="I205" s="16" t="s">
        <v>31</v>
      </c>
      <c r="J205" s="4" t="e">
        <f>VLOOKUP(A205,'1. 문헌특성'!A:W,25,0)</f>
        <v>#N/A</v>
      </c>
      <c r="K205" s="4" t="e">
        <f>VLOOKUP(A205,'1. 문헌특성'!A:W,12,0)</f>
        <v>#N/A</v>
      </c>
      <c r="L205" s="17" t="s">
        <v>1716</v>
      </c>
      <c r="P205" s="16">
        <v>23</v>
      </c>
      <c r="Q205" s="111">
        <v>18</v>
      </c>
      <c r="R205" s="111">
        <v>78.3</v>
      </c>
      <c r="S205" s="16">
        <v>5</v>
      </c>
      <c r="T205" s="111">
        <v>21.7</v>
      </c>
      <c r="W205" s="16">
        <v>24</v>
      </c>
      <c r="X205" s="111">
        <v>21</v>
      </c>
      <c r="Y205" s="111">
        <v>87.5</v>
      </c>
      <c r="Z205" s="16">
        <v>3</v>
      </c>
      <c r="AA205" s="111">
        <v>12.5</v>
      </c>
      <c r="AB205" s="111"/>
      <c r="AF205" s="17" t="s">
        <v>1719</v>
      </c>
    </row>
    <row r="206" spans="1:32" ht="13.5" customHeight="1" x14ac:dyDescent="0.3">
      <c r="A206" s="16">
        <v>769</v>
      </c>
      <c r="B206" s="4" t="e">
        <f>VLOOKUP(A206,'1. 문헌특성'!A:W,2,0)</f>
        <v>#N/A</v>
      </c>
      <c r="C206" s="16" t="e">
        <f>VLOOKUP(A206,'1. 문헌특성'!A:W,3,0)</f>
        <v>#N/A</v>
      </c>
      <c r="D206" s="16" t="e">
        <f t="shared" si="4"/>
        <v>#N/A</v>
      </c>
      <c r="E206" s="4" t="e">
        <f>VLOOKUP(A206,'1. 문헌특성'!A:W,6,0)</f>
        <v>#N/A</v>
      </c>
      <c r="F206" s="4" t="e">
        <f>VLOOKUP(A206,'1. 문헌특성'!A:W,11,0)</f>
        <v>#N/A</v>
      </c>
      <c r="G206" s="15" t="e">
        <f>VLOOKUP(A206,'1. 문헌특성'!A:W,15,0)</f>
        <v>#N/A</v>
      </c>
      <c r="H206" s="4" t="e">
        <f>VLOOKUP(A206,'1. 문헌특성'!A:W,16,0)</f>
        <v>#N/A</v>
      </c>
      <c r="I206" s="16" t="s">
        <v>31</v>
      </c>
      <c r="J206" s="4" t="e">
        <f>VLOOKUP(A206,'1. 문헌특성'!A:W,25,0)</f>
        <v>#N/A</v>
      </c>
      <c r="K206" s="4" t="e">
        <f>VLOOKUP(A206,'1. 문헌특성'!A:W,12,0)</f>
        <v>#N/A</v>
      </c>
      <c r="L206" s="17" t="s">
        <v>1717</v>
      </c>
      <c r="P206" s="16">
        <v>23</v>
      </c>
      <c r="Q206" s="111">
        <v>20</v>
      </c>
      <c r="R206" s="111">
        <v>87</v>
      </c>
      <c r="S206" s="16">
        <v>3</v>
      </c>
      <c r="T206" s="111">
        <v>13</v>
      </c>
      <c r="W206" s="16">
        <v>24</v>
      </c>
      <c r="X206" s="111">
        <v>22</v>
      </c>
      <c r="Y206" s="111">
        <v>91.7</v>
      </c>
      <c r="Z206" s="16">
        <v>2</v>
      </c>
      <c r="AA206" s="111">
        <v>8.3000000000000007</v>
      </c>
      <c r="AB206" s="111"/>
      <c r="AF206" s="17" t="s">
        <v>1719</v>
      </c>
    </row>
    <row r="207" spans="1:32" ht="13.5" customHeight="1" x14ac:dyDescent="0.3">
      <c r="A207" s="16">
        <v>863</v>
      </c>
      <c r="B207" s="4" t="e">
        <f>VLOOKUP(A207,'1. 문헌특성'!A:W,2,0)</f>
        <v>#N/A</v>
      </c>
      <c r="C207" s="16" t="e">
        <f>VLOOKUP(A207,'1. 문헌특성'!A:W,3,0)</f>
        <v>#N/A</v>
      </c>
      <c r="D207" s="16" t="e">
        <f t="shared" si="4"/>
        <v>#N/A</v>
      </c>
      <c r="E207" s="4" t="e">
        <f>VLOOKUP(A207,'1. 문헌특성'!A:W,6,0)</f>
        <v>#N/A</v>
      </c>
      <c r="F207" s="4" t="e">
        <f>VLOOKUP(A207,'1. 문헌특성'!A:W,11,0)</f>
        <v>#N/A</v>
      </c>
      <c r="G207" s="15" t="e">
        <f>VLOOKUP(A207,'1. 문헌특성'!A:W,15,0)</f>
        <v>#N/A</v>
      </c>
      <c r="H207" s="4" t="e">
        <f>VLOOKUP(A207,'1. 문헌특성'!A:W,16,0)</f>
        <v>#N/A</v>
      </c>
      <c r="I207" s="16" t="s">
        <v>31</v>
      </c>
      <c r="J207" s="4" t="e">
        <f>VLOOKUP(A207,'1. 문헌특성'!A:W,25,0)</f>
        <v>#N/A</v>
      </c>
      <c r="K207" s="4" t="e">
        <f>VLOOKUP(A207,'1. 문헌특성'!A:W,12,0)</f>
        <v>#N/A</v>
      </c>
      <c r="P207" s="16">
        <v>30</v>
      </c>
      <c r="Q207" s="111">
        <v>24</v>
      </c>
      <c r="R207" s="111">
        <v>80</v>
      </c>
      <c r="S207" s="16">
        <v>6</v>
      </c>
      <c r="T207" s="111">
        <v>20</v>
      </c>
      <c r="W207" s="16">
        <v>30</v>
      </c>
      <c r="X207" s="16">
        <v>30</v>
      </c>
      <c r="Y207" s="16">
        <v>100</v>
      </c>
      <c r="Z207" s="111">
        <v>0</v>
      </c>
      <c r="AA207" s="111">
        <v>0</v>
      </c>
      <c r="AF207" s="17" t="s">
        <v>1753</v>
      </c>
    </row>
    <row r="208" spans="1:32" ht="13.5" customHeight="1" x14ac:dyDescent="0.3">
      <c r="A208" s="16">
        <v>874</v>
      </c>
      <c r="B208" s="4" t="e">
        <f>VLOOKUP(A208,'1. 문헌특성'!A:W,2,0)</f>
        <v>#N/A</v>
      </c>
      <c r="C208" s="16" t="e">
        <f>VLOOKUP(A208,'1. 문헌특성'!A:W,3,0)</f>
        <v>#N/A</v>
      </c>
      <c r="D208" s="16" t="e">
        <f t="shared" si="4"/>
        <v>#N/A</v>
      </c>
      <c r="E208" s="4" t="e">
        <f>VLOOKUP(A208,'1. 문헌특성'!A:W,6,0)</f>
        <v>#N/A</v>
      </c>
      <c r="F208" s="4" t="e">
        <f>VLOOKUP(A208,'1. 문헌특성'!A:W,11,0)</f>
        <v>#N/A</v>
      </c>
      <c r="G208" s="15" t="e">
        <f>VLOOKUP(A208,'1. 문헌특성'!A:W,15,0)</f>
        <v>#N/A</v>
      </c>
      <c r="H208" s="4" t="e">
        <f>VLOOKUP(A208,'1. 문헌특성'!A:W,16,0)</f>
        <v>#N/A</v>
      </c>
      <c r="I208" s="16" t="s">
        <v>31</v>
      </c>
      <c r="J208" s="4" t="e">
        <f>VLOOKUP(A208,'1. 문헌특성'!A:W,25,0)</f>
        <v>#N/A</v>
      </c>
      <c r="K208" s="4" t="e">
        <f>VLOOKUP(A208,'1. 문헌특성'!A:W,12,0)</f>
        <v>#N/A</v>
      </c>
      <c r="P208" s="16">
        <v>21</v>
      </c>
      <c r="Q208" s="16">
        <v>15</v>
      </c>
      <c r="R208" s="16">
        <v>71</v>
      </c>
      <c r="S208" s="16">
        <v>6</v>
      </c>
      <c r="T208" s="111">
        <v>29</v>
      </c>
      <c r="W208" s="16">
        <v>20</v>
      </c>
      <c r="X208" s="16">
        <v>20</v>
      </c>
      <c r="Y208" s="16">
        <v>100</v>
      </c>
      <c r="Z208" s="16">
        <v>0</v>
      </c>
      <c r="AA208" s="16">
        <v>0</v>
      </c>
    </row>
    <row r="209" spans="1:32" ht="13.5" customHeight="1" x14ac:dyDescent="0.3">
      <c r="A209" s="16">
        <v>882</v>
      </c>
      <c r="B209" s="4" t="e">
        <f>VLOOKUP(A209,'1. 문헌특성'!A:W,2,0)</f>
        <v>#N/A</v>
      </c>
      <c r="C209" s="16" t="e">
        <f>VLOOKUP(A209,'1. 문헌특성'!A:W,3,0)</f>
        <v>#N/A</v>
      </c>
      <c r="D209" s="16" t="e">
        <f t="shared" si="4"/>
        <v>#N/A</v>
      </c>
      <c r="E209" s="4" t="e">
        <f>VLOOKUP(A209,'1. 문헌특성'!A:W,6,0)</f>
        <v>#N/A</v>
      </c>
      <c r="F209" s="4" t="e">
        <f>VLOOKUP(A209,'1. 문헌특성'!A:W,11,0)</f>
        <v>#N/A</v>
      </c>
      <c r="G209" s="15" t="e">
        <f>VLOOKUP(A209,'1. 문헌특성'!A:W,15,0)</f>
        <v>#N/A</v>
      </c>
      <c r="H209" s="4" t="e">
        <f>VLOOKUP(A209,'1. 문헌특성'!A:W,16,0)</f>
        <v>#N/A</v>
      </c>
      <c r="I209" s="16" t="s">
        <v>31</v>
      </c>
      <c r="J209" s="4" t="e">
        <f>VLOOKUP(A209,'1. 문헌특성'!A:W,25,0)</f>
        <v>#N/A</v>
      </c>
      <c r="K209" s="4" t="e">
        <f>VLOOKUP(A209,'1. 문헌특성'!A:W,12,0)</f>
        <v>#N/A</v>
      </c>
      <c r="P209" s="16">
        <v>40</v>
      </c>
      <c r="Q209" s="111">
        <v>23</v>
      </c>
      <c r="R209" s="111">
        <v>57</v>
      </c>
      <c r="S209" s="16">
        <v>17</v>
      </c>
      <c r="T209" s="16">
        <v>43</v>
      </c>
      <c r="W209" s="16">
        <v>35</v>
      </c>
      <c r="X209" s="16">
        <v>35</v>
      </c>
      <c r="Y209" s="16">
        <v>100</v>
      </c>
      <c r="Z209" s="111">
        <v>0</v>
      </c>
      <c r="AA209" s="111">
        <v>0</v>
      </c>
    </row>
    <row r="210" spans="1:32" ht="13.5" customHeight="1" x14ac:dyDescent="0.3">
      <c r="A210" s="16">
        <v>915</v>
      </c>
      <c r="B210" s="4" t="e">
        <f>VLOOKUP(A210,'1. 문헌특성'!A:W,2,0)</f>
        <v>#N/A</v>
      </c>
      <c r="C210" s="16" t="e">
        <f>VLOOKUP(A210,'1. 문헌특성'!A:W,3,0)</f>
        <v>#N/A</v>
      </c>
      <c r="D210" s="16" t="e">
        <f t="shared" si="4"/>
        <v>#N/A</v>
      </c>
      <c r="E210" s="4" t="e">
        <f>VLOOKUP(A210,'1. 문헌특성'!A:W,6,0)</f>
        <v>#N/A</v>
      </c>
      <c r="F210" s="4" t="e">
        <f>VLOOKUP(A210,'1. 문헌특성'!A:W,11,0)</f>
        <v>#N/A</v>
      </c>
      <c r="G210" s="15" t="e">
        <f>VLOOKUP(A210,'1. 문헌특성'!A:W,15,0)</f>
        <v>#N/A</v>
      </c>
      <c r="H210" s="4" t="e">
        <f>VLOOKUP(A210,'1. 문헌특성'!A:W,16,0)</f>
        <v>#N/A</v>
      </c>
      <c r="I210" s="16" t="s">
        <v>31</v>
      </c>
      <c r="J210" s="4" t="e">
        <f>VLOOKUP(A210,'1. 문헌특성'!A:W,25,0)</f>
        <v>#N/A</v>
      </c>
      <c r="K210" s="4" t="e">
        <f>VLOOKUP(A210,'1. 문헌특성'!A:W,12,0)</f>
        <v>#N/A</v>
      </c>
      <c r="P210" s="16">
        <v>61</v>
      </c>
      <c r="Q210" s="111">
        <v>56</v>
      </c>
      <c r="R210" s="111">
        <v>91</v>
      </c>
      <c r="S210" s="16">
        <v>6</v>
      </c>
      <c r="T210" s="16">
        <v>9</v>
      </c>
      <c r="W210" s="16">
        <v>45</v>
      </c>
      <c r="X210" s="16">
        <v>45</v>
      </c>
      <c r="Y210" s="16">
        <v>100</v>
      </c>
      <c r="Z210" s="111">
        <v>0</v>
      </c>
      <c r="AA210" s="111">
        <v>0</v>
      </c>
    </row>
    <row r="211" spans="1:32" ht="13.5" customHeight="1" x14ac:dyDescent="0.3">
      <c r="A211" s="16">
        <v>946</v>
      </c>
      <c r="B211" s="4" t="e">
        <f>VLOOKUP(A211,'1. 문헌특성'!A:W,2,0)</f>
        <v>#N/A</v>
      </c>
      <c r="C211" s="16" t="e">
        <f>VLOOKUP(A211,'1. 문헌특성'!A:W,3,0)</f>
        <v>#N/A</v>
      </c>
      <c r="D211" s="16" t="e">
        <f t="shared" si="4"/>
        <v>#N/A</v>
      </c>
      <c r="E211" s="4" t="e">
        <f>VLOOKUP(A211,'1. 문헌특성'!A:W,6,0)</f>
        <v>#N/A</v>
      </c>
      <c r="F211" s="4" t="e">
        <f>VLOOKUP(A211,'1. 문헌특성'!A:W,11,0)</f>
        <v>#N/A</v>
      </c>
      <c r="G211" s="15" t="e">
        <f>VLOOKUP(A211,'1. 문헌특성'!A:W,15,0)</f>
        <v>#N/A</v>
      </c>
      <c r="H211" s="4" t="e">
        <f>VLOOKUP(A211,'1. 문헌특성'!A:W,16,0)</f>
        <v>#N/A</v>
      </c>
      <c r="I211" s="16" t="s">
        <v>31</v>
      </c>
      <c r="J211" s="4" t="e">
        <f>VLOOKUP(A211,'1. 문헌특성'!A:W,25,0)</f>
        <v>#N/A</v>
      </c>
      <c r="K211" s="4" t="e">
        <f>VLOOKUP(A211,'1. 문헌특성'!A:W,12,0)</f>
        <v>#N/A</v>
      </c>
      <c r="P211" s="16">
        <v>15</v>
      </c>
      <c r="Q211" s="111">
        <v>6</v>
      </c>
      <c r="R211" s="111">
        <v>40</v>
      </c>
      <c r="S211" s="16">
        <v>9</v>
      </c>
      <c r="T211" s="111">
        <v>60</v>
      </c>
      <c r="W211" s="16">
        <v>30</v>
      </c>
      <c r="X211" s="111">
        <v>29</v>
      </c>
      <c r="Y211" s="111">
        <v>96.7</v>
      </c>
      <c r="Z211" s="16">
        <v>1</v>
      </c>
      <c r="AA211" s="111">
        <v>3.3</v>
      </c>
      <c r="AB211" s="16">
        <v>0.05</v>
      </c>
    </row>
    <row r="212" spans="1:32" ht="13.5" customHeight="1" x14ac:dyDescent="0.3">
      <c r="A212" s="16">
        <v>1745</v>
      </c>
      <c r="B212" s="4" t="e">
        <f>VLOOKUP(A212,'1. 문헌특성'!A:W,2,0)</f>
        <v>#N/A</v>
      </c>
      <c r="C212" s="16" t="e">
        <f>VLOOKUP(A212,'1. 문헌특성'!A:W,3,0)</f>
        <v>#N/A</v>
      </c>
      <c r="D212" s="16" t="e">
        <f t="shared" si="4"/>
        <v>#N/A</v>
      </c>
      <c r="E212" s="4" t="e">
        <f>VLOOKUP(A212,'1. 문헌특성'!A:W,6,0)</f>
        <v>#N/A</v>
      </c>
      <c r="F212" s="4" t="e">
        <f>VLOOKUP(A212,'1. 문헌특성'!A:W,11,0)</f>
        <v>#N/A</v>
      </c>
      <c r="G212" s="15" t="e">
        <f>VLOOKUP(A212,'1. 문헌특성'!A:W,15,0)</f>
        <v>#N/A</v>
      </c>
      <c r="H212" s="4" t="e">
        <f>VLOOKUP(A212,'1. 문헌특성'!A:W,16,0)</f>
        <v>#N/A</v>
      </c>
      <c r="I212" s="16" t="s">
        <v>31</v>
      </c>
      <c r="J212" s="4" t="e">
        <f>VLOOKUP(A212,'1. 문헌특성'!A:W,25,0)</f>
        <v>#N/A</v>
      </c>
      <c r="K212" s="4" t="e">
        <f>VLOOKUP(A212,'1. 문헌특성'!A:W,12,0)</f>
        <v>#N/A</v>
      </c>
      <c r="P212" s="16">
        <v>33</v>
      </c>
      <c r="Q212" s="16">
        <v>17</v>
      </c>
      <c r="R212" s="111">
        <v>51.5</v>
      </c>
      <c r="S212" s="16">
        <v>16</v>
      </c>
      <c r="T212" s="111">
        <v>48.5</v>
      </c>
      <c r="W212" s="16">
        <v>30</v>
      </c>
      <c r="X212" s="16">
        <v>30</v>
      </c>
      <c r="Y212" s="16">
        <v>100</v>
      </c>
      <c r="Z212" s="111">
        <v>0</v>
      </c>
      <c r="AA212" s="111">
        <v>0</v>
      </c>
      <c r="AB212" s="111"/>
    </row>
    <row r="213" spans="1:32" ht="13.5" customHeight="1" x14ac:dyDescent="0.3">
      <c r="A213" s="9">
        <v>299</v>
      </c>
      <c r="B213" s="4" t="str">
        <f>VLOOKUP(A213,'1. 문헌특성'!A:W,2,0)</f>
        <v>Previnaire</v>
      </c>
      <c r="C213" s="16">
        <f>VLOOKUP(A213,'1. 문헌특성'!A:W,3,0)</f>
        <v>2012</v>
      </c>
      <c r="D213" s="16" t="str">
        <f t="shared" si="4"/>
        <v>Previnaire(2012)</v>
      </c>
      <c r="E213" s="4" t="str">
        <f>VLOOKUP(A213,'1. 문헌특성'!A:W,6,0)</f>
        <v>환자대조군</v>
      </c>
      <c r="F213" s="4" t="str">
        <f>VLOOKUP(A213,'1. 문헌특성'!A:W,11,0)</f>
        <v>척수손상환자(SCI) 중 사지마비/하반신마비</v>
      </c>
      <c r="G213" s="15">
        <f>VLOOKUP(A213,'1. 문헌특성'!A:W,15,0)</f>
        <v>12</v>
      </c>
      <c r="H213" s="4" t="str">
        <f>VLOOKUP(A213,'1. 문헌특성'!A:W,16,0)</f>
        <v>선택기준: T6이상의 완전한(AIS A), 만성(4개월 이상)의 외상성 병변을 가진 환자의 데이터만 포함함
배제기준: 심혈관 질환 또는 당뇨병 병력</v>
      </c>
      <c r="I213" s="16" t="s">
        <v>31</v>
      </c>
      <c r="J213" s="4" t="e">
        <f>VLOOKUP(A213,'1. 문헌특성'!A:W,25,0)</f>
        <v>#REF!</v>
      </c>
      <c r="K213" s="4" t="str">
        <f>VLOOKUP(A213,'1. 문헌특성'!A:W,12,0)</f>
        <v>-</v>
      </c>
      <c r="L213" s="4"/>
      <c r="M213" s="16" t="s">
        <v>868</v>
      </c>
      <c r="P213" s="16">
        <v>14</v>
      </c>
      <c r="Q213" s="111">
        <v>0</v>
      </c>
      <c r="R213" s="111">
        <v>0</v>
      </c>
      <c r="S213" s="16">
        <v>14</v>
      </c>
      <c r="T213" s="16">
        <v>100</v>
      </c>
      <c r="W213" s="16">
        <v>12</v>
      </c>
      <c r="X213" s="16">
        <v>9</v>
      </c>
      <c r="Y213" s="111">
        <v>75</v>
      </c>
      <c r="Z213" s="16">
        <v>3</v>
      </c>
      <c r="AA213" s="111">
        <v>15</v>
      </c>
      <c r="AB213" s="111"/>
    </row>
    <row r="214" spans="1:32" ht="13.5" customHeight="1" x14ac:dyDescent="0.3">
      <c r="A214" s="9">
        <v>299</v>
      </c>
      <c r="B214" s="4" t="str">
        <f>VLOOKUP(A214,'1. 문헌특성'!A:W,2,0)</f>
        <v>Previnaire</v>
      </c>
      <c r="C214" s="16">
        <f>VLOOKUP(A214,'1. 문헌특성'!A:W,3,0)</f>
        <v>2012</v>
      </c>
      <c r="D214" s="16" t="str">
        <f t="shared" si="4"/>
        <v>Previnaire(2012)</v>
      </c>
      <c r="E214" s="4" t="str">
        <f>VLOOKUP(A214,'1. 문헌특성'!A:W,6,0)</f>
        <v>환자대조군</v>
      </c>
      <c r="F214" s="4" t="str">
        <f>VLOOKUP(A214,'1. 문헌특성'!A:W,11,0)</f>
        <v>척수손상환자(SCI) 중 사지마비/하반신마비</v>
      </c>
      <c r="G214" s="15">
        <f>VLOOKUP(A214,'1. 문헌특성'!A:W,15,0)</f>
        <v>12</v>
      </c>
      <c r="H214" s="4" t="str">
        <f>VLOOKUP(A214,'1. 문헌특성'!A:W,16,0)</f>
        <v>선택기준: T6이상의 완전한(AIS A), 만성(4개월 이상)의 외상성 병변을 가진 환자의 데이터만 포함함
배제기준: 심혈관 질환 또는 당뇨병 병력</v>
      </c>
      <c r="I214" s="16" t="s">
        <v>31</v>
      </c>
      <c r="J214" s="4" t="e">
        <f>VLOOKUP(A214,'1. 문헌특성'!A:W,25,0)</f>
        <v>#REF!</v>
      </c>
      <c r="K214" s="4" t="str">
        <f>VLOOKUP(A214,'1. 문헌특성'!A:W,12,0)</f>
        <v>-</v>
      </c>
      <c r="L214" s="4"/>
      <c r="M214" s="16" t="s">
        <v>872</v>
      </c>
      <c r="P214" s="16">
        <v>14</v>
      </c>
      <c r="Q214" s="111">
        <v>0</v>
      </c>
      <c r="R214" s="111">
        <v>0</v>
      </c>
      <c r="S214" s="16">
        <v>14</v>
      </c>
      <c r="T214" s="16">
        <v>100</v>
      </c>
      <c r="W214" s="16">
        <v>12</v>
      </c>
      <c r="X214" s="16">
        <v>0</v>
      </c>
      <c r="Y214" s="16">
        <v>0</v>
      </c>
      <c r="Z214" s="16">
        <v>12</v>
      </c>
      <c r="AA214" s="16">
        <v>100</v>
      </c>
      <c r="AB214" s="111"/>
    </row>
    <row r="215" spans="1:32" ht="13.5" customHeight="1" x14ac:dyDescent="0.3">
      <c r="A215" s="9">
        <v>582</v>
      </c>
      <c r="B215" s="4" t="e">
        <f>VLOOKUP(A215,'1. 문헌특성'!A:W,2,0)</f>
        <v>#N/A</v>
      </c>
      <c r="C215" s="16" t="e">
        <f>VLOOKUP(A215,'1. 문헌특성'!A:W,3,0)</f>
        <v>#N/A</v>
      </c>
      <c r="D215" s="16" t="e">
        <f t="shared" si="4"/>
        <v>#N/A</v>
      </c>
      <c r="E215" s="4" t="e">
        <f>VLOOKUP(A215,'1. 문헌특성'!A:W,6,0)</f>
        <v>#N/A</v>
      </c>
      <c r="F215" s="4" t="e">
        <f>VLOOKUP(A215,'1. 문헌특성'!A:W,11,0)</f>
        <v>#N/A</v>
      </c>
      <c r="G215" s="15" t="e">
        <f>VLOOKUP(A215,'1. 문헌특성'!A:W,15,0)</f>
        <v>#N/A</v>
      </c>
      <c r="H215" s="4" t="e">
        <f>VLOOKUP(A215,'1. 문헌특성'!A:W,16,0)</f>
        <v>#N/A</v>
      </c>
      <c r="I215" s="16" t="s">
        <v>31</v>
      </c>
      <c r="J215" s="4" t="e">
        <f>VLOOKUP(A215,'1. 문헌특성'!A:W,25,0)</f>
        <v>#N/A</v>
      </c>
      <c r="K215" s="4" t="e">
        <f>VLOOKUP(A215,'1. 문헌특성'!A:W,12,0)</f>
        <v>#N/A</v>
      </c>
      <c r="L215" s="4"/>
      <c r="P215" s="16">
        <v>22</v>
      </c>
      <c r="Q215" s="111">
        <v>6</v>
      </c>
      <c r="R215" s="111">
        <v>27.3</v>
      </c>
      <c r="S215" s="16">
        <v>16</v>
      </c>
      <c r="T215" s="16">
        <v>72.7</v>
      </c>
      <c r="W215" s="16">
        <v>21</v>
      </c>
      <c r="X215" s="98">
        <v>21</v>
      </c>
      <c r="Y215" s="98">
        <v>100</v>
      </c>
      <c r="Z215" s="111">
        <v>0</v>
      </c>
      <c r="AA215" s="111">
        <v>0</v>
      </c>
      <c r="AB215" s="111"/>
    </row>
    <row r="216" spans="1:32" ht="13.5" customHeight="1" x14ac:dyDescent="0.3">
      <c r="A216" s="9">
        <v>601</v>
      </c>
      <c r="B216" s="4" t="e">
        <f>VLOOKUP(A216,'1. 문헌특성'!A:W,2,0)</f>
        <v>#N/A</v>
      </c>
      <c r="C216" s="16" t="e">
        <f>VLOOKUP(A216,'1. 문헌특성'!A:W,3,0)</f>
        <v>#N/A</v>
      </c>
      <c r="D216" s="16" t="e">
        <f t="shared" si="4"/>
        <v>#N/A</v>
      </c>
      <c r="E216" s="4" t="e">
        <f>VLOOKUP(A216,'1. 문헌특성'!A:W,6,0)</f>
        <v>#N/A</v>
      </c>
      <c r="F216" s="4" t="e">
        <f>VLOOKUP(A216,'1. 문헌특성'!A:W,11,0)</f>
        <v>#N/A</v>
      </c>
      <c r="G216" s="15" t="e">
        <f>VLOOKUP(A216,'1. 문헌특성'!A:W,15,0)</f>
        <v>#N/A</v>
      </c>
      <c r="H216" s="4" t="e">
        <f>VLOOKUP(A216,'1. 문헌특성'!A:W,16,0)</f>
        <v>#N/A</v>
      </c>
      <c r="I216" s="16" t="s">
        <v>31</v>
      </c>
      <c r="J216" s="4" t="e">
        <f>VLOOKUP(A216,'1. 문헌특성'!A:W,25,0)</f>
        <v>#N/A</v>
      </c>
      <c r="K216" s="4" t="e">
        <f>VLOOKUP(A216,'1. 문헌특성'!A:W,12,0)</f>
        <v>#N/A</v>
      </c>
      <c r="L216" s="4"/>
      <c r="P216" s="16">
        <v>23</v>
      </c>
      <c r="Q216" s="111">
        <v>14</v>
      </c>
      <c r="R216" s="111">
        <v>61</v>
      </c>
      <c r="S216" s="16">
        <v>9</v>
      </c>
      <c r="T216" s="111">
        <v>39</v>
      </c>
      <c r="W216" s="16">
        <v>25</v>
      </c>
      <c r="X216" s="98">
        <v>25</v>
      </c>
      <c r="Y216" s="98">
        <v>100</v>
      </c>
      <c r="Z216" s="111">
        <v>0</v>
      </c>
      <c r="AA216" s="111">
        <v>0</v>
      </c>
      <c r="AB216" s="111"/>
      <c r="AF216" s="17" t="s">
        <v>1809</v>
      </c>
    </row>
    <row r="217" spans="1:32" ht="13.5" customHeight="1" x14ac:dyDescent="0.3">
      <c r="A217" s="9">
        <v>672</v>
      </c>
      <c r="B217" s="4" t="e">
        <f>VLOOKUP(A217,'1. 문헌특성'!A:W,2,0)</f>
        <v>#N/A</v>
      </c>
      <c r="C217" s="16" t="e">
        <f>VLOOKUP(A217,'1. 문헌특성'!A:W,3,0)</f>
        <v>#N/A</v>
      </c>
      <c r="D217" s="16" t="e">
        <f t="shared" si="4"/>
        <v>#N/A</v>
      </c>
      <c r="E217" s="4" t="e">
        <f>VLOOKUP(A217,'1. 문헌특성'!A:W,6,0)</f>
        <v>#N/A</v>
      </c>
      <c r="F217" s="4" t="e">
        <f>VLOOKUP(A217,'1. 문헌특성'!A:W,11,0)</f>
        <v>#N/A</v>
      </c>
      <c r="G217" s="15" t="e">
        <f>VLOOKUP(A217,'1. 문헌특성'!A:W,15,0)</f>
        <v>#N/A</v>
      </c>
      <c r="H217" s="4" t="e">
        <f>VLOOKUP(A217,'1. 문헌특성'!A:W,16,0)</f>
        <v>#N/A</v>
      </c>
      <c r="I217" s="16" t="s">
        <v>31</v>
      </c>
      <c r="J217" s="4" t="e">
        <f>VLOOKUP(A217,'1. 문헌특성'!A:W,25,0)</f>
        <v>#N/A</v>
      </c>
      <c r="K217" s="4" t="e">
        <f>VLOOKUP(A217,'1. 문헌특성'!A:W,12,0)</f>
        <v>#N/A</v>
      </c>
      <c r="L217" s="4"/>
      <c r="P217" s="16">
        <v>49</v>
      </c>
      <c r="Q217" s="111">
        <v>7</v>
      </c>
      <c r="R217" s="111">
        <v>14.3</v>
      </c>
      <c r="S217" s="16">
        <v>42</v>
      </c>
      <c r="T217" s="111">
        <v>85.7</v>
      </c>
      <c r="W217" s="16">
        <v>26</v>
      </c>
      <c r="X217" s="98">
        <v>26</v>
      </c>
      <c r="Y217" s="98">
        <v>100</v>
      </c>
      <c r="Z217" s="111">
        <v>0</v>
      </c>
      <c r="AA217" s="111">
        <v>0</v>
      </c>
      <c r="AB217" s="111"/>
    </row>
    <row r="218" spans="1:32" ht="13.5" customHeight="1" x14ac:dyDescent="0.3">
      <c r="A218" s="9">
        <v>828</v>
      </c>
      <c r="B218" s="4" t="e">
        <f>VLOOKUP(A218,'1. 문헌특성'!A:W,2,0)</f>
        <v>#N/A</v>
      </c>
      <c r="C218" s="16" t="e">
        <f>VLOOKUP(A218,'1. 문헌특성'!A:W,3,0)</f>
        <v>#N/A</v>
      </c>
      <c r="D218" s="16" t="e">
        <f t="shared" si="4"/>
        <v>#N/A</v>
      </c>
      <c r="E218" s="4" t="e">
        <f>VLOOKUP(A218,'1. 문헌특성'!A:W,6,0)</f>
        <v>#N/A</v>
      </c>
      <c r="F218" s="4" t="e">
        <f>VLOOKUP(A218,'1. 문헌특성'!A:W,11,0)</f>
        <v>#N/A</v>
      </c>
      <c r="G218" s="15" t="e">
        <f>VLOOKUP(A218,'1. 문헌특성'!A:W,15,0)</f>
        <v>#N/A</v>
      </c>
      <c r="H218" s="4" t="e">
        <f>VLOOKUP(A218,'1. 문헌특성'!A:W,16,0)</f>
        <v>#N/A</v>
      </c>
      <c r="I218" s="16" t="s">
        <v>31</v>
      </c>
      <c r="J218" s="4" t="e">
        <f>VLOOKUP(A218,'1. 문헌특성'!A:W,25,0)</f>
        <v>#N/A</v>
      </c>
      <c r="K218" s="4" t="e">
        <f>VLOOKUP(A218,'1. 문헌특성'!A:W,12,0)</f>
        <v>#N/A</v>
      </c>
      <c r="L218" s="4"/>
      <c r="P218" s="16">
        <v>63</v>
      </c>
      <c r="Q218" s="111">
        <v>37</v>
      </c>
      <c r="R218" s="111">
        <v>59</v>
      </c>
      <c r="S218" s="16">
        <v>26</v>
      </c>
      <c r="T218" s="16">
        <v>41</v>
      </c>
      <c r="W218" s="16">
        <v>113</v>
      </c>
      <c r="X218" s="16">
        <v>113</v>
      </c>
      <c r="Y218" s="16">
        <v>100</v>
      </c>
      <c r="Z218" s="111">
        <v>0</v>
      </c>
      <c r="AA218" s="111">
        <v>0</v>
      </c>
      <c r="AB218" s="111"/>
    </row>
    <row r="219" spans="1:32" ht="13.5" customHeight="1" x14ac:dyDescent="0.3">
      <c r="A219" s="9">
        <v>96</v>
      </c>
      <c r="B219" s="4" t="e">
        <f>VLOOKUP(A219,'1. 문헌특성'!A:W,2,0)</f>
        <v>#N/A</v>
      </c>
      <c r="C219" s="16" t="e">
        <f>VLOOKUP(A219,'1. 문헌특성'!A:W,3,0)</f>
        <v>#N/A</v>
      </c>
      <c r="D219" s="16" t="e">
        <f t="shared" si="4"/>
        <v>#N/A</v>
      </c>
      <c r="E219" s="4" t="e">
        <f>VLOOKUP(A219,'1. 문헌특성'!A:W,6,0)</f>
        <v>#N/A</v>
      </c>
      <c r="F219" s="4" t="e">
        <f>VLOOKUP(A219,'1. 문헌특성'!A:W,11,0)</f>
        <v>#N/A</v>
      </c>
      <c r="G219" s="15" t="e">
        <f>VLOOKUP(A219,'1. 문헌특성'!A:W,15,0)</f>
        <v>#N/A</v>
      </c>
      <c r="H219" s="4" t="e">
        <f>VLOOKUP(A219,'1. 문헌특성'!A:W,16,0)</f>
        <v>#N/A</v>
      </c>
      <c r="I219" s="16" t="s">
        <v>31</v>
      </c>
      <c r="J219" s="4" t="e">
        <f>VLOOKUP(A219,'1. 문헌특성'!A:W,25,0)</f>
        <v>#N/A</v>
      </c>
      <c r="K219" s="4" t="e">
        <f>VLOOKUP(A219,'1. 문헌특성'!A:W,12,0)</f>
        <v>#N/A</v>
      </c>
      <c r="L219" s="4"/>
      <c r="P219" s="16">
        <v>21</v>
      </c>
      <c r="Q219" s="111">
        <v>17</v>
      </c>
      <c r="R219" s="111">
        <v>81</v>
      </c>
      <c r="S219" s="16">
        <v>4</v>
      </c>
      <c r="T219" s="16">
        <v>19</v>
      </c>
      <c r="W219" s="16">
        <v>68</v>
      </c>
      <c r="X219" s="111">
        <v>66</v>
      </c>
      <c r="Y219" s="111">
        <v>97.1</v>
      </c>
      <c r="Z219" s="16">
        <v>2</v>
      </c>
      <c r="AA219" s="16">
        <v>2.9</v>
      </c>
      <c r="AB219" s="111"/>
      <c r="AF219" s="17" t="s">
        <v>736</v>
      </c>
    </row>
    <row r="220" spans="1:32" ht="13.5" customHeight="1" x14ac:dyDescent="0.3">
      <c r="A220" s="9">
        <v>105</v>
      </c>
      <c r="B220" s="4" t="str">
        <f>VLOOKUP(A220,'1. 문헌특성'!A:W,2,0)</f>
        <v>Sousa</v>
      </c>
      <c r="C220" s="16">
        <f>VLOOKUP(A220,'1. 문헌특성'!A:W,3,0)</f>
        <v>2019</v>
      </c>
      <c r="D220" s="16" t="str">
        <f t="shared" si="4"/>
        <v>Sousa(2019)</v>
      </c>
      <c r="E220" s="4" t="str">
        <f>VLOOKUP(A220,'1. 문헌특성'!A:W,6,0)</f>
        <v>환자대조군</v>
      </c>
      <c r="F220" s="4" t="str">
        <f>VLOOKUP(A220,'1. 문헌특성'!A:W,11,0)</f>
        <v>트랜스티레틴 가족성 아밀로이드 다발신경병증(TTR-FAP) 환자 3그룹 (무증상/증상의심/증상1기 3년이내)</v>
      </c>
      <c r="G220" s="15" t="str">
        <f>VLOOKUP(A220,'1. 문헌특성'!A:W,15,0)</f>
        <v>-</v>
      </c>
      <c r="H220" s="4" t="str">
        <f>VLOOKUP(A220,'1. 문헌특성'!A:W,16,0)</f>
        <v>-</v>
      </c>
      <c r="I220" s="16" t="s">
        <v>31</v>
      </c>
      <c r="J220" s="4" t="e">
        <f>VLOOKUP(A220,'1. 문헌특성'!A:W,25,0)</f>
        <v>#REF!</v>
      </c>
      <c r="K220" s="4" t="str">
        <f>VLOOKUP(A220,'1. 문헌특성'!A:W,12,0)</f>
        <v>-</v>
      </c>
      <c r="L220" s="4" t="s">
        <v>1839</v>
      </c>
      <c r="P220" s="16">
        <v>45</v>
      </c>
      <c r="Q220" s="16">
        <v>45</v>
      </c>
      <c r="R220" s="16">
        <v>100</v>
      </c>
      <c r="S220" s="111">
        <v>0</v>
      </c>
      <c r="T220" s="111">
        <v>0</v>
      </c>
      <c r="W220" s="115"/>
      <c r="X220" s="112"/>
      <c r="Y220" s="112"/>
      <c r="Z220" s="112"/>
      <c r="AA220" s="112"/>
      <c r="AB220" s="4" t="s">
        <v>732</v>
      </c>
    </row>
    <row r="221" spans="1:32" ht="13.5" customHeight="1" x14ac:dyDescent="0.3">
      <c r="A221" s="9">
        <v>105</v>
      </c>
      <c r="B221" s="4" t="str">
        <f>VLOOKUP(A221,'1. 문헌특성'!A:W,2,0)</f>
        <v>Sousa</v>
      </c>
      <c r="C221" s="16">
        <f>VLOOKUP(A221,'1. 문헌특성'!A:W,3,0)</f>
        <v>2019</v>
      </c>
      <c r="D221" s="16" t="str">
        <f t="shared" si="4"/>
        <v>Sousa(2019)</v>
      </c>
      <c r="E221" s="4" t="str">
        <f>VLOOKUP(A221,'1. 문헌특성'!A:W,6,0)</f>
        <v>환자대조군</v>
      </c>
      <c r="F221" s="4" t="str">
        <f>VLOOKUP(A221,'1. 문헌특성'!A:W,11,0)</f>
        <v>트랜스티레틴 가족성 아밀로이드 다발신경병증(TTR-FAP) 환자 3그룹 (무증상/증상의심/증상1기 3년이내)</v>
      </c>
      <c r="G221" s="15" t="str">
        <f>VLOOKUP(A221,'1. 문헌특성'!A:W,15,0)</f>
        <v>-</v>
      </c>
      <c r="H221" s="4" t="str">
        <f>VLOOKUP(A221,'1. 문헌특성'!A:W,16,0)</f>
        <v>-</v>
      </c>
      <c r="I221" s="16" t="s">
        <v>31</v>
      </c>
      <c r="J221" s="4" t="e">
        <f>VLOOKUP(A221,'1. 문헌특성'!A:W,25,0)</f>
        <v>#REF!</v>
      </c>
      <c r="K221" s="4" t="str">
        <f>VLOOKUP(A221,'1. 문헌특성'!A:W,12,0)</f>
        <v>-</v>
      </c>
      <c r="L221" s="4" t="s">
        <v>1840</v>
      </c>
      <c r="P221" s="16">
        <v>37</v>
      </c>
      <c r="Q221" s="16">
        <v>34</v>
      </c>
      <c r="R221" s="16">
        <v>91.9</v>
      </c>
      <c r="S221" s="111">
        <v>3</v>
      </c>
      <c r="T221" s="111">
        <v>8.1</v>
      </c>
      <c r="W221" s="115"/>
      <c r="X221" s="112"/>
      <c r="Y221" s="112"/>
      <c r="Z221" s="112"/>
      <c r="AA221" s="112"/>
      <c r="AB221" s="116"/>
    </row>
    <row r="222" spans="1:32" ht="13.5" customHeight="1" x14ac:dyDescent="0.3">
      <c r="A222" s="9">
        <v>105</v>
      </c>
      <c r="B222" s="4" t="str">
        <f>VLOOKUP(A222,'1. 문헌특성'!A:W,2,0)</f>
        <v>Sousa</v>
      </c>
      <c r="C222" s="16">
        <f>VLOOKUP(A222,'1. 문헌특성'!A:W,3,0)</f>
        <v>2019</v>
      </c>
      <c r="D222" s="16" t="str">
        <f t="shared" si="4"/>
        <v>Sousa(2019)</v>
      </c>
      <c r="E222" s="4" t="str">
        <f>VLOOKUP(A222,'1. 문헌특성'!A:W,6,0)</f>
        <v>환자대조군</v>
      </c>
      <c r="F222" s="4" t="str">
        <f>VLOOKUP(A222,'1. 문헌특성'!A:W,11,0)</f>
        <v>트랜스티레틴 가족성 아밀로이드 다발신경병증(TTR-FAP) 환자 3그룹 (무증상/증상의심/증상1기 3년이내)</v>
      </c>
      <c r="G222" s="15" t="str">
        <f>VLOOKUP(A222,'1. 문헌특성'!A:W,15,0)</f>
        <v>-</v>
      </c>
      <c r="H222" s="4" t="str">
        <f>VLOOKUP(A222,'1. 문헌특성'!A:W,16,0)</f>
        <v>-</v>
      </c>
      <c r="I222" s="16" t="s">
        <v>31</v>
      </c>
      <c r="J222" s="4" t="e">
        <f>VLOOKUP(A222,'1. 문헌특성'!A:W,25,0)</f>
        <v>#REF!</v>
      </c>
      <c r="K222" s="4" t="str">
        <f>VLOOKUP(A222,'1. 문헌특성'!A:W,12,0)</f>
        <v>-</v>
      </c>
      <c r="L222" s="4" t="s">
        <v>1841</v>
      </c>
      <c r="P222" s="16">
        <v>28</v>
      </c>
      <c r="Q222" s="16">
        <v>20</v>
      </c>
      <c r="R222" s="111">
        <v>71.400000000000006</v>
      </c>
      <c r="S222" s="111">
        <v>8</v>
      </c>
      <c r="T222" s="111">
        <v>28.6</v>
      </c>
      <c r="W222" s="115"/>
      <c r="X222" s="112"/>
      <c r="Y222" s="112"/>
      <c r="Z222" s="112"/>
      <c r="AA222" s="112"/>
      <c r="AB222" s="116"/>
    </row>
    <row r="223" spans="1:32" ht="13.5" customHeight="1" x14ac:dyDescent="0.3">
      <c r="A223" s="9">
        <v>144</v>
      </c>
      <c r="B223" s="4" t="e">
        <f>VLOOKUP(A223,'1. 문헌특성'!A:W,2,0)</f>
        <v>#N/A</v>
      </c>
      <c r="C223" s="16" t="e">
        <f>VLOOKUP(A223,'1. 문헌특성'!A:W,3,0)</f>
        <v>#N/A</v>
      </c>
      <c r="D223" s="16" t="e">
        <f t="shared" si="4"/>
        <v>#N/A</v>
      </c>
      <c r="E223" s="4" t="e">
        <f>VLOOKUP(A223,'1. 문헌특성'!A:W,6,0)</f>
        <v>#N/A</v>
      </c>
      <c r="F223" s="4" t="e">
        <f>VLOOKUP(A223,'1. 문헌특성'!A:W,11,0)</f>
        <v>#N/A</v>
      </c>
      <c r="G223" s="15" t="e">
        <f>VLOOKUP(A223,'1. 문헌특성'!A:W,15,0)</f>
        <v>#N/A</v>
      </c>
      <c r="H223" s="4" t="e">
        <f>VLOOKUP(A223,'1. 문헌특성'!A:W,16,0)</f>
        <v>#N/A</v>
      </c>
      <c r="I223" s="16" t="s">
        <v>31</v>
      </c>
      <c r="J223" s="4" t="e">
        <f>VLOOKUP(A223,'1. 문헌특성'!A:W,25,0)</f>
        <v>#N/A</v>
      </c>
      <c r="K223" s="4" t="e">
        <f>VLOOKUP(A223,'1. 문헌특성'!A:W,12,0)</f>
        <v>#N/A</v>
      </c>
      <c r="L223" s="4" t="s">
        <v>1850</v>
      </c>
      <c r="M223" s="4"/>
      <c r="N223" s="16" t="s">
        <v>1852</v>
      </c>
      <c r="O223" s="16" t="s">
        <v>1854</v>
      </c>
      <c r="P223" s="16">
        <v>36</v>
      </c>
      <c r="Q223" s="16">
        <v>8</v>
      </c>
      <c r="R223" s="16">
        <v>22.2</v>
      </c>
      <c r="S223" s="16">
        <v>28</v>
      </c>
      <c r="T223" s="111">
        <v>77.8</v>
      </c>
      <c r="W223" s="16">
        <v>22</v>
      </c>
      <c r="X223" s="16">
        <v>20</v>
      </c>
      <c r="Y223" s="111">
        <v>91</v>
      </c>
      <c r="Z223" s="16">
        <v>2</v>
      </c>
      <c r="AA223" s="16">
        <v>9</v>
      </c>
      <c r="AB223" s="16">
        <v>0.28999999999999998</v>
      </c>
    </row>
    <row r="224" spans="1:32" ht="13.5" customHeight="1" x14ac:dyDescent="0.3">
      <c r="A224" s="9">
        <v>144</v>
      </c>
      <c r="B224" s="4" t="e">
        <f>VLOOKUP(A224,'1. 문헌특성'!A:W,2,0)</f>
        <v>#N/A</v>
      </c>
      <c r="C224" s="16" t="e">
        <f>VLOOKUP(A224,'1. 문헌특성'!A:W,3,0)</f>
        <v>#N/A</v>
      </c>
      <c r="D224" s="16" t="e">
        <f t="shared" si="4"/>
        <v>#N/A</v>
      </c>
      <c r="E224" s="4" t="e">
        <f>VLOOKUP(A224,'1. 문헌특성'!A:W,6,0)</f>
        <v>#N/A</v>
      </c>
      <c r="F224" s="4" t="e">
        <f>VLOOKUP(A224,'1. 문헌특성'!A:W,11,0)</f>
        <v>#N/A</v>
      </c>
      <c r="G224" s="15" t="e">
        <f>VLOOKUP(A224,'1. 문헌특성'!A:W,15,0)</f>
        <v>#N/A</v>
      </c>
      <c r="H224" s="4" t="e">
        <f>VLOOKUP(A224,'1. 문헌특성'!A:W,16,0)</f>
        <v>#N/A</v>
      </c>
      <c r="I224" s="16" t="s">
        <v>31</v>
      </c>
      <c r="J224" s="4" t="e">
        <f>VLOOKUP(A224,'1. 문헌특성'!A:W,25,0)</f>
        <v>#N/A</v>
      </c>
      <c r="K224" s="4" t="e">
        <f>VLOOKUP(A224,'1. 문헌특성'!A:W,12,0)</f>
        <v>#N/A</v>
      </c>
      <c r="L224" s="4" t="s">
        <v>1851</v>
      </c>
      <c r="M224" s="4"/>
      <c r="N224" s="16" t="s">
        <v>1853</v>
      </c>
      <c r="O224" s="16" t="s">
        <v>1855</v>
      </c>
      <c r="P224" s="16">
        <v>36</v>
      </c>
      <c r="Q224" s="16">
        <v>8</v>
      </c>
      <c r="R224" s="16">
        <v>22.2</v>
      </c>
      <c r="S224" s="16">
        <v>28</v>
      </c>
      <c r="T224" s="111">
        <v>77.8</v>
      </c>
      <c r="W224" s="16">
        <v>22</v>
      </c>
      <c r="X224" s="16">
        <v>20</v>
      </c>
      <c r="Y224" s="111">
        <v>91</v>
      </c>
      <c r="Z224" s="16">
        <v>2</v>
      </c>
      <c r="AA224" s="16">
        <v>9</v>
      </c>
      <c r="AB224" s="16">
        <v>0.28999999999999998</v>
      </c>
    </row>
    <row r="225" spans="1:32" ht="13.5" customHeight="1" x14ac:dyDescent="0.3">
      <c r="A225" s="9">
        <v>287</v>
      </c>
      <c r="B225" s="4" t="str">
        <f>VLOOKUP(A225,'1. 문헌특성'!A:W,2,0)</f>
        <v>Lefaucheur</v>
      </c>
      <c r="C225" s="16">
        <f>VLOOKUP(A225,'1. 문헌특성'!A:W,3,0)</f>
        <v>2013</v>
      </c>
      <c r="D225" s="16" t="str">
        <f t="shared" si="4"/>
        <v>Lefaucheur(2013)</v>
      </c>
      <c r="E225" s="4" t="str">
        <f>VLOOKUP(A225,'1. 문헌특성'!A:W,6,0)</f>
        <v>환자대조군</v>
      </c>
      <c r="F225" s="4" t="str">
        <f>VLOOKUP(A225,'1. 문헌특성'!A:W,11,0)</f>
        <v>트랜스티레틴 가족성 아밀로이드 다발신경병증(TTR-FAP) 무증상/ 비전형적증상</v>
      </c>
      <c r="G225" s="15">
        <f>VLOOKUP(A225,'1. 문헌특성'!A:W,15,0)</f>
        <v>12</v>
      </c>
      <c r="H225" s="4" t="str">
        <f>VLOOKUP(A225,'1. 문헌특성'!A:W,16,0)</f>
        <v>선택기준: 병원에서 TTR-변이가 있는 환자
배제기준: 운동부족환자 또는 자율신경장애, 심근증의 임상적 근거가 있는 환자</v>
      </c>
      <c r="I225" s="16" t="s">
        <v>31</v>
      </c>
      <c r="J225" s="4" t="e">
        <f>VLOOKUP(A225,'1. 문헌특성'!A:W,25,0)</f>
        <v>#REF!</v>
      </c>
      <c r="K225" s="4" t="str">
        <f>VLOOKUP(A225,'1. 문헌특성'!A:W,12,0)</f>
        <v>-</v>
      </c>
      <c r="L225" s="4"/>
      <c r="M225" s="16" t="s">
        <v>1569</v>
      </c>
      <c r="P225" s="16">
        <v>8</v>
      </c>
      <c r="Q225" s="16">
        <v>8</v>
      </c>
      <c r="R225" s="16">
        <v>100</v>
      </c>
      <c r="S225" s="111">
        <v>0</v>
      </c>
      <c r="T225" s="111">
        <v>0</v>
      </c>
      <c r="W225" s="16">
        <v>12</v>
      </c>
      <c r="X225" s="16">
        <v>1</v>
      </c>
      <c r="Y225" s="111">
        <v>8.3000000000000007</v>
      </c>
      <c r="Z225" s="16">
        <v>11</v>
      </c>
      <c r="AA225" s="111">
        <v>91.7</v>
      </c>
      <c r="AB225" s="111"/>
    </row>
    <row r="226" spans="1:32" ht="13.5" customHeight="1" x14ac:dyDescent="0.3">
      <c r="A226" s="9">
        <v>287</v>
      </c>
      <c r="B226" s="4" t="str">
        <f>VLOOKUP(A226,'1. 문헌특성'!A:W,2,0)</f>
        <v>Lefaucheur</v>
      </c>
      <c r="C226" s="16">
        <f>VLOOKUP(A226,'1. 문헌특성'!A:W,3,0)</f>
        <v>2013</v>
      </c>
      <c r="D226" s="16" t="str">
        <f t="shared" si="4"/>
        <v>Lefaucheur(2013)</v>
      </c>
      <c r="E226" s="4" t="str">
        <f>VLOOKUP(A226,'1. 문헌특성'!A:W,6,0)</f>
        <v>환자대조군</v>
      </c>
      <c r="F226" s="4" t="str">
        <f>VLOOKUP(A226,'1. 문헌특성'!A:W,11,0)</f>
        <v>트랜스티레틴 가족성 아밀로이드 다발신경병증(TTR-FAP) 무증상/ 비전형적증상</v>
      </c>
      <c r="G226" s="15">
        <f>VLOOKUP(A226,'1. 문헌특성'!A:W,15,0)</f>
        <v>12</v>
      </c>
      <c r="H226" s="4" t="str">
        <f>VLOOKUP(A226,'1. 문헌특성'!A:W,16,0)</f>
        <v>선택기준: 병원에서 TTR-변이가 있는 환자
배제기준: 운동부족환자 또는 자율신경장애, 심근증의 임상적 근거가 있는 환자</v>
      </c>
      <c r="I226" s="16" t="s">
        <v>31</v>
      </c>
      <c r="J226" s="4" t="e">
        <f>VLOOKUP(A226,'1. 문헌특성'!A:W,25,0)</f>
        <v>#REF!</v>
      </c>
      <c r="K226" s="4" t="str">
        <f>VLOOKUP(A226,'1. 문헌특성'!A:W,12,0)</f>
        <v>-</v>
      </c>
      <c r="L226" s="4"/>
      <c r="M226" s="16" t="s">
        <v>1570</v>
      </c>
      <c r="P226" s="16">
        <v>8</v>
      </c>
      <c r="Q226" s="16">
        <v>7</v>
      </c>
      <c r="R226" s="111">
        <v>87.5</v>
      </c>
      <c r="S226" s="16">
        <v>1</v>
      </c>
      <c r="T226" s="111">
        <v>12.5</v>
      </c>
      <c r="W226" s="16">
        <v>12</v>
      </c>
      <c r="X226" s="16">
        <v>9</v>
      </c>
      <c r="Y226" s="111">
        <v>75</v>
      </c>
      <c r="Z226" s="16">
        <v>3</v>
      </c>
      <c r="AA226" s="111">
        <v>15</v>
      </c>
      <c r="AB226" s="111"/>
      <c r="AF226" s="17" t="s">
        <v>1864</v>
      </c>
    </row>
    <row r="227" spans="1:32" ht="13.5" customHeight="1" x14ac:dyDescent="0.3">
      <c r="A227" s="9">
        <v>288</v>
      </c>
      <c r="B227" s="4" t="e">
        <f>VLOOKUP(A227,'1. 문헌특성'!A:W,2,0)</f>
        <v>#N/A</v>
      </c>
      <c r="C227" s="16" t="e">
        <f>VLOOKUP(A227,'1. 문헌특성'!A:W,3,0)</f>
        <v>#N/A</v>
      </c>
      <c r="D227" s="16" t="e">
        <f t="shared" si="4"/>
        <v>#N/A</v>
      </c>
      <c r="E227" s="4" t="e">
        <f>VLOOKUP(A227,'1. 문헌특성'!A:W,6,0)</f>
        <v>#N/A</v>
      </c>
      <c r="F227" s="4" t="e">
        <f>VLOOKUP(A227,'1. 문헌특성'!A:W,11,0)</f>
        <v>#N/A</v>
      </c>
      <c r="G227" s="15" t="e">
        <f>VLOOKUP(A227,'1. 문헌특성'!A:W,15,0)</f>
        <v>#N/A</v>
      </c>
      <c r="H227" s="4" t="e">
        <f>VLOOKUP(A227,'1. 문헌특성'!A:W,16,0)</f>
        <v>#N/A</v>
      </c>
      <c r="I227" s="16" t="s">
        <v>31</v>
      </c>
      <c r="J227" s="4" t="e">
        <f>VLOOKUP(A227,'1. 문헌특성'!A:W,25,0)</f>
        <v>#N/A</v>
      </c>
      <c r="K227" s="4" t="e">
        <f>VLOOKUP(A227,'1. 문헌특성'!A:W,12,0)</f>
        <v>#N/A</v>
      </c>
      <c r="L227" s="4"/>
      <c r="P227" s="16">
        <v>12</v>
      </c>
      <c r="Q227" s="16">
        <v>12</v>
      </c>
      <c r="R227" s="16">
        <v>100</v>
      </c>
      <c r="S227" s="111">
        <v>0</v>
      </c>
      <c r="T227" s="111">
        <v>0</v>
      </c>
      <c r="W227" s="16">
        <v>13</v>
      </c>
      <c r="X227" s="16">
        <v>13</v>
      </c>
      <c r="Y227" s="16">
        <v>100</v>
      </c>
      <c r="Z227" s="111">
        <v>0</v>
      </c>
      <c r="AA227" s="111">
        <v>0</v>
      </c>
      <c r="AB227" s="111"/>
    </row>
    <row r="228" spans="1:32" ht="13.5" customHeight="1" x14ac:dyDescent="0.3">
      <c r="A228" s="9">
        <v>389</v>
      </c>
      <c r="B228" s="4" t="str">
        <f>VLOOKUP(A228,'1. 문헌특성'!A:W,2,0)</f>
        <v>Tentolouris</v>
      </c>
      <c r="C228" s="16">
        <f>VLOOKUP(A228,'1. 문헌특성'!A:W,3,0)</f>
        <v>2009</v>
      </c>
      <c r="D228" s="16" t="str">
        <f t="shared" si="4"/>
        <v>Tentolouris(2009)</v>
      </c>
      <c r="E228" s="4" t="str">
        <f>VLOOKUP(A228,'1. 문헌특성'!A:W,6,0)</f>
        <v>환자대조군</v>
      </c>
      <c r="F228" s="4" t="str">
        <f>VLOOKUP(A228,'1. 문헌특성'!A:W,11,0)</f>
        <v>당뇨병 +말초신경병증 있음/ 당뇨병+말초신경병증 없음/ 당뇨병+말초신경병증+발궤양</v>
      </c>
      <c r="G228" s="15" t="str">
        <f>VLOOKUP(A228,'1. 문헌특성'!A:W,15,0)</f>
        <v>-</v>
      </c>
      <c r="H228" s="4" t="str">
        <f>VLOOKUP(A228,'1.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28" s="16" t="s">
        <v>31</v>
      </c>
      <c r="J228" s="4" t="e">
        <f>VLOOKUP(A228,'1. 문헌특성'!A:W,25,0)</f>
        <v>#REF!</v>
      </c>
      <c r="K228" s="4" t="str">
        <f>VLOOKUP(A228,'1. 문헌특성'!A:W,12,0)</f>
        <v>-</v>
      </c>
      <c r="L228" s="4" t="s">
        <v>1881</v>
      </c>
      <c r="P228" s="16">
        <v>30</v>
      </c>
      <c r="Q228" s="16">
        <v>12</v>
      </c>
      <c r="R228" s="16">
        <v>67</v>
      </c>
      <c r="S228" s="111">
        <v>18</v>
      </c>
      <c r="T228" s="111">
        <v>33</v>
      </c>
      <c r="W228" s="112"/>
      <c r="X228" s="112"/>
      <c r="Y228" s="112"/>
      <c r="Z228" s="112"/>
      <c r="AA228" s="112"/>
      <c r="AB228" s="4" t="s">
        <v>452</v>
      </c>
      <c r="AF228" s="17" t="s">
        <v>773</v>
      </c>
    </row>
    <row r="229" spans="1:32" ht="13.5" customHeight="1" x14ac:dyDescent="0.3">
      <c r="A229" s="9">
        <v>389</v>
      </c>
      <c r="B229" s="4" t="str">
        <f>VLOOKUP(A229,'1. 문헌특성'!A:W,2,0)</f>
        <v>Tentolouris</v>
      </c>
      <c r="C229" s="16">
        <f>VLOOKUP(A229,'1. 문헌특성'!A:W,3,0)</f>
        <v>2009</v>
      </c>
      <c r="D229" s="16" t="str">
        <f t="shared" si="4"/>
        <v>Tentolouris(2009)</v>
      </c>
      <c r="E229" s="4" t="str">
        <f>VLOOKUP(A229,'1. 문헌특성'!A:W,6,0)</f>
        <v>환자대조군</v>
      </c>
      <c r="F229" s="4" t="str">
        <f>VLOOKUP(A229,'1. 문헌특성'!A:W,11,0)</f>
        <v>당뇨병 +말초신경병증 있음/ 당뇨병+말초신경병증 없음/ 당뇨병+말초신경병증+발궤양</v>
      </c>
      <c r="G229" s="15" t="str">
        <f>VLOOKUP(A229,'1. 문헌특성'!A:W,15,0)</f>
        <v>-</v>
      </c>
      <c r="H229" s="4" t="str">
        <f>VLOOKUP(A229,'1.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29" s="16" t="s">
        <v>31</v>
      </c>
      <c r="J229" s="4" t="e">
        <f>VLOOKUP(A229,'1. 문헌특성'!A:W,25,0)</f>
        <v>#REF!</v>
      </c>
      <c r="K229" s="4" t="str">
        <f>VLOOKUP(A229,'1. 문헌특성'!A:W,12,0)</f>
        <v>-</v>
      </c>
      <c r="L229" s="4" t="s">
        <v>1880</v>
      </c>
      <c r="P229" s="16">
        <v>30</v>
      </c>
      <c r="Q229" s="16">
        <v>16</v>
      </c>
      <c r="R229" s="16">
        <v>53</v>
      </c>
      <c r="S229" s="111">
        <v>14</v>
      </c>
      <c r="T229" s="111">
        <v>47</v>
      </c>
      <c r="W229" s="112"/>
      <c r="X229" s="112"/>
      <c r="Y229" s="112"/>
      <c r="Z229" s="112"/>
      <c r="AA229" s="112"/>
      <c r="AB229" s="116"/>
    </row>
    <row r="230" spans="1:32" ht="13.5" customHeight="1" x14ac:dyDescent="0.3">
      <c r="A230" s="9">
        <v>389</v>
      </c>
      <c r="B230" s="4" t="str">
        <f>VLOOKUP(A230,'1. 문헌특성'!A:W,2,0)</f>
        <v>Tentolouris</v>
      </c>
      <c r="C230" s="16">
        <f>VLOOKUP(A230,'1. 문헌특성'!A:W,3,0)</f>
        <v>2009</v>
      </c>
      <c r="D230" s="16" t="str">
        <f t="shared" si="4"/>
        <v>Tentolouris(2009)</v>
      </c>
      <c r="E230" s="4" t="str">
        <f>VLOOKUP(A230,'1. 문헌특성'!A:W,6,0)</f>
        <v>환자대조군</v>
      </c>
      <c r="F230" s="4" t="str">
        <f>VLOOKUP(A230,'1. 문헌특성'!A:W,11,0)</f>
        <v>당뇨병 +말초신경병증 있음/ 당뇨병+말초신경병증 없음/ 당뇨병+말초신경병증+발궤양</v>
      </c>
      <c r="G230" s="15" t="str">
        <f>VLOOKUP(A230,'1. 문헌특성'!A:W,15,0)</f>
        <v>-</v>
      </c>
      <c r="H230" s="4" t="str">
        <f>VLOOKUP(A230,'1. 문헌특성'!A:W,16,0)</f>
        <v>선택기준: 74세미만, 임상적으로 명백하게 심혈관질환, 말초혈관질환(발목상완지수(ABI)&lt;0.9), 정맥기능부전, 심각한 발 붓기 또는 발 감염이 없는 사람
배제기준: 자율신경계 활동에 영향을 미치는 약물 치료를 받는 환자</v>
      </c>
      <c r="I230" s="16" t="s">
        <v>31</v>
      </c>
      <c r="J230" s="4" t="e">
        <f>VLOOKUP(A230,'1. 문헌특성'!A:W,25,0)</f>
        <v>#REF!</v>
      </c>
      <c r="K230" s="4" t="str">
        <f>VLOOKUP(A230,'1. 문헌특성'!A:W,12,0)</f>
        <v>-</v>
      </c>
      <c r="L230" s="4" t="s">
        <v>1879</v>
      </c>
      <c r="P230" s="16">
        <v>30</v>
      </c>
      <c r="Q230" s="16">
        <v>3</v>
      </c>
      <c r="R230" s="16">
        <v>10</v>
      </c>
      <c r="S230" s="111">
        <v>27</v>
      </c>
      <c r="T230" s="111">
        <v>90</v>
      </c>
      <c r="W230" s="112"/>
      <c r="X230" s="112"/>
      <c r="Y230" s="112"/>
      <c r="Z230" s="112"/>
      <c r="AA230" s="112"/>
      <c r="AB230" s="116"/>
    </row>
    <row r="231" spans="1:32" ht="13.5" customHeight="1" x14ac:dyDescent="0.3">
      <c r="A231" s="41">
        <v>467</v>
      </c>
      <c r="B231" s="4" t="e">
        <f>VLOOKUP(A231,'1. 문헌특성'!A:W,2,0)</f>
        <v>#N/A</v>
      </c>
      <c r="C231" s="16" t="e">
        <f>VLOOKUP(A231,'1. 문헌특성'!A:W,3,0)</f>
        <v>#N/A</v>
      </c>
      <c r="D231" s="16" t="e">
        <f t="shared" si="4"/>
        <v>#N/A</v>
      </c>
      <c r="E231" s="4" t="e">
        <f>VLOOKUP(A231,'1. 문헌특성'!A:W,6,0)</f>
        <v>#N/A</v>
      </c>
      <c r="F231" s="4" t="e">
        <f>VLOOKUP(A231,'1. 문헌특성'!A:W,11,0)</f>
        <v>#N/A</v>
      </c>
      <c r="G231" s="15" t="e">
        <f>VLOOKUP(A231,'1. 문헌특성'!A:W,15,0)</f>
        <v>#N/A</v>
      </c>
      <c r="H231" s="4" t="e">
        <f>VLOOKUP(A231,'1. 문헌특성'!A:W,16,0)</f>
        <v>#N/A</v>
      </c>
      <c r="I231" s="16" t="s">
        <v>31</v>
      </c>
      <c r="J231" s="4" t="e">
        <f>VLOOKUP(A231,'1. 문헌특성'!A:W,25,0)</f>
        <v>#N/A</v>
      </c>
      <c r="K231" s="4" t="e">
        <f>VLOOKUP(A231,'1. 문헌특성'!A:W,12,0)</f>
        <v>#N/A</v>
      </c>
      <c r="P231" s="16">
        <v>6</v>
      </c>
      <c r="Q231" s="16">
        <v>1</v>
      </c>
      <c r="R231" s="111">
        <v>16.7</v>
      </c>
      <c r="S231" s="111">
        <v>5</v>
      </c>
      <c r="T231" s="111">
        <v>83.3</v>
      </c>
      <c r="W231" s="16">
        <v>4</v>
      </c>
      <c r="X231" s="16">
        <v>0</v>
      </c>
      <c r="Y231" s="16">
        <v>0</v>
      </c>
      <c r="Z231" s="111">
        <v>4</v>
      </c>
      <c r="AA231" s="111">
        <v>100</v>
      </c>
      <c r="AB231" s="111"/>
      <c r="AF231" s="17" t="s">
        <v>1888</v>
      </c>
    </row>
    <row r="232" spans="1:32" ht="13.5" customHeight="1" x14ac:dyDescent="0.3">
      <c r="A232" s="119">
        <v>571</v>
      </c>
      <c r="B232" s="4" t="str">
        <f>VLOOKUP(A232,'1. 문헌특성'!A:W,2,0)</f>
        <v>Ulv</v>
      </c>
      <c r="C232" s="16">
        <f>VLOOKUP(A232,'1. 문헌특성'!A:W,3,0)</f>
        <v>2003</v>
      </c>
      <c r="D232" s="16" t="str">
        <f t="shared" si="4"/>
        <v>Ulv(2003)</v>
      </c>
      <c r="E232" s="4" t="str">
        <f>VLOOKUP(A232,'1. 문헌특성'!A:W,6,0)</f>
        <v>환자대조군</v>
      </c>
      <c r="F232" s="4" t="str">
        <f>VLOOKUP(A232,'1. 문헌특성'!A:W,11,0)</f>
        <v>나병+자율신경실조증 있음/ 나병+자율신경실조증 없음</v>
      </c>
      <c r="G232" s="15">
        <f>VLOOKUP(A232,'1. 문헌특성'!A:W,15,0)</f>
        <v>35</v>
      </c>
      <c r="H232" s="4" t="str">
        <f>VLOOKUP(A232,'1. 문헌특성'!A:W,16,0)</f>
        <v>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v>
      </c>
      <c r="I232" s="16" t="s">
        <v>31</v>
      </c>
      <c r="J232" s="4" t="e">
        <f>VLOOKUP(A232,'1. 문헌특성'!A:W,25,0)</f>
        <v>#REF!</v>
      </c>
      <c r="K232" s="4" t="str">
        <f>VLOOKUP(A232,'1. 문헌특성'!A:W,12,0)</f>
        <v>-</v>
      </c>
      <c r="L232" s="17" t="s">
        <v>2124</v>
      </c>
      <c r="M232" s="16" t="s">
        <v>1596</v>
      </c>
      <c r="P232" s="16">
        <v>21</v>
      </c>
      <c r="Q232" s="111">
        <v>1</v>
      </c>
      <c r="R232" s="111">
        <v>4.8</v>
      </c>
      <c r="S232" s="16">
        <v>20</v>
      </c>
      <c r="T232" s="16">
        <v>95.2</v>
      </c>
      <c r="W232" s="16">
        <v>16</v>
      </c>
      <c r="X232" s="111">
        <v>6</v>
      </c>
      <c r="Y232" s="111">
        <v>38</v>
      </c>
      <c r="Z232" s="16">
        <v>10</v>
      </c>
      <c r="AA232" s="16">
        <v>62</v>
      </c>
      <c r="AB232" s="111"/>
      <c r="AF232" s="17" t="s">
        <v>736</v>
      </c>
    </row>
    <row r="233" spans="1:32" ht="13.5" customHeight="1" x14ac:dyDescent="0.3">
      <c r="A233" s="119">
        <v>571</v>
      </c>
      <c r="B233" s="4" t="str">
        <f>VLOOKUP(A233,'1. 문헌특성'!A:W,2,0)</f>
        <v>Ulv</v>
      </c>
      <c r="C233" s="16">
        <f>VLOOKUP(A233,'1. 문헌특성'!A:W,3,0)</f>
        <v>2003</v>
      </c>
      <c r="D233" s="16" t="str">
        <f t="shared" si="4"/>
        <v>Ulv(2003)</v>
      </c>
      <c r="E233" s="4" t="str">
        <f>VLOOKUP(A233,'1. 문헌특성'!A:W,6,0)</f>
        <v>환자대조군</v>
      </c>
      <c r="F233" s="4" t="str">
        <f>VLOOKUP(A233,'1. 문헌특성'!A:W,11,0)</f>
        <v>나병+자율신경실조증 있음/ 나병+자율신경실조증 없음</v>
      </c>
      <c r="G233" s="15">
        <f>VLOOKUP(A233,'1. 문헌특성'!A:W,15,0)</f>
        <v>35</v>
      </c>
      <c r="H233" s="4" t="str">
        <f>VLOOKUP(A233,'1. 문헌특성'!A:W,16,0)</f>
        <v>선택기준:연구에 참여한 환자는 치료가 완료되었고, 현재 약물을 사용하지 않으며 질병이 비활성화 상태였음, 당뇨병이나 자율신경계에 영향을 줄수 있는 다른 질환의 증거가 없음
배제기준: 당뇨병, 알콜중독, 전염성 단핵증, porphyria, 아밀로이드증, 길랑바레증후군, 심부전, 심장 부정맥 또는 만성 폐쇄성폐질환 병력이 있는 환자</v>
      </c>
      <c r="I233" s="16" t="s">
        <v>31</v>
      </c>
      <c r="J233" s="4" t="e">
        <f>VLOOKUP(A233,'1. 문헌특성'!A:W,25,0)</f>
        <v>#REF!</v>
      </c>
      <c r="K233" s="4" t="str">
        <f>VLOOKUP(A233,'1. 문헌특성'!A:W,12,0)</f>
        <v>-</v>
      </c>
      <c r="L233" s="17" t="s">
        <v>616</v>
      </c>
      <c r="P233" s="16">
        <v>37</v>
      </c>
      <c r="Q233" s="111">
        <v>7</v>
      </c>
      <c r="R233" s="111">
        <v>19</v>
      </c>
      <c r="S233" s="16">
        <v>30</v>
      </c>
      <c r="T233" s="111">
        <v>81</v>
      </c>
      <c r="W233" s="111" t="s">
        <v>2125</v>
      </c>
      <c r="X233" s="116" t="s">
        <v>2125</v>
      </c>
      <c r="Y233" s="116" t="s">
        <v>2125</v>
      </c>
      <c r="Z233" s="111" t="s">
        <v>2125</v>
      </c>
      <c r="AA233" s="111"/>
      <c r="AB233" s="111"/>
    </row>
    <row r="234" spans="1:32" ht="13.5" customHeight="1" x14ac:dyDescent="0.3">
      <c r="A234" s="9">
        <v>594</v>
      </c>
      <c r="B234" s="4" t="str">
        <f>VLOOKUP(A234,'1. 문헌특성'!A:W,2,0)</f>
        <v>Verghese</v>
      </c>
      <c r="C234" s="16">
        <f>VLOOKUP(A234,'1. 문헌특성'!A:W,3,0)</f>
        <v>2000</v>
      </c>
      <c r="D234" s="16" t="str">
        <f t="shared" si="4"/>
        <v>Verghese(2000)</v>
      </c>
      <c r="E234" s="4" t="str">
        <f>VLOOKUP(A234,'1. 문헌특성'!A:W,6,0)</f>
        <v>진단법평가연구</v>
      </c>
      <c r="F234" s="4" t="str">
        <f>VLOOKUP(A234,'1. 문헌특성'!A:W,11,0)</f>
        <v>손목터널증후군 + 자율신경병증 있음/ 손목터널증후군 + 자율신경병증 없음</v>
      </c>
      <c r="G234" s="15">
        <f>VLOOKUP(A234,'1. 문헌특성'!A:W,15,0)</f>
        <v>63</v>
      </c>
      <c r="H234" s="4" t="str">
        <f>VLOOKUP(A234,'1. 문헌특성'!A:W,16,0)</f>
        <v>-</v>
      </c>
      <c r="I234" s="16" t="s">
        <v>31</v>
      </c>
      <c r="J234" s="4" t="e">
        <f>VLOOKUP(A234,'1. 문헌특성'!A:W,25,0)</f>
        <v>#REF!</v>
      </c>
      <c r="K234" s="4" t="str">
        <f>VLOOKUP(A234,'1. 문헌특성'!A:W,12,0)</f>
        <v>-</v>
      </c>
      <c r="P234" s="16">
        <v>76</v>
      </c>
      <c r="Q234" s="111">
        <v>50</v>
      </c>
      <c r="R234" s="111">
        <v>65.8</v>
      </c>
      <c r="S234" s="16">
        <v>26</v>
      </c>
      <c r="T234" s="111">
        <v>34.200000000000003</v>
      </c>
      <c r="W234" s="16">
        <v>63</v>
      </c>
      <c r="X234" s="111">
        <v>56</v>
      </c>
      <c r="Y234" s="111">
        <v>88.9</v>
      </c>
      <c r="Z234" s="16">
        <v>7</v>
      </c>
      <c r="AA234" s="111">
        <v>11.1</v>
      </c>
      <c r="AB234" s="116"/>
      <c r="AC234" s="4">
        <v>4.3</v>
      </c>
      <c r="AD234" s="4" t="s">
        <v>1909</v>
      </c>
      <c r="AE234" s="16">
        <v>1E-3</v>
      </c>
      <c r="AF234" s="17" t="s">
        <v>736</v>
      </c>
    </row>
    <row r="235" spans="1:32" ht="13.5" customHeight="1" x14ac:dyDescent="0.3">
      <c r="A235" s="9">
        <v>686</v>
      </c>
      <c r="B235" s="4" t="str">
        <f>VLOOKUP(A235,'1. 문헌특성'!A:W,2,0)</f>
        <v>Hilz</v>
      </c>
      <c r="C235" s="16">
        <f>VLOOKUP(A235,'1. 문헌특성'!A:W,3,0)</f>
        <v>1999</v>
      </c>
      <c r="D235" s="16" t="str">
        <f t="shared" si="4"/>
        <v>Hilz(1999)</v>
      </c>
      <c r="E235" s="4" t="str">
        <f>VLOOKUP(A235,'1. 문헌특성'!A:W,6,0)</f>
        <v>환자대조군</v>
      </c>
      <c r="F235" s="4" t="str">
        <f>VLOOKUP(A235,'1. 문헌특성'!A:W,11,0)</f>
        <v>유전성 감각자율신경병증(HSAN) III/ 유전성 감각자율신경병증 IV</v>
      </c>
      <c r="G235" s="15">
        <f>VLOOKUP(A235,'1. 문헌특성'!A:W,15,0)</f>
        <v>7</v>
      </c>
      <c r="H235" s="4" t="str">
        <f>VLOOKUP(A235,'1.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35" s="16" t="s">
        <v>31</v>
      </c>
      <c r="J235" s="4" t="e">
        <f>VLOOKUP(A235,'1. 문헌특성'!A:W,25,0)</f>
        <v>#REF!</v>
      </c>
      <c r="K235" s="4" t="str">
        <f>VLOOKUP(A235,'1. 문헌특성'!A:W,12,0)</f>
        <v>-</v>
      </c>
      <c r="L235" s="17" t="s">
        <v>2117</v>
      </c>
      <c r="M235" s="16" t="s">
        <v>2114</v>
      </c>
      <c r="P235" s="16">
        <v>17</v>
      </c>
      <c r="Q235" s="111">
        <v>17</v>
      </c>
      <c r="R235" s="111">
        <v>100</v>
      </c>
      <c r="S235" s="16">
        <v>0</v>
      </c>
      <c r="T235" s="16">
        <v>0</v>
      </c>
      <c r="W235" s="16">
        <v>7</v>
      </c>
      <c r="X235" s="111">
        <v>0</v>
      </c>
      <c r="Y235" s="111">
        <v>0</v>
      </c>
      <c r="Z235" s="16">
        <v>7</v>
      </c>
      <c r="AA235" s="16">
        <v>100</v>
      </c>
      <c r="AB235" s="111"/>
    </row>
    <row r="236" spans="1:32" ht="13.5" customHeight="1" x14ac:dyDescent="0.3">
      <c r="A236" s="9">
        <v>686</v>
      </c>
      <c r="B236" s="4" t="str">
        <f>VLOOKUP(A236,'1. 문헌특성'!A:W,2,0)</f>
        <v>Hilz</v>
      </c>
      <c r="C236" s="16">
        <f>VLOOKUP(A236,'1. 문헌특성'!A:W,3,0)</f>
        <v>1999</v>
      </c>
      <c r="D236" s="16" t="str">
        <f t="shared" si="4"/>
        <v>Hilz(1999)</v>
      </c>
      <c r="E236" s="4" t="str">
        <f>VLOOKUP(A236,'1. 문헌특성'!A:W,6,0)</f>
        <v>환자대조군</v>
      </c>
      <c r="F236" s="4" t="str">
        <f>VLOOKUP(A236,'1. 문헌특성'!A:W,11,0)</f>
        <v>유전성 감각자율신경병증(HSAN) III/ 유전성 감각자율신경병증 IV</v>
      </c>
      <c r="G236" s="15">
        <f>VLOOKUP(A236,'1. 문헌특성'!A:W,15,0)</f>
        <v>7</v>
      </c>
      <c r="H236" s="4" t="str">
        <f>VLOOKUP(A236,'1.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36" s="16" t="s">
        <v>31</v>
      </c>
      <c r="J236" s="4" t="e">
        <f>VLOOKUP(A236,'1. 문헌특성'!A:W,25,0)</f>
        <v>#REF!</v>
      </c>
      <c r="K236" s="4" t="str">
        <f>VLOOKUP(A236,'1. 문헌특성'!A:W,12,0)</f>
        <v>-</v>
      </c>
      <c r="L236" s="17" t="s">
        <v>1515</v>
      </c>
      <c r="M236" s="16" t="s">
        <v>2116</v>
      </c>
      <c r="P236" s="16">
        <v>17</v>
      </c>
      <c r="Q236" s="111">
        <v>17</v>
      </c>
      <c r="R236" s="111">
        <v>100</v>
      </c>
      <c r="S236" s="16">
        <v>0</v>
      </c>
      <c r="T236" s="16">
        <v>0</v>
      </c>
      <c r="W236" s="16">
        <v>7</v>
      </c>
      <c r="X236" s="111">
        <v>0</v>
      </c>
      <c r="Y236" s="111">
        <v>0</v>
      </c>
      <c r="Z236" s="16">
        <v>7</v>
      </c>
      <c r="AA236" s="16">
        <v>100</v>
      </c>
      <c r="AB236" s="111"/>
    </row>
    <row r="237" spans="1:32" ht="13.5" customHeight="1" x14ac:dyDescent="0.3">
      <c r="A237" s="9">
        <v>686</v>
      </c>
      <c r="B237" s="4" t="str">
        <f>VLOOKUP(A237,'1. 문헌특성'!A:W,2,0)</f>
        <v>Hilz</v>
      </c>
      <c r="C237" s="16">
        <f>VLOOKUP(A237,'1. 문헌특성'!A:W,3,0)</f>
        <v>1999</v>
      </c>
      <c r="D237" s="16" t="str">
        <f>B237&amp;"("&amp;C237&amp;")"</f>
        <v>Hilz(1999)</v>
      </c>
      <c r="E237" s="4" t="str">
        <f>VLOOKUP(A237,'1. 문헌특성'!A:W,6,0)</f>
        <v>환자대조군</v>
      </c>
      <c r="F237" s="4" t="str">
        <f>VLOOKUP(A237,'1. 문헌특성'!A:W,11,0)</f>
        <v>유전성 감각자율신경병증(HSAN) III/ 유전성 감각자율신경병증 IV</v>
      </c>
      <c r="G237" s="15">
        <f>VLOOKUP(A237,'1. 문헌특성'!A:W,15,0)</f>
        <v>7</v>
      </c>
      <c r="H237" s="4" t="str">
        <f>VLOOKUP(A237,'1. 문헌특성'!A:W,16,0)</f>
        <v>-HSAN III 진단을 위해 확립된 임상진단 기준을 사용하였음(Ashkenazi 유대인 , 힘줄반사의 감소 또는 부재, 눈물 등)
-HSAN IV 진단에서는 눈에 띄지 않는 뼈골절, 화상, 각막반사감소, 깊은 힘줄반사 감소, 신경성 다한증 등</v>
      </c>
      <c r="I237" s="16" t="s">
        <v>31</v>
      </c>
      <c r="J237" s="4" t="e">
        <f>VLOOKUP(A237,'1. 문헌특성'!A:W,25,0)</f>
        <v>#REF!</v>
      </c>
      <c r="K237" s="4" t="str">
        <f>VLOOKUP(A237,'1. 문헌특성'!A:W,12,0)</f>
        <v>-</v>
      </c>
      <c r="L237" s="17" t="s">
        <v>1515</v>
      </c>
      <c r="M237" s="89" t="s">
        <v>2115</v>
      </c>
      <c r="N237" s="89"/>
      <c r="P237" s="16">
        <v>17</v>
      </c>
      <c r="Q237" s="111">
        <v>17</v>
      </c>
      <c r="R237" s="111">
        <v>100</v>
      </c>
      <c r="S237" s="16">
        <v>0</v>
      </c>
      <c r="T237" s="16">
        <v>0</v>
      </c>
      <c r="W237" s="16">
        <v>7</v>
      </c>
      <c r="X237" s="111">
        <v>0</v>
      </c>
      <c r="Y237" s="111">
        <v>0</v>
      </c>
      <c r="Z237" s="16">
        <v>7</v>
      </c>
      <c r="AA237" s="16">
        <v>100</v>
      </c>
      <c r="AB237" s="111"/>
    </row>
    <row r="238" spans="1:32" ht="13.5" customHeight="1" x14ac:dyDescent="0.3">
      <c r="A238" s="9">
        <v>724</v>
      </c>
      <c r="B238" s="4" t="str">
        <f>VLOOKUP(A238,'1. 문헌특성'!A:W,2,0)</f>
        <v>Parisi</v>
      </c>
      <c r="C238" s="16">
        <f>VLOOKUP(A238,'1. 문헌특성'!A:W,3,0)</f>
        <v>1999</v>
      </c>
      <c r="D238" s="16" t="str">
        <f t="shared" si="4"/>
        <v>Parisi(1999)</v>
      </c>
      <c r="E238" s="4" t="str">
        <f>VLOOKUP(A238,'1. 문헌특성'!A:W,6,0)</f>
        <v>환자대조군</v>
      </c>
      <c r="F238" s="4" t="str">
        <f>VLOOKUP(A238,'1. 문헌특성'!A:W,11,0)</f>
        <v>말초신경병증+자율신경실조증 있음/ 말초신경병증+자율신경실조증 없음</v>
      </c>
      <c r="G238" s="15">
        <f>VLOOKUP(A238,'1. 문헌특성'!A:W,15,0)</f>
        <v>40</v>
      </c>
      <c r="H238" s="4" t="str">
        <f>VLOOKUP(A238,'1. 문헌특성'!A:W,16,0)</f>
        <v>선택기준: 부정맥 없음, bundle of branch block, 심부전, 또는 심각한 고혈압이 없는 경우</v>
      </c>
      <c r="I238" s="16" t="s">
        <v>31</v>
      </c>
      <c r="J238" s="4" t="e">
        <f>VLOOKUP(A238,'1. 문헌특성'!A:W,25,0)</f>
        <v>#REF!</v>
      </c>
      <c r="K238" s="4" t="str">
        <f>VLOOKUP(A238,'1. 문헌특성'!A:W,12,0)</f>
        <v>-</v>
      </c>
      <c r="L238" s="17" t="s">
        <v>1926</v>
      </c>
      <c r="P238" s="16">
        <v>37</v>
      </c>
      <c r="Q238" s="111">
        <v>32</v>
      </c>
      <c r="R238" s="111">
        <v>86.5</v>
      </c>
      <c r="S238" s="16">
        <v>5</v>
      </c>
      <c r="T238" s="111">
        <v>13.5</v>
      </c>
      <c r="W238" s="16">
        <v>40</v>
      </c>
      <c r="X238" s="16">
        <v>40</v>
      </c>
      <c r="Y238" s="111">
        <v>100</v>
      </c>
      <c r="Z238" s="111">
        <v>0</v>
      </c>
      <c r="AA238" s="111">
        <v>0</v>
      </c>
      <c r="AB238" s="111"/>
      <c r="AF238" s="17" t="s">
        <v>404</v>
      </c>
    </row>
    <row r="239" spans="1:32" ht="13.5" customHeight="1" x14ac:dyDescent="0.3">
      <c r="A239" s="9">
        <v>724</v>
      </c>
      <c r="B239" s="4" t="str">
        <f>VLOOKUP(A239,'1. 문헌특성'!A:W,2,0)</f>
        <v>Parisi</v>
      </c>
      <c r="C239" s="16">
        <f>VLOOKUP(A239,'1. 문헌특성'!A:W,3,0)</f>
        <v>1999</v>
      </c>
      <c r="D239" s="16" t="str">
        <f t="shared" si="4"/>
        <v>Parisi(1999)</v>
      </c>
      <c r="E239" s="4" t="str">
        <f>VLOOKUP(A239,'1. 문헌특성'!A:W,6,0)</f>
        <v>환자대조군</v>
      </c>
      <c r="F239" s="4" t="str">
        <f>VLOOKUP(A239,'1. 문헌특성'!A:W,11,0)</f>
        <v>말초신경병증+자율신경실조증 있음/ 말초신경병증+자율신경실조증 없음</v>
      </c>
      <c r="G239" s="15">
        <f>VLOOKUP(A239,'1. 문헌특성'!A:W,15,0)</f>
        <v>40</v>
      </c>
      <c r="H239" s="4" t="str">
        <f>VLOOKUP(A239,'1. 문헌특성'!A:W,16,0)</f>
        <v>선택기준: 부정맥 없음, bundle of branch block, 심부전, 또는 심각한 고혈압이 없는 경우</v>
      </c>
      <c r="I239" s="16" t="s">
        <v>31</v>
      </c>
      <c r="J239" s="4" t="e">
        <f>VLOOKUP(A239,'1. 문헌특성'!A:W,25,0)</f>
        <v>#REF!</v>
      </c>
      <c r="K239" s="4" t="str">
        <f>VLOOKUP(A239,'1. 문헌특성'!A:W,12,0)</f>
        <v>-</v>
      </c>
      <c r="L239" s="17" t="s">
        <v>1927</v>
      </c>
      <c r="P239" s="16">
        <v>16</v>
      </c>
      <c r="Q239" s="111">
        <v>12</v>
      </c>
      <c r="R239" s="111">
        <v>75</v>
      </c>
      <c r="S239" s="16">
        <v>4</v>
      </c>
      <c r="T239" s="111">
        <v>25</v>
      </c>
      <c r="W239" s="16">
        <v>21</v>
      </c>
      <c r="X239" s="111">
        <v>20</v>
      </c>
      <c r="Y239" s="111">
        <v>95.2</v>
      </c>
      <c r="Z239" s="16">
        <v>1</v>
      </c>
      <c r="AA239" s="111">
        <v>4.8</v>
      </c>
      <c r="AB239" s="111"/>
      <c r="AF239" s="17" t="s">
        <v>404</v>
      </c>
    </row>
    <row r="240" spans="1:32" ht="13.5" customHeight="1" x14ac:dyDescent="0.3">
      <c r="A240" s="9">
        <v>748</v>
      </c>
      <c r="B240" s="4" t="e">
        <f>VLOOKUP(A240,'1. 문헌특성'!A:W,2,0)</f>
        <v>#N/A</v>
      </c>
      <c r="C240" s="16" t="e">
        <f>VLOOKUP(A240,'1. 문헌특성'!A:W,3,0)</f>
        <v>#N/A</v>
      </c>
      <c r="D240" s="16" t="e">
        <f t="shared" ref="D240:D303" si="5">B240&amp;"("&amp;C240&amp;")"</f>
        <v>#N/A</v>
      </c>
      <c r="E240" s="4" t="e">
        <f>VLOOKUP(A240,'1. 문헌특성'!A:W,6,0)</f>
        <v>#N/A</v>
      </c>
      <c r="F240" s="4" t="e">
        <f>VLOOKUP(A240,'1. 문헌특성'!A:W,11,0)</f>
        <v>#N/A</v>
      </c>
      <c r="G240" s="15" t="e">
        <f>VLOOKUP(A240,'1. 문헌특성'!A:W,15,0)</f>
        <v>#N/A</v>
      </c>
      <c r="H240" s="4" t="e">
        <f>VLOOKUP(A240,'1. 문헌특성'!A:W,16,0)</f>
        <v>#N/A</v>
      </c>
      <c r="I240" s="16" t="s">
        <v>31</v>
      </c>
      <c r="J240" s="4" t="e">
        <f>VLOOKUP(A240,'1. 문헌특성'!A:W,25,0)</f>
        <v>#N/A</v>
      </c>
      <c r="K240" s="4" t="e">
        <f>VLOOKUP(A240,'1. 문헌특성'!A:W,12,0)</f>
        <v>#N/A</v>
      </c>
      <c r="P240" s="16">
        <v>5</v>
      </c>
      <c r="Q240" s="16">
        <v>5</v>
      </c>
      <c r="R240" s="111">
        <v>100</v>
      </c>
      <c r="S240" s="111">
        <v>0</v>
      </c>
      <c r="T240" s="111">
        <v>0</v>
      </c>
      <c r="W240" s="16">
        <v>10</v>
      </c>
      <c r="X240" s="16">
        <v>10</v>
      </c>
      <c r="Y240" s="111">
        <v>100</v>
      </c>
      <c r="Z240" s="111">
        <v>0</v>
      </c>
      <c r="AA240" s="111">
        <v>0</v>
      </c>
      <c r="AF240" s="17" t="s">
        <v>773</v>
      </c>
    </row>
    <row r="241" spans="1:32" ht="13.5" customHeight="1" x14ac:dyDescent="0.3">
      <c r="A241" s="9">
        <v>820</v>
      </c>
      <c r="B241" s="4" t="str">
        <f>VLOOKUP(A241,'1. 문헌특성'!A:W,2,0)</f>
        <v>Jha</v>
      </c>
      <c r="C241" s="16">
        <f>VLOOKUP(A241,'1. 문헌특성'!A:W,3,0)</f>
        <v>1995</v>
      </c>
      <c r="D241" s="16" t="str">
        <f t="shared" si="5"/>
        <v>Jha(1995)</v>
      </c>
      <c r="E241" s="4" t="str">
        <f>VLOOKUP(A241,'1. 문헌특성'!A:W,6,0)</f>
        <v>환자대조군</v>
      </c>
      <c r="F241" s="4" t="str">
        <f>VLOOKUP(A241,'1. 문헌특성'!A:W,11,0)</f>
        <v>당뇨병성 신경병증 증상 있음/ 당뇨병성 신경병증 증상 없음</v>
      </c>
      <c r="G241" s="15">
        <f>VLOOKUP(A241,'1. 문헌특성'!A:W,15,0)</f>
        <v>19</v>
      </c>
      <c r="H241" s="4" t="str">
        <f>VLOOKUP(A241,'1. 문헌특성'!A:W,16,0)</f>
        <v xml:space="preserve">4-5년전 진단을 받아 경구용 저혈당제로 혈당을 조절중인 환자임. 자율신경기능자애(syncope, 대장, 방광 및 성기능장애)를 암시하는 병력을 포함하는 상세한 임상 평가를 진행함
배제기준: 장기손상, 고혈압 </v>
      </c>
      <c r="I241" s="16" t="s">
        <v>31</v>
      </c>
      <c r="J241" s="4" t="e">
        <f>VLOOKUP(A241,'1. 문헌특성'!A:W,25,0)</f>
        <v>#REF!</v>
      </c>
      <c r="K241" s="4" t="str">
        <f>VLOOKUP(A241,'1. 문헌특성'!A:W,12,0)</f>
        <v>-</v>
      </c>
      <c r="L241" s="17" t="s">
        <v>1953</v>
      </c>
      <c r="P241" s="16">
        <v>15</v>
      </c>
      <c r="Q241" s="16">
        <v>5</v>
      </c>
      <c r="R241" s="16">
        <v>33</v>
      </c>
      <c r="S241" s="16">
        <v>10</v>
      </c>
      <c r="T241" s="16">
        <v>67</v>
      </c>
      <c r="W241" s="4">
        <v>15</v>
      </c>
      <c r="X241" s="4">
        <v>15</v>
      </c>
      <c r="Y241" s="4">
        <v>100</v>
      </c>
      <c r="Z241" s="4">
        <v>0</v>
      </c>
      <c r="AA241" s="4">
        <v>0</v>
      </c>
      <c r="AF241" s="17" t="s">
        <v>1955</v>
      </c>
    </row>
    <row r="242" spans="1:32" ht="13.5" customHeight="1" x14ac:dyDescent="0.3">
      <c r="A242" s="9">
        <v>820</v>
      </c>
      <c r="B242" s="4" t="str">
        <f>VLOOKUP(A242,'1. 문헌특성'!A:W,2,0)</f>
        <v>Jha</v>
      </c>
      <c r="C242" s="16">
        <f>VLOOKUP(A242,'1. 문헌특성'!A:W,3,0)</f>
        <v>1995</v>
      </c>
      <c r="D242" s="16" t="str">
        <f t="shared" si="5"/>
        <v>Jha(1995)</v>
      </c>
      <c r="E242" s="4" t="str">
        <f>VLOOKUP(A242,'1. 문헌특성'!A:W,6,0)</f>
        <v>환자대조군</v>
      </c>
      <c r="F242" s="4" t="str">
        <f>VLOOKUP(A242,'1. 문헌특성'!A:W,11,0)</f>
        <v>당뇨병성 신경병증 증상 있음/ 당뇨병성 신경병증 증상 없음</v>
      </c>
      <c r="G242" s="15">
        <f>VLOOKUP(A242,'1. 문헌특성'!A:W,15,0)</f>
        <v>19</v>
      </c>
      <c r="H242" s="4" t="str">
        <f>VLOOKUP(A242,'1. 문헌특성'!A:W,16,0)</f>
        <v xml:space="preserve">4-5년전 진단을 받아 경구용 저혈당제로 혈당을 조절중인 환자임. 자율신경기능자애(syncope, 대장, 방광 및 성기능장애)를 암시하는 병력을 포함하는 상세한 임상 평가를 진행함
배제기준: 장기손상, 고혈압 </v>
      </c>
      <c r="I242" s="16" t="s">
        <v>31</v>
      </c>
      <c r="J242" s="4" t="e">
        <f>VLOOKUP(A242,'1. 문헌특성'!A:W,25,0)</f>
        <v>#REF!</v>
      </c>
      <c r="K242" s="4" t="str">
        <f>VLOOKUP(A242,'1. 문헌특성'!A:W,12,0)</f>
        <v>-</v>
      </c>
      <c r="L242" s="17" t="s">
        <v>1954</v>
      </c>
      <c r="P242" s="16">
        <v>19</v>
      </c>
      <c r="Q242" s="16">
        <v>11</v>
      </c>
      <c r="R242" s="16">
        <v>58</v>
      </c>
      <c r="S242" s="16">
        <v>8</v>
      </c>
      <c r="T242" s="16">
        <v>42</v>
      </c>
      <c r="W242" s="117"/>
      <c r="X242" s="117"/>
      <c r="Y242" s="117"/>
      <c r="Z242" s="117"/>
      <c r="AA242" s="117"/>
      <c r="AB242" s="111"/>
    </row>
    <row r="243" spans="1:32" ht="13.5" customHeight="1" x14ac:dyDescent="0.3">
      <c r="A243" s="9">
        <v>855</v>
      </c>
      <c r="B243" s="4" t="e">
        <f>VLOOKUP(A243,'1. 문헌특성'!A:W,2,0)</f>
        <v>#N/A</v>
      </c>
      <c r="C243" s="16" t="e">
        <f>VLOOKUP(A243,'1. 문헌특성'!A:W,3,0)</f>
        <v>#N/A</v>
      </c>
      <c r="D243" s="16" t="e">
        <f t="shared" si="5"/>
        <v>#N/A</v>
      </c>
      <c r="E243" s="4" t="e">
        <f>VLOOKUP(A243,'1. 문헌특성'!A:W,6,0)</f>
        <v>#N/A</v>
      </c>
      <c r="F243" s="4" t="e">
        <f>VLOOKUP(A243,'1. 문헌특성'!A:W,11,0)</f>
        <v>#N/A</v>
      </c>
      <c r="G243" s="15" t="e">
        <f>VLOOKUP(A243,'1. 문헌특성'!A:W,15,0)</f>
        <v>#N/A</v>
      </c>
      <c r="H243" s="4" t="e">
        <f>VLOOKUP(A243,'1. 문헌특성'!A:W,16,0)</f>
        <v>#N/A</v>
      </c>
      <c r="I243" s="16" t="s">
        <v>31</v>
      </c>
      <c r="J243" s="4" t="e">
        <f>VLOOKUP(A243,'1. 문헌특성'!A:W,25,0)</f>
        <v>#N/A</v>
      </c>
      <c r="K243" s="4" t="e">
        <f>VLOOKUP(A243,'1. 문헌특성'!A:W,12,0)</f>
        <v>#N/A</v>
      </c>
      <c r="L243" s="17" t="s">
        <v>1966</v>
      </c>
      <c r="P243" s="16">
        <v>21</v>
      </c>
      <c r="Q243" s="16">
        <v>8</v>
      </c>
      <c r="R243" s="16">
        <v>22.8</v>
      </c>
      <c r="S243" s="16">
        <v>13</v>
      </c>
      <c r="T243" s="16">
        <v>37.200000000000003</v>
      </c>
      <c r="W243" s="111" t="s">
        <v>2125</v>
      </c>
      <c r="X243" s="111" t="s">
        <v>2125</v>
      </c>
      <c r="Y243" s="111" t="s">
        <v>2125</v>
      </c>
      <c r="Z243" s="111" t="s">
        <v>2125</v>
      </c>
      <c r="AA243" s="111" t="s">
        <v>2125</v>
      </c>
      <c r="AB243" s="111" t="s">
        <v>2125</v>
      </c>
    </row>
    <row r="244" spans="1:32" ht="13.5" customHeight="1" x14ac:dyDescent="0.3">
      <c r="A244" s="9">
        <v>855</v>
      </c>
      <c r="B244" s="4" t="e">
        <f>VLOOKUP(A244,'1. 문헌특성'!A:W,2,0)</f>
        <v>#N/A</v>
      </c>
      <c r="C244" s="16" t="e">
        <f>VLOOKUP(A244,'1. 문헌특성'!A:W,3,0)</f>
        <v>#N/A</v>
      </c>
      <c r="D244" s="16" t="e">
        <f t="shared" si="5"/>
        <v>#N/A</v>
      </c>
      <c r="E244" s="4" t="e">
        <f>VLOOKUP(A244,'1. 문헌특성'!A:W,6,0)</f>
        <v>#N/A</v>
      </c>
      <c r="F244" s="4" t="e">
        <f>VLOOKUP(A244,'1. 문헌특성'!A:W,11,0)</f>
        <v>#N/A</v>
      </c>
      <c r="G244" s="15" t="e">
        <f>VLOOKUP(A244,'1. 문헌특성'!A:W,15,0)</f>
        <v>#N/A</v>
      </c>
      <c r="H244" s="4" t="e">
        <f>VLOOKUP(A244,'1. 문헌특성'!A:W,16,0)</f>
        <v>#N/A</v>
      </c>
      <c r="I244" s="16" t="s">
        <v>31</v>
      </c>
      <c r="J244" s="4" t="e">
        <f>VLOOKUP(A244,'1. 문헌특성'!A:W,25,0)</f>
        <v>#N/A</v>
      </c>
      <c r="K244" s="4" t="e">
        <f>VLOOKUP(A244,'1. 문헌특성'!A:W,12,0)</f>
        <v>#N/A</v>
      </c>
      <c r="L244" s="17" t="s">
        <v>1964</v>
      </c>
      <c r="P244" s="16">
        <v>6</v>
      </c>
      <c r="Q244" s="16">
        <v>0</v>
      </c>
      <c r="R244" s="16">
        <v>0</v>
      </c>
      <c r="S244" s="16">
        <v>6</v>
      </c>
      <c r="T244" s="16">
        <v>17</v>
      </c>
      <c r="W244" s="111" t="s">
        <v>2125</v>
      </c>
      <c r="X244" s="111" t="s">
        <v>2125</v>
      </c>
      <c r="Y244" s="111" t="s">
        <v>2125</v>
      </c>
      <c r="Z244" s="111" t="s">
        <v>2125</v>
      </c>
      <c r="AA244" s="111" t="s">
        <v>2125</v>
      </c>
      <c r="AB244" s="111" t="s">
        <v>2125</v>
      </c>
    </row>
    <row r="245" spans="1:32" ht="13.5" customHeight="1" x14ac:dyDescent="0.3">
      <c r="A245" s="9">
        <v>855</v>
      </c>
      <c r="B245" s="4" t="e">
        <f>VLOOKUP(A245,'1. 문헌특성'!A:W,2,0)</f>
        <v>#N/A</v>
      </c>
      <c r="C245" s="16" t="e">
        <f>VLOOKUP(A245,'1. 문헌특성'!A:W,3,0)</f>
        <v>#N/A</v>
      </c>
      <c r="D245" s="16" t="e">
        <f t="shared" si="5"/>
        <v>#N/A</v>
      </c>
      <c r="E245" s="4" t="e">
        <f>VLOOKUP(A245,'1. 문헌특성'!A:W,6,0)</f>
        <v>#N/A</v>
      </c>
      <c r="F245" s="4" t="e">
        <f>VLOOKUP(A245,'1. 문헌특성'!A:W,11,0)</f>
        <v>#N/A</v>
      </c>
      <c r="G245" s="15" t="e">
        <f>VLOOKUP(A245,'1. 문헌특성'!A:W,15,0)</f>
        <v>#N/A</v>
      </c>
      <c r="H245" s="4" t="e">
        <f>VLOOKUP(A245,'1. 문헌특성'!A:W,16,0)</f>
        <v>#N/A</v>
      </c>
      <c r="I245" s="16" t="s">
        <v>31</v>
      </c>
      <c r="J245" s="4" t="e">
        <f>VLOOKUP(A245,'1. 문헌특성'!A:W,25,0)</f>
        <v>#N/A</v>
      </c>
      <c r="K245" s="4" t="e">
        <f>VLOOKUP(A245,'1. 문헌특성'!A:W,12,0)</f>
        <v>#N/A</v>
      </c>
      <c r="L245" s="17" t="s">
        <v>1965</v>
      </c>
      <c r="P245" s="16">
        <v>8</v>
      </c>
      <c r="Q245" s="16">
        <v>3</v>
      </c>
      <c r="R245" s="16">
        <v>8.6</v>
      </c>
      <c r="S245" s="16">
        <v>5</v>
      </c>
      <c r="T245" s="16">
        <v>14.3</v>
      </c>
      <c r="W245" s="111" t="s">
        <v>2125</v>
      </c>
      <c r="X245" s="111" t="s">
        <v>2125</v>
      </c>
      <c r="Y245" s="111" t="s">
        <v>2125</v>
      </c>
      <c r="Z245" s="111" t="s">
        <v>2125</v>
      </c>
      <c r="AA245" s="111" t="s">
        <v>2125</v>
      </c>
      <c r="AB245" s="111" t="s">
        <v>2125</v>
      </c>
    </row>
    <row r="246" spans="1:32" ht="14.25" customHeight="1" x14ac:dyDescent="0.3">
      <c r="A246" s="9">
        <v>1518</v>
      </c>
      <c r="B246" s="4" t="str">
        <f>VLOOKUP(A246,'1. 문헌특성'!A:W,2,0)</f>
        <v>Robles</v>
      </c>
      <c r="C246" s="16">
        <f>VLOOKUP(A246,'1. 문헌특성'!A:W,3,0)</f>
        <v>1999</v>
      </c>
      <c r="D246" s="16" t="str">
        <f t="shared" si="5"/>
        <v>Robles(1999)</v>
      </c>
      <c r="E246" s="4" t="str">
        <f>VLOOKUP(A246,'1. 문헌특성'!A:W,6,0)</f>
        <v>환자대조군</v>
      </c>
      <c r="F246" s="4" t="str">
        <f>VLOOKUP(A246,'1. 문헌특성'!A:W,11,0)</f>
        <v>요독증으로 인한 투석 + 당뇨 있음/ 요독증으로 인한 투석+ 당뇨 없음</v>
      </c>
      <c r="G246" s="15">
        <f>VLOOKUP(A246,'1. 문헌특성'!A:W,15,0)</f>
        <v>20</v>
      </c>
      <c r="H246" s="4" t="str">
        <f>VLOOKUP(A246,'1. 문헌특성'!A:W,16,0)</f>
        <v>당뇨병 이외 전신질환을 가진 환자는 포함되지 않았음</v>
      </c>
      <c r="I246" s="16" t="s">
        <v>31</v>
      </c>
      <c r="J246" s="4" t="e">
        <f>VLOOKUP(A246,'1. 문헌특성'!A:W,25,0)</f>
        <v>#REF!</v>
      </c>
      <c r="K246" s="4" t="str">
        <f>VLOOKUP(A246,'1. 문헌특성'!A:W,12,0)</f>
        <v>-</v>
      </c>
      <c r="L246" s="17" t="s">
        <v>1975</v>
      </c>
      <c r="P246" s="16">
        <v>20</v>
      </c>
      <c r="Q246" s="111">
        <v>14</v>
      </c>
      <c r="R246" s="111">
        <v>70</v>
      </c>
      <c r="S246" s="16">
        <v>6</v>
      </c>
      <c r="T246" s="16">
        <v>30</v>
      </c>
      <c r="W246" s="112"/>
      <c r="X246" s="112"/>
      <c r="Y246" s="112"/>
      <c r="Z246" s="112"/>
      <c r="AA246" s="112"/>
      <c r="AB246" s="112"/>
    </row>
    <row r="247" spans="1:32" ht="13.5" customHeight="1" x14ac:dyDescent="0.3">
      <c r="A247" s="9">
        <v>1518</v>
      </c>
      <c r="B247" s="4" t="str">
        <f>VLOOKUP(A247,'1. 문헌특성'!A:W,2,0)</f>
        <v>Robles</v>
      </c>
      <c r="C247" s="16">
        <f>VLOOKUP(A247,'1. 문헌특성'!A:W,3,0)</f>
        <v>1999</v>
      </c>
      <c r="D247" s="16" t="str">
        <f t="shared" si="5"/>
        <v>Robles(1999)</v>
      </c>
      <c r="E247" s="4" t="str">
        <f>VLOOKUP(A247,'1. 문헌특성'!A:W,6,0)</f>
        <v>환자대조군</v>
      </c>
      <c r="F247" s="4" t="str">
        <f>VLOOKUP(A247,'1. 문헌특성'!A:W,11,0)</f>
        <v>요독증으로 인한 투석 + 당뇨 있음/ 요독증으로 인한 투석+ 당뇨 없음</v>
      </c>
      <c r="G247" s="15">
        <f>VLOOKUP(A247,'1. 문헌특성'!A:W,15,0)</f>
        <v>20</v>
      </c>
      <c r="H247" s="4" t="str">
        <f>VLOOKUP(A247,'1. 문헌특성'!A:W,16,0)</f>
        <v>당뇨병 이외 전신질환을 가진 환자는 포함되지 않았음</v>
      </c>
      <c r="I247" s="16" t="s">
        <v>31</v>
      </c>
      <c r="J247" s="4" t="e">
        <f>VLOOKUP(A247,'1. 문헌특성'!A:W,25,0)</f>
        <v>#REF!</v>
      </c>
      <c r="K247" s="4" t="str">
        <f>VLOOKUP(A247,'1. 문헌특성'!A:W,12,0)</f>
        <v>-</v>
      </c>
      <c r="L247" s="17" t="s">
        <v>1976</v>
      </c>
      <c r="P247" s="16">
        <v>7</v>
      </c>
      <c r="Q247" s="111">
        <v>0</v>
      </c>
      <c r="R247" s="111">
        <v>0</v>
      </c>
      <c r="S247" s="16">
        <v>7</v>
      </c>
      <c r="T247" s="16">
        <v>100</v>
      </c>
      <c r="W247" s="112"/>
      <c r="X247" s="112"/>
      <c r="Y247" s="112"/>
      <c r="Z247" s="112"/>
      <c r="AA247" s="112"/>
      <c r="AB247" s="112"/>
      <c r="AF247" s="17" t="s">
        <v>1977</v>
      </c>
    </row>
    <row r="248" spans="1:32" ht="13.5" customHeight="1" x14ac:dyDescent="0.3">
      <c r="A248" s="9">
        <v>95</v>
      </c>
      <c r="B248" s="4" t="str">
        <f>VLOOKUP(A248,'1. 문헌특성'!A:W,2,0)</f>
        <v>Soylemez</v>
      </c>
      <c r="C248" s="16">
        <f>VLOOKUP(A248,'1. 문헌특성'!A:W,3,0)</f>
        <v>2020</v>
      </c>
      <c r="D248" s="16" t="str">
        <f t="shared" si="5"/>
        <v>Soylemez(2020)</v>
      </c>
      <c r="E248" s="4" t="str">
        <f>VLOOKUP(A248,'1. 문헌특성'!A:W,6,0)</f>
        <v>환자대조군</v>
      </c>
      <c r="F248" s="4" t="str">
        <f>VLOOKUP(A248,'1. 문헌특성'!A:W,11,0)</f>
        <v>투석전 환자(I/II)/대조군</v>
      </c>
      <c r="G248" s="15">
        <f>VLOOKUP(A248,'1. 문헌특성'!A:W,15,0)</f>
        <v>30</v>
      </c>
      <c r="H248" s="4" t="str">
        <f>VLOOKUP(A248,'1. 문헌특성'!A:W,16,0)</f>
        <v>eFGR에 따라 환자군을 Stage I,II, IIIa는 그룹1로, Stage IIIb, IV, V는 그룹2로 정의함
배제기준: 비타민 B12결핍, 갑상선 기능 저하, 유전성 신경병증 진단, 암치료 받은 병력 있는 사람, 가려움증 평가에서 신경병증과 피부병을 유발할 수 있는 약물을 복용한 적 있는사람</v>
      </c>
      <c r="I248" s="16" t="s">
        <v>31</v>
      </c>
      <c r="J248" s="4" t="e">
        <f>VLOOKUP(A248,'1. 문헌특성'!A:W,25,0)</f>
        <v>#REF!</v>
      </c>
      <c r="K248" s="4" t="str">
        <f>VLOOKUP(A248,'1. 문헌특성'!A:W,12,0)</f>
        <v>-</v>
      </c>
      <c r="L248" s="17" t="s">
        <v>1985</v>
      </c>
      <c r="M248" s="16" t="s">
        <v>1983</v>
      </c>
      <c r="P248" s="16">
        <v>30</v>
      </c>
      <c r="Q248" s="16">
        <v>27</v>
      </c>
      <c r="R248" s="16">
        <v>90</v>
      </c>
      <c r="S248" s="16">
        <v>3</v>
      </c>
      <c r="T248" s="16">
        <v>10</v>
      </c>
      <c r="W248" s="16">
        <v>30</v>
      </c>
      <c r="X248" s="16">
        <v>26</v>
      </c>
      <c r="Y248" s="16">
        <v>87</v>
      </c>
      <c r="Z248" s="16">
        <v>4</v>
      </c>
      <c r="AA248" s="16">
        <v>13</v>
      </c>
      <c r="AB248" s="16">
        <v>0.68799999999999994</v>
      </c>
    </row>
    <row r="249" spans="1:32" ht="13.5" customHeight="1" x14ac:dyDescent="0.3">
      <c r="A249" s="9">
        <v>95</v>
      </c>
      <c r="B249" s="4" t="str">
        <f>VLOOKUP(A249,'1. 문헌특성'!A:W,2,0)</f>
        <v>Soylemez</v>
      </c>
      <c r="C249" s="16">
        <f>VLOOKUP(A249,'1. 문헌특성'!A:W,3,0)</f>
        <v>2020</v>
      </c>
      <c r="D249" s="16" t="str">
        <f t="shared" si="5"/>
        <v>Soylemez(2020)</v>
      </c>
      <c r="E249" s="4" t="str">
        <f>VLOOKUP(A249,'1. 문헌특성'!A:W,6,0)</f>
        <v>환자대조군</v>
      </c>
      <c r="F249" s="4" t="str">
        <f>VLOOKUP(A249,'1. 문헌특성'!A:W,11,0)</f>
        <v>투석전 환자(I/II)/대조군</v>
      </c>
      <c r="G249" s="15">
        <f>VLOOKUP(A249,'1. 문헌특성'!A:W,15,0)</f>
        <v>30</v>
      </c>
      <c r="H249" s="4" t="str">
        <f>VLOOKUP(A249,'1. 문헌특성'!A:W,16,0)</f>
        <v>eFGR에 따라 환자군을 Stage I,II, IIIa는 그룹1로, Stage IIIb, IV, V는 그룹2로 정의함
배제기준: 비타민 B12결핍, 갑상선 기능 저하, 유전성 신경병증 진단, 암치료 받은 병력 있는 사람, 가려움증 평가에서 신경병증과 피부병을 유발할 수 있는 약물을 복용한 적 있는사람</v>
      </c>
      <c r="I249" s="16" t="s">
        <v>31</v>
      </c>
      <c r="J249" s="4" t="e">
        <f>VLOOKUP(A249,'1. 문헌특성'!A:W,25,0)</f>
        <v>#REF!</v>
      </c>
      <c r="K249" s="4" t="str">
        <f>VLOOKUP(A249,'1. 문헌특성'!A:W,12,0)</f>
        <v>-</v>
      </c>
      <c r="L249" s="17" t="s">
        <v>1985</v>
      </c>
      <c r="M249" s="16" t="s">
        <v>1984</v>
      </c>
      <c r="P249" s="16">
        <v>30</v>
      </c>
      <c r="Q249" s="16">
        <v>28</v>
      </c>
      <c r="R249" s="16">
        <v>93</v>
      </c>
      <c r="S249" s="16">
        <v>2</v>
      </c>
      <c r="T249" s="16">
        <v>7</v>
      </c>
      <c r="W249" s="16">
        <v>30</v>
      </c>
      <c r="X249" s="16">
        <v>25</v>
      </c>
      <c r="Y249" s="16">
        <v>83</v>
      </c>
      <c r="Z249" s="16">
        <v>5</v>
      </c>
      <c r="AA249" s="16">
        <v>17</v>
      </c>
      <c r="AB249" s="16">
        <v>0.22800000000000001</v>
      </c>
    </row>
    <row r="250" spans="1:32" ht="13.5" customHeight="1" x14ac:dyDescent="0.3">
      <c r="A250" s="9">
        <v>115</v>
      </c>
      <c r="B250" s="4" t="e">
        <f>VLOOKUP(A250,'1. 문헌특성'!A:W,2,0)</f>
        <v>#N/A</v>
      </c>
      <c r="C250" s="16" t="e">
        <f>VLOOKUP(A250,'1. 문헌특성'!A:W,3,0)</f>
        <v>#N/A</v>
      </c>
      <c r="D250" s="16" t="e">
        <f t="shared" si="5"/>
        <v>#N/A</v>
      </c>
      <c r="E250" s="4" t="e">
        <f>VLOOKUP(A250,'1. 문헌특성'!A:W,6,0)</f>
        <v>#N/A</v>
      </c>
      <c r="F250" s="4" t="e">
        <f>VLOOKUP(A250,'1. 문헌특성'!A:W,11,0)</f>
        <v>#N/A</v>
      </c>
      <c r="G250" s="15" t="e">
        <f>VLOOKUP(A250,'1. 문헌특성'!A:W,15,0)</f>
        <v>#N/A</v>
      </c>
      <c r="H250" s="4" t="e">
        <f>VLOOKUP(A250,'1. 문헌특성'!A:W,16,0)</f>
        <v>#N/A</v>
      </c>
      <c r="I250" s="16" t="s">
        <v>31</v>
      </c>
      <c r="J250" s="4" t="e">
        <f>VLOOKUP(A250,'1. 문헌특성'!A:W,25,0)</f>
        <v>#N/A</v>
      </c>
      <c r="K250" s="4" t="e">
        <f>VLOOKUP(A250,'1. 문헌특성'!A:W,12,0)</f>
        <v>#N/A</v>
      </c>
      <c r="P250" s="16">
        <v>20</v>
      </c>
      <c r="Q250" s="16">
        <v>1</v>
      </c>
      <c r="R250" s="111">
        <v>5</v>
      </c>
      <c r="S250" s="111">
        <v>19</v>
      </c>
      <c r="T250" s="111">
        <v>95</v>
      </c>
      <c r="W250" s="16">
        <v>23</v>
      </c>
      <c r="X250" s="16">
        <v>3</v>
      </c>
      <c r="Y250" s="16">
        <v>13</v>
      </c>
      <c r="Z250" s="111">
        <v>20</v>
      </c>
      <c r="AA250" s="111">
        <v>87</v>
      </c>
      <c r="AB250" s="16">
        <v>0.74</v>
      </c>
    </row>
    <row r="251" spans="1:32" ht="13.5" customHeight="1" x14ac:dyDescent="0.3">
      <c r="A251" s="9">
        <v>136</v>
      </c>
      <c r="B251" s="4" t="e">
        <f>VLOOKUP(A251,'1. 문헌특성'!A:W,2,0)</f>
        <v>#N/A</v>
      </c>
      <c r="C251" s="16" t="e">
        <f>VLOOKUP(A251,'1. 문헌특성'!A:W,3,0)</f>
        <v>#N/A</v>
      </c>
      <c r="D251" s="16" t="e">
        <f t="shared" si="5"/>
        <v>#N/A</v>
      </c>
      <c r="E251" s="4" t="e">
        <f>VLOOKUP(A251,'1. 문헌특성'!A:W,6,0)</f>
        <v>#N/A</v>
      </c>
      <c r="F251" s="4" t="e">
        <f>VLOOKUP(A251,'1. 문헌특성'!A:W,11,0)</f>
        <v>#N/A</v>
      </c>
      <c r="G251" s="15" t="e">
        <f>VLOOKUP(A251,'1. 문헌특성'!A:W,15,0)</f>
        <v>#N/A</v>
      </c>
      <c r="H251" s="4" t="e">
        <f>VLOOKUP(A251,'1. 문헌특성'!A:W,16,0)</f>
        <v>#N/A</v>
      </c>
      <c r="I251" s="16" t="s">
        <v>31</v>
      </c>
      <c r="J251" s="4" t="e">
        <f>VLOOKUP(A251,'1. 문헌특성'!A:W,25,0)</f>
        <v>#N/A</v>
      </c>
      <c r="K251" s="4" t="e">
        <f>VLOOKUP(A251,'1. 문헌특성'!A:W,12,0)</f>
        <v>#N/A</v>
      </c>
      <c r="P251" s="16">
        <v>17</v>
      </c>
      <c r="Q251" s="111">
        <v>12</v>
      </c>
      <c r="R251" s="111">
        <v>70.599999999999994</v>
      </c>
      <c r="S251" s="16">
        <v>5</v>
      </c>
      <c r="T251" s="16">
        <v>29.4</v>
      </c>
      <c r="W251" s="16">
        <v>20</v>
      </c>
      <c r="X251" s="111">
        <v>11</v>
      </c>
      <c r="Y251" s="111">
        <v>55</v>
      </c>
      <c r="Z251" s="16">
        <v>9</v>
      </c>
      <c r="AA251" s="111">
        <v>45</v>
      </c>
      <c r="AB251" s="16">
        <v>0.55000000000000004</v>
      </c>
    </row>
    <row r="252" spans="1:32" ht="13.5" customHeight="1" x14ac:dyDescent="0.3">
      <c r="A252" s="9">
        <v>797</v>
      </c>
      <c r="B252" s="4" t="str">
        <f>VLOOKUP(A252,'1. 문헌특성'!A:W,2,0)</f>
        <v>Braune</v>
      </c>
      <c r="C252" s="16">
        <f>VLOOKUP(A252,'1. 문헌특성'!A:W,3,0)</f>
        <v>1996</v>
      </c>
      <c r="D252" s="16" t="str">
        <f t="shared" si="5"/>
        <v>Braune(1996)</v>
      </c>
      <c r="E252" s="4" t="str">
        <f>VLOOKUP(A252,'1. 문헌특성'!A:W,6,0)</f>
        <v>환자대조군</v>
      </c>
      <c r="F252" s="4" t="str">
        <f>VLOOKUP(A252,'1. 문헌특성'!A:W,11,0)</f>
        <v>당뇨병 환자의 임상적 단계 (stage 1~5)</v>
      </c>
      <c r="G252" s="15">
        <f>VLOOKUP(A252,'1. 문헌특성'!A:W,15,0)</f>
        <v>0</v>
      </c>
      <c r="H252" s="4" t="str">
        <f>VLOOKUP(A252,'1.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2" s="16" t="s">
        <v>31</v>
      </c>
      <c r="J252" s="4" t="e">
        <f>VLOOKUP(A252,'1. 문헌특성'!A:W,25,0)</f>
        <v>#REF!</v>
      </c>
      <c r="K252" s="4" t="str">
        <f>VLOOKUP(A252,'1. 문헌특성'!A:W,12,0)</f>
        <v>-</v>
      </c>
      <c r="M252" s="16" t="s">
        <v>868</v>
      </c>
      <c r="P252" s="16">
        <v>8</v>
      </c>
      <c r="Q252" s="111">
        <v>7</v>
      </c>
      <c r="R252" s="111">
        <v>87.5</v>
      </c>
      <c r="S252" s="16">
        <v>1</v>
      </c>
      <c r="T252" s="16">
        <v>12.5</v>
      </c>
      <c r="W252" s="16">
        <v>100</v>
      </c>
      <c r="X252" s="16">
        <v>100</v>
      </c>
      <c r="Y252" s="16">
        <v>100</v>
      </c>
      <c r="Z252" s="111">
        <v>0</v>
      </c>
      <c r="AA252" s="111">
        <v>0</v>
      </c>
      <c r="AB252" s="111"/>
      <c r="AF252" s="17" t="s">
        <v>2012</v>
      </c>
    </row>
    <row r="253" spans="1:32" ht="13.5" customHeight="1" x14ac:dyDescent="0.3">
      <c r="A253" s="9">
        <v>797</v>
      </c>
      <c r="B253" s="4" t="str">
        <f>VLOOKUP(A253,'1. 문헌특성'!A:W,2,0)</f>
        <v>Braune</v>
      </c>
      <c r="C253" s="16">
        <f>VLOOKUP(A253,'1. 문헌특성'!A:W,3,0)</f>
        <v>1996</v>
      </c>
      <c r="D253" s="16" t="str">
        <f t="shared" si="5"/>
        <v>Braune(1996)</v>
      </c>
      <c r="E253" s="4" t="str">
        <f>VLOOKUP(A253,'1. 문헌특성'!A:W,6,0)</f>
        <v>환자대조군</v>
      </c>
      <c r="F253" s="4" t="str">
        <f>VLOOKUP(A253,'1. 문헌특성'!A:W,11,0)</f>
        <v>당뇨병 환자의 임상적 단계 (stage 1~5)</v>
      </c>
      <c r="G253" s="15">
        <f>VLOOKUP(A253,'1. 문헌특성'!A:W,15,0)</f>
        <v>0</v>
      </c>
      <c r="H253" s="4" t="str">
        <f>VLOOKUP(A253,'1.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3" s="16" t="s">
        <v>31</v>
      </c>
      <c r="J253" s="4" t="e">
        <f>VLOOKUP(A253,'1. 문헌특성'!A:W,25,0)</f>
        <v>#REF!</v>
      </c>
      <c r="K253" s="4" t="str">
        <f>VLOOKUP(A253,'1. 문헌특성'!A:W,12,0)</f>
        <v>-</v>
      </c>
      <c r="M253" s="16" t="s">
        <v>868</v>
      </c>
      <c r="P253" s="16">
        <v>15</v>
      </c>
      <c r="Q253" s="111">
        <v>15</v>
      </c>
      <c r="R253" s="111">
        <v>100</v>
      </c>
      <c r="S253" s="16">
        <v>0</v>
      </c>
      <c r="T253" s="16">
        <v>0</v>
      </c>
      <c r="W253" s="16">
        <v>100</v>
      </c>
      <c r="X253" s="16">
        <v>100</v>
      </c>
      <c r="Y253" s="16">
        <v>100</v>
      </c>
      <c r="Z253" s="111">
        <v>0</v>
      </c>
      <c r="AA253" s="111">
        <v>0</v>
      </c>
      <c r="AB253" s="111"/>
    </row>
    <row r="254" spans="1:32" ht="13.5" customHeight="1" x14ac:dyDescent="0.3">
      <c r="A254" s="9">
        <v>797</v>
      </c>
      <c r="B254" s="4" t="str">
        <f>VLOOKUP(A254,'1. 문헌특성'!A:W,2,0)</f>
        <v>Braune</v>
      </c>
      <c r="C254" s="16">
        <f>VLOOKUP(A254,'1. 문헌특성'!A:W,3,0)</f>
        <v>1996</v>
      </c>
      <c r="D254" s="16" t="str">
        <f t="shared" si="5"/>
        <v>Braune(1996)</v>
      </c>
      <c r="E254" s="4" t="str">
        <f>VLOOKUP(A254,'1. 문헌특성'!A:W,6,0)</f>
        <v>환자대조군</v>
      </c>
      <c r="F254" s="4" t="str">
        <f>VLOOKUP(A254,'1. 문헌특성'!A:W,11,0)</f>
        <v>당뇨병 환자의 임상적 단계 (stage 1~5)</v>
      </c>
      <c r="G254" s="15">
        <f>VLOOKUP(A254,'1. 문헌특성'!A:W,15,0)</f>
        <v>0</v>
      </c>
      <c r="H254" s="4" t="str">
        <f>VLOOKUP(A254,'1.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4" s="16" t="s">
        <v>31</v>
      </c>
      <c r="J254" s="4" t="e">
        <f>VLOOKUP(A254,'1. 문헌특성'!A:W,25,0)</f>
        <v>#REF!</v>
      </c>
      <c r="K254" s="4" t="str">
        <f>VLOOKUP(A254,'1. 문헌특성'!A:W,12,0)</f>
        <v>-</v>
      </c>
      <c r="M254" s="16" t="s">
        <v>868</v>
      </c>
      <c r="P254" s="16">
        <v>24</v>
      </c>
      <c r="Q254" s="111">
        <v>20</v>
      </c>
      <c r="R254" s="111">
        <v>83.4</v>
      </c>
      <c r="S254" s="16">
        <v>4</v>
      </c>
      <c r="T254" s="16">
        <v>16.600000000000001</v>
      </c>
      <c r="W254" s="16">
        <v>100</v>
      </c>
      <c r="X254" s="16">
        <v>100</v>
      </c>
      <c r="Y254" s="16">
        <v>100</v>
      </c>
      <c r="Z254" s="111">
        <v>0</v>
      </c>
      <c r="AA254" s="111">
        <v>0</v>
      </c>
      <c r="AB254" s="111"/>
    </row>
    <row r="255" spans="1:32" ht="13.5" customHeight="1" x14ac:dyDescent="0.3">
      <c r="A255" s="9">
        <v>797</v>
      </c>
      <c r="B255" s="4" t="str">
        <f>VLOOKUP(A255,'1. 문헌특성'!A:W,2,0)</f>
        <v>Braune</v>
      </c>
      <c r="C255" s="16">
        <f>VLOOKUP(A255,'1. 문헌특성'!A:W,3,0)</f>
        <v>1996</v>
      </c>
      <c r="D255" s="16" t="str">
        <f t="shared" si="5"/>
        <v>Braune(1996)</v>
      </c>
      <c r="E255" s="4" t="str">
        <f>VLOOKUP(A255,'1. 문헌특성'!A:W,6,0)</f>
        <v>환자대조군</v>
      </c>
      <c r="F255" s="4" t="str">
        <f>VLOOKUP(A255,'1. 문헌특성'!A:W,11,0)</f>
        <v>당뇨병 환자의 임상적 단계 (stage 1~5)</v>
      </c>
      <c r="G255" s="15">
        <f>VLOOKUP(A255,'1. 문헌특성'!A:W,15,0)</f>
        <v>0</v>
      </c>
      <c r="H255" s="4" t="str">
        <f>VLOOKUP(A255,'1.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5" s="16" t="s">
        <v>31</v>
      </c>
      <c r="J255" s="4" t="e">
        <f>VLOOKUP(A255,'1. 문헌특성'!A:W,25,0)</f>
        <v>#REF!</v>
      </c>
      <c r="K255" s="4" t="str">
        <f>VLOOKUP(A255,'1. 문헌특성'!A:W,12,0)</f>
        <v>-</v>
      </c>
      <c r="M255" s="16" t="s">
        <v>868</v>
      </c>
      <c r="P255" s="16">
        <v>28</v>
      </c>
      <c r="Q255" s="111">
        <v>22</v>
      </c>
      <c r="R255" s="111">
        <v>78.599999999999994</v>
      </c>
      <c r="S255" s="16">
        <v>6</v>
      </c>
      <c r="T255" s="16">
        <v>21.4</v>
      </c>
      <c r="W255" s="16">
        <v>100</v>
      </c>
      <c r="X255" s="16">
        <v>100</v>
      </c>
      <c r="Y255" s="16">
        <v>100</v>
      </c>
      <c r="Z255" s="111">
        <v>0</v>
      </c>
      <c r="AA255" s="111">
        <v>0</v>
      </c>
      <c r="AB255" s="111"/>
    </row>
    <row r="256" spans="1:32" ht="13.5" customHeight="1" x14ac:dyDescent="0.3">
      <c r="A256" s="9">
        <v>797</v>
      </c>
      <c r="B256" s="4" t="str">
        <f>VLOOKUP(A256,'1. 문헌특성'!A:W,2,0)</f>
        <v>Braune</v>
      </c>
      <c r="C256" s="16">
        <f>VLOOKUP(A256,'1. 문헌특성'!A:W,3,0)</f>
        <v>1996</v>
      </c>
      <c r="D256" s="16" t="str">
        <f t="shared" si="5"/>
        <v>Braune(1996)</v>
      </c>
      <c r="E256" s="4" t="str">
        <f>VLOOKUP(A256,'1. 문헌특성'!A:W,6,0)</f>
        <v>환자대조군</v>
      </c>
      <c r="F256" s="4" t="str">
        <f>VLOOKUP(A256,'1. 문헌특성'!A:W,11,0)</f>
        <v>당뇨병 환자의 임상적 단계 (stage 1~5)</v>
      </c>
      <c r="G256" s="15">
        <f>VLOOKUP(A256,'1. 문헌특성'!A:W,15,0)</f>
        <v>0</v>
      </c>
      <c r="H256" s="4" t="str">
        <f>VLOOKUP(A256,'1.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6" s="16" t="s">
        <v>31</v>
      </c>
      <c r="J256" s="4" t="e">
        <f>VLOOKUP(A256,'1. 문헌특성'!A:W,25,0)</f>
        <v>#REF!</v>
      </c>
      <c r="K256" s="4" t="str">
        <f>VLOOKUP(A256,'1. 문헌특성'!A:W,12,0)</f>
        <v>-</v>
      </c>
      <c r="M256" s="16" t="s">
        <v>868</v>
      </c>
      <c r="P256" s="16">
        <v>25</v>
      </c>
      <c r="Q256" s="111">
        <v>20</v>
      </c>
      <c r="R256" s="111">
        <v>80</v>
      </c>
      <c r="S256" s="16">
        <v>5</v>
      </c>
      <c r="T256" s="16">
        <v>20</v>
      </c>
      <c r="W256" s="16">
        <v>100</v>
      </c>
      <c r="X256" s="16">
        <v>100</v>
      </c>
      <c r="Y256" s="16">
        <v>100</v>
      </c>
      <c r="Z256" s="111">
        <v>0</v>
      </c>
      <c r="AA256" s="111">
        <v>0</v>
      </c>
      <c r="AB256" s="111"/>
    </row>
    <row r="257" spans="1:32" ht="13.5" customHeight="1" x14ac:dyDescent="0.3">
      <c r="A257" s="9">
        <v>797</v>
      </c>
      <c r="B257" s="4" t="str">
        <f>VLOOKUP(A257,'1. 문헌특성'!A:W,2,0)</f>
        <v>Braune</v>
      </c>
      <c r="C257" s="16">
        <f>VLOOKUP(A257,'1. 문헌특성'!A:W,3,0)</f>
        <v>1996</v>
      </c>
      <c r="D257" s="16" t="str">
        <f t="shared" si="5"/>
        <v>Braune(1996)</v>
      </c>
      <c r="E257" s="4" t="str">
        <f>VLOOKUP(A257,'1. 문헌특성'!A:W,6,0)</f>
        <v>환자대조군</v>
      </c>
      <c r="F257" s="4" t="str">
        <f>VLOOKUP(A257,'1. 문헌특성'!A:W,11,0)</f>
        <v>당뇨병 환자의 임상적 단계 (stage 1~5)</v>
      </c>
      <c r="G257" s="15">
        <f>VLOOKUP(A257,'1. 문헌특성'!A:W,15,0)</f>
        <v>0</v>
      </c>
      <c r="H257" s="4" t="str">
        <f>VLOOKUP(A257,'1.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7" s="16" t="s">
        <v>31</v>
      </c>
      <c r="K257" s="4" t="str">
        <f>VLOOKUP(A257,'1. 문헌특성'!A:W,12,0)</f>
        <v>-</v>
      </c>
      <c r="M257" s="16" t="s">
        <v>2014</v>
      </c>
      <c r="P257" s="16">
        <v>100</v>
      </c>
      <c r="Q257" s="111">
        <v>84</v>
      </c>
      <c r="R257" s="111">
        <v>84</v>
      </c>
      <c r="S257" s="16">
        <v>16</v>
      </c>
      <c r="T257" s="16">
        <v>16</v>
      </c>
      <c r="W257" s="16">
        <v>100</v>
      </c>
      <c r="X257" s="16">
        <v>100</v>
      </c>
      <c r="Y257" s="16">
        <v>100</v>
      </c>
      <c r="Z257" s="111">
        <v>0</v>
      </c>
      <c r="AA257" s="111">
        <v>0</v>
      </c>
      <c r="AB257" s="111"/>
    </row>
    <row r="258" spans="1:32" ht="13.5" customHeight="1" x14ac:dyDescent="0.3">
      <c r="A258" s="9">
        <v>797</v>
      </c>
      <c r="B258" s="4" t="str">
        <f>VLOOKUP(A258,'1. 문헌특성'!A:W,2,0)</f>
        <v>Braune</v>
      </c>
      <c r="C258" s="16">
        <f>VLOOKUP(A258,'1. 문헌특성'!A:W,3,0)</f>
        <v>1996</v>
      </c>
      <c r="D258" s="16" t="str">
        <f t="shared" si="5"/>
        <v>Braune(1996)</v>
      </c>
      <c r="E258" s="4" t="str">
        <f>VLOOKUP(A258,'1. 문헌특성'!A:W,6,0)</f>
        <v>환자대조군</v>
      </c>
      <c r="F258" s="4" t="str">
        <f>VLOOKUP(A258,'1. 문헌특성'!A:W,11,0)</f>
        <v>당뇨병 환자의 임상적 단계 (stage 1~5)</v>
      </c>
      <c r="G258" s="15">
        <f>VLOOKUP(A258,'1. 문헌특성'!A:W,15,0)</f>
        <v>0</v>
      </c>
      <c r="H258" s="4" t="str">
        <f>VLOOKUP(A258,'1.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8" s="16" t="s">
        <v>31</v>
      </c>
      <c r="J258" s="4" t="e">
        <f>VLOOKUP(A258,'1. 문헌특성'!A:W,24,0)</f>
        <v>#REF!</v>
      </c>
      <c r="K258" s="4" t="str">
        <f>VLOOKUP(A258,'1. 문헌특성'!A:W,12,0)</f>
        <v>-</v>
      </c>
      <c r="M258" s="16" t="s">
        <v>872</v>
      </c>
      <c r="P258" s="16">
        <v>8</v>
      </c>
      <c r="Q258" s="111">
        <v>5</v>
      </c>
      <c r="R258" s="111">
        <v>62.5</v>
      </c>
      <c r="S258" s="16">
        <v>3</v>
      </c>
      <c r="T258" s="16">
        <v>37.5</v>
      </c>
      <c r="W258" s="16">
        <v>100</v>
      </c>
      <c r="X258" s="16">
        <v>100</v>
      </c>
      <c r="Y258" s="16">
        <v>100</v>
      </c>
      <c r="Z258" s="111">
        <v>0</v>
      </c>
      <c r="AA258" s="111">
        <v>0</v>
      </c>
      <c r="AB258" s="111"/>
    </row>
    <row r="259" spans="1:32" ht="13.5" customHeight="1" x14ac:dyDescent="0.3">
      <c r="A259" s="9">
        <v>797</v>
      </c>
      <c r="B259" s="4" t="str">
        <f>VLOOKUP(A259,'1. 문헌특성'!A:W,2,0)</f>
        <v>Braune</v>
      </c>
      <c r="C259" s="16">
        <f>VLOOKUP(A259,'1. 문헌특성'!A:W,3,0)</f>
        <v>1996</v>
      </c>
      <c r="D259" s="16" t="str">
        <f t="shared" si="5"/>
        <v>Braune(1996)</v>
      </c>
      <c r="E259" s="4" t="str">
        <f>VLOOKUP(A259,'1. 문헌특성'!A:W,6,0)</f>
        <v>환자대조군</v>
      </c>
      <c r="F259" s="4" t="str">
        <f>VLOOKUP(A259,'1. 문헌특성'!A:W,11,0)</f>
        <v>당뇨병 환자의 임상적 단계 (stage 1~5)</v>
      </c>
      <c r="G259" s="15">
        <f>VLOOKUP(A259,'1. 문헌특성'!A:W,15,0)</f>
        <v>0</v>
      </c>
      <c r="H259" s="4" t="str">
        <f>VLOOKUP(A259,'1.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59" s="16" t="s">
        <v>31</v>
      </c>
      <c r="J259" s="4" t="e">
        <f>VLOOKUP(A259,'1. 문헌특성'!A:W,24,0)</f>
        <v>#REF!</v>
      </c>
      <c r="K259" s="4" t="str">
        <f>VLOOKUP(A259,'1. 문헌특성'!A:W,12,0)</f>
        <v>-</v>
      </c>
      <c r="M259" s="16" t="s">
        <v>872</v>
      </c>
      <c r="P259" s="16">
        <v>15</v>
      </c>
      <c r="Q259" s="111">
        <v>12</v>
      </c>
      <c r="R259" s="111">
        <v>80</v>
      </c>
      <c r="S259" s="16">
        <v>3</v>
      </c>
      <c r="T259" s="16">
        <v>20</v>
      </c>
      <c r="W259" s="16">
        <v>100</v>
      </c>
      <c r="X259" s="16">
        <v>100</v>
      </c>
      <c r="Y259" s="16">
        <v>100</v>
      </c>
      <c r="Z259" s="111">
        <v>0</v>
      </c>
      <c r="AA259" s="111">
        <v>0</v>
      </c>
      <c r="AB259" s="111"/>
    </row>
    <row r="260" spans="1:32" ht="13.5" customHeight="1" x14ac:dyDescent="0.3">
      <c r="A260" s="9">
        <v>797</v>
      </c>
      <c r="B260" s="4" t="str">
        <f>VLOOKUP(A260,'1. 문헌특성'!A:W,2,0)</f>
        <v>Braune</v>
      </c>
      <c r="C260" s="16">
        <f>VLOOKUP(A260,'1. 문헌특성'!A:W,3,0)</f>
        <v>1996</v>
      </c>
      <c r="D260" s="16" t="str">
        <f t="shared" si="5"/>
        <v>Braune(1996)</v>
      </c>
      <c r="E260" s="4" t="str">
        <f>VLOOKUP(A260,'1. 문헌특성'!A:W,6,0)</f>
        <v>환자대조군</v>
      </c>
      <c r="F260" s="4" t="str">
        <f>VLOOKUP(A260,'1. 문헌특성'!A:W,11,0)</f>
        <v>당뇨병 환자의 임상적 단계 (stage 1~5)</v>
      </c>
      <c r="G260" s="15">
        <f>VLOOKUP(A260,'1. 문헌특성'!A:W,15,0)</f>
        <v>0</v>
      </c>
      <c r="H260" s="4" t="str">
        <f>VLOOKUP(A260,'1.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0" s="16" t="s">
        <v>31</v>
      </c>
      <c r="J260" s="4" t="e">
        <f>VLOOKUP(A260,'1. 문헌특성'!A:W,24,0)</f>
        <v>#REF!</v>
      </c>
      <c r="K260" s="4" t="str">
        <f>VLOOKUP(A260,'1. 문헌특성'!A:W,12,0)</f>
        <v>-</v>
      </c>
      <c r="M260" s="16" t="s">
        <v>872</v>
      </c>
      <c r="P260" s="16">
        <v>24</v>
      </c>
      <c r="Q260" s="111">
        <v>16</v>
      </c>
      <c r="R260" s="111">
        <v>66.7</v>
      </c>
      <c r="S260" s="16">
        <v>8</v>
      </c>
      <c r="T260" s="16">
        <v>33.299999999999997</v>
      </c>
      <c r="W260" s="16">
        <v>100</v>
      </c>
      <c r="X260" s="16">
        <v>100</v>
      </c>
      <c r="Y260" s="16">
        <v>100</v>
      </c>
      <c r="Z260" s="111">
        <v>0</v>
      </c>
      <c r="AA260" s="111">
        <v>0</v>
      </c>
      <c r="AB260" s="111"/>
    </row>
    <row r="261" spans="1:32" ht="13.5" customHeight="1" x14ac:dyDescent="0.3">
      <c r="A261" s="9">
        <v>797</v>
      </c>
      <c r="B261" s="4" t="str">
        <f>VLOOKUP(A261,'1. 문헌특성'!A:W,2,0)</f>
        <v>Braune</v>
      </c>
      <c r="C261" s="16">
        <f>VLOOKUP(A261,'1. 문헌특성'!A:W,3,0)</f>
        <v>1996</v>
      </c>
      <c r="D261" s="16" t="str">
        <f t="shared" si="5"/>
        <v>Braune(1996)</v>
      </c>
      <c r="E261" s="4" t="str">
        <f>VLOOKUP(A261,'1. 문헌특성'!A:W,6,0)</f>
        <v>환자대조군</v>
      </c>
      <c r="F261" s="4" t="str">
        <f>VLOOKUP(A261,'1. 문헌특성'!A:W,11,0)</f>
        <v>당뇨병 환자의 임상적 단계 (stage 1~5)</v>
      </c>
      <c r="G261" s="15">
        <f>VLOOKUP(A261,'1. 문헌특성'!A:W,15,0)</f>
        <v>0</v>
      </c>
      <c r="H261" s="4" t="str">
        <f>VLOOKUP(A261,'1.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1" s="16" t="s">
        <v>31</v>
      </c>
      <c r="J261" s="4" t="e">
        <f>VLOOKUP(A261,'1. 문헌특성'!A:W,24,0)</f>
        <v>#REF!</v>
      </c>
      <c r="K261" s="4" t="str">
        <f>VLOOKUP(A261,'1. 문헌특성'!A:W,12,0)</f>
        <v>-</v>
      </c>
      <c r="M261" s="16" t="s">
        <v>872</v>
      </c>
      <c r="P261" s="16">
        <v>28</v>
      </c>
      <c r="Q261" s="111">
        <v>14</v>
      </c>
      <c r="R261" s="111">
        <v>50</v>
      </c>
      <c r="S261" s="16">
        <v>14</v>
      </c>
      <c r="T261" s="16">
        <v>50</v>
      </c>
      <c r="W261" s="16">
        <v>100</v>
      </c>
      <c r="X261" s="16">
        <v>100</v>
      </c>
      <c r="Y261" s="16">
        <v>100</v>
      </c>
      <c r="Z261" s="111">
        <v>0</v>
      </c>
      <c r="AA261" s="111">
        <v>0</v>
      </c>
      <c r="AB261" s="111"/>
    </row>
    <row r="262" spans="1:32" ht="13.5" customHeight="1" x14ac:dyDescent="0.3">
      <c r="A262" s="9">
        <v>797</v>
      </c>
      <c r="B262" s="4" t="str">
        <f>VLOOKUP(A262,'1. 문헌특성'!A:W,2,0)</f>
        <v>Braune</v>
      </c>
      <c r="C262" s="16">
        <f>VLOOKUP(A262,'1. 문헌특성'!A:W,3,0)</f>
        <v>1996</v>
      </c>
      <c r="D262" s="16" t="str">
        <f t="shared" si="5"/>
        <v>Braune(1996)</v>
      </c>
      <c r="E262" s="4" t="str">
        <f>VLOOKUP(A262,'1. 문헌특성'!A:W,6,0)</f>
        <v>환자대조군</v>
      </c>
      <c r="F262" s="4" t="str">
        <f>VLOOKUP(A262,'1. 문헌특성'!A:W,11,0)</f>
        <v>당뇨병 환자의 임상적 단계 (stage 1~5)</v>
      </c>
      <c r="G262" s="15">
        <f>VLOOKUP(A262,'1. 문헌특성'!A:W,15,0)</f>
        <v>0</v>
      </c>
      <c r="H262" s="4" t="str">
        <f>VLOOKUP(A262,'1.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2" s="16" t="s">
        <v>31</v>
      </c>
      <c r="J262" s="4" t="e">
        <f>VLOOKUP(A262,'1. 문헌특성'!A:W,24,0)</f>
        <v>#REF!</v>
      </c>
      <c r="K262" s="4" t="str">
        <f>VLOOKUP(A262,'1. 문헌특성'!A:W,12,0)</f>
        <v>-</v>
      </c>
      <c r="M262" s="16" t="s">
        <v>872</v>
      </c>
      <c r="P262" s="16">
        <v>25</v>
      </c>
      <c r="Q262" s="111">
        <v>16</v>
      </c>
      <c r="R262" s="111">
        <v>64</v>
      </c>
      <c r="S262" s="16">
        <v>9</v>
      </c>
      <c r="T262" s="16">
        <v>36</v>
      </c>
      <c r="W262" s="16">
        <v>100</v>
      </c>
      <c r="X262" s="16">
        <v>100</v>
      </c>
      <c r="Y262" s="16">
        <v>100</v>
      </c>
      <c r="Z262" s="111">
        <v>0</v>
      </c>
      <c r="AA262" s="111">
        <v>0</v>
      </c>
      <c r="AB262" s="111"/>
    </row>
    <row r="263" spans="1:32" ht="13.5" customHeight="1" x14ac:dyDescent="0.3">
      <c r="A263" s="9">
        <v>797</v>
      </c>
      <c r="B263" s="4" t="str">
        <f>VLOOKUP(A263,'1. 문헌특성'!A:W,2,0)</f>
        <v>Braune</v>
      </c>
      <c r="C263" s="16">
        <f>VLOOKUP(A263,'1. 문헌특성'!A:W,3,0)</f>
        <v>1996</v>
      </c>
      <c r="D263" s="16" t="str">
        <f t="shared" si="5"/>
        <v>Braune(1996)</v>
      </c>
      <c r="E263" s="4" t="str">
        <f>VLOOKUP(A263,'1. 문헌특성'!A:W,6,0)</f>
        <v>환자대조군</v>
      </c>
      <c r="F263" s="4" t="str">
        <f>VLOOKUP(A263,'1. 문헌특성'!A:W,11,0)</f>
        <v>당뇨병 환자의 임상적 단계 (stage 1~5)</v>
      </c>
      <c r="G263" s="15">
        <f>VLOOKUP(A263,'1. 문헌특성'!A:W,15,0)</f>
        <v>0</v>
      </c>
      <c r="H263" s="4" t="str">
        <f>VLOOKUP(A263,'1.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3" s="16" t="s">
        <v>31</v>
      </c>
      <c r="K263" s="4" t="str">
        <f>VLOOKUP(A263,'1. 문헌특성'!A:W,12,0)</f>
        <v>-</v>
      </c>
      <c r="M263" s="16" t="s">
        <v>2015</v>
      </c>
      <c r="P263" s="16">
        <v>100</v>
      </c>
      <c r="Q263" s="111">
        <v>63</v>
      </c>
      <c r="R263" s="111">
        <v>63</v>
      </c>
      <c r="S263" s="16">
        <v>37</v>
      </c>
      <c r="T263" s="16">
        <v>37</v>
      </c>
      <c r="W263" s="16">
        <v>100</v>
      </c>
      <c r="X263" s="16">
        <v>100</v>
      </c>
      <c r="Y263" s="16">
        <v>100</v>
      </c>
      <c r="Z263" s="111">
        <v>0</v>
      </c>
      <c r="AA263" s="111">
        <v>0</v>
      </c>
      <c r="AB263" s="111"/>
    </row>
    <row r="264" spans="1:32" ht="13.5" customHeight="1" x14ac:dyDescent="0.3">
      <c r="A264" s="9">
        <v>797</v>
      </c>
      <c r="B264" s="4" t="str">
        <f>VLOOKUP(A264,'1. 문헌특성'!A:W,2,0)</f>
        <v>Braune</v>
      </c>
      <c r="C264" s="16">
        <f>VLOOKUP(A264,'1. 문헌특성'!A:W,3,0)</f>
        <v>1996</v>
      </c>
      <c r="D264" s="16" t="str">
        <f t="shared" si="5"/>
        <v>Braune(1996)</v>
      </c>
      <c r="E264" s="4" t="str">
        <f>VLOOKUP(A264,'1. 문헌특성'!A:W,6,0)</f>
        <v>환자대조군</v>
      </c>
      <c r="F264" s="4" t="str">
        <f>VLOOKUP(A264,'1. 문헌특성'!A:W,11,0)</f>
        <v>당뇨병 환자의 임상적 단계 (stage 1~5)</v>
      </c>
      <c r="G264" s="15">
        <f>VLOOKUP(A264,'1. 문헌특성'!A:W,15,0)</f>
        <v>0</v>
      </c>
      <c r="H264" s="4" t="str">
        <f>VLOOKUP(A264,'1. 문헌특성'!A:W,16,0)</f>
        <v>배제기준: 검사 3일전까지 발생한 신체활동/스트레스, 저혈당, 고혈당인 환자. 당뇨병으로 인한 증상이 아니거나 당뇨병 이외 병력이 있는 사람. 예를 들어 외상, 요추 디스크 유발 질환, 손목터널증후군, 유전 또는 알콜성 신경병증, 기타 신경질환 뿐만 아니라 교감신경계에 작용하는 약물을 복용하는 환자</v>
      </c>
      <c r="I264" s="16" t="s">
        <v>31</v>
      </c>
      <c r="J264" s="4" t="e">
        <f>VLOOKUP(A264,'1. 문헌특성'!A:W,24,0)</f>
        <v>#REF!</v>
      </c>
      <c r="K264" s="4" t="str">
        <f>VLOOKUP(A264,'1. 문헌특성'!A:W,12,0)</f>
        <v>-</v>
      </c>
      <c r="M264" s="16" t="s">
        <v>2013</v>
      </c>
      <c r="P264" s="16">
        <v>100</v>
      </c>
      <c r="Q264" s="111">
        <v>16</v>
      </c>
      <c r="R264" s="111">
        <v>16</v>
      </c>
      <c r="S264" s="16">
        <v>84</v>
      </c>
      <c r="T264" s="16">
        <v>84</v>
      </c>
      <c r="W264" s="16">
        <v>100</v>
      </c>
      <c r="X264" s="16">
        <v>100</v>
      </c>
      <c r="Y264" s="16">
        <v>100</v>
      </c>
      <c r="Z264" s="111">
        <v>0</v>
      </c>
      <c r="AA264" s="111">
        <v>0</v>
      </c>
      <c r="AB264" s="111"/>
    </row>
    <row r="265" spans="1:32" ht="13.5" customHeight="1" x14ac:dyDescent="0.3">
      <c r="A265" s="1">
        <v>162</v>
      </c>
      <c r="B265" s="4" t="e">
        <f>VLOOKUP(A265,'1. 문헌특성'!A:W,2,0)</f>
        <v>#N/A</v>
      </c>
      <c r="C265" s="16" t="e">
        <f>VLOOKUP(A265,'1. 문헌특성'!A:W,3,0)</f>
        <v>#N/A</v>
      </c>
      <c r="D265" s="16" t="e">
        <f t="shared" si="5"/>
        <v>#N/A</v>
      </c>
      <c r="E265" s="4" t="e">
        <f>VLOOKUP(A265,'1. 문헌특성'!A:W,6,0)</f>
        <v>#N/A</v>
      </c>
      <c r="F265" s="4" t="e">
        <f>VLOOKUP(A265,'1. 문헌특성'!A:W,11,0)</f>
        <v>#N/A</v>
      </c>
      <c r="G265" s="15" t="e">
        <f>VLOOKUP(A265,'1. 문헌특성'!A:W,15,0)</f>
        <v>#N/A</v>
      </c>
      <c r="H265" s="4" t="e">
        <f>VLOOKUP(A265,'1. 문헌특성'!A:W,16,0)</f>
        <v>#N/A</v>
      </c>
      <c r="I265" s="16" t="s">
        <v>31</v>
      </c>
      <c r="J265" s="4" t="e">
        <f>VLOOKUP(A265,'1. 문헌특성'!A:W,24,0)</f>
        <v>#N/A</v>
      </c>
      <c r="K265" s="4" t="e">
        <f>VLOOKUP(A265,'1. 문헌특성'!A:W,12,0)</f>
        <v>#N/A</v>
      </c>
      <c r="P265" s="16">
        <v>29</v>
      </c>
      <c r="Q265" s="111">
        <v>27</v>
      </c>
      <c r="R265" s="111">
        <v>93.1</v>
      </c>
      <c r="S265" s="16">
        <v>2</v>
      </c>
      <c r="T265" s="111">
        <v>6.9</v>
      </c>
      <c r="W265" s="16">
        <v>27</v>
      </c>
      <c r="X265" s="16">
        <v>27</v>
      </c>
      <c r="Y265" s="16">
        <v>100</v>
      </c>
      <c r="Z265" s="111">
        <v>0</v>
      </c>
      <c r="AA265" s="111">
        <v>0</v>
      </c>
      <c r="AB265" s="111"/>
    </row>
    <row r="266" spans="1:32" ht="13.5" customHeight="1" x14ac:dyDescent="0.3">
      <c r="A266" s="81">
        <v>242</v>
      </c>
      <c r="B266" s="4" t="str">
        <f>VLOOKUP(A266,'1. 문헌특성'!A:W,2,0)</f>
        <v>Sariahmetoglu</v>
      </c>
      <c r="C266" s="16">
        <f>VLOOKUP(A266,'1. 문헌특성'!A:W,3,0)</f>
        <v>2014</v>
      </c>
      <c r="D266" s="16" t="str">
        <f t="shared" si="5"/>
        <v>Sariahmetoglu(2014)</v>
      </c>
      <c r="E266" s="4" t="str">
        <f>VLOOKUP(A266,'1. 문헌특성'!A:W,6,0)</f>
        <v>환자대조군</v>
      </c>
      <c r="F266" s="4" t="str">
        <f>VLOOKUP(A266,'1. 문헌특성'!A:W,11,0)</f>
        <v>초기 파킨슨병/ 진행성 파킨슨병</v>
      </c>
      <c r="G266" s="15">
        <f>VLOOKUP(A266,'1. 문헌특성'!A:W,15,0)</f>
        <v>20</v>
      </c>
      <c r="H266" s="4" t="str">
        <f>VLOOKUP(A266,'1.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66" s="16" t="s">
        <v>31</v>
      </c>
      <c r="J266" s="4" t="e">
        <f>VLOOKUP(A266,'1. 문헌특성'!A:W,24,0)</f>
        <v>#REF!</v>
      </c>
      <c r="K266" s="4" t="str">
        <f>VLOOKUP(A266,'1. 문헌특성'!A:W,12,0)</f>
        <v>-</v>
      </c>
      <c r="L266" s="17" t="s">
        <v>2032</v>
      </c>
      <c r="M266" s="16" t="s">
        <v>2033</v>
      </c>
      <c r="P266" s="16">
        <v>20</v>
      </c>
      <c r="Q266" s="111">
        <v>20</v>
      </c>
      <c r="R266" s="111">
        <v>100</v>
      </c>
      <c r="S266" s="16">
        <v>0</v>
      </c>
      <c r="T266" s="111">
        <v>0</v>
      </c>
      <c r="W266" s="16">
        <v>20</v>
      </c>
      <c r="X266" s="16">
        <v>20</v>
      </c>
      <c r="Y266" s="111">
        <v>100</v>
      </c>
      <c r="Z266" s="111">
        <v>0</v>
      </c>
      <c r="AA266" s="111">
        <v>0</v>
      </c>
      <c r="AB266" s="16">
        <v>0.13100000000000001</v>
      </c>
    </row>
    <row r="267" spans="1:32" ht="13.5" customHeight="1" x14ac:dyDescent="0.3">
      <c r="A267" s="81">
        <v>242</v>
      </c>
      <c r="B267" s="4" t="str">
        <f>VLOOKUP(A267,'1. 문헌특성'!A:W,2,0)</f>
        <v>Sariahmetoglu</v>
      </c>
      <c r="C267" s="16">
        <f>VLOOKUP(A267,'1. 문헌특성'!A:W,3,0)</f>
        <v>2014</v>
      </c>
      <c r="D267" s="16" t="str">
        <f t="shared" si="5"/>
        <v>Sariahmetoglu(2014)</v>
      </c>
      <c r="E267" s="4" t="str">
        <f>VLOOKUP(A267,'1. 문헌특성'!A:W,6,0)</f>
        <v>환자대조군</v>
      </c>
      <c r="F267" s="4" t="str">
        <f>VLOOKUP(A267,'1. 문헌특성'!A:W,11,0)</f>
        <v>초기 파킨슨병/ 진행성 파킨슨병</v>
      </c>
      <c r="G267" s="15">
        <f>VLOOKUP(A267,'1. 문헌특성'!A:W,15,0)</f>
        <v>20</v>
      </c>
      <c r="H267" s="4" t="str">
        <f>VLOOKUP(A267,'1.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67" s="16" t="s">
        <v>31</v>
      </c>
      <c r="J267" s="4" t="e">
        <f>VLOOKUP(A267,'1. 문헌특성'!A:W,24,0)</f>
        <v>#REF!</v>
      </c>
      <c r="K267" s="4" t="str">
        <f>VLOOKUP(A267,'1. 문헌특성'!A:W,12,0)</f>
        <v>-</v>
      </c>
      <c r="L267" s="17" t="s">
        <v>2031</v>
      </c>
      <c r="M267" s="16" t="s">
        <v>2033</v>
      </c>
      <c r="P267" s="16">
        <v>20</v>
      </c>
      <c r="Q267" s="111">
        <v>18</v>
      </c>
      <c r="R267" s="111">
        <v>90</v>
      </c>
      <c r="S267" s="16">
        <v>2</v>
      </c>
      <c r="T267" s="111">
        <v>10</v>
      </c>
      <c r="W267" s="16">
        <v>20</v>
      </c>
      <c r="X267" s="16">
        <v>20</v>
      </c>
      <c r="Y267" s="111">
        <v>100</v>
      </c>
      <c r="Z267" s="111">
        <v>0</v>
      </c>
      <c r="AA267" s="111">
        <v>0</v>
      </c>
      <c r="AB267" s="111"/>
    </row>
    <row r="268" spans="1:32" ht="13.5" customHeight="1" x14ac:dyDescent="0.3">
      <c r="A268" s="81">
        <v>242</v>
      </c>
      <c r="B268" s="4" t="str">
        <f>VLOOKUP(A268,'1. 문헌특성'!A:W,2,0)</f>
        <v>Sariahmetoglu</v>
      </c>
      <c r="C268" s="16">
        <f>VLOOKUP(A268,'1. 문헌특성'!A:W,3,0)</f>
        <v>2014</v>
      </c>
      <c r="D268" s="16" t="str">
        <f t="shared" si="5"/>
        <v>Sariahmetoglu(2014)</v>
      </c>
      <c r="E268" s="4" t="str">
        <f>VLOOKUP(A268,'1. 문헌특성'!A:W,6,0)</f>
        <v>환자대조군</v>
      </c>
      <c r="F268" s="4" t="str">
        <f>VLOOKUP(A268,'1. 문헌특성'!A:W,11,0)</f>
        <v>초기 파킨슨병/ 진행성 파킨슨병</v>
      </c>
      <c r="G268" s="15">
        <f>VLOOKUP(A268,'1. 문헌특성'!A:W,15,0)</f>
        <v>20</v>
      </c>
      <c r="H268" s="4" t="str">
        <f>VLOOKUP(A268,'1.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68" s="16" t="s">
        <v>31</v>
      </c>
      <c r="J268" s="4" t="e">
        <f>VLOOKUP(A268,'1. 문헌특성'!A:W,24,0)</f>
        <v>#REF!</v>
      </c>
      <c r="K268" s="4" t="str">
        <f>VLOOKUP(A268,'1. 문헌특성'!A:W,12,0)</f>
        <v>-</v>
      </c>
      <c r="L268" s="17" t="s">
        <v>2032</v>
      </c>
      <c r="M268" s="16" t="s">
        <v>2034</v>
      </c>
      <c r="P268" s="16">
        <v>20</v>
      </c>
      <c r="Q268" s="111">
        <v>20</v>
      </c>
      <c r="R268" s="111">
        <v>100</v>
      </c>
      <c r="S268" s="16">
        <v>0</v>
      </c>
      <c r="T268" s="111">
        <v>0</v>
      </c>
      <c r="W268" s="16">
        <v>20</v>
      </c>
      <c r="X268" s="16">
        <v>20</v>
      </c>
      <c r="Y268" s="111">
        <v>100</v>
      </c>
      <c r="Z268" s="111">
        <v>0</v>
      </c>
      <c r="AA268" s="111">
        <v>0</v>
      </c>
      <c r="AB268" s="16">
        <v>0.13100000000000001</v>
      </c>
    </row>
    <row r="269" spans="1:32" ht="13.5" customHeight="1" x14ac:dyDescent="0.3">
      <c r="A269" s="81">
        <v>242</v>
      </c>
      <c r="B269" s="4" t="str">
        <f>VLOOKUP(A269,'1. 문헌특성'!A:W,2,0)</f>
        <v>Sariahmetoglu</v>
      </c>
      <c r="C269" s="16">
        <f>VLOOKUP(A269,'1. 문헌특성'!A:W,3,0)</f>
        <v>2014</v>
      </c>
      <c r="D269" s="16" t="str">
        <f t="shared" si="5"/>
        <v>Sariahmetoglu(2014)</v>
      </c>
      <c r="E269" s="4" t="str">
        <f>VLOOKUP(A269,'1. 문헌특성'!A:W,6,0)</f>
        <v>환자대조군</v>
      </c>
      <c r="F269" s="4" t="str">
        <f>VLOOKUP(A269,'1. 문헌특성'!A:W,11,0)</f>
        <v>초기 파킨슨병/ 진행성 파킨슨병</v>
      </c>
      <c r="G269" s="15">
        <f>VLOOKUP(A269,'1. 문헌특성'!A:W,15,0)</f>
        <v>20</v>
      </c>
      <c r="H269" s="4" t="str">
        <f>VLOOKUP(A269,'1. 문헌특성'!A:W,16,0)</f>
        <v>U.K. Parkinson’s Disease Society Brain Bank criteria에 따라 파킨슨병 stage 구분하였음(초기는 H&amp;Y 1-2, 진행은 H&amp;Y 3-5)
배제기준: Shy Drager 증후군, 다계통 위축 또는 진행성 초핵마비와 같은 혈관, 약물 관련 또는 비정형 파킨슨병을 가진 피험자; 당뇨병을 포함한 질병과 관련된 잠재적 ANS, 뇌혈관 질환, 신경전도 연구에 의해 결정된 다신경병증 또는 손목터널증후군, 심장 부정맥 또는 이식된 심장박동기, 또는 삼환계 항우울제 또는 베타 차단제를 포함한 ANS에 영향을 미칠 수 있는 약물을 받은 피험자</v>
      </c>
      <c r="I269" s="16" t="s">
        <v>31</v>
      </c>
      <c r="J269" s="4" t="e">
        <f>VLOOKUP(A269,'1. 문헌특성'!A:W,24,0)</f>
        <v>#REF!</v>
      </c>
      <c r="K269" s="4" t="str">
        <f>VLOOKUP(A269,'1. 문헌특성'!A:W,12,0)</f>
        <v>-</v>
      </c>
      <c r="L269" s="17" t="s">
        <v>2031</v>
      </c>
      <c r="M269" s="16" t="s">
        <v>2034</v>
      </c>
      <c r="P269" s="16">
        <v>20</v>
      </c>
      <c r="Q269" s="111">
        <v>18</v>
      </c>
      <c r="R269" s="111">
        <v>90</v>
      </c>
      <c r="S269" s="16">
        <v>2</v>
      </c>
      <c r="T269" s="111">
        <v>10</v>
      </c>
      <c r="W269" s="16">
        <v>20</v>
      </c>
      <c r="X269" s="16">
        <v>20</v>
      </c>
      <c r="Y269" s="111">
        <v>100</v>
      </c>
      <c r="Z269" s="111">
        <v>0</v>
      </c>
      <c r="AA269" s="111">
        <v>0</v>
      </c>
      <c r="AB269" s="111"/>
    </row>
    <row r="270" spans="1:32" ht="13.5" customHeight="1" x14ac:dyDescent="0.3">
      <c r="A270" s="81">
        <v>311</v>
      </c>
      <c r="B270" s="4" t="e">
        <f>VLOOKUP(A270,'1. 문헌특성'!A:W,2,0)</f>
        <v>#N/A</v>
      </c>
      <c r="C270" s="16" t="e">
        <f>VLOOKUP(A270,'1. 문헌특성'!A:W,3,0)</f>
        <v>#N/A</v>
      </c>
      <c r="D270" s="16" t="e">
        <f t="shared" si="5"/>
        <v>#N/A</v>
      </c>
      <c r="E270" s="4" t="e">
        <f>VLOOKUP(A270,'1. 문헌특성'!A:W,6,0)</f>
        <v>#N/A</v>
      </c>
      <c r="F270" s="4" t="e">
        <f>VLOOKUP(A270,'1. 문헌특성'!A:W,11,0)</f>
        <v>#N/A</v>
      </c>
      <c r="G270" s="15" t="e">
        <f>VLOOKUP(A270,'1. 문헌특성'!A:W,15,0)</f>
        <v>#N/A</v>
      </c>
      <c r="H270" s="4" t="e">
        <f>VLOOKUP(A270,'1. 문헌특성'!A:W,16,0)</f>
        <v>#N/A</v>
      </c>
      <c r="I270" s="16" t="s">
        <v>31</v>
      </c>
      <c r="J270" s="4" t="e">
        <f>VLOOKUP(A270,'1. 문헌특성'!A:W,24,0)</f>
        <v>#N/A</v>
      </c>
      <c r="K270" s="4" t="e">
        <f>VLOOKUP(A270,'1. 문헌특성'!A:W,12,0)</f>
        <v>#N/A</v>
      </c>
      <c r="P270" s="16">
        <v>9</v>
      </c>
      <c r="Q270" s="111">
        <v>8</v>
      </c>
      <c r="R270" s="111">
        <v>88.9</v>
      </c>
      <c r="S270" s="111">
        <v>1</v>
      </c>
      <c r="T270" s="111">
        <v>11.1</v>
      </c>
      <c r="W270" s="16">
        <v>21</v>
      </c>
      <c r="X270" s="111">
        <v>20</v>
      </c>
      <c r="Y270" s="111">
        <v>95.2</v>
      </c>
      <c r="Z270" s="111">
        <v>1</v>
      </c>
      <c r="AA270" s="111">
        <v>4.8</v>
      </c>
      <c r="AB270" s="16" t="s">
        <v>2042</v>
      </c>
      <c r="AF270" s="17" t="s">
        <v>2043</v>
      </c>
    </row>
    <row r="271" spans="1:32" ht="13.5" customHeight="1" x14ac:dyDescent="0.3">
      <c r="A271" s="81">
        <v>388</v>
      </c>
      <c r="B271" s="4" t="e">
        <f>VLOOKUP(A271,'1. 문헌특성'!A:W,2,0)</f>
        <v>#N/A</v>
      </c>
      <c r="C271" s="16" t="e">
        <f>VLOOKUP(A271,'1. 문헌특성'!A:W,3,0)</f>
        <v>#N/A</v>
      </c>
      <c r="D271" s="16" t="e">
        <f t="shared" si="5"/>
        <v>#N/A</v>
      </c>
      <c r="E271" s="4" t="e">
        <f>VLOOKUP(A271,'1. 문헌특성'!A:W,6,0)</f>
        <v>#N/A</v>
      </c>
      <c r="F271" s="4" t="e">
        <f>VLOOKUP(A271,'1. 문헌특성'!A:W,11,0)</f>
        <v>#N/A</v>
      </c>
      <c r="G271" s="15" t="e">
        <f>VLOOKUP(A271,'1. 문헌특성'!A:W,15,0)</f>
        <v>#N/A</v>
      </c>
      <c r="H271" s="4" t="e">
        <f>VLOOKUP(A271,'1. 문헌특성'!A:W,16,0)</f>
        <v>#N/A</v>
      </c>
      <c r="I271" s="16" t="s">
        <v>31</v>
      </c>
      <c r="J271" s="4" t="e">
        <f>VLOOKUP(A271,'1. 문헌특성'!A:W,24,0)</f>
        <v>#N/A</v>
      </c>
      <c r="K271" s="4" t="e">
        <f>VLOOKUP(A271,'1. 문헌특성'!A:W,12,0)</f>
        <v>#N/A</v>
      </c>
      <c r="M271" s="16" t="s">
        <v>2049</v>
      </c>
      <c r="P271" s="16">
        <v>9</v>
      </c>
      <c r="Q271" s="16">
        <v>9</v>
      </c>
      <c r="R271" s="111">
        <v>100</v>
      </c>
      <c r="S271" s="111">
        <v>0</v>
      </c>
      <c r="T271" s="111">
        <v>0</v>
      </c>
      <c r="W271" s="16">
        <v>11</v>
      </c>
      <c r="X271" s="16">
        <v>4</v>
      </c>
      <c r="Y271" s="111">
        <v>36.299999999999997</v>
      </c>
      <c r="Z271" s="16">
        <v>7</v>
      </c>
      <c r="AA271" s="111">
        <v>63.6</v>
      </c>
      <c r="AB271" s="111"/>
      <c r="AF271" s="17" t="s">
        <v>379</v>
      </c>
    </row>
    <row r="272" spans="1:32" ht="13.5" customHeight="1" x14ac:dyDescent="0.3">
      <c r="A272" s="81">
        <v>388</v>
      </c>
      <c r="B272" s="4" t="e">
        <f>VLOOKUP(A272,'1. 문헌특성'!A:W,2,0)</f>
        <v>#N/A</v>
      </c>
      <c r="C272" s="16" t="e">
        <f>VLOOKUP(A272,'1. 문헌특성'!A:W,3,0)</f>
        <v>#N/A</v>
      </c>
      <c r="D272" s="16" t="e">
        <f t="shared" si="5"/>
        <v>#N/A</v>
      </c>
      <c r="E272" s="4" t="e">
        <f>VLOOKUP(A272,'1. 문헌특성'!A:W,6,0)</f>
        <v>#N/A</v>
      </c>
      <c r="F272" s="4" t="e">
        <f>VLOOKUP(A272,'1. 문헌특성'!A:W,11,0)</f>
        <v>#N/A</v>
      </c>
      <c r="G272" s="15" t="e">
        <f>VLOOKUP(A272,'1. 문헌특성'!A:W,15,0)</f>
        <v>#N/A</v>
      </c>
      <c r="H272" s="4" t="e">
        <f>VLOOKUP(A272,'1. 문헌특성'!A:W,16,0)</f>
        <v>#N/A</v>
      </c>
      <c r="I272" s="16" t="s">
        <v>31</v>
      </c>
      <c r="J272" s="4" t="e">
        <f>VLOOKUP(A272,'1. 문헌특성'!A:W,24,0)</f>
        <v>#N/A</v>
      </c>
      <c r="K272" s="4" t="e">
        <f>VLOOKUP(A272,'1. 문헌특성'!A:W,12,0)</f>
        <v>#N/A</v>
      </c>
      <c r="M272" s="16" t="s">
        <v>2050</v>
      </c>
      <c r="P272" s="16">
        <v>9</v>
      </c>
      <c r="Q272" s="16">
        <v>9</v>
      </c>
      <c r="R272" s="111">
        <v>100</v>
      </c>
      <c r="S272" s="111">
        <v>0</v>
      </c>
      <c r="T272" s="111">
        <v>0</v>
      </c>
      <c r="W272" s="16">
        <v>11</v>
      </c>
      <c r="X272" s="16">
        <v>11</v>
      </c>
      <c r="Y272" s="111">
        <v>100</v>
      </c>
      <c r="Z272" s="111">
        <v>0</v>
      </c>
      <c r="AA272" s="111">
        <v>0</v>
      </c>
      <c r="AB272" s="111"/>
    </row>
    <row r="273" spans="1:32" ht="13.5" customHeight="1" x14ac:dyDescent="0.3">
      <c r="A273" s="81">
        <v>620</v>
      </c>
      <c r="B273" s="4" t="str">
        <f>VLOOKUP(A273,'1. 문헌특성'!A:W,2,0)</f>
        <v>Oishi</v>
      </c>
      <c r="C273" s="16">
        <f>VLOOKUP(A273,'1. 문헌특성'!A:W,3,0)</f>
        <v>2002</v>
      </c>
      <c r="D273" s="16" t="str">
        <f t="shared" si="5"/>
        <v>Oishi(2002)</v>
      </c>
      <c r="E273" s="4" t="str">
        <f>VLOOKUP(A273,'1. 문헌특성'!A:W,6,0)</f>
        <v>환자대조군</v>
      </c>
      <c r="F273" s="4" t="str">
        <f>VLOOKUP(A273,'1. 문헌특성'!A:W,11,0)</f>
        <v>당뇨병성 신경병증/알콜중독성 다발성신경병증</v>
      </c>
      <c r="G273" s="15">
        <f>VLOOKUP(A273,'1. 문헌특성'!A:W,15,0)</f>
        <v>14</v>
      </c>
      <c r="H273" s="4" t="str">
        <f>VLOOKUP(A273,'1. 문헌특성'!A:W,16,0)</f>
        <v xml:space="preserve">다발성신경병증 환자가 당뇨에 걸렸을 경우를 당뇨병성 다발신경병증으로 진단함
</v>
      </c>
      <c r="I273" s="16" t="s">
        <v>31</v>
      </c>
      <c r="J273" s="4" t="e">
        <f>VLOOKUP(A273,'1. 문헌특성'!A:W,24,0)</f>
        <v>#REF!</v>
      </c>
      <c r="K273" s="4" t="str">
        <f>VLOOKUP(A273,'1. 문헌특성'!A:W,12,0)</f>
        <v>-</v>
      </c>
      <c r="L273" s="4" t="s">
        <v>1244</v>
      </c>
      <c r="M273" s="16" t="s">
        <v>945</v>
      </c>
      <c r="P273" s="16">
        <v>10</v>
      </c>
      <c r="Q273" s="111">
        <v>8</v>
      </c>
      <c r="R273" s="111">
        <v>79</v>
      </c>
      <c r="S273" s="111">
        <v>2</v>
      </c>
      <c r="T273" s="116">
        <v>20</v>
      </c>
      <c r="W273" s="16">
        <v>24</v>
      </c>
      <c r="X273" s="16">
        <v>24</v>
      </c>
      <c r="Y273" s="16">
        <v>100</v>
      </c>
      <c r="Z273" s="111">
        <v>0</v>
      </c>
      <c r="AA273" s="111">
        <v>0</v>
      </c>
      <c r="AB273" s="16" t="s">
        <v>870</v>
      </c>
      <c r="AF273" s="17" t="s">
        <v>2058</v>
      </c>
    </row>
    <row r="274" spans="1:32" ht="13.5" customHeight="1" x14ac:dyDescent="0.3">
      <c r="A274" s="81">
        <v>620</v>
      </c>
      <c r="B274" s="4" t="str">
        <f>VLOOKUP(A274,'1. 문헌특성'!A:W,2,0)</f>
        <v>Oishi</v>
      </c>
      <c r="C274" s="16">
        <f>VLOOKUP(A274,'1. 문헌특성'!A:W,3,0)</f>
        <v>2002</v>
      </c>
      <c r="D274" s="16" t="str">
        <f t="shared" si="5"/>
        <v>Oishi(2002)</v>
      </c>
      <c r="E274" s="4" t="str">
        <f>VLOOKUP(A274,'1. 문헌특성'!A:W,6,0)</f>
        <v>환자대조군</v>
      </c>
      <c r="F274" s="4" t="str">
        <f>VLOOKUP(A274,'1. 문헌특성'!A:W,11,0)</f>
        <v>당뇨병성 신경병증/알콜중독성 다발성신경병증</v>
      </c>
      <c r="G274" s="15">
        <f>VLOOKUP(A274,'1. 문헌특성'!A:W,15,0)</f>
        <v>14</v>
      </c>
      <c r="H274" s="4" t="str">
        <f>VLOOKUP(A274,'1. 문헌특성'!A:W,16,0)</f>
        <v xml:space="preserve">다발성신경병증 환자가 당뇨에 걸렸을 경우를 당뇨병성 다발신경병증으로 진단함
</v>
      </c>
      <c r="I274" s="16" t="s">
        <v>31</v>
      </c>
      <c r="J274" s="4" t="e">
        <f>VLOOKUP(A274,'1. 문헌특성'!A:W,24,0)</f>
        <v>#REF!</v>
      </c>
      <c r="K274" s="4" t="str">
        <f>VLOOKUP(A274,'1. 문헌특성'!A:W,12,0)</f>
        <v>-</v>
      </c>
      <c r="L274" s="17" t="s">
        <v>2060</v>
      </c>
      <c r="M274" s="16" t="s">
        <v>945</v>
      </c>
      <c r="P274" s="16">
        <v>14</v>
      </c>
      <c r="Q274" s="111">
        <v>11</v>
      </c>
      <c r="R274" s="16">
        <v>80</v>
      </c>
      <c r="S274" s="111">
        <v>3</v>
      </c>
      <c r="T274" s="116">
        <v>20</v>
      </c>
      <c r="W274" s="16">
        <v>24</v>
      </c>
      <c r="X274" s="16">
        <v>24</v>
      </c>
      <c r="Y274" s="16">
        <v>100</v>
      </c>
      <c r="Z274" s="111">
        <v>0</v>
      </c>
      <c r="AA274" s="111">
        <v>0</v>
      </c>
      <c r="AB274" s="16" t="s">
        <v>870</v>
      </c>
      <c r="AF274" s="17" t="s">
        <v>2058</v>
      </c>
    </row>
    <row r="275" spans="1:32" ht="13.5" customHeight="1" x14ac:dyDescent="0.3">
      <c r="A275" s="81">
        <v>620</v>
      </c>
      <c r="B275" s="4" t="str">
        <f>VLOOKUP(A275,'1. 문헌특성'!A:W,2,0)</f>
        <v>Oishi</v>
      </c>
      <c r="C275" s="16">
        <f>VLOOKUP(A275,'1. 문헌특성'!A:W,3,0)</f>
        <v>2002</v>
      </c>
      <c r="D275" s="16" t="str">
        <f t="shared" si="5"/>
        <v>Oishi(2002)</v>
      </c>
      <c r="E275" s="4" t="str">
        <f>VLOOKUP(A275,'1. 문헌특성'!A:W,6,0)</f>
        <v>환자대조군</v>
      </c>
      <c r="F275" s="4" t="str">
        <f>VLOOKUP(A275,'1. 문헌특성'!A:W,11,0)</f>
        <v>당뇨병성 신경병증/알콜중독성 다발성신경병증</v>
      </c>
      <c r="G275" s="15">
        <f>VLOOKUP(A275,'1. 문헌특성'!A:W,15,0)</f>
        <v>14</v>
      </c>
      <c r="H275" s="4" t="str">
        <f>VLOOKUP(A275,'1. 문헌특성'!A:W,16,0)</f>
        <v xml:space="preserve">다발성신경병증 환자가 당뇨에 걸렸을 경우를 당뇨병성 다발신경병증으로 진단함
</v>
      </c>
      <c r="I275" s="16" t="s">
        <v>31</v>
      </c>
      <c r="J275" s="4" t="e">
        <f>VLOOKUP(A275,'1. 문헌특성'!A:W,24,0)</f>
        <v>#REF!</v>
      </c>
      <c r="K275" s="4" t="str">
        <f>VLOOKUP(A275,'1. 문헌특성'!A:W,12,0)</f>
        <v>-</v>
      </c>
      <c r="L275" s="4" t="s">
        <v>1244</v>
      </c>
      <c r="M275" s="16" t="s">
        <v>932</v>
      </c>
      <c r="P275" s="16">
        <v>10</v>
      </c>
      <c r="Q275" s="111">
        <v>9</v>
      </c>
      <c r="R275" s="111">
        <v>90</v>
      </c>
      <c r="S275" s="111">
        <v>1</v>
      </c>
      <c r="T275" s="116">
        <v>10</v>
      </c>
      <c r="W275" s="16">
        <v>24</v>
      </c>
      <c r="X275" s="16">
        <v>24</v>
      </c>
      <c r="Y275" s="16">
        <v>100</v>
      </c>
      <c r="Z275" s="111">
        <v>0</v>
      </c>
      <c r="AA275" s="111">
        <v>0</v>
      </c>
      <c r="AB275" s="16" t="s">
        <v>870</v>
      </c>
    </row>
    <row r="276" spans="1:32" ht="13.5" customHeight="1" x14ac:dyDescent="0.3">
      <c r="A276" s="81">
        <v>620</v>
      </c>
      <c r="B276" s="4" t="str">
        <f>VLOOKUP(A276,'1. 문헌특성'!A:W,2,0)</f>
        <v>Oishi</v>
      </c>
      <c r="C276" s="16">
        <f>VLOOKUP(A276,'1. 문헌특성'!A:W,3,0)</f>
        <v>2002</v>
      </c>
      <c r="D276" s="16" t="str">
        <f t="shared" si="5"/>
        <v>Oishi(2002)</v>
      </c>
      <c r="E276" s="4" t="str">
        <f>VLOOKUP(A276,'1. 문헌특성'!A:W,6,0)</f>
        <v>환자대조군</v>
      </c>
      <c r="F276" s="4" t="str">
        <f>VLOOKUP(A276,'1. 문헌특성'!A:W,11,0)</f>
        <v>당뇨병성 신경병증/알콜중독성 다발성신경병증</v>
      </c>
      <c r="G276" s="15">
        <f>VLOOKUP(A276,'1. 문헌특성'!A:W,15,0)</f>
        <v>14</v>
      </c>
      <c r="H276" s="4" t="str">
        <f>VLOOKUP(A276,'1. 문헌특성'!A:W,16,0)</f>
        <v xml:space="preserve">다발성신경병증 환자가 당뇨에 걸렸을 경우를 당뇨병성 다발신경병증으로 진단함
</v>
      </c>
      <c r="I276" s="16" t="s">
        <v>31</v>
      </c>
      <c r="J276" s="4" t="e">
        <f>VLOOKUP(A276,'1. 문헌특성'!A:W,24,0)</f>
        <v>#REF!</v>
      </c>
      <c r="K276" s="4" t="str">
        <f>VLOOKUP(A276,'1. 문헌특성'!A:W,12,0)</f>
        <v>-</v>
      </c>
      <c r="L276" s="17" t="s">
        <v>2060</v>
      </c>
      <c r="M276" s="16" t="s">
        <v>932</v>
      </c>
      <c r="P276" s="16">
        <v>14</v>
      </c>
      <c r="Q276" s="111">
        <v>11</v>
      </c>
      <c r="R276" s="16">
        <v>90</v>
      </c>
      <c r="S276" s="111">
        <v>3</v>
      </c>
      <c r="T276" s="116">
        <v>20</v>
      </c>
      <c r="W276" s="16">
        <v>24</v>
      </c>
      <c r="X276" s="16">
        <v>24</v>
      </c>
      <c r="Y276" s="16">
        <v>100</v>
      </c>
      <c r="Z276" s="111">
        <v>0</v>
      </c>
      <c r="AA276" s="111">
        <v>0</v>
      </c>
      <c r="AB276" s="16" t="s">
        <v>870</v>
      </c>
    </row>
    <row r="277" spans="1:32" ht="13.5" customHeight="1" x14ac:dyDescent="0.3">
      <c r="A277" s="81">
        <v>620</v>
      </c>
      <c r="B277" s="4" t="str">
        <f>VLOOKUP(A277,'1. 문헌특성'!A:W,2,0)</f>
        <v>Oishi</v>
      </c>
      <c r="C277" s="16">
        <f>VLOOKUP(A277,'1. 문헌특성'!A:W,3,0)</f>
        <v>2002</v>
      </c>
      <c r="D277" s="16" t="str">
        <f t="shared" si="5"/>
        <v>Oishi(2002)</v>
      </c>
      <c r="E277" s="4" t="str">
        <f>VLOOKUP(A277,'1. 문헌특성'!A:W,6,0)</f>
        <v>환자대조군</v>
      </c>
      <c r="F277" s="4" t="str">
        <f>VLOOKUP(A277,'1. 문헌특성'!A:W,11,0)</f>
        <v>당뇨병성 신경병증/알콜중독성 다발성신경병증</v>
      </c>
      <c r="G277" s="15">
        <f>VLOOKUP(A277,'1. 문헌특성'!A:W,15,0)</f>
        <v>14</v>
      </c>
      <c r="H277" s="4" t="str">
        <f>VLOOKUP(A277,'1. 문헌특성'!A:W,16,0)</f>
        <v xml:space="preserve">다발성신경병증 환자가 당뇨에 걸렸을 경우를 당뇨병성 다발신경병증으로 진단함
</v>
      </c>
      <c r="I277" s="16" t="s">
        <v>31</v>
      </c>
      <c r="J277" s="4" t="e">
        <f>VLOOKUP(A277,'1. 문헌특성'!A:W,24,0)</f>
        <v>#REF!</v>
      </c>
      <c r="K277" s="4" t="str">
        <f>VLOOKUP(A277,'1. 문헌특성'!A:W,12,0)</f>
        <v>-</v>
      </c>
      <c r="L277" s="4" t="s">
        <v>1244</v>
      </c>
      <c r="M277" s="16" t="s">
        <v>946</v>
      </c>
      <c r="P277" s="16">
        <v>10</v>
      </c>
      <c r="Q277" s="111">
        <v>7</v>
      </c>
      <c r="R277" s="111">
        <v>71</v>
      </c>
      <c r="S277" s="111">
        <v>3</v>
      </c>
      <c r="T277" s="116">
        <v>30</v>
      </c>
      <c r="W277" s="16">
        <v>24</v>
      </c>
      <c r="X277" s="16">
        <v>24</v>
      </c>
      <c r="Y277" s="16">
        <v>100</v>
      </c>
      <c r="Z277" s="111">
        <v>0</v>
      </c>
      <c r="AA277" s="111">
        <v>0</v>
      </c>
      <c r="AB277" s="16" t="s">
        <v>870</v>
      </c>
    </row>
    <row r="278" spans="1:32" ht="13.5" customHeight="1" x14ac:dyDescent="0.3">
      <c r="A278" s="81">
        <v>620</v>
      </c>
      <c r="B278" s="4" t="str">
        <f>VLOOKUP(A278,'1. 문헌특성'!A:W,2,0)</f>
        <v>Oishi</v>
      </c>
      <c r="C278" s="16">
        <f>VLOOKUP(A278,'1. 문헌특성'!A:W,3,0)</f>
        <v>2002</v>
      </c>
      <c r="D278" s="16" t="str">
        <f t="shared" si="5"/>
        <v>Oishi(2002)</v>
      </c>
      <c r="E278" s="4" t="str">
        <f>VLOOKUP(A278,'1. 문헌특성'!A:W,6,0)</f>
        <v>환자대조군</v>
      </c>
      <c r="F278" s="4" t="str">
        <f>VLOOKUP(A278,'1. 문헌특성'!A:W,11,0)</f>
        <v>당뇨병성 신경병증/알콜중독성 다발성신경병증</v>
      </c>
      <c r="G278" s="15">
        <f>VLOOKUP(A278,'1. 문헌특성'!A:W,15,0)</f>
        <v>14</v>
      </c>
      <c r="H278" s="4" t="str">
        <f>VLOOKUP(A278,'1. 문헌특성'!A:W,16,0)</f>
        <v xml:space="preserve">다발성신경병증 환자가 당뇨에 걸렸을 경우를 당뇨병성 다발신경병증으로 진단함
</v>
      </c>
      <c r="I278" s="16" t="s">
        <v>31</v>
      </c>
      <c r="J278" s="4" t="e">
        <f>VLOOKUP(A278,'1. 문헌특성'!A:W,24,0)</f>
        <v>#REF!</v>
      </c>
      <c r="K278" s="4" t="str">
        <f>VLOOKUP(A278,'1. 문헌특성'!A:W,12,0)</f>
        <v>-</v>
      </c>
      <c r="L278" s="17" t="s">
        <v>2060</v>
      </c>
      <c r="M278" s="16" t="s">
        <v>946</v>
      </c>
      <c r="P278" s="16">
        <v>14</v>
      </c>
      <c r="Q278" s="111">
        <v>10</v>
      </c>
      <c r="R278" s="16">
        <v>70</v>
      </c>
      <c r="S278" s="111">
        <v>4</v>
      </c>
      <c r="T278" s="116">
        <v>30</v>
      </c>
      <c r="W278" s="16">
        <v>24</v>
      </c>
      <c r="X278" s="16">
        <v>24</v>
      </c>
      <c r="Y278" s="16">
        <v>100</v>
      </c>
      <c r="Z278" s="111">
        <v>0</v>
      </c>
      <c r="AA278" s="111">
        <v>0</v>
      </c>
      <c r="AB278" s="16" t="s">
        <v>870</v>
      </c>
    </row>
    <row r="279" spans="1:32" ht="13.5" customHeight="1" x14ac:dyDescent="0.3">
      <c r="A279" s="81">
        <v>620</v>
      </c>
      <c r="B279" s="4" t="str">
        <f>VLOOKUP(A279,'1. 문헌특성'!A:W,2,0)</f>
        <v>Oishi</v>
      </c>
      <c r="C279" s="16">
        <f>VLOOKUP(A279,'1. 문헌특성'!A:W,3,0)</f>
        <v>2002</v>
      </c>
      <c r="D279" s="16" t="str">
        <f t="shared" si="5"/>
        <v>Oishi(2002)</v>
      </c>
      <c r="E279" s="4" t="str">
        <f>VLOOKUP(A279,'1. 문헌특성'!A:W,6,0)</f>
        <v>환자대조군</v>
      </c>
      <c r="F279" s="4" t="str">
        <f>VLOOKUP(A279,'1. 문헌특성'!A:W,11,0)</f>
        <v>당뇨병성 신경병증/알콜중독성 다발성신경병증</v>
      </c>
      <c r="G279" s="15">
        <f>VLOOKUP(A279,'1. 문헌특성'!A:W,15,0)</f>
        <v>14</v>
      </c>
      <c r="H279" s="4" t="str">
        <f>VLOOKUP(A279,'1. 문헌특성'!A:W,16,0)</f>
        <v xml:space="preserve">다발성신경병증 환자가 당뇨에 걸렸을 경우를 당뇨병성 다발신경병증으로 진단함
</v>
      </c>
      <c r="I279" s="16" t="s">
        <v>31</v>
      </c>
      <c r="J279" s="4" t="e">
        <f>VLOOKUP(A279,'1. 문헌특성'!A:W,24,0)</f>
        <v>#REF!</v>
      </c>
      <c r="K279" s="4" t="str">
        <f>VLOOKUP(A279,'1. 문헌특성'!A:W,12,0)</f>
        <v>-</v>
      </c>
      <c r="L279" s="4" t="s">
        <v>1244</v>
      </c>
      <c r="M279" s="16" t="s">
        <v>933</v>
      </c>
      <c r="P279" s="16">
        <v>10</v>
      </c>
      <c r="Q279" s="111">
        <v>8</v>
      </c>
      <c r="R279" s="111">
        <v>79</v>
      </c>
      <c r="S279" s="111">
        <v>2</v>
      </c>
      <c r="T279" s="116">
        <v>20</v>
      </c>
      <c r="W279" s="16">
        <v>24</v>
      </c>
      <c r="X279" s="16">
        <v>24</v>
      </c>
      <c r="Y279" s="16">
        <v>100</v>
      </c>
      <c r="Z279" s="111">
        <v>0</v>
      </c>
      <c r="AA279" s="111">
        <v>0</v>
      </c>
      <c r="AB279" s="16" t="s">
        <v>870</v>
      </c>
    </row>
    <row r="280" spans="1:32" ht="13.5" customHeight="1" x14ac:dyDescent="0.3">
      <c r="A280" s="81">
        <v>620</v>
      </c>
      <c r="B280" s="4" t="str">
        <f>VLOOKUP(A280,'1. 문헌특성'!A:W,2,0)</f>
        <v>Oishi</v>
      </c>
      <c r="C280" s="16">
        <f>VLOOKUP(A280,'1. 문헌특성'!A:W,3,0)</f>
        <v>2002</v>
      </c>
      <c r="D280" s="16" t="str">
        <f t="shared" si="5"/>
        <v>Oishi(2002)</v>
      </c>
      <c r="E280" s="4" t="str">
        <f>VLOOKUP(A280,'1. 문헌특성'!A:W,6,0)</f>
        <v>환자대조군</v>
      </c>
      <c r="F280" s="4" t="str">
        <f>VLOOKUP(A280,'1. 문헌특성'!A:W,11,0)</f>
        <v>당뇨병성 신경병증/알콜중독성 다발성신경병증</v>
      </c>
      <c r="G280" s="15">
        <f>VLOOKUP(A280,'1. 문헌특성'!A:W,15,0)</f>
        <v>14</v>
      </c>
      <c r="H280" s="4" t="str">
        <f>VLOOKUP(A280,'1. 문헌특성'!A:W,16,0)</f>
        <v xml:space="preserve">다발성신경병증 환자가 당뇨에 걸렸을 경우를 당뇨병성 다발신경병증으로 진단함
</v>
      </c>
      <c r="I280" s="16" t="s">
        <v>31</v>
      </c>
      <c r="J280" s="4" t="e">
        <f>VLOOKUP(A280,'1. 문헌특성'!A:W,24,0)</f>
        <v>#REF!</v>
      </c>
      <c r="K280" s="4" t="str">
        <f>VLOOKUP(A280,'1. 문헌특성'!A:W,12,0)</f>
        <v>-</v>
      </c>
      <c r="L280" s="17" t="s">
        <v>2060</v>
      </c>
      <c r="M280" s="16" t="s">
        <v>933</v>
      </c>
      <c r="P280" s="16">
        <v>14</v>
      </c>
      <c r="Q280" s="111">
        <v>11</v>
      </c>
      <c r="R280" s="16">
        <v>80</v>
      </c>
      <c r="S280" s="111">
        <v>3</v>
      </c>
      <c r="T280" s="116">
        <v>20</v>
      </c>
      <c r="W280" s="16">
        <v>24</v>
      </c>
      <c r="X280" s="16">
        <v>24</v>
      </c>
      <c r="Y280" s="16">
        <v>100</v>
      </c>
      <c r="Z280" s="111">
        <v>0</v>
      </c>
      <c r="AA280" s="111">
        <v>0</v>
      </c>
      <c r="AB280" s="16" t="s">
        <v>870</v>
      </c>
    </row>
    <row r="281" spans="1:32" ht="13.5" customHeight="1" x14ac:dyDescent="0.3">
      <c r="A281" s="81">
        <v>717</v>
      </c>
      <c r="B281" s="4" t="e">
        <f>VLOOKUP(A281,'1. 문헌특성'!A:W,2,0)</f>
        <v>#N/A</v>
      </c>
      <c r="C281" s="16" t="e">
        <f>VLOOKUP(A281,'1. 문헌특성'!A:W,3,0)</f>
        <v>#N/A</v>
      </c>
      <c r="D281" s="16" t="e">
        <f t="shared" si="5"/>
        <v>#N/A</v>
      </c>
      <c r="E281" s="4" t="e">
        <f>VLOOKUP(A281,'1. 문헌특성'!A:W,6,0)</f>
        <v>#N/A</v>
      </c>
      <c r="F281" s="4" t="e">
        <f>VLOOKUP(A281,'1. 문헌특성'!A:W,11,0)</f>
        <v>#N/A</v>
      </c>
      <c r="G281" s="15" t="e">
        <f>VLOOKUP(A281,'1. 문헌특성'!A:W,15,0)</f>
        <v>#N/A</v>
      </c>
      <c r="H281" s="4" t="e">
        <f>VLOOKUP(A281,'1. 문헌특성'!A:W,16,0)</f>
        <v>#N/A</v>
      </c>
      <c r="I281" s="16" t="s">
        <v>31</v>
      </c>
      <c r="J281" s="4" t="e">
        <f>VLOOKUP(A281,'1. 문헌특성'!A:W,24,0)</f>
        <v>#N/A</v>
      </c>
      <c r="K281" s="4" t="e">
        <f>VLOOKUP(A281,'1. 문헌특성'!A:W,12,0)</f>
        <v>#N/A</v>
      </c>
      <c r="P281" s="16">
        <v>16</v>
      </c>
      <c r="Q281" s="111">
        <v>12</v>
      </c>
      <c r="R281" s="111">
        <v>75</v>
      </c>
      <c r="S281" s="16">
        <v>4</v>
      </c>
      <c r="T281" s="111">
        <v>25</v>
      </c>
      <c r="W281" s="16">
        <v>16</v>
      </c>
      <c r="X281" s="16">
        <v>16</v>
      </c>
      <c r="Y281" s="16">
        <v>100</v>
      </c>
      <c r="Z281" s="111">
        <v>0</v>
      </c>
      <c r="AA281" s="111">
        <v>0</v>
      </c>
      <c r="AF281" s="17" t="s">
        <v>2067</v>
      </c>
    </row>
    <row r="282" spans="1:32" ht="13.5" customHeight="1" x14ac:dyDescent="0.3">
      <c r="A282" s="81">
        <v>760</v>
      </c>
      <c r="B282" s="4" t="e">
        <f>VLOOKUP(A282,'1. 문헌특성'!A:W,2,0)</f>
        <v>#N/A</v>
      </c>
      <c r="C282" s="16" t="e">
        <f>VLOOKUP(A282,'1. 문헌특성'!A:W,3,0)</f>
        <v>#N/A</v>
      </c>
      <c r="D282" s="16" t="e">
        <f t="shared" si="5"/>
        <v>#N/A</v>
      </c>
      <c r="E282" s="4" t="e">
        <f>VLOOKUP(A282,'1. 문헌특성'!A:W,6,0)</f>
        <v>#N/A</v>
      </c>
      <c r="F282" s="4" t="e">
        <f>VLOOKUP(A282,'1. 문헌특성'!A:W,11,0)</f>
        <v>#N/A</v>
      </c>
      <c r="G282" s="15" t="e">
        <f>VLOOKUP(A282,'1. 문헌특성'!A:W,15,0)</f>
        <v>#N/A</v>
      </c>
      <c r="H282" s="4" t="e">
        <f>VLOOKUP(A282,'1. 문헌특성'!A:W,16,0)</f>
        <v>#N/A</v>
      </c>
      <c r="I282" s="16" t="s">
        <v>31</v>
      </c>
      <c r="J282" s="4" t="e">
        <f>VLOOKUP(A282,'1. 문헌특성'!A:W,24,0)</f>
        <v>#N/A</v>
      </c>
      <c r="K282" s="4" t="e">
        <f>VLOOKUP(A282,'1. 문헌특성'!A:W,12,0)</f>
        <v>#N/A</v>
      </c>
      <c r="L282" s="17" t="s">
        <v>2075</v>
      </c>
      <c r="M282" s="16" t="s">
        <v>687</v>
      </c>
      <c r="O282" s="16" t="s">
        <v>1596</v>
      </c>
      <c r="P282" s="16">
        <v>44</v>
      </c>
      <c r="Q282" s="16">
        <v>33</v>
      </c>
      <c r="R282" s="111">
        <v>75</v>
      </c>
      <c r="S282" s="111">
        <v>11</v>
      </c>
      <c r="T282" s="111">
        <v>15</v>
      </c>
      <c r="W282" s="16">
        <v>22</v>
      </c>
      <c r="X282" s="16">
        <v>22</v>
      </c>
      <c r="Y282" s="111">
        <v>100</v>
      </c>
      <c r="Z282" s="111">
        <v>0</v>
      </c>
      <c r="AA282" s="111">
        <v>0</v>
      </c>
      <c r="AB282" s="16">
        <v>0.20849999999999999</v>
      </c>
    </row>
    <row r="283" spans="1:32" ht="13.5" customHeight="1" x14ac:dyDescent="0.3">
      <c r="A283" s="81">
        <v>760</v>
      </c>
      <c r="B283" s="4" t="e">
        <f>VLOOKUP(A283,'1. 문헌특성'!A:W,2,0)</f>
        <v>#N/A</v>
      </c>
      <c r="C283" s="16" t="e">
        <f>VLOOKUP(A283,'1. 문헌특성'!A:W,3,0)</f>
        <v>#N/A</v>
      </c>
      <c r="D283" s="16" t="e">
        <f t="shared" si="5"/>
        <v>#N/A</v>
      </c>
      <c r="E283" s="4" t="e">
        <f>VLOOKUP(A283,'1. 문헌특성'!A:W,6,0)</f>
        <v>#N/A</v>
      </c>
      <c r="F283" s="4" t="e">
        <f>VLOOKUP(A283,'1. 문헌특성'!A:W,11,0)</f>
        <v>#N/A</v>
      </c>
      <c r="G283" s="15" t="e">
        <f>VLOOKUP(A283,'1. 문헌특성'!A:W,15,0)</f>
        <v>#N/A</v>
      </c>
      <c r="H283" s="4" t="e">
        <f>VLOOKUP(A283,'1. 문헌특성'!A:W,16,0)</f>
        <v>#N/A</v>
      </c>
      <c r="I283" s="16" t="s">
        <v>31</v>
      </c>
      <c r="J283" s="4" t="e">
        <f>VLOOKUP(A283,'1. 문헌특성'!A:W,24,0)</f>
        <v>#N/A</v>
      </c>
      <c r="K283" s="4" t="e">
        <f>VLOOKUP(A283,'1. 문헌특성'!A:W,12,0)</f>
        <v>#N/A</v>
      </c>
      <c r="L283" s="17" t="s">
        <v>1613</v>
      </c>
      <c r="M283" s="16" t="s">
        <v>687</v>
      </c>
      <c r="O283" s="16" t="s">
        <v>1596</v>
      </c>
      <c r="P283" s="16">
        <v>44</v>
      </c>
      <c r="Q283" s="16">
        <v>34</v>
      </c>
      <c r="R283" s="111">
        <v>77.2</v>
      </c>
      <c r="S283" s="111">
        <v>9</v>
      </c>
      <c r="T283" s="111">
        <v>22.8</v>
      </c>
      <c r="W283" s="16">
        <v>22</v>
      </c>
      <c r="X283" s="16">
        <v>22</v>
      </c>
      <c r="Y283" s="111">
        <v>100</v>
      </c>
      <c r="Z283" s="111">
        <v>0</v>
      </c>
      <c r="AA283" s="111">
        <v>0</v>
      </c>
      <c r="AB283" s="16">
        <v>0.31490000000000001</v>
      </c>
    </row>
    <row r="284" spans="1:32" ht="13.5" customHeight="1" x14ac:dyDescent="0.3">
      <c r="A284" s="81">
        <v>760</v>
      </c>
      <c r="B284" s="4" t="e">
        <f>VLOOKUP(A284,'1. 문헌특성'!A:W,2,0)</f>
        <v>#N/A</v>
      </c>
      <c r="C284" s="16" t="e">
        <f>VLOOKUP(A284,'1. 문헌특성'!A:W,3,0)</f>
        <v>#N/A</v>
      </c>
      <c r="D284" s="16" t="e">
        <f t="shared" si="5"/>
        <v>#N/A</v>
      </c>
      <c r="E284" s="4" t="e">
        <f>VLOOKUP(A284,'1. 문헌특성'!A:W,6,0)</f>
        <v>#N/A</v>
      </c>
      <c r="F284" s="4" t="e">
        <f>VLOOKUP(A284,'1. 문헌특성'!A:W,11,0)</f>
        <v>#N/A</v>
      </c>
      <c r="G284" s="15" t="e">
        <f>VLOOKUP(A284,'1. 문헌특성'!A:W,15,0)</f>
        <v>#N/A</v>
      </c>
      <c r="H284" s="4" t="e">
        <f>VLOOKUP(A284,'1. 문헌특성'!A:W,16,0)</f>
        <v>#N/A</v>
      </c>
      <c r="I284" s="16" t="s">
        <v>31</v>
      </c>
      <c r="J284" s="4" t="e">
        <f>VLOOKUP(A284,'1. 문헌특성'!A:W,24,0)</f>
        <v>#N/A</v>
      </c>
      <c r="K284" s="4" t="e">
        <f>VLOOKUP(A284,'1. 문헌특성'!A:W,12,0)</f>
        <v>#N/A</v>
      </c>
      <c r="M284" s="16" t="s">
        <v>669</v>
      </c>
      <c r="O284" s="16" t="s">
        <v>1596</v>
      </c>
      <c r="P284" s="16">
        <v>44</v>
      </c>
      <c r="Q284" s="16">
        <v>30</v>
      </c>
      <c r="R284" s="111">
        <v>68.2</v>
      </c>
      <c r="S284" s="111">
        <v>14</v>
      </c>
      <c r="T284" s="111">
        <v>31.8</v>
      </c>
      <c r="W284" s="16">
        <v>22</v>
      </c>
      <c r="X284" s="16">
        <v>22</v>
      </c>
      <c r="Y284" s="111">
        <v>100</v>
      </c>
      <c r="Z284" s="111">
        <v>0</v>
      </c>
      <c r="AA284" s="111">
        <v>0</v>
      </c>
      <c r="AB284" s="16">
        <v>0.43490000000000001</v>
      </c>
    </row>
    <row r="285" spans="1:32" ht="13.5" customHeight="1" x14ac:dyDescent="0.3">
      <c r="A285" s="81">
        <v>823</v>
      </c>
      <c r="B285" s="4" t="str">
        <f>VLOOKUP(A285,'1. 문헌특성'!A:W,2,0)</f>
        <v>Matsunaga</v>
      </c>
      <c r="C285" s="16">
        <f>VLOOKUP(A285,'1. 문헌특성'!A:W,3,0)</f>
        <v>1995</v>
      </c>
      <c r="D285" s="16" t="str">
        <f t="shared" si="5"/>
        <v>Matsunaga(1995)</v>
      </c>
      <c r="E285" s="4" t="str">
        <f>VLOOKUP(A285,'1. 문헌특성'!A:W,6,0)</f>
        <v>환자대조군</v>
      </c>
      <c r="F285" s="4" t="str">
        <f>VLOOKUP(A285,'1. 문헌특성'!A:W,11,0)</f>
        <v>자율신경병증/다발성경화증(MS)/다계통위축증(MSA)</v>
      </c>
      <c r="G285" s="15">
        <f>VLOOKUP(A285,'1. 문헌특성'!A:W,15,0)</f>
        <v>0</v>
      </c>
      <c r="H285" s="4" t="str">
        <f>VLOOKUP(A285,'1. 문헌특성'!A:W,16,0)</f>
        <v>다발성경화증, 다계통위축증 환자 어느 누구에서도 신경병증 임상적 증후가 없었음</v>
      </c>
      <c r="I285" s="16" t="s">
        <v>31</v>
      </c>
      <c r="J285" s="4" t="e">
        <f>VLOOKUP(A285,'1. 문헌특성'!A:W,24,0)</f>
        <v>#REF!</v>
      </c>
      <c r="K285" s="4" t="str">
        <f>VLOOKUP(A285,'1. 문헌특성'!A:W,12,0)</f>
        <v>-</v>
      </c>
      <c r="L285" s="17" t="s">
        <v>2086</v>
      </c>
      <c r="M285" s="16" t="s">
        <v>868</v>
      </c>
      <c r="O285" s="16" t="s">
        <v>2087</v>
      </c>
      <c r="P285" s="16">
        <v>38</v>
      </c>
      <c r="Q285" s="16">
        <v>28</v>
      </c>
      <c r="R285" s="16">
        <v>74</v>
      </c>
      <c r="S285" s="111">
        <v>10</v>
      </c>
      <c r="T285" s="111">
        <v>26</v>
      </c>
      <c r="U285" s="111"/>
      <c r="V285" s="111"/>
      <c r="W285" s="112"/>
      <c r="X285" s="112"/>
      <c r="Y285" s="112"/>
      <c r="Z285" s="112"/>
      <c r="AA285" s="112"/>
      <c r="AB285" s="115"/>
    </row>
    <row r="286" spans="1:32" ht="13.5" customHeight="1" x14ac:dyDescent="0.3">
      <c r="A286" s="81">
        <v>823</v>
      </c>
      <c r="B286" s="4" t="str">
        <f>VLOOKUP(A286,'1. 문헌특성'!A:W,2,0)</f>
        <v>Matsunaga</v>
      </c>
      <c r="C286" s="16">
        <f>VLOOKUP(A286,'1. 문헌특성'!A:W,3,0)</f>
        <v>1995</v>
      </c>
      <c r="D286" s="16" t="str">
        <f t="shared" si="5"/>
        <v>Matsunaga(1995)</v>
      </c>
      <c r="E286" s="4" t="str">
        <f>VLOOKUP(A286,'1. 문헌특성'!A:W,6,0)</f>
        <v>환자대조군</v>
      </c>
      <c r="F286" s="4" t="str">
        <f>VLOOKUP(A286,'1. 문헌특성'!A:W,11,0)</f>
        <v>자율신경병증/다발성경화증(MS)/다계통위축증(MSA)</v>
      </c>
      <c r="G286" s="15">
        <f>VLOOKUP(A286,'1. 문헌특성'!A:W,15,0)</f>
        <v>0</v>
      </c>
      <c r="H286" s="4" t="str">
        <f>VLOOKUP(A286,'1. 문헌특성'!A:W,16,0)</f>
        <v>다발성경화증, 다계통위축증 환자 어느 누구에서도 신경병증 임상적 증후가 없었음</v>
      </c>
      <c r="I286" s="16" t="s">
        <v>31</v>
      </c>
      <c r="J286" s="4" t="e">
        <f>VLOOKUP(A286,'1. 문헌특성'!A:W,24,0)</f>
        <v>#REF!</v>
      </c>
      <c r="K286" s="4" t="str">
        <f>VLOOKUP(A286,'1. 문헌특성'!A:W,12,0)</f>
        <v>-</v>
      </c>
      <c r="L286" s="17" t="s">
        <v>2088</v>
      </c>
      <c r="M286" s="16" t="s">
        <v>868</v>
      </c>
      <c r="O286" s="16" t="s">
        <v>2087</v>
      </c>
      <c r="P286" s="16">
        <v>10</v>
      </c>
      <c r="Q286" s="16">
        <v>9</v>
      </c>
      <c r="R286" s="16">
        <v>90</v>
      </c>
      <c r="S286" s="111">
        <v>1</v>
      </c>
      <c r="T286" s="111">
        <v>10</v>
      </c>
      <c r="U286" s="111"/>
      <c r="V286" s="111"/>
      <c r="W286" s="112"/>
      <c r="X286" s="112"/>
      <c r="Y286" s="112"/>
      <c r="Z286" s="112"/>
      <c r="AA286" s="112"/>
      <c r="AB286" s="115"/>
    </row>
    <row r="287" spans="1:32" ht="13.5" customHeight="1" x14ac:dyDescent="0.3">
      <c r="A287" s="81">
        <v>823</v>
      </c>
      <c r="B287" s="4" t="str">
        <f>VLOOKUP(A287,'1. 문헌특성'!A:W,2,0)</f>
        <v>Matsunaga</v>
      </c>
      <c r="C287" s="16">
        <f>VLOOKUP(A287,'1. 문헌특성'!A:W,3,0)</f>
        <v>1995</v>
      </c>
      <c r="D287" s="16" t="str">
        <f t="shared" si="5"/>
        <v>Matsunaga(1995)</v>
      </c>
      <c r="E287" s="4" t="str">
        <f>VLOOKUP(A287,'1. 문헌특성'!A:W,6,0)</f>
        <v>환자대조군</v>
      </c>
      <c r="F287" s="4" t="str">
        <f>VLOOKUP(A287,'1. 문헌특성'!A:W,11,0)</f>
        <v>자율신경병증/다발성경화증(MS)/다계통위축증(MSA)</v>
      </c>
      <c r="G287" s="15">
        <f>VLOOKUP(A287,'1. 문헌특성'!A:W,15,0)</f>
        <v>0</v>
      </c>
      <c r="H287" s="4" t="str">
        <f>VLOOKUP(A287,'1. 문헌특성'!A:W,16,0)</f>
        <v>다발성경화증, 다계통위축증 환자 어느 누구에서도 신경병증 임상적 증후가 없었음</v>
      </c>
      <c r="I287" s="16" t="s">
        <v>31</v>
      </c>
      <c r="J287" s="4" t="e">
        <f>VLOOKUP(A287,'1. 문헌특성'!A:W,24,0)</f>
        <v>#REF!</v>
      </c>
      <c r="K287" s="4" t="str">
        <f>VLOOKUP(A287,'1. 문헌특성'!A:W,12,0)</f>
        <v>-</v>
      </c>
      <c r="L287" s="17" t="s">
        <v>491</v>
      </c>
      <c r="M287" s="16" t="s">
        <v>868</v>
      </c>
      <c r="O287" s="16" t="s">
        <v>2087</v>
      </c>
      <c r="P287" s="16">
        <v>6</v>
      </c>
      <c r="Q287" s="16">
        <v>3</v>
      </c>
      <c r="R287" s="16">
        <v>50</v>
      </c>
      <c r="S287" s="111">
        <v>3</v>
      </c>
      <c r="T287" s="111">
        <v>50</v>
      </c>
      <c r="U287" s="111"/>
      <c r="V287" s="111"/>
      <c r="W287" s="112"/>
      <c r="X287" s="112"/>
      <c r="Y287" s="112"/>
      <c r="Z287" s="112"/>
      <c r="AA287" s="112"/>
      <c r="AB287" s="115"/>
    </row>
    <row r="288" spans="1:32" ht="13.5" customHeight="1" x14ac:dyDescent="0.3">
      <c r="A288" s="81">
        <v>823</v>
      </c>
      <c r="B288" s="4" t="str">
        <f>VLOOKUP(A288,'1. 문헌특성'!A:W,2,0)</f>
        <v>Matsunaga</v>
      </c>
      <c r="C288" s="16">
        <f>VLOOKUP(A288,'1. 문헌특성'!A:W,3,0)</f>
        <v>1995</v>
      </c>
      <c r="D288" s="16" t="str">
        <f t="shared" si="5"/>
        <v>Matsunaga(1995)</v>
      </c>
      <c r="E288" s="4" t="str">
        <f>VLOOKUP(A288,'1. 문헌특성'!A:W,6,0)</f>
        <v>환자대조군</v>
      </c>
      <c r="F288" s="4" t="str">
        <f>VLOOKUP(A288,'1. 문헌특성'!A:W,11,0)</f>
        <v>자율신경병증/다발성경화증(MS)/다계통위축증(MSA)</v>
      </c>
      <c r="G288" s="15">
        <f>VLOOKUP(A288,'1. 문헌특성'!A:W,15,0)</f>
        <v>0</v>
      </c>
      <c r="H288" s="4" t="str">
        <f>VLOOKUP(A288,'1. 문헌특성'!A:W,16,0)</f>
        <v>다발성경화증, 다계통위축증 환자 어느 누구에서도 신경병증 임상적 증후가 없었음</v>
      </c>
      <c r="I288" s="16" t="s">
        <v>31</v>
      </c>
      <c r="J288" s="4" t="e">
        <f>VLOOKUP(A288,'1. 문헌특성'!A:W,24,0)</f>
        <v>#REF!</v>
      </c>
      <c r="K288" s="4" t="str">
        <f>VLOOKUP(A288,'1. 문헌특성'!A:W,12,0)</f>
        <v>-</v>
      </c>
      <c r="L288" s="17" t="s">
        <v>2086</v>
      </c>
      <c r="M288" s="16" t="s">
        <v>868</v>
      </c>
      <c r="O288" s="16" t="s">
        <v>2092</v>
      </c>
      <c r="P288" s="16">
        <v>38</v>
      </c>
      <c r="Q288" s="16">
        <v>8</v>
      </c>
      <c r="R288" s="16">
        <v>21</v>
      </c>
      <c r="S288" s="111">
        <v>30</v>
      </c>
      <c r="T288" s="111">
        <v>79</v>
      </c>
      <c r="U288" s="111"/>
      <c r="V288" s="111"/>
      <c r="W288" s="112"/>
      <c r="X288" s="112"/>
      <c r="Y288" s="112"/>
      <c r="Z288" s="112"/>
      <c r="AA288" s="112"/>
      <c r="AB288" s="115"/>
    </row>
    <row r="289" spans="1:28" ht="13.5" customHeight="1" x14ac:dyDescent="0.3">
      <c r="A289" s="81">
        <v>823</v>
      </c>
      <c r="B289" s="4" t="str">
        <f>VLOOKUP(A289,'1. 문헌특성'!A:W,2,0)</f>
        <v>Matsunaga</v>
      </c>
      <c r="C289" s="16">
        <f>VLOOKUP(A289,'1. 문헌특성'!A:W,3,0)</f>
        <v>1995</v>
      </c>
      <c r="D289" s="16" t="str">
        <f t="shared" si="5"/>
        <v>Matsunaga(1995)</v>
      </c>
      <c r="E289" s="4" t="str">
        <f>VLOOKUP(A289,'1. 문헌특성'!A:W,6,0)</f>
        <v>환자대조군</v>
      </c>
      <c r="F289" s="4" t="str">
        <f>VLOOKUP(A289,'1. 문헌특성'!A:W,11,0)</f>
        <v>자율신경병증/다발성경화증(MS)/다계통위축증(MSA)</v>
      </c>
      <c r="G289" s="15">
        <f>VLOOKUP(A289,'1. 문헌특성'!A:W,15,0)</f>
        <v>0</v>
      </c>
      <c r="H289" s="4" t="str">
        <f>VLOOKUP(A289,'1. 문헌특성'!A:W,16,0)</f>
        <v>다발성경화증, 다계통위축증 환자 어느 누구에서도 신경병증 임상적 증후가 없었음</v>
      </c>
      <c r="I289" s="16" t="s">
        <v>31</v>
      </c>
      <c r="J289" s="4" t="e">
        <f>VLOOKUP(A289,'1. 문헌특성'!A:W,24,0)</f>
        <v>#REF!</v>
      </c>
      <c r="K289" s="4" t="str">
        <f>VLOOKUP(A289,'1. 문헌특성'!A:W,12,0)</f>
        <v>-</v>
      </c>
      <c r="L289" s="17" t="s">
        <v>2088</v>
      </c>
      <c r="M289" s="16" t="s">
        <v>868</v>
      </c>
      <c r="O289" s="16" t="s">
        <v>2092</v>
      </c>
      <c r="P289" s="16">
        <v>10</v>
      </c>
      <c r="Q289" s="16">
        <v>0</v>
      </c>
      <c r="R289" s="16">
        <v>0</v>
      </c>
      <c r="S289" s="111">
        <v>10</v>
      </c>
      <c r="T289" s="111">
        <v>100</v>
      </c>
      <c r="U289" s="111"/>
      <c r="V289" s="111"/>
      <c r="W289" s="112"/>
      <c r="X289" s="112"/>
      <c r="Y289" s="112"/>
      <c r="Z289" s="112"/>
      <c r="AA289" s="112"/>
      <c r="AB289" s="115"/>
    </row>
    <row r="290" spans="1:28" ht="13.5" customHeight="1" x14ac:dyDescent="0.3">
      <c r="A290" s="81">
        <v>823</v>
      </c>
      <c r="B290" s="4" t="str">
        <f>VLOOKUP(A290,'1. 문헌특성'!A:W,2,0)</f>
        <v>Matsunaga</v>
      </c>
      <c r="C290" s="16">
        <f>VLOOKUP(A290,'1. 문헌특성'!A:W,3,0)</f>
        <v>1995</v>
      </c>
      <c r="D290" s="16" t="str">
        <f t="shared" si="5"/>
        <v>Matsunaga(1995)</v>
      </c>
      <c r="E290" s="4" t="str">
        <f>VLOOKUP(A290,'1. 문헌특성'!A:W,6,0)</f>
        <v>환자대조군</v>
      </c>
      <c r="F290" s="4" t="str">
        <f>VLOOKUP(A290,'1. 문헌특성'!A:W,11,0)</f>
        <v>자율신경병증/다발성경화증(MS)/다계통위축증(MSA)</v>
      </c>
      <c r="G290" s="15">
        <f>VLOOKUP(A290,'1. 문헌특성'!A:W,15,0)</f>
        <v>0</v>
      </c>
      <c r="H290" s="4" t="str">
        <f>VLOOKUP(A290,'1. 문헌특성'!A:W,16,0)</f>
        <v>다발성경화증, 다계통위축증 환자 어느 누구에서도 신경병증 임상적 증후가 없었음</v>
      </c>
      <c r="I290" s="16" t="s">
        <v>31</v>
      </c>
      <c r="J290" s="4" t="e">
        <f>VLOOKUP(A290,'1. 문헌특성'!A:W,24,0)</f>
        <v>#REF!</v>
      </c>
      <c r="K290" s="4" t="str">
        <f>VLOOKUP(A290,'1. 문헌특성'!A:W,12,0)</f>
        <v>-</v>
      </c>
      <c r="L290" s="17" t="s">
        <v>491</v>
      </c>
      <c r="M290" s="16" t="s">
        <v>868</v>
      </c>
      <c r="O290" s="16" t="s">
        <v>2092</v>
      </c>
      <c r="P290" s="16">
        <v>6</v>
      </c>
      <c r="Q290" s="16">
        <v>0</v>
      </c>
      <c r="R290" s="16">
        <v>0</v>
      </c>
      <c r="S290" s="111">
        <v>6</v>
      </c>
      <c r="T290" s="111">
        <v>100</v>
      </c>
      <c r="U290" s="111"/>
      <c r="V290" s="111"/>
      <c r="W290" s="112"/>
      <c r="X290" s="112"/>
      <c r="Y290" s="112"/>
      <c r="Z290" s="112"/>
      <c r="AA290" s="112"/>
      <c r="AB290" s="115"/>
    </row>
    <row r="291" spans="1:28" ht="13.5" customHeight="1" x14ac:dyDescent="0.3">
      <c r="A291" s="81">
        <v>823</v>
      </c>
      <c r="B291" s="4" t="str">
        <f>VLOOKUP(A291,'1. 문헌특성'!A:W,2,0)</f>
        <v>Matsunaga</v>
      </c>
      <c r="C291" s="16">
        <f>VLOOKUP(A291,'1. 문헌특성'!A:W,3,0)</f>
        <v>1995</v>
      </c>
      <c r="D291" s="16" t="str">
        <f t="shared" si="5"/>
        <v>Matsunaga(1995)</v>
      </c>
      <c r="E291" s="4" t="str">
        <f>VLOOKUP(A291,'1. 문헌특성'!A:W,6,0)</f>
        <v>환자대조군</v>
      </c>
      <c r="F291" s="4" t="str">
        <f>VLOOKUP(A291,'1. 문헌특성'!A:W,11,0)</f>
        <v>자율신경병증/다발성경화증(MS)/다계통위축증(MSA)</v>
      </c>
      <c r="G291" s="15">
        <f>VLOOKUP(A291,'1. 문헌특성'!A:W,15,0)</f>
        <v>0</v>
      </c>
      <c r="H291" s="4" t="str">
        <f>VLOOKUP(A291,'1. 문헌특성'!A:W,16,0)</f>
        <v>다발성경화증, 다계통위축증 환자 어느 누구에서도 신경병증 임상적 증후가 없었음</v>
      </c>
      <c r="I291" s="16" t="s">
        <v>31</v>
      </c>
      <c r="J291" s="4" t="e">
        <f>VLOOKUP(A291,'1. 문헌특성'!A:W,24,0)</f>
        <v>#REF!</v>
      </c>
      <c r="K291" s="4" t="str">
        <f>VLOOKUP(A291,'1. 문헌특성'!A:W,12,0)</f>
        <v>-</v>
      </c>
      <c r="L291" s="17" t="s">
        <v>2086</v>
      </c>
      <c r="M291" s="16" t="s">
        <v>868</v>
      </c>
      <c r="O291" s="16" t="s">
        <v>2091</v>
      </c>
      <c r="P291" s="16">
        <v>38</v>
      </c>
      <c r="Q291" s="16">
        <v>0</v>
      </c>
      <c r="R291" s="16">
        <v>0</v>
      </c>
      <c r="S291" s="111">
        <v>38</v>
      </c>
      <c r="T291" s="111">
        <v>100</v>
      </c>
      <c r="U291" s="111"/>
      <c r="V291" s="111"/>
      <c r="W291" s="112"/>
      <c r="X291" s="112"/>
      <c r="Y291" s="112"/>
      <c r="Z291" s="112"/>
      <c r="AA291" s="112"/>
      <c r="AB291" s="115"/>
    </row>
    <row r="292" spans="1:28" ht="13.5" customHeight="1" x14ac:dyDescent="0.3">
      <c r="A292" s="81">
        <v>823</v>
      </c>
      <c r="B292" s="4" t="str">
        <f>VLOOKUP(A292,'1. 문헌특성'!A:W,2,0)</f>
        <v>Matsunaga</v>
      </c>
      <c r="C292" s="16">
        <f>VLOOKUP(A292,'1. 문헌특성'!A:W,3,0)</f>
        <v>1995</v>
      </c>
      <c r="D292" s="16" t="str">
        <f t="shared" si="5"/>
        <v>Matsunaga(1995)</v>
      </c>
      <c r="E292" s="4" t="str">
        <f>VLOOKUP(A292,'1. 문헌특성'!A:W,6,0)</f>
        <v>환자대조군</v>
      </c>
      <c r="F292" s="4" t="str">
        <f>VLOOKUP(A292,'1. 문헌특성'!A:W,11,0)</f>
        <v>자율신경병증/다발성경화증(MS)/다계통위축증(MSA)</v>
      </c>
      <c r="G292" s="15">
        <f>VLOOKUP(A292,'1. 문헌특성'!A:W,15,0)</f>
        <v>0</v>
      </c>
      <c r="H292" s="4" t="str">
        <f>VLOOKUP(A292,'1. 문헌특성'!A:W,16,0)</f>
        <v>다발성경화증, 다계통위축증 환자 어느 누구에서도 신경병증 임상적 증후가 없었음</v>
      </c>
      <c r="I292" s="16" t="s">
        <v>31</v>
      </c>
      <c r="J292" s="4" t="e">
        <f>VLOOKUP(A292,'1. 문헌특성'!A:W,24,0)</f>
        <v>#REF!</v>
      </c>
      <c r="K292" s="4" t="str">
        <f>VLOOKUP(A292,'1. 문헌특성'!A:W,12,0)</f>
        <v>-</v>
      </c>
      <c r="L292" s="17" t="s">
        <v>2088</v>
      </c>
      <c r="M292" s="16" t="s">
        <v>868</v>
      </c>
      <c r="O292" s="16" t="s">
        <v>2091</v>
      </c>
      <c r="P292" s="16">
        <v>10</v>
      </c>
      <c r="Q292" s="16">
        <v>0</v>
      </c>
      <c r="R292" s="16">
        <v>0</v>
      </c>
      <c r="S292" s="111">
        <v>10</v>
      </c>
      <c r="T292" s="111">
        <v>100</v>
      </c>
      <c r="U292" s="111"/>
      <c r="V292" s="111"/>
      <c r="W292" s="112"/>
      <c r="X292" s="112"/>
      <c r="Y292" s="112"/>
      <c r="Z292" s="112"/>
      <c r="AA292" s="112"/>
      <c r="AB292" s="115"/>
    </row>
    <row r="293" spans="1:28" ht="13.5" customHeight="1" x14ac:dyDescent="0.3">
      <c r="A293" s="81">
        <v>823</v>
      </c>
      <c r="B293" s="4" t="str">
        <f>VLOOKUP(A293,'1. 문헌특성'!A:W,2,0)</f>
        <v>Matsunaga</v>
      </c>
      <c r="C293" s="16">
        <f>VLOOKUP(A293,'1. 문헌특성'!A:W,3,0)</f>
        <v>1995</v>
      </c>
      <c r="D293" s="16" t="str">
        <f t="shared" si="5"/>
        <v>Matsunaga(1995)</v>
      </c>
      <c r="E293" s="4" t="str">
        <f>VLOOKUP(A293,'1. 문헌특성'!A:W,6,0)</f>
        <v>환자대조군</v>
      </c>
      <c r="F293" s="4" t="str">
        <f>VLOOKUP(A293,'1. 문헌특성'!A:W,11,0)</f>
        <v>자율신경병증/다발성경화증(MS)/다계통위축증(MSA)</v>
      </c>
      <c r="G293" s="15">
        <f>VLOOKUP(A293,'1. 문헌특성'!A:W,15,0)</f>
        <v>0</v>
      </c>
      <c r="H293" s="4" t="str">
        <f>VLOOKUP(A293,'1. 문헌특성'!A:W,16,0)</f>
        <v>다발성경화증, 다계통위축증 환자 어느 누구에서도 신경병증 임상적 증후가 없었음</v>
      </c>
      <c r="I293" s="16" t="s">
        <v>31</v>
      </c>
      <c r="J293" s="4" t="e">
        <f>VLOOKUP(A293,'1. 문헌특성'!A:W,24,0)</f>
        <v>#REF!</v>
      </c>
      <c r="K293" s="4" t="str">
        <f>VLOOKUP(A293,'1. 문헌특성'!A:W,12,0)</f>
        <v>-</v>
      </c>
      <c r="L293" s="17" t="s">
        <v>491</v>
      </c>
      <c r="M293" s="16" t="s">
        <v>868</v>
      </c>
      <c r="O293" s="16" t="s">
        <v>2091</v>
      </c>
      <c r="P293" s="16">
        <v>6</v>
      </c>
      <c r="Q293" s="16">
        <v>0</v>
      </c>
      <c r="R293" s="16">
        <v>0</v>
      </c>
      <c r="S293" s="111">
        <v>6</v>
      </c>
      <c r="T293" s="111">
        <v>100</v>
      </c>
      <c r="U293" s="111"/>
      <c r="V293" s="111"/>
      <c r="W293" s="112"/>
      <c r="X293" s="112"/>
      <c r="Y293" s="112"/>
      <c r="Z293" s="112"/>
      <c r="AA293" s="112"/>
      <c r="AB293" s="115"/>
    </row>
    <row r="294" spans="1:28" ht="13.5" customHeight="1" x14ac:dyDescent="0.3">
      <c r="A294" s="81">
        <v>823</v>
      </c>
      <c r="B294" s="4" t="str">
        <f>VLOOKUP(A294,'1. 문헌특성'!A:W,2,0)</f>
        <v>Matsunaga</v>
      </c>
      <c r="C294" s="16">
        <f>VLOOKUP(A294,'1. 문헌특성'!A:W,3,0)</f>
        <v>1995</v>
      </c>
      <c r="D294" s="16" t="str">
        <f t="shared" si="5"/>
        <v>Matsunaga(1995)</v>
      </c>
      <c r="E294" s="4" t="str">
        <f>VLOOKUP(A294,'1. 문헌특성'!A:W,6,0)</f>
        <v>환자대조군</v>
      </c>
      <c r="F294" s="4" t="str">
        <f>VLOOKUP(A294,'1. 문헌특성'!A:W,11,0)</f>
        <v>자율신경병증/다발성경화증(MS)/다계통위축증(MSA)</v>
      </c>
      <c r="G294" s="15">
        <f>VLOOKUP(A294,'1. 문헌특성'!A:W,15,0)</f>
        <v>0</v>
      </c>
      <c r="H294" s="4" t="str">
        <f>VLOOKUP(A294,'1. 문헌특성'!A:W,16,0)</f>
        <v>다발성경화증, 다계통위축증 환자 어느 누구에서도 신경병증 임상적 증후가 없었음</v>
      </c>
      <c r="I294" s="16" t="s">
        <v>31</v>
      </c>
      <c r="J294" s="4" t="e">
        <f>VLOOKUP(A294,'1. 문헌특성'!A:W,24,0)</f>
        <v>#REF!</v>
      </c>
      <c r="K294" s="4" t="str">
        <f>VLOOKUP(A294,'1. 문헌특성'!A:W,12,0)</f>
        <v>-</v>
      </c>
      <c r="L294" s="17" t="s">
        <v>2086</v>
      </c>
      <c r="M294" s="16" t="s">
        <v>868</v>
      </c>
      <c r="O294" s="16" t="s">
        <v>2090</v>
      </c>
      <c r="P294" s="16">
        <v>38</v>
      </c>
      <c r="Q294" s="16">
        <v>2</v>
      </c>
      <c r="R294" s="16">
        <v>5</v>
      </c>
      <c r="S294" s="111">
        <v>36</v>
      </c>
      <c r="T294" s="111">
        <v>95</v>
      </c>
      <c r="U294" s="111"/>
      <c r="V294" s="111"/>
      <c r="W294" s="112"/>
      <c r="X294" s="112"/>
      <c r="Y294" s="112"/>
      <c r="Z294" s="112"/>
      <c r="AA294" s="112"/>
      <c r="AB294" s="115"/>
    </row>
    <row r="295" spans="1:28" ht="13.5" customHeight="1" x14ac:dyDescent="0.3">
      <c r="A295" s="81">
        <v>823</v>
      </c>
      <c r="B295" s="4" t="str">
        <f>VLOOKUP(A295,'1. 문헌특성'!A:W,2,0)</f>
        <v>Matsunaga</v>
      </c>
      <c r="C295" s="16">
        <f>VLOOKUP(A295,'1. 문헌특성'!A:W,3,0)</f>
        <v>1995</v>
      </c>
      <c r="D295" s="16" t="str">
        <f t="shared" si="5"/>
        <v>Matsunaga(1995)</v>
      </c>
      <c r="E295" s="4" t="str">
        <f>VLOOKUP(A295,'1. 문헌특성'!A:W,6,0)</f>
        <v>환자대조군</v>
      </c>
      <c r="F295" s="4" t="str">
        <f>VLOOKUP(A295,'1. 문헌특성'!A:W,11,0)</f>
        <v>자율신경병증/다발성경화증(MS)/다계통위축증(MSA)</v>
      </c>
      <c r="G295" s="15">
        <f>VLOOKUP(A295,'1. 문헌특성'!A:W,15,0)</f>
        <v>0</v>
      </c>
      <c r="H295" s="4" t="str">
        <f>VLOOKUP(A295,'1. 문헌특성'!A:W,16,0)</f>
        <v>다발성경화증, 다계통위축증 환자 어느 누구에서도 신경병증 임상적 증후가 없었음</v>
      </c>
      <c r="I295" s="16" t="s">
        <v>31</v>
      </c>
      <c r="J295" s="4" t="e">
        <f>VLOOKUP(A295,'1. 문헌특성'!A:W,24,0)</f>
        <v>#REF!</v>
      </c>
      <c r="K295" s="4" t="str">
        <f>VLOOKUP(A295,'1. 문헌특성'!A:W,12,0)</f>
        <v>-</v>
      </c>
      <c r="L295" s="17" t="s">
        <v>2088</v>
      </c>
      <c r="M295" s="16" t="s">
        <v>868</v>
      </c>
      <c r="O295" s="16" t="s">
        <v>2090</v>
      </c>
      <c r="P295" s="16">
        <v>10</v>
      </c>
      <c r="Q295" s="16">
        <v>1</v>
      </c>
      <c r="R295" s="16">
        <v>10</v>
      </c>
      <c r="S295" s="111">
        <v>9</v>
      </c>
      <c r="T295" s="111">
        <v>90</v>
      </c>
      <c r="U295" s="111"/>
      <c r="V295" s="111"/>
      <c r="W295" s="112"/>
      <c r="X295" s="112"/>
      <c r="Y295" s="112"/>
      <c r="Z295" s="112"/>
      <c r="AA295" s="112"/>
      <c r="AB295" s="115"/>
    </row>
    <row r="296" spans="1:28" ht="13.5" customHeight="1" x14ac:dyDescent="0.3">
      <c r="A296" s="81">
        <v>823</v>
      </c>
      <c r="B296" s="4" t="str">
        <f>VLOOKUP(A296,'1. 문헌특성'!A:W,2,0)</f>
        <v>Matsunaga</v>
      </c>
      <c r="C296" s="16">
        <f>VLOOKUP(A296,'1. 문헌특성'!A:W,3,0)</f>
        <v>1995</v>
      </c>
      <c r="D296" s="16" t="str">
        <f t="shared" si="5"/>
        <v>Matsunaga(1995)</v>
      </c>
      <c r="E296" s="4" t="str">
        <f>VLOOKUP(A296,'1. 문헌특성'!A:W,6,0)</f>
        <v>환자대조군</v>
      </c>
      <c r="F296" s="4" t="str">
        <f>VLOOKUP(A296,'1. 문헌특성'!A:W,11,0)</f>
        <v>자율신경병증/다발성경화증(MS)/다계통위축증(MSA)</v>
      </c>
      <c r="G296" s="15">
        <f>VLOOKUP(A296,'1. 문헌특성'!A:W,15,0)</f>
        <v>0</v>
      </c>
      <c r="H296" s="4" t="str">
        <f>VLOOKUP(A296,'1. 문헌특성'!A:W,16,0)</f>
        <v>다발성경화증, 다계통위축증 환자 어느 누구에서도 신경병증 임상적 증후가 없었음</v>
      </c>
      <c r="I296" s="16" t="s">
        <v>31</v>
      </c>
      <c r="J296" s="4" t="e">
        <f>VLOOKUP(A296,'1. 문헌특성'!A:W,24,0)</f>
        <v>#REF!</v>
      </c>
      <c r="K296" s="4" t="str">
        <f>VLOOKUP(A296,'1. 문헌특성'!A:W,12,0)</f>
        <v>-</v>
      </c>
      <c r="L296" s="17" t="s">
        <v>491</v>
      </c>
      <c r="M296" s="16" t="s">
        <v>868</v>
      </c>
      <c r="O296" s="16" t="s">
        <v>2090</v>
      </c>
      <c r="P296" s="16">
        <v>6</v>
      </c>
      <c r="Q296" s="16">
        <v>3</v>
      </c>
      <c r="R296" s="16">
        <v>50</v>
      </c>
      <c r="S296" s="111">
        <v>3</v>
      </c>
      <c r="T296" s="111">
        <v>50</v>
      </c>
      <c r="U296" s="111"/>
      <c r="V296" s="111"/>
      <c r="W296" s="112"/>
      <c r="X296" s="112"/>
      <c r="Y296" s="112"/>
      <c r="Z296" s="112"/>
      <c r="AA296" s="112"/>
      <c r="AB296" s="115"/>
    </row>
    <row r="297" spans="1:28" ht="13.5" customHeight="1" x14ac:dyDescent="0.3">
      <c r="A297" s="81">
        <v>823</v>
      </c>
      <c r="B297" s="4" t="str">
        <f>VLOOKUP(A297,'1. 문헌특성'!A:W,2,0)</f>
        <v>Matsunaga</v>
      </c>
      <c r="C297" s="16">
        <f>VLOOKUP(A297,'1. 문헌특성'!A:W,3,0)</f>
        <v>1995</v>
      </c>
      <c r="D297" s="16" t="str">
        <f t="shared" si="5"/>
        <v>Matsunaga(1995)</v>
      </c>
      <c r="E297" s="4" t="str">
        <f>VLOOKUP(A297,'1. 문헌특성'!A:W,6,0)</f>
        <v>환자대조군</v>
      </c>
      <c r="F297" s="4" t="str">
        <f>VLOOKUP(A297,'1. 문헌특성'!A:W,11,0)</f>
        <v>자율신경병증/다발성경화증(MS)/다계통위축증(MSA)</v>
      </c>
      <c r="G297" s="15">
        <f>VLOOKUP(A297,'1. 문헌특성'!A:W,15,0)</f>
        <v>0</v>
      </c>
      <c r="H297" s="4" t="str">
        <f>VLOOKUP(A297,'1. 문헌특성'!A:W,16,0)</f>
        <v>다발성경화증, 다계통위축증 환자 어느 누구에서도 신경병증 임상적 증후가 없었음</v>
      </c>
      <c r="I297" s="16" t="s">
        <v>31</v>
      </c>
      <c r="J297" s="4" t="e">
        <f>VLOOKUP(A297,'1. 문헌특성'!A:W,24,0)</f>
        <v>#REF!</v>
      </c>
      <c r="K297" s="4" t="str">
        <f>VLOOKUP(A297,'1. 문헌특성'!A:W,12,0)</f>
        <v>-</v>
      </c>
      <c r="L297" s="17" t="s">
        <v>2086</v>
      </c>
      <c r="M297" s="16" t="s">
        <v>872</v>
      </c>
      <c r="O297" s="16" t="s">
        <v>2087</v>
      </c>
      <c r="P297" s="16">
        <v>38</v>
      </c>
      <c r="Q297" s="16">
        <v>16</v>
      </c>
      <c r="R297" s="16">
        <v>42</v>
      </c>
      <c r="S297" s="111">
        <v>12</v>
      </c>
      <c r="T297" s="111">
        <v>58</v>
      </c>
      <c r="U297" s="111"/>
      <c r="V297" s="111"/>
      <c r="W297" s="112"/>
      <c r="X297" s="112"/>
      <c r="Y297" s="112"/>
      <c r="Z297" s="112"/>
      <c r="AA297" s="112"/>
      <c r="AB297" s="115"/>
    </row>
    <row r="298" spans="1:28" ht="13.5" customHeight="1" x14ac:dyDescent="0.3">
      <c r="A298" s="81">
        <v>823</v>
      </c>
      <c r="B298" s="4" t="str">
        <f>VLOOKUP(A298,'1. 문헌특성'!A:W,2,0)</f>
        <v>Matsunaga</v>
      </c>
      <c r="C298" s="16">
        <f>VLOOKUP(A298,'1. 문헌특성'!A:W,3,0)</f>
        <v>1995</v>
      </c>
      <c r="D298" s="16" t="str">
        <f t="shared" si="5"/>
        <v>Matsunaga(1995)</v>
      </c>
      <c r="E298" s="4" t="str">
        <f>VLOOKUP(A298,'1. 문헌특성'!A:W,6,0)</f>
        <v>환자대조군</v>
      </c>
      <c r="F298" s="4" t="str">
        <f>VLOOKUP(A298,'1. 문헌특성'!A:W,11,0)</f>
        <v>자율신경병증/다발성경화증(MS)/다계통위축증(MSA)</v>
      </c>
      <c r="G298" s="15">
        <f>VLOOKUP(A298,'1. 문헌특성'!A:W,15,0)</f>
        <v>0</v>
      </c>
      <c r="H298" s="4" t="str">
        <f>VLOOKUP(A298,'1. 문헌특성'!A:W,16,0)</f>
        <v>다발성경화증, 다계통위축증 환자 어느 누구에서도 신경병증 임상적 증후가 없었음</v>
      </c>
      <c r="I298" s="16" t="s">
        <v>31</v>
      </c>
      <c r="J298" s="4" t="e">
        <f>VLOOKUP(A298,'1. 문헌특성'!A:W,24,0)</f>
        <v>#REF!</v>
      </c>
      <c r="K298" s="4" t="str">
        <f>VLOOKUP(A298,'1. 문헌특성'!A:W,12,0)</f>
        <v>-</v>
      </c>
      <c r="L298" s="17" t="s">
        <v>2088</v>
      </c>
      <c r="M298" s="16" t="s">
        <v>872</v>
      </c>
      <c r="O298" s="16" t="s">
        <v>2087</v>
      </c>
      <c r="P298" s="16">
        <v>10</v>
      </c>
      <c r="Q298" s="16">
        <v>8</v>
      </c>
      <c r="R298" s="16">
        <v>89</v>
      </c>
      <c r="S298" s="111">
        <v>2</v>
      </c>
      <c r="T298" s="111">
        <v>11</v>
      </c>
      <c r="U298" s="111"/>
      <c r="V298" s="111"/>
      <c r="W298" s="112"/>
      <c r="X298" s="112"/>
      <c r="Y298" s="112"/>
      <c r="Z298" s="112"/>
      <c r="AA298" s="112"/>
      <c r="AB298" s="115"/>
    </row>
    <row r="299" spans="1:28" ht="13.5" customHeight="1" x14ac:dyDescent="0.3">
      <c r="A299" s="81">
        <v>823</v>
      </c>
      <c r="B299" s="4" t="str">
        <f>VLOOKUP(A299,'1. 문헌특성'!A:W,2,0)</f>
        <v>Matsunaga</v>
      </c>
      <c r="C299" s="16">
        <f>VLOOKUP(A299,'1. 문헌특성'!A:W,3,0)</f>
        <v>1995</v>
      </c>
      <c r="D299" s="16" t="str">
        <f t="shared" si="5"/>
        <v>Matsunaga(1995)</v>
      </c>
      <c r="E299" s="4" t="str">
        <f>VLOOKUP(A299,'1. 문헌특성'!A:W,6,0)</f>
        <v>환자대조군</v>
      </c>
      <c r="F299" s="4" t="str">
        <f>VLOOKUP(A299,'1. 문헌특성'!A:W,11,0)</f>
        <v>자율신경병증/다발성경화증(MS)/다계통위축증(MSA)</v>
      </c>
      <c r="G299" s="15">
        <f>VLOOKUP(A299,'1. 문헌특성'!A:W,15,0)</f>
        <v>0</v>
      </c>
      <c r="H299" s="4" t="str">
        <f>VLOOKUP(A299,'1. 문헌특성'!A:W,16,0)</f>
        <v>다발성경화증, 다계통위축증 환자 어느 누구에서도 신경병증 임상적 증후가 없었음</v>
      </c>
      <c r="I299" s="16" t="s">
        <v>31</v>
      </c>
      <c r="J299" s="4" t="e">
        <f>VLOOKUP(A299,'1. 문헌특성'!A:W,24,0)</f>
        <v>#REF!</v>
      </c>
      <c r="K299" s="4" t="str">
        <f>VLOOKUP(A299,'1. 문헌특성'!A:W,12,0)</f>
        <v>-</v>
      </c>
      <c r="L299" s="17" t="s">
        <v>491</v>
      </c>
      <c r="M299" s="16" t="s">
        <v>872</v>
      </c>
      <c r="O299" s="16" t="s">
        <v>2087</v>
      </c>
      <c r="P299" s="16">
        <v>6</v>
      </c>
      <c r="Q299" s="16">
        <v>3</v>
      </c>
      <c r="R299" s="16">
        <v>50</v>
      </c>
      <c r="S299" s="111">
        <v>3</v>
      </c>
      <c r="T299" s="111">
        <v>50</v>
      </c>
      <c r="U299" s="111"/>
      <c r="V299" s="111"/>
      <c r="W299" s="112"/>
      <c r="X299" s="112"/>
      <c r="Y299" s="112"/>
      <c r="Z299" s="112"/>
      <c r="AA299" s="112"/>
      <c r="AB299" s="115"/>
    </row>
    <row r="300" spans="1:28" ht="13.5" customHeight="1" x14ac:dyDescent="0.3">
      <c r="A300" s="81">
        <v>823</v>
      </c>
      <c r="B300" s="4" t="str">
        <f>VLOOKUP(A300,'1. 문헌특성'!A:W,2,0)</f>
        <v>Matsunaga</v>
      </c>
      <c r="C300" s="16">
        <f>VLOOKUP(A300,'1. 문헌특성'!A:W,3,0)</f>
        <v>1995</v>
      </c>
      <c r="D300" s="16" t="str">
        <f t="shared" si="5"/>
        <v>Matsunaga(1995)</v>
      </c>
      <c r="E300" s="4" t="str">
        <f>VLOOKUP(A300,'1. 문헌특성'!A:W,6,0)</f>
        <v>환자대조군</v>
      </c>
      <c r="F300" s="4" t="str">
        <f>VLOOKUP(A300,'1. 문헌특성'!A:W,11,0)</f>
        <v>자율신경병증/다발성경화증(MS)/다계통위축증(MSA)</v>
      </c>
      <c r="G300" s="15">
        <f>VLOOKUP(A300,'1. 문헌특성'!A:W,15,0)</f>
        <v>0</v>
      </c>
      <c r="H300" s="4" t="str">
        <f>VLOOKUP(A300,'1. 문헌특성'!A:W,16,0)</f>
        <v>다발성경화증, 다계통위축증 환자 어느 누구에서도 신경병증 임상적 증후가 없었음</v>
      </c>
      <c r="I300" s="16" t="s">
        <v>31</v>
      </c>
      <c r="J300" s="4" t="e">
        <f>VLOOKUP(A300,'1. 문헌특성'!A:W,24,0)</f>
        <v>#REF!</v>
      </c>
      <c r="K300" s="4" t="str">
        <f>VLOOKUP(A300,'1. 문헌특성'!A:W,12,0)</f>
        <v>-</v>
      </c>
      <c r="L300" s="17" t="s">
        <v>2086</v>
      </c>
      <c r="M300" s="16" t="s">
        <v>872</v>
      </c>
      <c r="O300" s="16" t="s">
        <v>2092</v>
      </c>
      <c r="P300" s="16">
        <v>38</v>
      </c>
      <c r="Q300" s="16">
        <v>7</v>
      </c>
      <c r="R300" s="16">
        <v>18</v>
      </c>
      <c r="S300" s="111">
        <v>31</v>
      </c>
      <c r="T300" s="111">
        <v>82</v>
      </c>
      <c r="U300" s="111"/>
      <c r="V300" s="111"/>
      <c r="W300" s="112"/>
      <c r="X300" s="112"/>
      <c r="Y300" s="112"/>
      <c r="Z300" s="112"/>
      <c r="AA300" s="112"/>
      <c r="AB300" s="115"/>
    </row>
    <row r="301" spans="1:28" ht="13.5" customHeight="1" x14ac:dyDescent="0.3">
      <c r="A301" s="81">
        <v>823</v>
      </c>
      <c r="B301" s="4" t="str">
        <f>VLOOKUP(A301,'1. 문헌특성'!A:W,2,0)</f>
        <v>Matsunaga</v>
      </c>
      <c r="C301" s="16">
        <f>VLOOKUP(A301,'1. 문헌특성'!A:W,3,0)</f>
        <v>1995</v>
      </c>
      <c r="D301" s="16" t="str">
        <f t="shared" si="5"/>
        <v>Matsunaga(1995)</v>
      </c>
      <c r="E301" s="4" t="str">
        <f>VLOOKUP(A301,'1. 문헌특성'!A:W,6,0)</f>
        <v>환자대조군</v>
      </c>
      <c r="F301" s="4" t="str">
        <f>VLOOKUP(A301,'1. 문헌특성'!A:W,11,0)</f>
        <v>자율신경병증/다발성경화증(MS)/다계통위축증(MSA)</v>
      </c>
      <c r="G301" s="15">
        <f>VLOOKUP(A301,'1. 문헌특성'!A:W,15,0)</f>
        <v>0</v>
      </c>
      <c r="H301" s="4" t="str">
        <f>VLOOKUP(A301,'1. 문헌특성'!A:W,16,0)</f>
        <v>다발성경화증, 다계통위축증 환자 어느 누구에서도 신경병증 임상적 증후가 없었음</v>
      </c>
      <c r="I301" s="16" t="s">
        <v>31</v>
      </c>
      <c r="J301" s="4" t="e">
        <f>VLOOKUP(A301,'1. 문헌특성'!A:W,24,0)</f>
        <v>#REF!</v>
      </c>
      <c r="K301" s="4" t="str">
        <f>VLOOKUP(A301,'1. 문헌특성'!A:W,12,0)</f>
        <v>-</v>
      </c>
      <c r="L301" s="17" t="s">
        <v>2088</v>
      </c>
      <c r="M301" s="16" t="s">
        <v>872</v>
      </c>
      <c r="O301" s="16" t="s">
        <v>2092</v>
      </c>
      <c r="P301" s="16">
        <v>10</v>
      </c>
      <c r="Q301" s="16">
        <v>0</v>
      </c>
      <c r="R301" s="16">
        <v>0</v>
      </c>
      <c r="S301" s="111">
        <v>10</v>
      </c>
      <c r="T301" s="111">
        <v>100</v>
      </c>
      <c r="U301" s="111"/>
      <c r="V301" s="111"/>
      <c r="W301" s="112"/>
      <c r="X301" s="112"/>
      <c r="Y301" s="112"/>
      <c r="Z301" s="112"/>
      <c r="AA301" s="112"/>
      <c r="AB301" s="115"/>
    </row>
    <row r="302" spans="1:28" ht="13.5" customHeight="1" x14ac:dyDescent="0.3">
      <c r="A302" s="81">
        <v>823</v>
      </c>
      <c r="B302" s="4" t="str">
        <f>VLOOKUP(A302,'1. 문헌특성'!A:W,2,0)</f>
        <v>Matsunaga</v>
      </c>
      <c r="C302" s="16">
        <f>VLOOKUP(A302,'1. 문헌특성'!A:W,3,0)</f>
        <v>1995</v>
      </c>
      <c r="D302" s="16" t="str">
        <f t="shared" si="5"/>
        <v>Matsunaga(1995)</v>
      </c>
      <c r="E302" s="4" t="str">
        <f>VLOOKUP(A302,'1. 문헌특성'!A:W,6,0)</f>
        <v>환자대조군</v>
      </c>
      <c r="F302" s="4" t="str">
        <f>VLOOKUP(A302,'1. 문헌특성'!A:W,11,0)</f>
        <v>자율신경병증/다발성경화증(MS)/다계통위축증(MSA)</v>
      </c>
      <c r="G302" s="15">
        <f>VLOOKUP(A302,'1. 문헌특성'!A:W,15,0)</f>
        <v>0</v>
      </c>
      <c r="H302" s="4" t="str">
        <f>VLOOKUP(A302,'1. 문헌특성'!A:W,16,0)</f>
        <v>다발성경화증, 다계통위축증 환자 어느 누구에서도 신경병증 임상적 증후가 없었음</v>
      </c>
      <c r="I302" s="16" t="s">
        <v>31</v>
      </c>
      <c r="J302" s="4" t="e">
        <f>VLOOKUP(A302,'1. 문헌특성'!A:W,24,0)</f>
        <v>#REF!</v>
      </c>
      <c r="K302" s="4" t="str">
        <f>VLOOKUP(A302,'1. 문헌특성'!A:W,12,0)</f>
        <v>-</v>
      </c>
      <c r="L302" s="17" t="s">
        <v>491</v>
      </c>
      <c r="M302" s="16" t="s">
        <v>872</v>
      </c>
      <c r="O302" s="16" t="s">
        <v>2092</v>
      </c>
      <c r="P302" s="16">
        <v>6</v>
      </c>
      <c r="Q302" s="16">
        <v>0</v>
      </c>
      <c r="R302" s="16">
        <v>0</v>
      </c>
      <c r="S302" s="111">
        <v>6</v>
      </c>
      <c r="T302" s="111">
        <v>100</v>
      </c>
      <c r="U302" s="111"/>
      <c r="V302" s="111"/>
      <c r="W302" s="112"/>
      <c r="X302" s="112"/>
      <c r="Y302" s="112"/>
      <c r="Z302" s="112"/>
      <c r="AA302" s="112"/>
      <c r="AB302" s="115"/>
    </row>
    <row r="303" spans="1:28" ht="13.5" customHeight="1" x14ac:dyDescent="0.3">
      <c r="A303" s="81">
        <v>823</v>
      </c>
      <c r="B303" s="4" t="str">
        <f>VLOOKUP(A303,'1. 문헌특성'!A:W,2,0)</f>
        <v>Matsunaga</v>
      </c>
      <c r="C303" s="16">
        <f>VLOOKUP(A303,'1. 문헌특성'!A:W,3,0)</f>
        <v>1995</v>
      </c>
      <c r="D303" s="16" t="str">
        <f t="shared" si="5"/>
        <v>Matsunaga(1995)</v>
      </c>
      <c r="E303" s="4" t="str">
        <f>VLOOKUP(A303,'1. 문헌특성'!A:W,6,0)</f>
        <v>환자대조군</v>
      </c>
      <c r="F303" s="4" t="str">
        <f>VLOOKUP(A303,'1. 문헌특성'!A:W,11,0)</f>
        <v>자율신경병증/다발성경화증(MS)/다계통위축증(MSA)</v>
      </c>
      <c r="G303" s="15">
        <f>VLOOKUP(A303,'1. 문헌특성'!A:W,15,0)</f>
        <v>0</v>
      </c>
      <c r="H303" s="4" t="str">
        <f>VLOOKUP(A303,'1. 문헌특성'!A:W,16,0)</f>
        <v>다발성경화증, 다계통위축증 환자 어느 누구에서도 신경병증 임상적 증후가 없었음</v>
      </c>
      <c r="I303" s="16" t="s">
        <v>31</v>
      </c>
      <c r="J303" s="4" t="e">
        <f>VLOOKUP(A303,'1. 문헌특성'!A:W,24,0)</f>
        <v>#REF!</v>
      </c>
      <c r="K303" s="4" t="str">
        <f>VLOOKUP(A303,'1. 문헌특성'!A:W,12,0)</f>
        <v>-</v>
      </c>
      <c r="L303" s="17" t="s">
        <v>2086</v>
      </c>
      <c r="M303" s="16" t="s">
        <v>872</v>
      </c>
      <c r="O303" s="16" t="s">
        <v>2091</v>
      </c>
      <c r="P303" s="16">
        <v>38</v>
      </c>
      <c r="Q303" s="16">
        <v>0</v>
      </c>
      <c r="R303" s="16">
        <v>0</v>
      </c>
      <c r="S303" s="111">
        <v>38</v>
      </c>
      <c r="T303" s="111">
        <v>100</v>
      </c>
      <c r="U303" s="111"/>
      <c r="V303" s="111"/>
      <c r="W303" s="112"/>
      <c r="X303" s="112"/>
      <c r="Y303" s="112"/>
      <c r="Z303" s="112"/>
      <c r="AA303" s="112"/>
      <c r="AB303" s="115"/>
    </row>
    <row r="304" spans="1:28" ht="13.5" customHeight="1" x14ac:dyDescent="0.3">
      <c r="A304" s="81">
        <v>823</v>
      </c>
      <c r="B304" s="4" t="str">
        <f>VLOOKUP(A304,'1. 문헌특성'!A:W,2,0)</f>
        <v>Matsunaga</v>
      </c>
      <c r="C304" s="16">
        <f>VLOOKUP(A304,'1. 문헌특성'!A:W,3,0)</f>
        <v>1995</v>
      </c>
      <c r="D304" s="16" t="str">
        <f t="shared" ref="D304:D317" si="6">B304&amp;"("&amp;C304&amp;")"</f>
        <v>Matsunaga(1995)</v>
      </c>
      <c r="E304" s="4" t="str">
        <f>VLOOKUP(A304,'1. 문헌특성'!A:W,6,0)</f>
        <v>환자대조군</v>
      </c>
      <c r="F304" s="4" t="str">
        <f>VLOOKUP(A304,'1. 문헌특성'!A:W,11,0)</f>
        <v>자율신경병증/다발성경화증(MS)/다계통위축증(MSA)</v>
      </c>
      <c r="G304" s="15">
        <f>VLOOKUP(A304,'1. 문헌특성'!A:W,15,0)</f>
        <v>0</v>
      </c>
      <c r="H304" s="4" t="str">
        <f>VLOOKUP(A304,'1. 문헌특성'!A:W,16,0)</f>
        <v>다발성경화증, 다계통위축증 환자 어느 누구에서도 신경병증 임상적 증후가 없었음</v>
      </c>
      <c r="I304" s="16" t="s">
        <v>31</v>
      </c>
      <c r="J304" s="4" t="e">
        <f>VLOOKUP(A304,'1. 문헌특성'!A:W,24,0)</f>
        <v>#REF!</v>
      </c>
      <c r="K304" s="4" t="str">
        <f>VLOOKUP(A304,'1. 문헌특성'!A:W,12,0)</f>
        <v>-</v>
      </c>
      <c r="L304" s="17" t="s">
        <v>2088</v>
      </c>
      <c r="M304" s="16" t="s">
        <v>872</v>
      </c>
      <c r="O304" s="16" t="s">
        <v>2091</v>
      </c>
      <c r="P304" s="16">
        <v>10</v>
      </c>
      <c r="Q304" s="16">
        <v>0</v>
      </c>
      <c r="R304" s="16">
        <v>0</v>
      </c>
      <c r="S304" s="111">
        <v>10</v>
      </c>
      <c r="T304" s="111">
        <v>100</v>
      </c>
      <c r="U304" s="111"/>
      <c r="V304" s="111"/>
      <c r="W304" s="112"/>
      <c r="X304" s="112"/>
      <c r="Y304" s="112"/>
      <c r="Z304" s="112"/>
      <c r="AA304" s="112"/>
      <c r="AB304" s="115"/>
    </row>
    <row r="305" spans="1:32" ht="13.5" customHeight="1" x14ac:dyDescent="0.3">
      <c r="A305" s="81">
        <v>823</v>
      </c>
      <c r="B305" s="4" t="str">
        <f>VLOOKUP(A305,'1. 문헌특성'!A:W,2,0)</f>
        <v>Matsunaga</v>
      </c>
      <c r="C305" s="16">
        <f>VLOOKUP(A305,'1. 문헌특성'!A:W,3,0)</f>
        <v>1995</v>
      </c>
      <c r="D305" s="16" t="str">
        <f t="shared" si="6"/>
        <v>Matsunaga(1995)</v>
      </c>
      <c r="E305" s="4" t="str">
        <f>VLOOKUP(A305,'1. 문헌특성'!A:W,6,0)</f>
        <v>환자대조군</v>
      </c>
      <c r="F305" s="4" t="str">
        <f>VLOOKUP(A305,'1. 문헌특성'!A:W,11,0)</f>
        <v>자율신경병증/다발성경화증(MS)/다계통위축증(MSA)</v>
      </c>
      <c r="G305" s="15">
        <f>VLOOKUP(A305,'1. 문헌특성'!A:W,15,0)</f>
        <v>0</v>
      </c>
      <c r="H305" s="4" t="str">
        <f>VLOOKUP(A305,'1. 문헌특성'!A:W,16,0)</f>
        <v>다발성경화증, 다계통위축증 환자 어느 누구에서도 신경병증 임상적 증후가 없었음</v>
      </c>
      <c r="I305" s="16" t="s">
        <v>31</v>
      </c>
      <c r="J305" s="4" t="e">
        <f>VLOOKUP(A305,'1. 문헌특성'!A:W,24,0)</f>
        <v>#REF!</v>
      </c>
      <c r="K305" s="4" t="str">
        <f>VLOOKUP(A305,'1. 문헌특성'!A:W,12,0)</f>
        <v>-</v>
      </c>
      <c r="L305" s="17" t="s">
        <v>491</v>
      </c>
      <c r="M305" s="16" t="s">
        <v>872</v>
      </c>
      <c r="O305" s="16" t="s">
        <v>2091</v>
      </c>
      <c r="P305" s="16">
        <v>6</v>
      </c>
      <c r="Q305" s="16">
        <v>0</v>
      </c>
      <c r="R305" s="16">
        <v>0</v>
      </c>
      <c r="S305" s="111">
        <v>6</v>
      </c>
      <c r="T305" s="111">
        <v>100</v>
      </c>
      <c r="U305" s="111"/>
      <c r="V305" s="111"/>
      <c r="W305" s="112"/>
      <c r="X305" s="112"/>
      <c r="Y305" s="112"/>
      <c r="Z305" s="112"/>
      <c r="AA305" s="112"/>
      <c r="AB305" s="115"/>
    </row>
    <row r="306" spans="1:32" ht="13.5" customHeight="1" x14ac:dyDescent="0.3">
      <c r="A306" s="81">
        <v>823</v>
      </c>
      <c r="B306" s="4" t="str">
        <f>VLOOKUP(A306,'1. 문헌특성'!A:W,2,0)</f>
        <v>Matsunaga</v>
      </c>
      <c r="C306" s="16">
        <f>VLOOKUP(A306,'1. 문헌특성'!A:W,3,0)</f>
        <v>1995</v>
      </c>
      <c r="D306" s="16" t="str">
        <f t="shared" si="6"/>
        <v>Matsunaga(1995)</v>
      </c>
      <c r="E306" s="4" t="str">
        <f>VLOOKUP(A306,'1. 문헌특성'!A:W,6,0)</f>
        <v>환자대조군</v>
      </c>
      <c r="F306" s="4" t="str">
        <f>VLOOKUP(A306,'1. 문헌특성'!A:W,11,0)</f>
        <v>자율신경병증/다발성경화증(MS)/다계통위축증(MSA)</v>
      </c>
      <c r="G306" s="15">
        <f>VLOOKUP(A306,'1. 문헌특성'!A:W,15,0)</f>
        <v>0</v>
      </c>
      <c r="H306" s="4" t="str">
        <f>VLOOKUP(A306,'1. 문헌특성'!A:W,16,0)</f>
        <v>다발성경화증, 다계통위축증 환자 어느 누구에서도 신경병증 임상적 증후가 없었음</v>
      </c>
      <c r="I306" s="16" t="s">
        <v>31</v>
      </c>
      <c r="J306" s="4" t="e">
        <f>VLOOKUP(A306,'1. 문헌특성'!A:W,24,0)</f>
        <v>#REF!</v>
      </c>
      <c r="K306" s="4" t="str">
        <f>VLOOKUP(A306,'1. 문헌특성'!A:W,12,0)</f>
        <v>-</v>
      </c>
      <c r="L306" s="17" t="s">
        <v>2086</v>
      </c>
      <c r="M306" s="16" t="s">
        <v>872</v>
      </c>
      <c r="O306" s="16" t="s">
        <v>2090</v>
      </c>
      <c r="P306" s="16">
        <v>38</v>
      </c>
      <c r="Q306" s="16">
        <v>15</v>
      </c>
      <c r="R306" s="16">
        <v>39</v>
      </c>
      <c r="S306" s="111">
        <v>23</v>
      </c>
      <c r="T306" s="111">
        <v>61</v>
      </c>
      <c r="U306" s="111"/>
      <c r="V306" s="111"/>
      <c r="W306" s="112"/>
      <c r="X306" s="112"/>
      <c r="Y306" s="112"/>
      <c r="Z306" s="112"/>
      <c r="AA306" s="112"/>
      <c r="AB306" s="115"/>
    </row>
    <row r="307" spans="1:32" ht="13.5" customHeight="1" x14ac:dyDescent="0.3">
      <c r="A307" s="81">
        <v>823</v>
      </c>
      <c r="B307" s="4" t="str">
        <f>VLOOKUP(A307,'1. 문헌특성'!A:W,2,0)</f>
        <v>Matsunaga</v>
      </c>
      <c r="C307" s="16">
        <f>VLOOKUP(A307,'1. 문헌특성'!A:W,3,0)</f>
        <v>1995</v>
      </c>
      <c r="D307" s="16" t="str">
        <f t="shared" si="6"/>
        <v>Matsunaga(1995)</v>
      </c>
      <c r="E307" s="4" t="str">
        <f>VLOOKUP(A307,'1. 문헌특성'!A:W,6,0)</f>
        <v>환자대조군</v>
      </c>
      <c r="F307" s="4" t="str">
        <f>VLOOKUP(A307,'1. 문헌특성'!A:W,11,0)</f>
        <v>자율신경병증/다발성경화증(MS)/다계통위축증(MSA)</v>
      </c>
      <c r="G307" s="15">
        <f>VLOOKUP(A307,'1. 문헌특성'!A:W,15,0)</f>
        <v>0</v>
      </c>
      <c r="H307" s="4" t="str">
        <f>VLOOKUP(A307,'1. 문헌특성'!A:W,16,0)</f>
        <v>다발성경화증, 다계통위축증 환자 어느 누구에서도 신경병증 임상적 증후가 없었음</v>
      </c>
      <c r="I307" s="16" t="s">
        <v>31</v>
      </c>
      <c r="J307" s="4" t="e">
        <f>VLOOKUP(A307,'1. 문헌특성'!A:W,24,0)</f>
        <v>#REF!</v>
      </c>
      <c r="K307" s="4" t="str">
        <f>VLOOKUP(A307,'1. 문헌특성'!A:W,12,0)</f>
        <v>-</v>
      </c>
      <c r="L307" s="17" t="s">
        <v>2088</v>
      </c>
      <c r="M307" s="16" t="s">
        <v>872</v>
      </c>
      <c r="O307" s="16" t="s">
        <v>2090</v>
      </c>
      <c r="P307" s="16">
        <v>10</v>
      </c>
      <c r="Q307" s="16">
        <v>2</v>
      </c>
      <c r="R307" s="16">
        <v>20</v>
      </c>
      <c r="S307" s="111">
        <v>8</v>
      </c>
      <c r="T307" s="111">
        <v>80</v>
      </c>
      <c r="U307" s="111"/>
      <c r="V307" s="111"/>
      <c r="W307" s="112"/>
      <c r="X307" s="112"/>
      <c r="Y307" s="112"/>
      <c r="Z307" s="112"/>
      <c r="AA307" s="112"/>
      <c r="AB307" s="115"/>
    </row>
    <row r="308" spans="1:32" ht="13.5" customHeight="1" x14ac:dyDescent="0.3">
      <c r="A308" s="81">
        <v>823</v>
      </c>
      <c r="B308" s="4" t="str">
        <f>VLOOKUP(A308,'1. 문헌특성'!A:W,2,0)</f>
        <v>Matsunaga</v>
      </c>
      <c r="C308" s="16">
        <f>VLOOKUP(A308,'1. 문헌특성'!A:W,3,0)</f>
        <v>1995</v>
      </c>
      <c r="D308" s="16" t="str">
        <f t="shared" si="6"/>
        <v>Matsunaga(1995)</v>
      </c>
      <c r="E308" s="4" t="str">
        <f>VLOOKUP(A308,'1. 문헌특성'!A:W,6,0)</f>
        <v>환자대조군</v>
      </c>
      <c r="F308" s="4" t="str">
        <f>VLOOKUP(A308,'1. 문헌특성'!A:W,11,0)</f>
        <v>자율신경병증/다발성경화증(MS)/다계통위축증(MSA)</v>
      </c>
      <c r="G308" s="15">
        <f>VLOOKUP(A308,'1. 문헌특성'!A:W,15,0)</f>
        <v>0</v>
      </c>
      <c r="H308" s="4" t="str">
        <f>VLOOKUP(A308,'1. 문헌특성'!A:W,16,0)</f>
        <v>다발성경화증, 다계통위축증 환자 어느 누구에서도 신경병증 임상적 증후가 없었음</v>
      </c>
      <c r="I308" s="16" t="s">
        <v>31</v>
      </c>
      <c r="J308" s="4" t="e">
        <f>VLOOKUP(A308,'1. 문헌특성'!A:W,24,0)</f>
        <v>#REF!</v>
      </c>
      <c r="K308" s="4" t="str">
        <f>VLOOKUP(A308,'1. 문헌특성'!A:W,12,0)</f>
        <v>-</v>
      </c>
      <c r="L308" s="17" t="s">
        <v>491</v>
      </c>
      <c r="M308" s="16" t="s">
        <v>872</v>
      </c>
      <c r="O308" s="16" t="s">
        <v>2090</v>
      </c>
      <c r="P308" s="16">
        <v>6</v>
      </c>
      <c r="Q308" s="16">
        <v>3</v>
      </c>
      <c r="R308" s="16">
        <v>50</v>
      </c>
      <c r="S308" s="111">
        <v>3</v>
      </c>
      <c r="T308" s="111">
        <v>50</v>
      </c>
      <c r="W308" s="115"/>
      <c r="X308" s="115"/>
      <c r="Y308" s="115"/>
      <c r="Z308" s="112"/>
      <c r="AA308" s="112"/>
      <c r="AB308" s="115"/>
    </row>
    <row r="309" spans="1:32" ht="13.5" customHeight="1" x14ac:dyDescent="0.3">
      <c r="A309" s="81">
        <v>853</v>
      </c>
      <c r="B309" s="4" t="e">
        <f>VLOOKUP(A309,'1. 문헌특성'!A:W,2,0)</f>
        <v>#N/A</v>
      </c>
      <c r="C309" s="16" t="e">
        <f>VLOOKUP(A309,'1. 문헌특성'!A:W,3,0)</f>
        <v>#N/A</v>
      </c>
      <c r="D309" s="16" t="e">
        <f t="shared" si="6"/>
        <v>#N/A</v>
      </c>
      <c r="E309" s="4" t="e">
        <f>VLOOKUP(A309,'1. 문헌특성'!A:W,6,0)</f>
        <v>#N/A</v>
      </c>
      <c r="F309" s="4" t="e">
        <f>VLOOKUP(A309,'1. 문헌특성'!A:W,11,0)</f>
        <v>#N/A</v>
      </c>
      <c r="G309" s="15" t="e">
        <f>VLOOKUP(A309,'1. 문헌특성'!A:W,15,0)</f>
        <v>#N/A</v>
      </c>
      <c r="H309" s="4" t="e">
        <f>VLOOKUP(A309,'1. 문헌특성'!A:W,16,0)</f>
        <v>#N/A</v>
      </c>
      <c r="I309" s="16" t="s">
        <v>31</v>
      </c>
      <c r="J309" s="4" t="e">
        <f>VLOOKUP(A309,'1. 문헌특성'!A:W,24,0)</f>
        <v>#N/A</v>
      </c>
      <c r="K309" s="4" t="e">
        <f>VLOOKUP(A309,'1. 문헌특성'!A:W,12,0)</f>
        <v>#N/A</v>
      </c>
      <c r="M309" s="16" t="s">
        <v>1502</v>
      </c>
      <c r="P309" s="16">
        <v>23</v>
      </c>
      <c r="Q309" s="16">
        <v>23</v>
      </c>
      <c r="R309" s="16">
        <v>100</v>
      </c>
      <c r="S309" s="111">
        <v>0</v>
      </c>
      <c r="T309" s="111">
        <v>0</v>
      </c>
      <c r="W309" s="16">
        <v>23</v>
      </c>
      <c r="X309" s="16">
        <v>23</v>
      </c>
      <c r="Y309" s="16">
        <v>100</v>
      </c>
      <c r="Z309" s="111">
        <v>0</v>
      </c>
      <c r="AA309" s="111">
        <v>0</v>
      </c>
    </row>
    <row r="310" spans="1:32" ht="13.5" customHeight="1" x14ac:dyDescent="0.3">
      <c r="A310" s="81" t="s">
        <v>1231</v>
      </c>
      <c r="B310" s="4" t="e">
        <f>VLOOKUP(A310,'1. 문헌특성'!A:W,2,0)</f>
        <v>#N/A</v>
      </c>
      <c r="C310" s="16" t="e">
        <f>VLOOKUP(A310,'1. 문헌특성'!A:W,3,0)</f>
        <v>#N/A</v>
      </c>
      <c r="D310" s="16" t="e">
        <f t="shared" si="6"/>
        <v>#N/A</v>
      </c>
      <c r="E310" s="4" t="e">
        <f>VLOOKUP(A310,'1. 문헌특성'!A:W,6,0)</f>
        <v>#N/A</v>
      </c>
      <c r="F310" s="4" t="e">
        <f>VLOOKUP(A310,'1. 문헌특성'!A:W,11,0)</f>
        <v>#N/A</v>
      </c>
      <c r="G310" s="15" t="e">
        <f>VLOOKUP(A310,'1. 문헌특성'!A:W,15,0)</f>
        <v>#N/A</v>
      </c>
      <c r="H310" s="4" t="e">
        <f>VLOOKUP(A310,'1. 문헌특성'!A:W,16,0)</f>
        <v>#N/A</v>
      </c>
      <c r="I310" s="16" t="s">
        <v>31</v>
      </c>
      <c r="J310" s="4" t="e">
        <f>VLOOKUP(A310,'1. 문헌특성'!A:W,24,0)</f>
        <v>#N/A</v>
      </c>
      <c r="K310" s="4" t="e">
        <f>VLOOKUP(A310,'1. 문헌특성'!A:W,12,0)</f>
        <v>#N/A</v>
      </c>
      <c r="L310" s="17" t="s">
        <v>56</v>
      </c>
      <c r="M310" s="16" t="s">
        <v>687</v>
      </c>
      <c r="P310" s="16">
        <v>46</v>
      </c>
      <c r="Q310" s="111">
        <v>43</v>
      </c>
      <c r="R310" s="111">
        <v>93.5</v>
      </c>
      <c r="S310" s="111">
        <v>3</v>
      </c>
      <c r="T310" s="16">
        <v>6.5</v>
      </c>
      <c r="W310" s="16">
        <v>26</v>
      </c>
      <c r="X310" s="111">
        <v>26</v>
      </c>
      <c r="Y310" s="111">
        <v>100</v>
      </c>
      <c r="Z310" s="16">
        <v>0</v>
      </c>
      <c r="AA310" s="16">
        <v>0</v>
      </c>
    </row>
    <row r="311" spans="1:32" ht="13.5" customHeight="1" x14ac:dyDescent="0.3">
      <c r="A311" s="81" t="s">
        <v>1231</v>
      </c>
      <c r="B311" s="4" t="e">
        <f>VLOOKUP(A311,'1. 문헌특성'!A:W,2,0)</f>
        <v>#N/A</v>
      </c>
      <c r="C311" s="16" t="e">
        <f>VLOOKUP(A311,'1. 문헌특성'!A:W,3,0)</f>
        <v>#N/A</v>
      </c>
      <c r="D311" s="16" t="e">
        <f t="shared" si="6"/>
        <v>#N/A</v>
      </c>
      <c r="E311" s="4" t="e">
        <f>VLOOKUP(A311,'1. 문헌특성'!A:W,6,0)</f>
        <v>#N/A</v>
      </c>
      <c r="F311" s="4" t="e">
        <f>VLOOKUP(A311,'1. 문헌특성'!A:W,11,0)</f>
        <v>#N/A</v>
      </c>
      <c r="G311" s="15" t="e">
        <f>VLOOKUP(A311,'1. 문헌특성'!A:W,15,0)</f>
        <v>#N/A</v>
      </c>
      <c r="H311" s="4" t="e">
        <f>VLOOKUP(A311,'1. 문헌특성'!A:W,16,0)</f>
        <v>#N/A</v>
      </c>
      <c r="I311" s="16" t="s">
        <v>31</v>
      </c>
      <c r="J311" s="4" t="e">
        <f>VLOOKUP(A311,'1. 문헌특성'!A:W,24,0)</f>
        <v>#N/A</v>
      </c>
      <c r="K311" s="4" t="e">
        <f>VLOOKUP(A311,'1. 문헌특성'!A:W,12,0)</f>
        <v>#N/A</v>
      </c>
      <c r="L311" s="17" t="s">
        <v>56</v>
      </c>
      <c r="M311" s="16" t="s">
        <v>669</v>
      </c>
      <c r="P311" s="16">
        <v>46</v>
      </c>
      <c r="Q311" s="111">
        <v>26</v>
      </c>
      <c r="R311" s="111">
        <v>56.5</v>
      </c>
      <c r="S311" s="111">
        <v>20</v>
      </c>
      <c r="T311" s="111">
        <v>43.4</v>
      </c>
      <c r="W311" s="16">
        <v>26</v>
      </c>
      <c r="X311" s="111">
        <v>24</v>
      </c>
      <c r="Y311" s="111">
        <v>92.3</v>
      </c>
      <c r="Z311" s="111">
        <v>2</v>
      </c>
      <c r="AA311" s="111">
        <v>7.7</v>
      </c>
    </row>
    <row r="312" spans="1:32" ht="13.5" customHeight="1" x14ac:dyDescent="0.3">
      <c r="A312" s="81" t="s">
        <v>1233</v>
      </c>
      <c r="B312" s="4" t="e">
        <f>VLOOKUP(A312,'1. 문헌특성'!A:W,2,0)</f>
        <v>#N/A</v>
      </c>
      <c r="C312" s="16" t="e">
        <f>VLOOKUP(A312,'1. 문헌특성'!A:W,3,0)</f>
        <v>#N/A</v>
      </c>
      <c r="D312" s="16" t="e">
        <f t="shared" si="6"/>
        <v>#N/A</v>
      </c>
      <c r="E312" s="4" t="e">
        <f>VLOOKUP(A312,'1. 문헌특성'!A:W,6,0)</f>
        <v>#N/A</v>
      </c>
      <c r="F312" s="4" t="e">
        <f>VLOOKUP(A312,'1. 문헌특성'!A:W,11,0)</f>
        <v>#N/A</v>
      </c>
      <c r="G312" s="15" t="e">
        <f>VLOOKUP(A312,'1. 문헌특성'!A:W,15,0)</f>
        <v>#N/A</v>
      </c>
      <c r="H312" s="4" t="e">
        <f>VLOOKUP(A312,'1. 문헌특성'!A:W,16,0)</f>
        <v>#N/A</v>
      </c>
      <c r="I312" s="16" t="s">
        <v>31</v>
      </c>
      <c r="J312" s="4" t="e">
        <f>VLOOKUP(A312,'1. 문헌특성'!A:W,24,0)</f>
        <v>#N/A</v>
      </c>
      <c r="K312" s="4" t="e">
        <f>VLOOKUP(A312,'1. 문헌특성'!A:W,12,0)</f>
        <v>#N/A</v>
      </c>
      <c r="L312" s="17" t="s">
        <v>727</v>
      </c>
      <c r="M312" s="16" t="s">
        <v>687</v>
      </c>
      <c r="P312" s="16">
        <v>20</v>
      </c>
      <c r="Q312" s="111">
        <v>18</v>
      </c>
      <c r="R312" s="111">
        <v>90</v>
      </c>
      <c r="S312" s="16">
        <v>2</v>
      </c>
      <c r="T312" s="16">
        <v>10</v>
      </c>
      <c r="W312" s="16">
        <v>20</v>
      </c>
      <c r="X312" s="16">
        <v>20</v>
      </c>
      <c r="Y312" s="16">
        <v>100</v>
      </c>
      <c r="Z312" s="16">
        <v>0</v>
      </c>
      <c r="AA312" s="16">
        <v>0</v>
      </c>
    </row>
    <row r="313" spans="1:32" ht="13.5" customHeight="1" x14ac:dyDescent="0.3">
      <c r="A313" s="81" t="s">
        <v>1233</v>
      </c>
      <c r="B313" s="4" t="e">
        <f>VLOOKUP(A313,'1. 문헌특성'!A:W,2,0)</f>
        <v>#N/A</v>
      </c>
      <c r="C313" s="16" t="e">
        <f>VLOOKUP(A313,'1. 문헌특성'!A:W,3,0)</f>
        <v>#N/A</v>
      </c>
      <c r="D313" s="16" t="e">
        <f t="shared" si="6"/>
        <v>#N/A</v>
      </c>
      <c r="E313" s="4" t="e">
        <f>VLOOKUP(A313,'1. 문헌특성'!A:W,6,0)</f>
        <v>#N/A</v>
      </c>
      <c r="F313" s="4" t="e">
        <f>VLOOKUP(A313,'1. 문헌특성'!A:W,11,0)</f>
        <v>#N/A</v>
      </c>
      <c r="G313" s="15" t="e">
        <f>VLOOKUP(A313,'1. 문헌특성'!A:W,15,0)</f>
        <v>#N/A</v>
      </c>
      <c r="H313" s="4" t="e">
        <f>VLOOKUP(A313,'1. 문헌특성'!A:W,16,0)</f>
        <v>#N/A</v>
      </c>
      <c r="I313" s="16" t="s">
        <v>31</v>
      </c>
      <c r="J313" s="4" t="e">
        <f>VLOOKUP(A313,'1. 문헌특성'!A:W,24,0)</f>
        <v>#N/A</v>
      </c>
      <c r="K313" s="4" t="e">
        <f>VLOOKUP(A313,'1. 문헌특성'!A:W,12,0)</f>
        <v>#N/A</v>
      </c>
      <c r="L313" s="17" t="s">
        <v>728</v>
      </c>
      <c r="M313" s="16" t="s">
        <v>687</v>
      </c>
      <c r="P313" s="16">
        <v>20</v>
      </c>
      <c r="Q313" s="111">
        <v>0</v>
      </c>
      <c r="R313" s="111">
        <v>0</v>
      </c>
      <c r="S313" s="16">
        <v>20</v>
      </c>
      <c r="T313" s="16">
        <v>100</v>
      </c>
      <c r="W313" s="16">
        <v>20</v>
      </c>
      <c r="X313" s="16">
        <v>20</v>
      </c>
      <c r="Y313" s="16">
        <v>100</v>
      </c>
      <c r="Z313" s="16">
        <v>0</v>
      </c>
      <c r="AA313" s="16">
        <v>0</v>
      </c>
    </row>
    <row r="314" spans="1:32" ht="13.5" customHeight="1" x14ac:dyDescent="0.3">
      <c r="A314" s="81" t="s">
        <v>1233</v>
      </c>
      <c r="B314" s="4" t="e">
        <f>VLOOKUP(A314,'1. 문헌특성'!A:W,2,0)</f>
        <v>#N/A</v>
      </c>
      <c r="C314" s="16" t="e">
        <f>VLOOKUP(A314,'1. 문헌특성'!A:W,3,0)</f>
        <v>#N/A</v>
      </c>
      <c r="D314" s="16" t="e">
        <f t="shared" si="6"/>
        <v>#N/A</v>
      </c>
      <c r="E314" s="4" t="e">
        <f>VLOOKUP(A314,'1. 문헌특성'!A:W,6,0)</f>
        <v>#N/A</v>
      </c>
      <c r="F314" s="4" t="e">
        <f>VLOOKUP(A314,'1. 문헌특성'!A:W,11,0)</f>
        <v>#N/A</v>
      </c>
      <c r="G314" s="15" t="e">
        <f>VLOOKUP(A314,'1. 문헌특성'!A:W,15,0)</f>
        <v>#N/A</v>
      </c>
      <c r="H314" s="4" t="e">
        <f>VLOOKUP(A314,'1. 문헌특성'!A:W,16,0)</f>
        <v>#N/A</v>
      </c>
      <c r="I314" s="16" t="s">
        <v>31</v>
      </c>
      <c r="J314" s="4" t="e">
        <f>VLOOKUP(A314,'1. 문헌특성'!A:W,24,0)</f>
        <v>#N/A</v>
      </c>
      <c r="K314" s="4" t="e">
        <f>VLOOKUP(A314,'1. 문헌특성'!A:W,12,0)</f>
        <v>#N/A</v>
      </c>
      <c r="L314" s="17" t="s">
        <v>727</v>
      </c>
      <c r="M314" s="16" t="s">
        <v>669</v>
      </c>
      <c r="P314" s="16">
        <v>20</v>
      </c>
      <c r="Q314" s="111">
        <v>18</v>
      </c>
      <c r="R314" s="111">
        <v>90</v>
      </c>
      <c r="S314" s="16">
        <v>2</v>
      </c>
      <c r="T314" s="16">
        <v>10</v>
      </c>
      <c r="W314" s="16">
        <v>20</v>
      </c>
      <c r="X314" s="16">
        <v>20</v>
      </c>
      <c r="Y314" s="16">
        <v>100</v>
      </c>
      <c r="Z314" s="16">
        <v>0</v>
      </c>
      <c r="AA314" s="16">
        <v>0</v>
      </c>
    </row>
    <row r="315" spans="1:32" ht="13.5" customHeight="1" x14ac:dyDescent="0.3">
      <c r="A315" s="81" t="s">
        <v>1233</v>
      </c>
      <c r="B315" s="4" t="e">
        <f>VLOOKUP(A315,'1. 문헌특성'!A:W,2,0)</f>
        <v>#N/A</v>
      </c>
      <c r="C315" s="16" t="e">
        <f>VLOOKUP(A315,'1. 문헌특성'!A:W,3,0)</f>
        <v>#N/A</v>
      </c>
      <c r="D315" s="16" t="e">
        <f t="shared" si="6"/>
        <v>#N/A</v>
      </c>
      <c r="E315" s="4" t="e">
        <f>VLOOKUP(A315,'1. 문헌특성'!A:W,6,0)</f>
        <v>#N/A</v>
      </c>
      <c r="F315" s="4" t="e">
        <f>VLOOKUP(A315,'1. 문헌특성'!A:W,11,0)</f>
        <v>#N/A</v>
      </c>
      <c r="G315" s="15" t="e">
        <f>VLOOKUP(A315,'1. 문헌특성'!A:W,15,0)</f>
        <v>#N/A</v>
      </c>
      <c r="H315" s="4" t="e">
        <f>VLOOKUP(A315,'1. 문헌특성'!A:W,16,0)</f>
        <v>#N/A</v>
      </c>
      <c r="I315" s="16" t="s">
        <v>31</v>
      </c>
      <c r="J315" s="4" t="e">
        <f>VLOOKUP(A315,'1. 문헌특성'!A:W,24,0)</f>
        <v>#N/A</v>
      </c>
      <c r="K315" s="4" t="e">
        <f>VLOOKUP(A315,'1. 문헌특성'!A:W,12,0)</f>
        <v>#N/A</v>
      </c>
      <c r="L315" s="17" t="s">
        <v>728</v>
      </c>
      <c r="M315" s="16" t="s">
        <v>669</v>
      </c>
      <c r="P315" s="16">
        <v>20</v>
      </c>
      <c r="Q315" s="111">
        <v>0</v>
      </c>
      <c r="R315" s="111">
        <v>0</v>
      </c>
      <c r="S315" s="16">
        <v>20</v>
      </c>
      <c r="T315" s="16">
        <v>100</v>
      </c>
      <c r="W315" s="16">
        <v>20</v>
      </c>
      <c r="X315" s="16">
        <v>20</v>
      </c>
      <c r="Y315" s="16">
        <v>100</v>
      </c>
      <c r="Z315" s="16">
        <v>0</v>
      </c>
      <c r="AA315" s="16">
        <v>0</v>
      </c>
    </row>
    <row r="316" spans="1:32" ht="13.5" customHeight="1" x14ac:dyDescent="0.3">
      <c r="A316" s="81" t="s">
        <v>1237</v>
      </c>
      <c r="B316" s="4" t="e">
        <f>VLOOKUP(A316,'1. 문헌특성'!A:W,2,0)</f>
        <v>#N/A</v>
      </c>
      <c r="C316" s="16" t="e">
        <f>VLOOKUP(A316,'1. 문헌특성'!A:W,3,0)</f>
        <v>#N/A</v>
      </c>
      <c r="D316" s="16" t="e">
        <f t="shared" si="6"/>
        <v>#N/A</v>
      </c>
      <c r="E316" s="4" t="e">
        <f>VLOOKUP(A316,'1. 문헌특성'!A:W,6,0)</f>
        <v>#N/A</v>
      </c>
      <c r="F316" s="4" t="e">
        <f>VLOOKUP(A316,'1. 문헌특성'!A:W,11,0)</f>
        <v>#N/A</v>
      </c>
      <c r="G316" s="15" t="e">
        <f>VLOOKUP(A316,'1. 문헌특성'!A:W,15,0)</f>
        <v>#N/A</v>
      </c>
      <c r="H316" s="4" t="e">
        <f>VLOOKUP(A316,'1. 문헌특성'!A:W,16,0)</f>
        <v>#N/A</v>
      </c>
      <c r="I316" s="16" t="s">
        <v>31</v>
      </c>
      <c r="J316" s="4" t="e">
        <f>VLOOKUP(A316,'1. 문헌특성'!A:W,24,0)</f>
        <v>#N/A</v>
      </c>
      <c r="K316" s="4" t="e">
        <f>VLOOKUP(A316,'1. 문헌특성'!A:W,12,0)</f>
        <v>#N/A</v>
      </c>
      <c r="P316" s="16">
        <v>20</v>
      </c>
      <c r="Q316" s="111">
        <v>16</v>
      </c>
      <c r="R316" s="111">
        <v>80</v>
      </c>
      <c r="S316" s="16">
        <v>4</v>
      </c>
      <c r="T316" s="16">
        <v>20</v>
      </c>
      <c r="W316" s="16">
        <v>27</v>
      </c>
      <c r="X316" s="111">
        <v>14</v>
      </c>
      <c r="Y316" s="111">
        <v>51.9</v>
      </c>
      <c r="Z316" s="16">
        <v>13</v>
      </c>
      <c r="AA316" s="111">
        <v>48.1</v>
      </c>
    </row>
    <row r="317" spans="1:32" ht="13.5" customHeight="1" x14ac:dyDescent="0.3">
      <c r="A317" s="16">
        <v>735</v>
      </c>
      <c r="B317" s="16" t="s">
        <v>2148</v>
      </c>
      <c r="C317" s="16" t="e">
        <f>VLOOKUP(A317,'1. 문헌특성'!A:W,3,0)</f>
        <v>#N/A</v>
      </c>
      <c r="D317" s="16" t="e">
        <f t="shared" si="6"/>
        <v>#N/A</v>
      </c>
      <c r="E317" s="4" t="e">
        <f>VLOOKUP(A317,'1. 문헌특성'!A:W,6,0)</f>
        <v>#N/A</v>
      </c>
      <c r="F317" s="4" t="e">
        <f>VLOOKUP(A317,'1. 문헌특성'!A:W,11,0)</f>
        <v>#N/A</v>
      </c>
      <c r="G317" s="15" t="e">
        <f>VLOOKUP(A317,'1. 문헌특성'!A:W,15,0)</f>
        <v>#N/A</v>
      </c>
      <c r="H317" s="4" t="e">
        <f>VLOOKUP(A317,'1. 문헌특성'!A:W,16,0)</f>
        <v>#N/A</v>
      </c>
      <c r="I317" s="16" t="s">
        <v>31</v>
      </c>
      <c r="J317" s="4" t="e">
        <f>VLOOKUP(A317,'1. 문헌특성'!A:W,24,0)</f>
        <v>#N/A</v>
      </c>
      <c r="K317" s="4" t="e">
        <f>VLOOKUP(A317,'1. 문헌특성'!A:W,12,0)</f>
        <v>#N/A</v>
      </c>
      <c r="N317" s="16">
        <v>15</v>
      </c>
      <c r="O317" s="16">
        <v>2</v>
      </c>
      <c r="P317" s="16">
        <v>13</v>
      </c>
      <c r="Q317" s="16">
        <v>13</v>
      </c>
      <c r="R317" s="16">
        <v>86</v>
      </c>
      <c r="S317" s="16">
        <v>7</v>
      </c>
      <c r="T317" s="16">
        <v>3</v>
      </c>
      <c r="U317" s="16">
        <v>43</v>
      </c>
      <c r="V317" s="16">
        <v>4</v>
      </c>
      <c r="W317" s="16">
        <v>46</v>
      </c>
      <c r="Y317" s="4"/>
      <c r="Z317" s="4"/>
      <c r="AA317" s="4"/>
      <c r="AB317" s="17" t="s">
        <v>736</v>
      </c>
      <c r="AF317" s="4"/>
    </row>
    <row r="376" spans="1:39" s="45" customFormat="1" ht="13.5" customHeight="1" x14ac:dyDescent="0.3">
      <c r="A376" s="57">
        <v>900</v>
      </c>
      <c r="B376" s="58" t="s">
        <v>276</v>
      </c>
      <c r="C376" s="57">
        <v>1991</v>
      </c>
      <c r="D376" s="57"/>
      <c r="E376" s="58" t="s">
        <v>42</v>
      </c>
      <c r="F376" s="58" t="s">
        <v>280</v>
      </c>
      <c r="G376" s="59" t="s">
        <v>281</v>
      </c>
      <c r="H376" s="58">
        <v>8</v>
      </c>
      <c r="I376" s="57" t="s">
        <v>31</v>
      </c>
      <c r="J376" s="60" t="s">
        <v>56</v>
      </c>
      <c r="K376" s="60"/>
      <c r="L376" s="61"/>
      <c r="M376" s="57"/>
      <c r="N376" s="57"/>
      <c r="O376" s="57"/>
      <c r="P376" s="57">
        <v>11</v>
      </c>
      <c r="Q376" s="57">
        <v>7</v>
      </c>
      <c r="R376" s="57"/>
      <c r="S376" s="57">
        <v>4</v>
      </c>
      <c r="T376" s="57"/>
      <c r="U376" s="57"/>
      <c r="V376" s="57"/>
      <c r="W376" s="57"/>
      <c r="X376" s="57"/>
      <c r="Y376" s="57"/>
      <c r="Z376" s="57"/>
      <c r="AA376" s="57"/>
      <c r="AB376" s="57"/>
      <c r="AC376" s="58"/>
      <c r="AD376" s="58"/>
      <c r="AE376" s="58"/>
      <c r="AF376" s="61" t="s">
        <v>1248</v>
      </c>
    </row>
    <row r="377" spans="1:39" s="45" customFormat="1" ht="13.5" customHeight="1" x14ac:dyDescent="0.3">
      <c r="A377" s="44">
        <v>829</v>
      </c>
      <c r="B377" s="45" t="s">
        <v>244</v>
      </c>
      <c r="C377" s="44">
        <v>1995</v>
      </c>
      <c r="D377" s="44"/>
      <c r="E377" s="45" t="s">
        <v>42</v>
      </c>
      <c r="F377" s="45" t="s">
        <v>247</v>
      </c>
      <c r="G377" s="46">
        <v>50</v>
      </c>
      <c r="H377" s="45">
        <v>38</v>
      </c>
      <c r="I377" s="44" t="s">
        <v>31</v>
      </c>
      <c r="J377" s="47" t="s">
        <v>183</v>
      </c>
      <c r="K377" s="47"/>
      <c r="L377" s="47" t="s">
        <v>984</v>
      </c>
      <c r="M377" s="48" t="s">
        <v>868</v>
      </c>
      <c r="N377" s="48"/>
      <c r="O377" s="48"/>
      <c r="P377" s="48">
        <v>50</v>
      </c>
      <c r="Q377" s="48"/>
      <c r="R377" s="48"/>
      <c r="S377" s="48">
        <v>9</v>
      </c>
      <c r="T377" s="48">
        <v>18</v>
      </c>
      <c r="U377" s="48"/>
      <c r="V377" s="48"/>
      <c r="W377" s="216">
        <v>38</v>
      </c>
      <c r="X377" s="48"/>
      <c r="Y377" s="48"/>
      <c r="Z377" s="216">
        <v>0</v>
      </c>
      <c r="AA377" s="216">
        <v>0</v>
      </c>
      <c r="AB377" s="216" t="s">
        <v>870</v>
      </c>
      <c r="AC377" s="49"/>
      <c r="AD377" s="49"/>
      <c r="AF377" s="45" t="s">
        <v>379</v>
      </c>
      <c r="AM377" s="44"/>
    </row>
    <row r="378" spans="1:39" s="45" customFormat="1" ht="13.5" customHeight="1" x14ac:dyDescent="0.3">
      <c r="A378" s="44">
        <v>829</v>
      </c>
      <c r="B378" s="45" t="s">
        <v>244</v>
      </c>
      <c r="C378" s="44">
        <v>1995</v>
      </c>
      <c r="D378" s="44"/>
      <c r="E378" s="45" t="s">
        <v>42</v>
      </c>
      <c r="F378" s="45" t="s">
        <v>247</v>
      </c>
      <c r="G378" s="46">
        <v>50</v>
      </c>
      <c r="H378" s="45">
        <v>38</v>
      </c>
      <c r="I378" s="44" t="s">
        <v>31</v>
      </c>
      <c r="J378" s="50" t="s">
        <v>183</v>
      </c>
      <c r="K378" s="50"/>
      <c r="L378" s="50" t="s">
        <v>985</v>
      </c>
      <c r="M378" s="44" t="s">
        <v>868</v>
      </c>
      <c r="N378" s="44"/>
      <c r="O378" s="44"/>
      <c r="P378" s="44">
        <v>50</v>
      </c>
      <c r="Q378" s="44"/>
      <c r="R378" s="44"/>
      <c r="S378" s="44">
        <v>36</v>
      </c>
      <c r="T378" s="44">
        <v>72</v>
      </c>
      <c r="U378" s="44"/>
      <c r="V378" s="44"/>
      <c r="W378" s="217"/>
      <c r="X378" s="44"/>
      <c r="Y378" s="44"/>
      <c r="Z378" s="217"/>
      <c r="AA378" s="217"/>
      <c r="AB378" s="217"/>
      <c r="AM378" s="44"/>
    </row>
    <row r="379" spans="1:39" s="45" customFormat="1" ht="13.5" customHeight="1" x14ac:dyDescent="0.3">
      <c r="A379" s="44">
        <v>829</v>
      </c>
      <c r="B379" s="45" t="s">
        <v>244</v>
      </c>
      <c r="C379" s="44">
        <v>1995</v>
      </c>
      <c r="D379" s="44"/>
      <c r="E379" s="45" t="s">
        <v>42</v>
      </c>
      <c r="F379" s="45" t="s">
        <v>247</v>
      </c>
      <c r="G379" s="46">
        <v>50</v>
      </c>
      <c r="H379" s="45">
        <v>38</v>
      </c>
      <c r="I379" s="44" t="s">
        <v>31</v>
      </c>
      <c r="J379" s="50" t="s">
        <v>183</v>
      </c>
      <c r="K379" s="50"/>
      <c r="L379" s="45" t="s">
        <v>986</v>
      </c>
      <c r="M379" s="44" t="s">
        <v>872</v>
      </c>
      <c r="N379" s="44"/>
      <c r="O379" s="44"/>
      <c r="P379" s="44">
        <v>50</v>
      </c>
      <c r="Q379" s="44"/>
      <c r="R379" s="44"/>
      <c r="S379" s="44">
        <v>16</v>
      </c>
      <c r="T379" s="44">
        <v>32</v>
      </c>
      <c r="U379" s="44"/>
      <c r="V379" s="44"/>
      <c r="W379" s="217">
        <v>38</v>
      </c>
      <c r="X379" s="44"/>
      <c r="Y379" s="44"/>
      <c r="Z379" s="217">
        <v>0</v>
      </c>
      <c r="AA379" s="217">
        <v>0</v>
      </c>
      <c r="AB379" s="217" t="s">
        <v>870</v>
      </c>
      <c r="AM379" s="44"/>
    </row>
    <row r="380" spans="1:39" s="45" customFormat="1" ht="13.5" customHeight="1" x14ac:dyDescent="0.3">
      <c r="A380" s="44">
        <v>829</v>
      </c>
      <c r="B380" s="45" t="s">
        <v>244</v>
      </c>
      <c r="C380" s="44">
        <v>1995</v>
      </c>
      <c r="D380" s="44"/>
      <c r="E380" s="45" t="s">
        <v>42</v>
      </c>
      <c r="F380" s="45" t="s">
        <v>247</v>
      </c>
      <c r="G380" s="46">
        <v>50</v>
      </c>
      <c r="H380" s="45">
        <v>38</v>
      </c>
      <c r="I380" s="44" t="s">
        <v>31</v>
      </c>
      <c r="J380" s="50" t="s">
        <v>183</v>
      </c>
      <c r="K380" s="50"/>
      <c r="L380" s="45" t="s">
        <v>987</v>
      </c>
      <c r="M380" s="44" t="s">
        <v>872</v>
      </c>
      <c r="N380" s="44"/>
      <c r="O380" s="44"/>
      <c r="P380" s="44">
        <v>50</v>
      </c>
      <c r="Q380" s="44"/>
      <c r="R380" s="44"/>
      <c r="S380" s="44">
        <v>37</v>
      </c>
      <c r="T380" s="44">
        <v>74</v>
      </c>
      <c r="U380" s="44"/>
      <c r="V380" s="44"/>
      <c r="W380" s="217"/>
      <c r="X380" s="44"/>
      <c r="Y380" s="44"/>
      <c r="Z380" s="217"/>
      <c r="AA380" s="217"/>
      <c r="AB380" s="217"/>
      <c r="AM380" s="44"/>
    </row>
    <row r="381" spans="1:39" s="45" customFormat="1" ht="13.5" customHeight="1" x14ac:dyDescent="0.3">
      <c r="A381" s="44">
        <v>829</v>
      </c>
      <c r="B381" s="45" t="s">
        <v>244</v>
      </c>
      <c r="C381" s="44">
        <v>1995</v>
      </c>
      <c r="D381" s="44"/>
      <c r="E381" s="45" t="s">
        <v>42</v>
      </c>
      <c r="F381" s="45" t="s">
        <v>247</v>
      </c>
      <c r="G381" s="46">
        <v>50</v>
      </c>
      <c r="H381" s="45">
        <v>38</v>
      </c>
      <c r="I381" s="44" t="s">
        <v>31</v>
      </c>
      <c r="J381" s="50" t="s">
        <v>183</v>
      </c>
      <c r="K381" s="50"/>
      <c r="L381" s="50" t="s">
        <v>984</v>
      </c>
      <c r="M381" s="44" t="s">
        <v>868</v>
      </c>
      <c r="N381" s="44"/>
      <c r="O381" s="44"/>
      <c r="P381" s="44">
        <v>50</v>
      </c>
      <c r="Q381" s="44"/>
      <c r="R381" s="44"/>
      <c r="S381" s="44">
        <v>9</v>
      </c>
      <c r="T381" s="44">
        <v>18</v>
      </c>
      <c r="U381" s="44"/>
      <c r="V381" s="44"/>
      <c r="W381" s="217">
        <v>38</v>
      </c>
      <c r="X381" s="44"/>
      <c r="Y381" s="44"/>
      <c r="Z381" s="217">
        <v>0</v>
      </c>
      <c r="AA381" s="217">
        <v>0</v>
      </c>
      <c r="AB381" s="217" t="s">
        <v>870</v>
      </c>
      <c r="AM381" s="44"/>
    </row>
    <row r="382" spans="1:39" s="45" customFormat="1" ht="13.5" customHeight="1" x14ac:dyDescent="0.3">
      <c r="A382" s="44">
        <v>829</v>
      </c>
      <c r="B382" s="45" t="s">
        <v>244</v>
      </c>
      <c r="C382" s="44">
        <v>1995</v>
      </c>
      <c r="D382" s="44"/>
      <c r="E382" s="45" t="s">
        <v>42</v>
      </c>
      <c r="F382" s="45" t="s">
        <v>247</v>
      </c>
      <c r="G382" s="46">
        <v>50</v>
      </c>
      <c r="H382" s="45">
        <v>38</v>
      </c>
      <c r="I382" s="44" t="s">
        <v>31</v>
      </c>
      <c r="J382" s="50" t="s">
        <v>183</v>
      </c>
      <c r="K382" s="50"/>
      <c r="L382" s="50" t="s">
        <v>985</v>
      </c>
      <c r="M382" s="44" t="s">
        <v>868</v>
      </c>
      <c r="N382" s="44"/>
      <c r="O382" s="44"/>
      <c r="P382" s="44">
        <v>50</v>
      </c>
      <c r="Q382" s="44"/>
      <c r="R382" s="44"/>
      <c r="S382" s="44">
        <v>19</v>
      </c>
      <c r="T382" s="44">
        <v>38</v>
      </c>
      <c r="U382" s="44"/>
      <c r="V382" s="44"/>
      <c r="W382" s="217"/>
      <c r="X382" s="44"/>
      <c r="Y382" s="44"/>
      <c r="Z382" s="217"/>
      <c r="AA382" s="217"/>
      <c r="AB382" s="217"/>
      <c r="AM382" s="44"/>
    </row>
    <row r="383" spans="1:39" s="45" customFormat="1" ht="13.5" customHeight="1" x14ac:dyDescent="0.3">
      <c r="A383" s="44">
        <v>829</v>
      </c>
      <c r="B383" s="45" t="s">
        <v>244</v>
      </c>
      <c r="C383" s="44">
        <v>1995</v>
      </c>
      <c r="D383" s="44"/>
      <c r="E383" s="45" t="s">
        <v>42</v>
      </c>
      <c r="F383" s="45" t="s">
        <v>247</v>
      </c>
      <c r="G383" s="46">
        <v>50</v>
      </c>
      <c r="H383" s="45">
        <v>38</v>
      </c>
      <c r="I383" s="44" t="s">
        <v>31</v>
      </c>
      <c r="J383" s="50" t="s">
        <v>183</v>
      </c>
      <c r="K383" s="50"/>
      <c r="L383" s="45" t="s">
        <v>986</v>
      </c>
      <c r="M383" s="44" t="s">
        <v>872</v>
      </c>
      <c r="N383" s="44"/>
      <c r="O383" s="44"/>
      <c r="P383" s="44">
        <v>50</v>
      </c>
      <c r="Q383" s="44"/>
      <c r="R383" s="44"/>
      <c r="S383" s="44">
        <v>16</v>
      </c>
      <c r="T383" s="44">
        <v>32</v>
      </c>
      <c r="U383" s="44"/>
      <c r="V383" s="44"/>
      <c r="W383" s="217">
        <v>38</v>
      </c>
      <c r="X383" s="44"/>
      <c r="Y383" s="44"/>
      <c r="Z383" s="217">
        <v>0</v>
      </c>
      <c r="AA383" s="217">
        <v>0</v>
      </c>
      <c r="AB383" s="217" t="s">
        <v>870</v>
      </c>
      <c r="AM383" s="44"/>
    </row>
    <row r="384" spans="1:39" s="45" customFormat="1" ht="13.5" customHeight="1" x14ac:dyDescent="0.3">
      <c r="A384" s="51">
        <v>829</v>
      </c>
      <c r="B384" s="52" t="s">
        <v>244</v>
      </c>
      <c r="C384" s="51">
        <v>1995</v>
      </c>
      <c r="D384" s="51"/>
      <c r="E384" s="52" t="s">
        <v>42</v>
      </c>
      <c r="F384" s="52" t="s">
        <v>247</v>
      </c>
      <c r="G384" s="53">
        <v>50</v>
      </c>
      <c r="H384" s="52">
        <v>38</v>
      </c>
      <c r="I384" s="51" t="s">
        <v>31</v>
      </c>
      <c r="J384" s="54" t="s">
        <v>183</v>
      </c>
      <c r="K384" s="54"/>
      <c r="L384" s="52" t="s">
        <v>987</v>
      </c>
      <c r="M384" s="51" t="s">
        <v>872</v>
      </c>
      <c r="N384" s="51"/>
      <c r="O384" s="51"/>
      <c r="P384" s="51">
        <v>50</v>
      </c>
      <c r="Q384" s="51"/>
      <c r="R384" s="51"/>
      <c r="S384" s="51">
        <v>26</v>
      </c>
      <c r="T384" s="51">
        <v>52</v>
      </c>
      <c r="U384" s="51"/>
      <c r="V384" s="51"/>
      <c r="W384" s="218"/>
      <c r="X384" s="51"/>
      <c r="Y384" s="51"/>
      <c r="Z384" s="218"/>
      <c r="AA384" s="218"/>
      <c r="AB384" s="218"/>
      <c r="AC384" s="52"/>
      <c r="AD384" s="52"/>
      <c r="AE384" s="52"/>
      <c r="AF384" s="52"/>
      <c r="AM384" s="44"/>
    </row>
    <row r="385" spans="1:32" ht="13.5" customHeight="1" x14ac:dyDescent="0.3">
      <c r="A385" s="44">
        <v>834</v>
      </c>
      <c r="B385" s="45" t="s">
        <v>249</v>
      </c>
      <c r="C385" s="44">
        <v>1995</v>
      </c>
      <c r="D385" s="44"/>
      <c r="E385" s="45" t="s">
        <v>42</v>
      </c>
      <c r="F385" s="45" t="s">
        <v>247</v>
      </c>
      <c r="G385" s="45">
        <v>50</v>
      </c>
      <c r="H385" s="45">
        <v>38</v>
      </c>
      <c r="I385" s="44" t="s">
        <v>31</v>
      </c>
      <c r="J385" s="50" t="s">
        <v>183</v>
      </c>
      <c r="K385" s="50"/>
      <c r="L385" s="50" t="s">
        <v>984</v>
      </c>
      <c r="M385" s="44" t="s">
        <v>990</v>
      </c>
      <c r="N385" s="44"/>
      <c r="O385" s="44"/>
      <c r="P385" s="44">
        <v>50</v>
      </c>
      <c r="Q385" s="44"/>
      <c r="R385" s="44"/>
      <c r="S385" s="44">
        <v>10</v>
      </c>
      <c r="T385" s="44">
        <v>20</v>
      </c>
      <c r="U385" s="44"/>
      <c r="V385" s="44"/>
      <c r="W385" s="216">
        <v>38</v>
      </c>
      <c r="X385" s="44"/>
      <c r="Y385" s="44"/>
      <c r="Z385" s="216">
        <v>0</v>
      </c>
      <c r="AA385" s="216">
        <v>0</v>
      </c>
      <c r="AB385" s="216" t="s">
        <v>870</v>
      </c>
      <c r="AC385" s="45"/>
      <c r="AD385" s="45"/>
      <c r="AE385" s="45"/>
      <c r="AF385" s="50" t="s">
        <v>379</v>
      </c>
    </row>
    <row r="386" spans="1:32" ht="13.5" customHeight="1" x14ac:dyDescent="0.3">
      <c r="A386" s="44">
        <v>834</v>
      </c>
      <c r="B386" s="45" t="s">
        <v>249</v>
      </c>
      <c r="C386" s="44">
        <v>1995</v>
      </c>
      <c r="D386" s="44"/>
      <c r="E386" s="45" t="s">
        <v>42</v>
      </c>
      <c r="F386" s="45" t="s">
        <v>247</v>
      </c>
      <c r="G386" s="45">
        <v>50</v>
      </c>
      <c r="H386" s="45">
        <v>38</v>
      </c>
      <c r="I386" s="44" t="s">
        <v>31</v>
      </c>
      <c r="J386" s="50" t="s">
        <v>183</v>
      </c>
      <c r="K386" s="50"/>
      <c r="L386" s="50" t="s">
        <v>985</v>
      </c>
      <c r="M386" s="44" t="s">
        <v>990</v>
      </c>
      <c r="N386" s="44"/>
      <c r="O386" s="44"/>
      <c r="P386" s="44">
        <v>50</v>
      </c>
      <c r="Q386" s="44"/>
      <c r="R386" s="44"/>
      <c r="S386" s="44">
        <v>38</v>
      </c>
      <c r="T386" s="44">
        <v>76</v>
      </c>
      <c r="U386" s="44"/>
      <c r="V386" s="44"/>
      <c r="W386" s="217"/>
      <c r="X386" s="44"/>
      <c r="Y386" s="44"/>
      <c r="Z386" s="217"/>
      <c r="AA386" s="217"/>
      <c r="AB386" s="217"/>
      <c r="AC386" s="45"/>
      <c r="AD386" s="45"/>
      <c r="AE386" s="45"/>
      <c r="AF386" s="50"/>
    </row>
    <row r="387" spans="1:32" ht="13.5" customHeight="1" x14ac:dyDescent="0.3">
      <c r="A387" s="44">
        <v>834</v>
      </c>
      <c r="B387" s="45" t="s">
        <v>249</v>
      </c>
      <c r="C387" s="44">
        <v>1995</v>
      </c>
      <c r="D387" s="44"/>
      <c r="E387" s="45" t="s">
        <v>42</v>
      </c>
      <c r="F387" s="45" t="s">
        <v>247</v>
      </c>
      <c r="G387" s="45">
        <v>50</v>
      </c>
      <c r="H387" s="45">
        <v>38</v>
      </c>
      <c r="I387" s="44" t="s">
        <v>31</v>
      </c>
      <c r="J387" s="50" t="s">
        <v>183</v>
      </c>
      <c r="K387" s="50"/>
      <c r="L387" s="50" t="s">
        <v>986</v>
      </c>
      <c r="M387" s="44" t="s">
        <v>990</v>
      </c>
      <c r="N387" s="44"/>
      <c r="O387" s="44"/>
      <c r="P387" s="44">
        <v>50</v>
      </c>
      <c r="Q387" s="44"/>
      <c r="R387" s="44"/>
      <c r="S387" s="44">
        <v>18</v>
      </c>
      <c r="T387" s="44">
        <v>36</v>
      </c>
      <c r="U387" s="44"/>
      <c r="V387" s="44"/>
      <c r="W387" s="217">
        <v>38</v>
      </c>
      <c r="X387" s="44"/>
      <c r="Y387" s="44"/>
      <c r="Z387" s="217">
        <v>0</v>
      </c>
      <c r="AA387" s="217">
        <v>0</v>
      </c>
      <c r="AB387" s="217" t="s">
        <v>870</v>
      </c>
      <c r="AC387" s="45"/>
      <c r="AD387" s="45"/>
      <c r="AE387" s="45"/>
      <c r="AF387" s="50"/>
    </row>
    <row r="388" spans="1:32" ht="13.5" customHeight="1" x14ac:dyDescent="0.3">
      <c r="A388" s="51">
        <v>834</v>
      </c>
      <c r="B388" s="52" t="s">
        <v>249</v>
      </c>
      <c r="C388" s="51">
        <v>1995</v>
      </c>
      <c r="D388" s="51"/>
      <c r="E388" s="52" t="s">
        <v>42</v>
      </c>
      <c r="F388" s="52" t="s">
        <v>247</v>
      </c>
      <c r="G388" s="52">
        <v>50</v>
      </c>
      <c r="H388" s="52">
        <v>38</v>
      </c>
      <c r="I388" s="51" t="s">
        <v>31</v>
      </c>
      <c r="J388" s="54" t="s">
        <v>183</v>
      </c>
      <c r="K388" s="54"/>
      <c r="L388" s="54" t="s">
        <v>987</v>
      </c>
      <c r="M388" s="51" t="s">
        <v>990</v>
      </c>
      <c r="N388" s="51"/>
      <c r="O388" s="51"/>
      <c r="P388" s="51">
        <v>50</v>
      </c>
      <c r="Q388" s="51"/>
      <c r="R388" s="51"/>
      <c r="S388" s="51">
        <v>32</v>
      </c>
      <c r="T388" s="51">
        <v>64</v>
      </c>
      <c r="U388" s="51"/>
      <c r="V388" s="51"/>
      <c r="W388" s="218"/>
      <c r="X388" s="51"/>
      <c r="Y388" s="51"/>
      <c r="Z388" s="218"/>
      <c r="AA388" s="218"/>
      <c r="AB388" s="218"/>
      <c r="AC388" s="52"/>
      <c r="AD388" s="52"/>
      <c r="AE388" s="52"/>
      <c r="AF388" s="54"/>
    </row>
    <row r="389" spans="1:32" s="45" customFormat="1" ht="13.5" customHeight="1" x14ac:dyDescent="0.3">
      <c r="A389" s="44">
        <v>873</v>
      </c>
      <c r="B389" s="45" t="s">
        <v>265</v>
      </c>
      <c r="C389" s="44">
        <v>1993</v>
      </c>
      <c r="D389" s="44"/>
      <c r="E389" s="45" t="s">
        <v>42</v>
      </c>
      <c r="F389" s="45" t="s">
        <v>268</v>
      </c>
      <c r="G389" s="45">
        <v>30</v>
      </c>
      <c r="H389" s="45">
        <v>28</v>
      </c>
      <c r="I389" s="44" t="s">
        <v>31</v>
      </c>
      <c r="J389" s="45" t="s">
        <v>269</v>
      </c>
      <c r="L389" s="50"/>
      <c r="M389" s="44" t="s">
        <v>868</v>
      </c>
      <c r="N389" s="44"/>
      <c r="O389" s="44"/>
      <c r="P389" s="44">
        <v>30</v>
      </c>
      <c r="Q389" s="44">
        <v>26</v>
      </c>
      <c r="R389" s="44"/>
      <c r="S389" s="44">
        <v>4</v>
      </c>
      <c r="T389" s="44"/>
      <c r="U389" s="44"/>
      <c r="V389" s="44"/>
      <c r="W389" s="44"/>
      <c r="X389" s="44"/>
      <c r="Y389" s="44"/>
      <c r="Z389" s="44"/>
      <c r="AA389" s="44"/>
      <c r="AB389" s="44"/>
      <c r="AF389" s="50" t="s">
        <v>391</v>
      </c>
    </row>
    <row r="390" spans="1:32" s="45" customFormat="1" ht="13.5" customHeight="1" x14ac:dyDescent="0.3">
      <c r="A390" s="51">
        <v>873</v>
      </c>
      <c r="B390" s="52" t="s">
        <v>265</v>
      </c>
      <c r="C390" s="51">
        <v>1993</v>
      </c>
      <c r="D390" s="51"/>
      <c r="E390" s="52" t="s">
        <v>42</v>
      </c>
      <c r="F390" s="52" t="s">
        <v>268</v>
      </c>
      <c r="G390" s="52">
        <v>30</v>
      </c>
      <c r="H390" s="52">
        <v>28</v>
      </c>
      <c r="I390" s="51" t="s">
        <v>31</v>
      </c>
      <c r="J390" s="52" t="s">
        <v>269</v>
      </c>
      <c r="K390" s="52"/>
      <c r="L390" s="54"/>
      <c r="M390" s="51" t="s">
        <v>872</v>
      </c>
      <c r="N390" s="51"/>
      <c r="O390" s="51"/>
      <c r="P390" s="51">
        <v>30</v>
      </c>
      <c r="Q390" s="51">
        <v>14</v>
      </c>
      <c r="R390" s="51"/>
      <c r="S390" s="51">
        <v>16</v>
      </c>
      <c r="T390" s="51"/>
      <c r="U390" s="51"/>
      <c r="V390" s="51"/>
      <c r="W390" s="51"/>
      <c r="X390" s="51"/>
      <c r="Y390" s="51"/>
      <c r="Z390" s="51"/>
      <c r="AA390" s="51"/>
      <c r="AB390" s="51"/>
      <c r="AC390" s="52"/>
      <c r="AD390" s="52"/>
      <c r="AE390" s="52"/>
      <c r="AF390" s="54"/>
    </row>
    <row r="391" spans="1:32" s="45" customFormat="1" ht="13.5" customHeight="1" x14ac:dyDescent="0.3">
      <c r="A391" s="48">
        <v>366</v>
      </c>
      <c r="B391" s="49" t="s">
        <v>115</v>
      </c>
      <c r="C391" s="48">
        <v>2009</v>
      </c>
      <c r="D391" s="48"/>
      <c r="E391" s="49" t="s">
        <v>42</v>
      </c>
      <c r="F391" s="49" t="s">
        <v>119</v>
      </c>
      <c r="G391" s="49">
        <v>57</v>
      </c>
      <c r="H391" s="49">
        <v>67</v>
      </c>
      <c r="I391" s="48" t="s">
        <v>31</v>
      </c>
      <c r="J391" s="49" t="s">
        <v>120</v>
      </c>
      <c r="K391" s="49"/>
      <c r="L391" s="47" t="s">
        <v>726</v>
      </c>
      <c r="M391" s="48" t="s">
        <v>56</v>
      </c>
      <c r="N391" s="48"/>
      <c r="O391" s="48" t="s">
        <v>725</v>
      </c>
      <c r="P391" s="48">
        <v>57</v>
      </c>
      <c r="Q391" s="48">
        <v>8</v>
      </c>
      <c r="R391" s="48">
        <v>28.6</v>
      </c>
      <c r="S391" s="48">
        <v>20</v>
      </c>
      <c r="T391" s="48">
        <v>71.400000000000006</v>
      </c>
      <c r="U391" s="48" t="s">
        <v>56</v>
      </c>
      <c r="V391" s="48" t="s">
        <v>56</v>
      </c>
      <c r="W391" s="48" t="s">
        <v>56</v>
      </c>
      <c r="X391" s="48" t="s">
        <v>56</v>
      </c>
      <c r="Y391" s="48" t="s">
        <v>56</v>
      </c>
      <c r="Z391" s="48" t="s">
        <v>56</v>
      </c>
      <c r="AA391" s="48" t="s">
        <v>56</v>
      </c>
      <c r="AB391" s="48" t="s">
        <v>732</v>
      </c>
      <c r="AC391" s="55" t="s">
        <v>56</v>
      </c>
      <c r="AD391" s="55" t="s">
        <v>56</v>
      </c>
      <c r="AE391" s="55"/>
      <c r="AF391" s="47" t="s">
        <v>388</v>
      </c>
    </row>
    <row r="392" spans="1:32" s="45" customFormat="1" ht="13.5" customHeight="1" x14ac:dyDescent="0.3">
      <c r="A392" s="44">
        <v>366</v>
      </c>
      <c r="B392" s="45" t="s">
        <v>115</v>
      </c>
      <c r="C392" s="44">
        <v>2009</v>
      </c>
      <c r="D392" s="44"/>
      <c r="E392" s="45" t="s">
        <v>42</v>
      </c>
      <c r="F392" s="45" t="s">
        <v>119</v>
      </c>
      <c r="G392" s="45">
        <v>57</v>
      </c>
      <c r="H392" s="45">
        <v>67</v>
      </c>
      <c r="I392" s="44" t="s">
        <v>31</v>
      </c>
      <c r="J392" s="45" t="s">
        <v>120</v>
      </c>
      <c r="L392" s="50" t="s">
        <v>727</v>
      </c>
      <c r="M392" s="44" t="s">
        <v>56</v>
      </c>
      <c r="N392" s="44"/>
      <c r="O392" s="44" t="s">
        <v>725</v>
      </c>
      <c r="P392" s="44">
        <v>10</v>
      </c>
      <c r="Q392" s="44">
        <v>5</v>
      </c>
      <c r="R392" s="44">
        <v>71.400000000000006</v>
      </c>
      <c r="S392" s="44">
        <v>2</v>
      </c>
      <c r="T392" s="44">
        <v>28.6</v>
      </c>
      <c r="U392" s="44" t="s">
        <v>607</v>
      </c>
      <c r="V392" s="44" t="s">
        <v>607</v>
      </c>
      <c r="W392" s="44" t="s">
        <v>607</v>
      </c>
      <c r="X392" s="44" t="s">
        <v>607</v>
      </c>
      <c r="Y392" s="44" t="s">
        <v>607</v>
      </c>
      <c r="Z392" s="44" t="s">
        <v>607</v>
      </c>
      <c r="AA392" s="44" t="s">
        <v>607</v>
      </c>
      <c r="AB392" s="44" t="s">
        <v>607</v>
      </c>
      <c r="AC392" s="46" t="s">
        <v>607</v>
      </c>
      <c r="AD392" s="46" t="s">
        <v>607</v>
      </c>
      <c r="AE392" s="46"/>
      <c r="AF392" s="50"/>
    </row>
    <row r="393" spans="1:32" s="45" customFormat="1" ht="13.5" customHeight="1" x14ac:dyDescent="0.3">
      <c r="A393" s="44">
        <v>366</v>
      </c>
      <c r="B393" s="45" t="s">
        <v>115</v>
      </c>
      <c r="C393" s="44">
        <v>2009</v>
      </c>
      <c r="D393" s="44"/>
      <c r="E393" s="45" t="s">
        <v>42</v>
      </c>
      <c r="F393" s="45" t="s">
        <v>119</v>
      </c>
      <c r="G393" s="45">
        <v>57</v>
      </c>
      <c r="H393" s="45">
        <v>67</v>
      </c>
      <c r="I393" s="44" t="s">
        <v>31</v>
      </c>
      <c r="J393" s="45" t="s">
        <v>120</v>
      </c>
      <c r="L393" s="50" t="s">
        <v>728</v>
      </c>
      <c r="M393" s="44" t="s">
        <v>56</v>
      </c>
      <c r="N393" s="44"/>
      <c r="O393" s="44" t="s">
        <v>725</v>
      </c>
      <c r="P393" s="44">
        <v>10</v>
      </c>
      <c r="Q393" s="44">
        <v>1</v>
      </c>
      <c r="R393" s="44">
        <v>14.3</v>
      </c>
      <c r="S393" s="44">
        <v>6</v>
      </c>
      <c r="T393" s="44">
        <v>85.7</v>
      </c>
      <c r="U393" s="44" t="s">
        <v>607</v>
      </c>
      <c r="V393" s="44" t="s">
        <v>607</v>
      </c>
      <c r="W393" s="44" t="s">
        <v>607</v>
      </c>
      <c r="X393" s="44" t="s">
        <v>607</v>
      </c>
      <c r="Y393" s="44" t="s">
        <v>607</v>
      </c>
      <c r="Z393" s="44" t="s">
        <v>607</v>
      </c>
      <c r="AA393" s="44" t="s">
        <v>607</v>
      </c>
      <c r="AB393" s="44" t="s">
        <v>731</v>
      </c>
      <c r="AC393" s="46" t="s">
        <v>607</v>
      </c>
      <c r="AD393" s="46" t="s">
        <v>607</v>
      </c>
      <c r="AE393" s="46"/>
      <c r="AF393" s="50"/>
    </row>
    <row r="394" spans="1:32" s="45" customFormat="1" ht="13.5" customHeight="1" x14ac:dyDescent="0.3">
      <c r="A394" s="44">
        <v>366</v>
      </c>
      <c r="B394" s="45" t="s">
        <v>115</v>
      </c>
      <c r="C394" s="44">
        <v>2009</v>
      </c>
      <c r="D394" s="44"/>
      <c r="E394" s="45" t="s">
        <v>42</v>
      </c>
      <c r="F394" s="45" t="s">
        <v>119</v>
      </c>
      <c r="G394" s="45">
        <v>57</v>
      </c>
      <c r="H394" s="45">
        <v>67</v>
      </c>
      <c r="I394" s="44" t="s">
        <v>31</v>
      </c>
      <c r="J394" s="45" t="s">
        <v>120</v>
      </c>
      <c r="L394" s="50" t="s">
        <v>729</v>
      </c>
      <c r="M394" s="44" t="s">
        <v>56</v>
      </c>
      <c r="N394" s="44"/>
      <c r="O394" s="44" t="s">
        <v>725</v>
      </c>
      <c r="P394" s="44">
        <v>10</v>
      </c>
      <c r="Q394" s="44">
        <v>3</v>
      </c>
      <c r="R394" s="44">
        <v>75</v>
      </c>
      <c r="S394" s="44">
        <v>1</v>
      </c>
      <c r="T394" s="44">
        <v>25</v>
      </c>
      <c r="U394" s="44" t="s">
        <v>607</v>
      </c>
      <c r="V394" s="44" t="s">
        <v>607</v>
      </c>
      <c r="W394" s="44" t="s">
        <v>607</v>
      </c>
      <c r="X394" s="44" t="s">
        <v>607</v>
      </c>
      <c r="Y394" s="44" t="s">
        <v>607</v>
      </c>
      <c r="Z394" s="44" t="s">
        <v>607</v>
      </c>
      <c r="AA394" s="44" t="s">
        <v>607</v>
      </c>
      <c r="AB394" s="44" t="s">
        <v>607</v>
      </c>
      <c r="AC394" s="46" t="s">
        <v>607</v>
      </c>
      <c r="AD394" s="46" t="s">
        <v>607</v>
      </c>
      <c r="AE394" s="46"/>
      <c r="AF394" s="50"/>
    </row>
    <row r="395" spans="1:32" s="45" customFormat="1" ht="13.5" customHeight="1" x14ac:dyDescent="0.3">
      <c r="A395" s="51">
        <v>366</v>
      </c>
      <c r="B395" s="52" t="s">
        <v>115</v>
      </c>
      <c r="C395" s="51">
        <v>2009</v>
      </c>
      <c r="D395" s="51"/>
      <c r="E395" s="52" t="s">
        <v>42</v>
      </c>
      <c r="F395" s="52" t="s">
        <v>119</v>
      </c>
      <c r="G395" s="52">
        <v>57</v>
      </c>
      <c r="H395" s="52">
        <v>67</v>
      </c>
      <c r="I395" s="51" t="s">
        <v>31</v>
      </c>
      <c r="J395" s="52" t="s">
        <v>120</v>
      </c>
      <c r="K395" s="52"/>
      <c r="L395" s="54" t="s">
        <v>730</v>
      </c>
      <c r="M395" s="51" t="s">
        <v>56</v>
      </c>
      <c r="N395" s="51"/>
      <c r="O395" s="51" t="s">
        <v>725</v>
      </c>
      <c r="P395" s="51">
        <v>10</v>
      </c>
      <c r="Q395" s="51">
        <v>1</v>
      </c>
      <c r="R395" s="51">
        <v>25</v>
      </c>
      <c r="S395" s="51">
        <v>3</v>
      </c>
      <c r="T395" s="51">
        <v>75</v>
      </c>
      <c r="U395" s="51" t="s">
        <v>607</v>
      </c>
      <c r="V395" s="51" t="s">
        <v>607</v>
      </c>
      <c r="W395" s="51" t="s">
        <v>607</v>
      </c>
      <c r="X395" s="51" t="s">
        <v>607</v>
      </c>
      <c r="Y395" s="51" t="s">
        <v>607</v>
      </c>
      <c r="Z395" s="51" t="s">
        <v>607</v>
      </c>
      <c r="AA395" s="51" t="s">
        <v>607</v>
      </c>
      <c r="AB395" s="51" t="s">
        <v>607</v>
      </c>
      <c r="AC395" s="53" t="s">
        <v>607</v>
      </c>
      <c r="AD395" s="53" t="s">
        <v>607</v>
      </c>
      <c r="AE395" s="53"/>
      <c r="AF395" s="54"/>
    </row>
    <row r="396" spans="1:32" ht="13.5" customHeight="1" x14ac:dyDescent="0.3">
      <c r="A396" s="81" t="s">
        <v>1235</v>
      </c>
      <c r="B396" s="4" t="e">
        <f>VLOOKUP(A396,'1. 문헌특성'!A:W,2,0)</f>
        <v>#N/A</v>
      </c>
      <c r="C396" s="16" t="e">
        <f>VLOOKUP(A396,'1. 문헌특성'!A:W,3,0)</f>
        <v>#N/A</v>
      </c>
      <c r="D396" s="16" t="e">
        <f t="shared" ref="D396:D403" si="7">B396&amp;"("&amp;C396&amp;")"</f>
        <v>#N/A</v>
      </c>
      <c r="E396" s="4" t="e">
        <f>VLOOKUP(A396,'1. 문헌특성'!A:W,6,0)</f>
        <v>#N/A</v>
      </c>
      <c r="F396" s="4" t="e">
        <f>VLOOKUP(A396,'1. 문헌특성'!A:W,11,0)</f>
        <v>#N/A</v>
      </c>
      <c r="G396" s="15" t="e">
        <f>VLOOKUP(A396,'1. 문헌특성'!A:W,15,0)</f>
        <v>#N/A</v>
      </c>
      <c r="H396" s="4" t="e">
        <f>VLOOKUP(A396,'1. 문헌특성'!A:W,16,0)</f>
        <v>#N/A</v>
      </c>
      <c r="I396" s="16" t="s">
        <v>31</v>
      </c>
      <c r="J396" s="4" t="e">
        <f>VLOOKUP(A396,'1. 문헌특성'!A:W,24,0)</f>
        <v>#N/A</v>
      </c>
      <c r="K396" s="4" t="e">
        <f>VLOOKUP(A396,'1. 문헌특성'!A:W,12,0)</f>
        <v>#N/A</v>
      </c>
      <c r="L396" s="17" t="s">
        <v>56</v>
      </c>
      <c r="M396" s="16" t="s">
        <v>1283</v>
      </c>
      <c r="P396" s="16">
        <v>27</v>
      </c>
      <c r="Q396" s="111">
        <v>24</v>
      </c>
      <c r="R396" s="111">
        <v>88.9</v>
      </c>
      <c r="S396" s="16">
        <v>3</v>
      </c>
      <c r="T396" s="111">
        <v>11.1</v>
      </c>
      <c r="W396" s="16">
        <v>26</v>
      </c>
      <c r="X396" s="16">
        <v>26</v>
      </c>
      <c r="Y396" s="16">
        <v>100</v>
      </c>
      <c r="Z396" s="111">
        <v>0</v>
      </c>
      <c r="AA396" s="111">
        <v>0</v>
      </c>
    </row>
    <row r="397" spans="1:32" ht="13.5" customHeight="1" x14ac:dyDescent="0.3">
      <c r="A397" s="16">
        <v>831</v>
      </c>
      <c r="B397" s="4" t="e">
        <f>VLOOKUP(A397,'1. 문헌특성'!A:W,2,0)</f>
        <v>#N/A</v>
      </c>
      <c r="C397" s="16" t="e">
        <f>VLOOKUP(A397,'1. 문헌특성'!A:W,3,0)</f>
        <v>#N/A</v>
      </c>
      <c r="D397" s="16" t="e">
        <f t="shared" si="7"/>
        <v>#N/A</v>
      </c>
      <c r="E397" s="4" t="e">
        <f>VLOOKUP(A397,'1. 문헌특성'!A:W,6,0)</f>
        <v>#N/A</v>
      </c>
      <c r="F397" s="4" t="e">
        <f>VLOOKUP(A397,'1. 문헌특성'!A:W,11,0)</f>
        <v>#N/A</v>
      </c>
      <c r="G397" s="15" t="e">
        <f>VLOOKUP(A397,'1. 문헌특성'!A:W,15,0)</f>
        <v>#N/A</v>
      </c>
      <c r="H397" s="4" t="e">
        <f>VLOOKUP(A397,'1. 문헌특성'!A:W,16,0)</f>
        <v>#N/A</v>
      </c>
      <c r="I397" s="16" t="s">
        <v>31</v>
      </c>
      <c r="J397" s="4" t="e">
        <f>VLOOKUP(A397,'1. 문헌특성'!A:W,25,0)</f>
        <v>#N/A</v>
      </c>
      <c r="K397" s="4" t="e">
        <f>VLOOKUP(A397,'1. 문헌특성'!A:W,12,0)</f>
        <v>#N/A</v>
      </c>
      <c r="M397" s="16" t="s">
        <v>476</v>
      </c>
      <c r="P397" s="16">
        <v>60</v>
      </c>
      <c r="Q397" s="111">
        <v>21</v>
      </c>
      <c r="R397" s="111">
        <v>35</v>
      </c>
      <c r="S397" s="16">
        <v>39</v>
      </c>
      <c r="T397" s="16">
        <v>65</v>
      </c>
      <c r="W397" s="16">
        <v>30</v>
      </c>
      <c r="X397" s="16">
        <v>30</v>
      </c>
      <c r="Y397" s="16">
        <v>100</v>
      </c>
      <c r="Z397" s="111">
        <v>0</v>
      </c>
      <c r="AA397" s="111">
        <v>0</v>
      </c>
      <c r="AF397" s="17" t="s">
        <v>736</v>
      </c>
    </row>
    <row r="398" spans="1:32" s="121" customFormat="1" ht="13.5" customHeight="1" x14ac:dyDescent="0.3">
      <c r="A398" s="115">
        <v>417</v>
      </c>
      <c r="B398" s="121" t="str">
        <f>VLOOKUP(A398,'1. 문헌특성'!A:W,2,0)</f>
        <v>Al-Moallem</v>
      </c>
      <c r="C398" s="115">
        <f>VLOOKUP(A398,'1. 문헌특성'!A:W,3,0)</f>
        <v>2008</v>
      </c>
      <c r="D398" s="115" t="str">
        <f t="shared" si="7"/>
        <v>Al-Moallem(2008)</v>
      </c>
      <c r="E398" s="121" t="str">
        <f>VLOOKUP(A398,'1. 문헌특성'!A:W,6,0)</f>
        <v>진단법평가연구</v>
      </c>
      <c r="F398" s="121" t="str">
        <f>VLOOKUP(A398,'1. 문헌특성'!A:W,11,0)</f>
        <v>당뇨가 있으면서 말초신경병증(PN)/말초신경병증+자율신경병증(PNAN)/건강대조군</v>
      </c>
      <c r="G398" s="122">
        <f>VLOOKUP(A398,'1. 문헌특성'!A:W,15,0)</f>
        <v>18</v>
      </c>
      <c r="H398" s="121" t="str">
        <f>VLOOKUP(A398,'1. 문헌특성'!A:W,16,0)</f>
        <v>선택기준: 미국 신경학회의 사례정의기준에 따라 말단 대칭성 다발 신경병증이 있는경우로, 신경전도검사(Nerve conduction studies)에서 비정상 소견이 있는경우임(통증, 따끔거림, 발 저림, 원위근 약화 또는 위축, 말단근육 감각 감소, 아킬레스건 반사 감소 및 부재)
배제기준: 뇌졸중, 손목터널증후군, 당뇨병에 기인하지 않는 말초신경장애가 있는경우</v>
      </c>
      <c r="I398" s="115" t="s">
        <v>31</v>
      </c>
      <c r="J398" s="121" t="e">
        <f>VLOOKUP(A398,'1. 문헌특성'!A:W,25,0)</f>
        <v>#REF!</v>
      </c>
      <c r="K398" s="121" t="str">
        <f>VLOOKUP(A398,'1. 문헌특성'!A:W,12,0)</f>
        <v>-</v>
      </c>
      <c r="L398" s="123" t="s">
        <v>758</v>
      </c>
      <c r="M398" s="115" t="s">
        <v>612</v>
      </c>
      <c r="N398" s="115"/>
      <c r="O398" s="115" t="s">
        <v>56</v>
      </c>
      <c r="P398" s="115">
        <v>50</v>
      </c>
      <c r="Q398" s="115">
        <v>32</v>
      </c>
      <c r="R398" s="128">
        <v>64</v>
      </c>
      <c r="S398" s="115">
        <v>18</v>
      </c>
      <c r="T398" s="112">
        <v>36</v>
      </c>
      <c r="U398" s="115"/>
      <c r="V398" s="115"/>
      <c r="W398" s="121">
        <v>18</v>
      </c>
      <c r="X398" s="121">
        <v>18</v>
      </c>
      <c r="Y398" s="112">
        <v>100</v>
      </c>
      <c r="Z398" s="112">
        <v>0</v>
      </c>
      <c r="AA398" s="112">
        <v>0</v>
      </c>
      <c r="AB398" s="115"/>
      <c r="AF398" s="123"/>
    </row>
    <row r="399" spans="1:32" s="121" customFormat="1" ht="13.5" customHeight="1" x14ac:dyDescent="0.3">
      <c r="A399" s="115">
        <v>417</v>
      </c>
      <c r="B399" s="121" t="str">
        <f>VLOOKUP(A399,'1. 문헌특성'!A:W,2,0)</f>
        <v>Al-Moallem</v>
      </c>
      <c r="C399" s="115">
        <f>VLOOKUP(A399,'1. 문헌특성'!A:W,3,0)</f>
        <v>2008</v>
      </c>
      <c r="D399" s="115" t="str">
        <f t="shared" si="7"/>
        <v>Al-Moallem(2008)</v>
      </c>
      <c r="E399" s="121" t="str">
        <f>VLOOKUP(A399,'1. 문헌특성'!A:W,6,0)</f>
        <v>진단법평가연구</v>
      </c>
      <c r="F399" s="121" t="str">
        <f>VLOOKUP(A399,'1. 문헌특성'!A:W,11,0)</f>
        <v>당뇨가 있으면서 말초신경병증(PN)/말초신경병증+자율신경병증(PNAN)/건강대조군</v>
      </c>
      <c r="G399" s="122">
        <f>VLOOKUP(A399,'1. 문헌특성'!A:W,15,0)</f>
        <v>18</v>
      </c>
      <c r="H399" s="121" t="str">
        <f>VLOOKUP(A399,'1. 문헌특성'!A:W,16,0)</f>
        <v>선택기준: 미국 신경학회의 사례정의기준에 따라 말단 대칭성 다발 신경병증이 있는경우로, 신경전도검사(Nerve conduction studies)에서 비정상 소견이 있는경우임(통증, 따끔거림, 발 저림, 원위근 약화 또는 위축, 말단근육 감각 감소, 아킬레스건 반사 감소 및 부재)
배제기준: 뇌졸중, 손목터널증후군, 당뇨병에 기인하지 않는 말초신경장애가 있는경우</v>
      </c>
      <c r="I399" s="115" t="s">
        <v>31</v>
      </c>
      <c r="J399" s="121" t="e">
        <f>VLOOKUP(A399,'1. 문헌특성'!A:W,25,0)</f>
        <v>#REF!</v>
      </c>
      <c r="K399" s="121" t="str">
        <f>VLOOKUP(A399,'1. 문헌특성'!A:W,12,0)</f>
        <v>-</v>
      </c>
      <c r="L399" s="123" t="s">
        <v>759</v>
      </c>
      <c r="M399" s="115" t="s">
        <v>612</v>
      </c>
      <c r="N399" s="115"/>
      <c r="O399" s="115" t="s">
        <v>56</v>
      </c>
      <c r="P399" s="115">
        <v>16</v>
      </c>
      <c r="Q399" s="115">
        <v>2</v>
      </c>
      <c r="R399" s="129">
        <v>12.5</v>
      </c>
      <c r="S399" s="115">
        <v>14</v>
      </c>
      <c r="T399" s="112">
        <v>87.5</v>
      </c>
      <c r="U399" s="115"/>
      <c r="V399" s="115"/>
      <c r="W399" s="121">
        <v>18</v>
      </c>
      <c r="X399" s="121">
        <v>18</v>
      </c>
      <c r="Y399" s="112">
        <v>100</v>
      </c>
      <c r="Z399" s="112">
        <v>0</v>
      </c>
      <c r="AA399" s="112">
        <v>0</v>
      </c>
      <c r="AB399" s="115"/>
      <c r="AF399" s="123"/>
    </row>
    <row r="400" spans="1:32" ht="13.5" customHeight="1" x14ac:dyDescent="0.3">
      <c r="A400" s="16">
        <v>340</v>
      </c>
      <c r="B400" s="4" t="e">
        <f>VLOOKUP(A400,'1. 문헌특성'!A:W,2,0)</f>
        <v>#N/A</v>
      </c>
      <c r="C400" s="16" t="e">
        <f>VLOOKUP(A400,'1. 문헌특성'!A:W,3,0)</f>
        <v>#N/A</v>
      </c>
      <c r="D400" s="16" t="e">
        <f t="shared" si="7"/>
        <v>#N/A</v>
      </c>
      <c r="E400" s="4" t="e">
        <f>VLOOKUP(A400,'1. 문헌특성'!A:W,6,0)</f>
        <v>#N/A</v>
      </c>
      <c r="F400" s="4" t="e">
        <f>VLOOKUP(A400,'1. 문헌특성'!A:W,11,0)</f>
        <v>#N/A</v>
      </c>
      <c r="G400" s="15" t="e">
        <f>VLOOKUP(A400,'1. 문헌특성'!A:W,15,0)</f>
        <v>#N/A</v>
      </c>
      <c r="H400" s="4" t="e">
        <f>VLOOKUP(A400,'1. 문헌특성'!A:W,16,0)</f>
        <v>#N/A</v>
      </c>
      <c r="I400" s="16" t="s">
        <v>31</v>
      </c>
      <c r="J400" s="4" t="e">
        <f>VLOOKUP(A400,'1. 문헌특성'!A:W,25,0)</f>
        <v>#N/A</v>
      </c>
      <c r="K400" s="4" t="e">
        <f>VLOOKUP(A400,'1. 문헌특성'!A:W,12,0)</f>
        <v>#N/A</v>
      </c>
      <c r="M400" s="16" t="s">
        <v>1604</v>
      </c>
      <c r="O400" s="89" t="s">
        <v>1605</v>
      </c>
      <c r="P400" s="16">
        <v>30</v>
      </c>
      <c r="Q400" s="111">
        <v>7</v>
      </c>
      <c r="R400" s="111">
        <v>23.4</v>
      </c>
      <c r="S400" s="16">
        <v>23</v>
      </c>
      <c r="T400" s="16">
        <v>76.599999999999994</v>
      </c>
      <c r="W400" s="16">
        <v>20</v>
      </c>
      <c r="X400" s="16">
        <v>20</v>
      </c>
      <c r="Y400" s="111">
        <v>100</v>
      </c>
      <c r="Z400" s="111">
        <v>0</v>
      </c>
      <c r="AA400" s="111">
        <v>0</v>
      </c>
      <c r="AB400" s="111"/>
    </row>
    <row r="401" spans="1:28" ht="13.5" customHeight="1" x14ac:dyDescent="0.3">
      <c r="A401" s="16">
        <v>340</v>
      </c>
      <c r="B401" s="4" t="e">
        <f>VLOOKUP(A401,'1. 문헌특성'!A:W,2,0)</f>
        <v>#N/A</v>
      </c>
      <c r="C401" s="16" t="e">
        <f>VLOOKUP(A401,'1. 문헌특성'!A:W,3,0)</f>
        <v>#N/A</v>
      </c>
      <c r="D401" s="16" t="e">
        <f t="shared" si="7"/>
        <v>#N/A</v>
      </c>
      <c r="E401" s="4" t="e">
        <f>VLOOKUP(A401,'1. 문헌특성'!A:W,6,0)</f>
        <v>#N/A</v>
      </c>
      <c r="F401" s="4" t="e">
        <f>VLOOKUP(A401,'1. 문헌특성'!A:W,11,0)</f>
        <v>#N/A</v>
      </c>
      <c r="G401" s="15" t="e">
        <f>VLOOKUP(A401,'1. 문헌특성'!A:W,15,0)</f>
        <v>#N/A</v>
      </c>
      <c r="H401" s="4" t="e">
        <f>VLOOKUP(A401,'1. 문헌특성'!A:W,16,0)</f>
        <v>#N/A</v>
      </c>
      <c r="I401" s="16" t="s">
        <v>31</v>
      </c>
      <c r="J401" s="4" t="e">
        <f>VLOOKUP(A401,'1. 문헌특성'!A:W,25,0)</f>
        <v>#N/A</v>
      </c>
      <c r="K401" s="4" t="e">
        <f>VLOOKUP(A401,'1. 문헌특성'!A:W,12,0)</f>
        <v>#N/A</v>
      </c>
      <c r="M401" s="16" t="s">
        <v>868</v>
      </c>
      <c r="N401" s="16" t="s">
        <v>1596</v>
      </c>
      <c r="O401" s="4"/>
      <c r="P401" s="16">
        <v>30</v>
      </c>
      <c r="Q401" s="111">
        <v>18</v>
      </c>
      <c r="R401" s="111">
        <v>60</v>
      </c>
      <c r="S401" s="111">
        <v>12</v>
      </c>
      <c r="T401" s="16">
        <v>40</v>
      </c>
      <c r="W401" s="112"/>
      <c r="X401" s="112"/>
      <c r="Y401" s="112"/>
      <c r="Z401" s="112"/>
      <c r="AA401" s="112"/>
      <c r="AB401" s="112"/>
    </row>
    <row r="402" spans="1:28" ht="13.5" customHeight="1" x14ac:dyDescent="0.3">
      <c r="A402" s="16">
        <v>340</v>
      </c>
      <c r="B402" s="4" t="e">
        <f>VLOOKUP(A402,'1. 문헌특성'!A:W,2,0)</f>
        <v>#N/A</v>
      </c>
      <c r="C402" s="16" t="e">
        <f>VLOOKUP(A402,'1. 문헌특성'!A:W,3,0)</f>
        <v>#N/A</v>
      </c>
      <c r="D402" s="16" t="e">
        <f t="shared" si="7"/>
        <v>#N/A</v>
      </c>
      <c r="E402" s="4" t="e">
        <f>VLOOKUP(A402,'1. 문헌특성'!A:W,6,0)</f>
        <v>#N/A</v>
      </c>
      <c r="F402" s="4" t="e">
        <f>VLOOKUP(A402,'1. 문헌특성'!A:W,11,0)</f>
        <v>#N/A</v>
      </c>
      <c r="G402" s="15" t="e">
        <f>VLOOKUP(A402,'1. 문헌특성'!A:W,15,0)</f>
        <v>#N/A</v>
      </c>
      <c r="H402" s="4" t="e">
        <f>VLOOKUP(A402,'1. 문헌특성'!A:W,16,0)</f>
        <v>#N/A</v>
      </c>
      <c r="I402" s="16" t="s">
        <v>31</v>
      </c>
      <c r="J402" s="4" t="e">
        <f>VLOOKUP(A402,'1. 문헌특성'!A:W,25,0)</f>
        <v>#N/A</v>
      </c>
      <c r="K402" s="4" t="e">
        <f>VLOOKUP(A402,'1. 문헌특성'!A:W,12,0)</f>
        <v>#N/A</v>
      </c>
      <c r="M402" s="16" t="s">
        <v>872</v>
      </c>
      <c r="N402" s="16" t="s">
        <v>1596</v>
      </c>
      <c r="O402" s="4"/>
      <c r="P402" s="16">
        <v>30</v>
      </c>
      <c r="Q402" s="111">
        <v>10</v>
      </c>
      <c r="R402" s="111">
        <v>33.299999999999997</v>
      </c>
      <c r="S402" s="111">
        <v>20</v>
      </c>
      <c r="T402" s="16">
        <v>66.7</v>
      </c>
      <c r="W402" s="112"/>
      <c r="X402" s="112"/>
      <c r="Y402" s="112"/>
      <c r="Z402" s="112"/>
      <c r="AA402" s="112"/>
      <c r="AB402" s="112"/>
    </row>
    <row r="403" spans="1:28" ht="13.5" customHeight="1" x14ac:dyDescent="0.3">
      <c r="A403" s="16">
        <v>340</v>
      </c>
      <c r="B403" s="4" t="e">
        <f>VLOOKUP(A403,'1. 문헌특성'!A:W,2,0)</f>
        <v>#N/A</v>
      </c>
      <c r="C403" s="16" t="e">
        <f>VLOOKUP(A403,'1. 문헌특성'!A:W,3,0)</f>
        <v>#N/A</v>
      </c>
      <c r="D403" s="16" t="e">
        <f t="shared" si="7"/>
        <v>#N/A</v>
      </c>
      <c r="E403" s="4" t="e">
        <f>VLOOKUP(A403,'1. 문헌특성'!A:W,6,0)</f>
        <v>#N/A</v>
      </c>
      <c r="F403" s="4" t="e">
        <f>VLOOKUP(A403,'1. 문헌특성'!A:W,11,0)</f>
        <v>#N/A</v>
      </c>
      <c r="G403" s="15" t="e">
        <f>VLOOKUP(A403,'1. 문헌특성'!A:W,15,0)</f>
        <v>#N/A</v>
      </c>
      <c r="H403" s="4" t="e">
        <f>VLOOKUP(A403,'1. 문헌특성'!A:W,16,0)</f>
        <v>#N/A</v>
      </c>
      <c r="I403" s="16" t="s">
        <v>31</v>
      </c>
      <c r="J403" s="4" t="e">
        <f>VLOOKUP(A403,'1. 문헌특성'!A:W,25,0)</f>
        <v>#N/A</v>
      </c>
      <c r="K403" s="4" t="e">
        <f>VLOOKUP(A403,'1. 문헌특성'!A:W,12,0)</f>
        <v>#N/A</v>
      </c>
      <c r="L403" s="17" t="s">
        <v>1609</v>
      </c>
      <c r="M403" s="16" t="s">
        <v>1604</v>
      </c>
      <c r="P403" s="111">
        <v>30</v>
      </c>
      <c r="Q403" s="111">
        <v>22</v>
      </c>
      <c r="R403" s="111">
        <v>73.3</v>
      </c>
      <c r="S403" s="16">
        <v>8</v>
      </c>
      <c r="T403" s="16">
        <v>26.6</v>
      </c>
      <c r="W403" s="112"/>
      <c r="X403" s="112"/>
      <c r="Y403" s="112"/>
      <c r="Z403" s="112"/>
      <c r="AA403" s="112"/>
      <c r="AB403" s="112"/>
    </row>
  </sheetData>
  <autoFilter ref="A2:AM317"/>
  <mergeCells count="40">
    <mergeCell ref="AF15:AF16"/>
    <mergeCell ref="W98:W99"/>
    <mergeCell ref="Z98:Z99"/>
    <mergeCell ref="AA98:AA99"/>
    <mergeCell ref="AB377:AB378"/>
    <mergeCell ref="W377:W378"/>
    <mergeCell ref="Z377:Z378"/>
    <mergeCell ref="AA377:AA378"/>
    <mergeCell ref="P1:T1"/>
    <mergeCell ref="W1:AA1"/>
    <mergeCell ref="O10:O12"/>
    <mergeCell ref="AB15:AB16"/>
    <mergeCell ref="W108:W109"/>
    <mergeCell ref="X108:X109"/>
    <mergeCell ref="AB98:AB99"/>
    <mergeCell ref="X98:X99"/>
    <mergeCell ref="Y98:Y99"/>
    <mergeCell ref="Y108:Y109"/>
    <mergeCell ref="Z108:Z109"/>
    <mergeCell ref="AA108:AA109"/>
    <mergeCell ref="W379:W380"/>
    <mergeCell ref="Z379:Z380"/>
    <mergeCell ref="AA379:AA380"/>
    <mergeCell ref="AB379:AB380"/>
    <mergeCell ref="W381:W382"/>
    <mergeCell ref="Z381:Z382"/>
    <mergeCell ref="AA381:AA382"/>
    <mergeCell ref="AB381:AB382"/>
    <mergeCell ref="W387:W388"/>
    <mergeCell ref="Z387:Z388"/>
    <mergeCell ref="AA387:AA388"/>
    <mergeCell ref="AB387:AB388"/>
    <mergeCell ref="W383:W384"/>
    <mergeCell ref="Z383:Z384"/>
    <mergeCell ref="AA383:AA384"/>
    <mergeCell ref="AB383:AB384"/>
    <mergeCell ref="W385:W386"/>
    <mergeCell ref="Z385:Z386"/>
    <mergeCell ref="AA385:AA386"/>
    <mergeCell ref="AB385:AB386"/>
  </mergeCells>
  <phoneticPr fontId="1" type="noConversion"/>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zoomScaleNormal="100" workbookViewId="0">
      <pane xSplit="3" ySplit="2" topLeftCell="E3" activePane="bottomRight" state="frozen"/>
      <selection pane="topRight" activeCell="H1" sqref="H1"/>
      <selection pane="bottomLeft" activeCell="A2" sqref="A2"/>
      <selection pane="bottomRight" activeCell="I7" sqref="I7"/>
    </sheetView>
  </sheetViews>
  <sheetFormatPr defaultRowHeight="11.25" x14ac:dyDescent="0.3"/>
  <cols>
    <col min="1" max="1" width="6.125" style="168" customWidth="1"/>
    <col min="2" max="2" width="9.5" style="168" customWidth="1"/>
    <col min="3" max="3" width="6.75" style="168" customWidth="1"/>
    <col min="4" max="4" width="11.875" style="168" hidden="1" customWidth="1"/>
    <col min="5" max="5" width="10.75" style="168" customWidth="1"/>
    <col min="6" max="6" width="45" style="172" customWidth="1"/>
    <col min="7" max="8" width="11.875" style="170" customWidth="1"/>
    <col min="9" max="9" width="10.875" style="170" customWidth="1"/>
    <col min="10" max="19" width="7.375" style="170" customWidth="1"/>
    <col min="20" max="16384" width="9" style="168"/>
  </cols>
  <sheetData>
    <row r="1" spans="1:19" x14ac:dyDescent="0.3">
      <c r="J1" s="224" t="s">
        <v>472</v>
      </c>
      <c r="K1" s="224"/>
      <c r="L1" s="224"/>
      <c r="M1" s="224"/>
      <c r="N1" s="224" t="s">
        <v>474</v>
      </c>
      <c r="O1" s="224"/>
      <c r="P1" s="224"/>
      <c r="Q1" s="224"/>
      <c r="R1" s="224"/>
      <c r="S1" s="224"/>
    </row>
    <row r="2" spans="1:19" ht="22.5" customHeight="1" x14ac:dyDescent="0.3">
      <c r="A2" s="181" t="s">
        <v>0</v>
      </c>
      <c r="B2" s="181" t="s">
        <v>1</v>
      </c>
      <c r="C2" s="181" t="s">
        <v>2</v>
      </c>
      <c r="D2" s="181"/>
      <c r="E2" s="181" t="s">
        <v>4</v>
      </c>
      <c r="F2" s="182" t="s">
        <v>7</v>
      </c>
      <c r="G2" s="182" t="s">
        <v>14</v>
      </c>
      <c r="H2" s="182" t="s">
        <v>2473</v>
      </c>
      <c r="I2" s="182" t="s">
        <v>2474</v>
      </c>
      <c r="J2" s="182" t="s">
        <v>473</v>
      </c>
      <c r="K2" s="182" t="s">
        <v>477</v>
      </c>
      <c r="L2" s="182" t="s">
        <v>478</v>
      </c>
      <c r="M2" s="182" t="s">
        <v>303</v>
      </c>
      <c r="N2" s="182" t="s">
        <v>212</v>
      </c>
      <c r="O2" s="182" t="s">
        <v>473</v>
      </c>
      <c r="P2" s="182" t="s">
        <v>477</v>
      </c>
      <c r="Q2" s="182" t="s">
        <v>478</v>
      </c>
      <c r="R2" s="182" t="s">
        <v>303</v>
      </c>
      <c r="S2" s="182" t="s">
        <v>212</v>
      </c>
    </row>
    <row r="3" spans="1:19" ht="22.5" customHeight="1" x14ac:dyDescent="0.3">
      <c r="A3" s="183">
        <v>52</v>
      </c>
      <c r="B3" s="184" t="s">
        <v>2132</v>
      </c>
      <c r="C3" s="183">
        <v>2021</v>
      </c>
      <c r="D3" s="183" t="s">
        <v>2130</v>
      </c>
      <c r="E3" s="184" t="s">
        <v>2131</v>
      </c>
      <c r="F3" s="186" t="s">
        <v>2495</v>
      </c>
      <c r="G3" s="183" t="s">
        <v>612</v>
      </c>
      <c r="H3" s="185" t="s">
        <v>56</v>
      </c>
      <c r="I3" s="185" t="s">
        <v>56</v>
      </c>
      <c r="J3" s="203">
        <v>199</v>
      </c>
      <c r="K3" s="203">
        <v>172</v>
      </c>
      <c r="L3" s="203">
        <v>86.4</v>
      </c>
      <c r="M3" s="203">
        <v>27</v>
      </c>
      <c r="N3" s="203">
        <v>13.6</v>
      </c>
      <c r="O3" s="203">
        <v>48</v>
      </c>
      <c r="P3" s="203">
        <v>46</v>
      </c>
      <c r="Q3" s="203">
        <v>95.8</v>
      </c>
      <c r="R3" s="203">
        <v>2</v>
      </c>
      <c r="S3" s="203">
        <v>4.2</v>
      </c>
    </row>
    <row r="4" spans="1:19" ht="22.5" customHeight="1" x14ac:dyDescent="0.3">
      <c r="A4" s="183">
        <v>212</v>
      </c>
      <c r="B4" s="184" t="str">
        <f>VLOOKUP(A4,'1. 문헌특성'!A:W,2,0)</f>
        <v>Lefaucheur</v>
      </c>
      <c r="C4" s="183">
        <f>VLOOKUP(A4,'1. 문헌특성'!A:W,3,0)</f>
        <v>2015</v>
      </c>
      <c r="D4" s="183" t="str">
        <f t="shared" ref="D4:D20" si="0">B4&amp;"("&amp;C4&amp;")"</f>
        <v>Lefaucheur(2015)</v>
      </c>
      <c r="E4" s="184" t="str">
        <f>VLOOKUP(A4,'1. 문헌특성'!A:W,6,0)</f>
        <v>진단법평가연구</v>
      </c>
      <c r="F4" s="186" t="str">
        <f>VLOOKUP(A4,'1. 문헌특성'!A:W,11,0)</f>
        <v>소섬유신경병증(SFPN) 확진군/의심군</v>
      </c>
      <c r="G4" s="183" t="s">
        <v>612</v>
      </c>
      <c r="H4" s="185" t="s">
        <v>56</v>
      </c>
      <c r="I4" s="183" t="s">
        <v>56</v>
      </c>
      <c r="J4" s="188">
        <v>33</v>
      </c>
      <c r="K4" s="188">
        <v>10</v>
      </c>
      <c r="L4" s="188">
        <v>30.3</v>
      </c>
      <c r="M4" s="188">
        <v>23</v>
      </c>
      <c r="N4" s="188">
        <v>69.7</v>
      </c>
      <c r="O4" s="188">
        <v>54</v>
      </c>
      <c r="P4" s="188">
        <v>48</v>
      </c>
      <c r="Q4" s="188">
        <v>88.9</v>
      </c>
      <c r="R4" s="188">
        <v>6</v>
      </c>
      <c r="S4" s="188">
        <v>11.1</v>
      </c>
    </row>
    <row r="5" spans="1:19" ht="22.5" customHeight="1" x14ac:dyDescent="0.3">
      <c r="A5" s="183">
        <v>462</v>
      </c>
      <c r="B5" s="184" t="str">
        <f>VLOOKUP(A5,'1. 문헌특성'!A:W,2,0)</f>
        <v>Ashraf</v>
      </c>
      <c r="C5" s="183">
        <f>VLOOKUP(A5,'1. 문헌특성'!A:W,3,0)</f>
        <v>2005</v>
      </c>
      <c r="D5" s="183" t="str">
        <f t="shared" si="0"/>
        <v>Ashraf(2005)</v>
      </c>
      <c r="E5" s="184" t="str">
        <f>VLOOKUP(A5,'1. 문헌특성'!A:W,6,0)</f>
        <v>환자대조군</v>
      </c>
      <c r="F5" s="186" t="str">
        <f>VLOOKUP(A5,'1. 문헌특성'!A:W,11,0)</f>
        <v>척수손상환자 중 발기부전 있음/없음</v>
      </c>
      <c r="G5" s="183" t="s">
        <v>687</v>
      </c>
      <c r="H5" s="183" t="s">
        <v>56</v>
      </c>
      <c r="I5" s="183" t="s">
        <v>56</v>
      </c>
      <c r="J5" s="188">
        <v>26</v>
      </c>
      <c r="K5" s="188">
        <v>5</v>
      </c>
      <c r="L5" s="188">
        <v>19.2</v>
      </c>
      <c r="M5" s="188">
        <v>21</v>
      </c>
      <c r="N5" s="188">
        <v>80.8</v>
      </c>
      <c r="O5" s="188">
        <v>14</v>
      </c>
      <c r="P5" s="188">
        <v>11</v>
      </c>
      <c r="Q5" s="188">
        <v>78.599999999999994</v>
      </c>
      <c r="R5" s="188">
        <v>3</v>
      </c>
      <c r="S5" s="188">
        <v>21.4</v>
      </c>
    </row>
    <row r="6" spans="1:19" ht="22.5" customHeight="1" x14ac:dyDescent="0.3">
      <c r="A6" s="183">
        <v>462</v>
      </c>
      <c r="B6" s="184" t="str">
        <f>VLOOKUP(A6,'1. 문헌특성'!A:W,2,0)</f>
        <v>Ashraf</v>
      </c>
      <c r="C6" s="183">
        <f>VLOOKUP(A6,'1. 문헌특성'!A:W,3,0)</f>
        <v>2005</v>
      </c>
      <c r="D6" s="183" t="str">
        <f t="shared" si="0"/>
        <v>Ashraf(2005)</v>
      </c>
      <c r="E6" s="184" t="str">
        <f>VLOOKUP(A6,'1. 문헌특성'!A:W,6,0)</f>
        <v>환자대조군</v>
      </c>
      <c r="F6" s="186" t="str">
        <f>VLOOKUP(A6,'1. 문헌특성'!A:W,11,0)</f>
        <v>척수손상환자 중 발기부전 있음/없음</v>
      </c>
      <c r="G6" s="183" t="s">
        <v>669</v>
      </c>
      <c r="H6" s="183" t="s">
        <v>56</v>
      </c>
      <c r="I6" s="183" t="s">
        <v>56</v>
      </c>
      <c r="J6" s="188">
        <v>26</v>
      </c>
      <c r="K6" s="188">
        <v>11</v>
      </c>
      <c r="L6" s="188">
        <v>42.3</v>
      </c>
      <c r="M6" s="188">
        <v>15</v>
      </c>
      <c r="N6" s="188">
        <v>57.6</v>
      </c>
      <c r="O6" s="188">
        <v>14</v>
      </c>
      <c r="P6" s="188">
        <v>11</v>
      </c>
      <c r="Q6" s="188">
        <v>78.599999999999994</v>
      </c>
      <c r="R6" s="188">
        <v>3</v>
      </c>
      <c r="S6" s="188">
        <v>21.4</v>
      </c>
    </row>
    <row r="7" spans="1:19" ht="22.5" customHeight="1" x14ac:dyDescent="0.3">
      <c r="A7" s="183">
        <v>287</v>
      </c>
      <c r="B7" s="184" t="str">
        <f>VLOOKUP(A7,'1. 문헌특성'!A:W,2,0)</f>
        <v>Lefaucheur</v>
      </c>
      <c r="C7" s="183">
        <f>VLOOKUP(A7,'1. 문헌특성'!A:W,3,0)</f>
        <v>2013</v>
      </c>
      <c r="D7" s="183" t="str">
        <f t="shared" si="0"/>
        <v>Lefaucheur(2013)</v>
      </c>
      <c r="E7" s="184" t="str">
        <f>VLOOKUP(A7,'1. 문헌특성'!A:W,6,0)</f>
        <v>환자대조군</v>
      </c>
      <c r="F7" s="186" t="s">
        <v>2487</v>
      </c>
      <c r="G7" s="183" t="s">
        <v>1569</v>
      </c>
      <c r="H7" s="183" t="s">
        <v>56</v>
      </c>
      <c r="I7" s="183" t="s">
        <v>56</v>
      </c>
      <c r="J7" s="188">
        <v>8</v>
      </c>
      <c r="K7" s="188">
        <v>8</v>
      </c>
      <c r="L7" s="188">
        <v>100</v>
      </c>
      <c r="M7" s="188">
        <v>0</v>
      </c>
      <c r="N7" s="188">
        <v>0</v>
      </c>
      <c r="O7" s="188">
        <v>12</v>
      </c>
      <c r="P7" s="188">
        <v>1</v>
      </c>
      <c r="Q7" s="188">
        <v>8.3000000000000007</v>
      </c>
      <c r="R7" s="188">
        <v>11</v>
      </c>
      <c r="S7" s="188">
        <v>91.7</v>
      </c>
    </row>
    <row r="8" spans="1:19" ht="22.5" customHeight="1" x14ac:dyDescent="0.3">
      <c r="A8" s="183">
        <v>287</v>
      </c>
      <c r="B8" s="184" t="str">
        <f>VLOOKUP(A8,'1. 문헌특성'!A:W,2,0)</f>
        <v>Lefaucheur</v>
      </c>
      <c r="C8" s="183">
        <f>VLOOKUP(A8,'1. 문헌특성'!A:W,3,0)</f>
        <v>2013</v>
      </c>
      <c r="D8" s="183" t="str">
        <f t="shared" si="0"/>
        <v>Lefaucheur(2013)</v>
      </c>
      <c r="E8" s="184" t="str">
        <f>VLOOKUP(A8,'1. 문헌특성'!A:W,6,0)</f>
        <v>환자대조군</v>
      </c>
      <c r="F8" s="186" t="s">
        <v>2487</v>
      </c>
      <c r="G8" s="183" t="s">
        <v>1570</v>
      </c>
      <c r="H8" s="183" t="s">
        <v>56</v>
      </c>
      <c r="I8" s="183" t="s">
        <v>56</v>
      </c>
      <c r="J8" s="188">
        <v>8</v>
      </c>
      <c r="K8" s="188">
        <v>7</v>
      </c>
      <c r="L8" s="188">
        <v>87.5</v>
      </c>
      <c r="M8" s="188">
        <v>1</v>
      </c>
      <c r="N8" s="188">
        <v>12.5</v>
      </c>
      <c r="O8" s="188">
        <v>12</v>
      </c>
      <c r="P8" s="188">
        <v>9</v>
      </c>
      <c r="Q8" s="188">
        <v>75</v>
      </c>
      <c r="R8" s="188">
        <v>3</v>
      </c>
      <c r="S8" s="188">
        <v>15</v>
      </c>
    </row>
    <row r="9" spans="1:19" ht="22.5" customHeight="1" x14ac:dyDescent="0.3">
      <c r="A9" s="183">
        <v>299</v>
      </c>
      <c r="B9" s="184" t="str">
        <f>VLOOKUP(A9,'1. 문헌특성'!A:W,2,0)</f>
        <v>Previnaire</v>
      </c>
      <c r="C9" s="183">
        <f>VLOOKUP(A9,'1. 문헌특성'!A:W,3,0)</f>
        <v>2012</v>
      </c>
      <c r="D9" s="183" t="str">
        <f t="shared" si="0"/>
        <v>Previnaire(2012)</v>
      </c>
      <c r="E9" s="184" t="str">
        <f>VLOOKUP(A9,'1. 문헌특성'!A:W,6,0)</f>
        <v>환자대조군</v>
      </c>
      <c r="F9" s="186" t="str">
        <f>VLOOKUP(A9,'1. 문헌특성'!A:W,11,0)</f>
        <v>척수손상환자(SCI) 중 사지마비/하반신마비</v>
      </c>
      <c r="G9" s="183" t="s">
        <v>868</v>
      </c>
      <c r="H9" s="183" t="s">
        <v>2471</v>
      </c>
      <c r="I9" s="183" t="s">
        <v>2471</v>
      </c>
      <c r="J9" s="188">
        <v>14</v>
      </c>
      <c r="K9" s="188">
        <v>0</v>
      </c>
      <c r="L9" s="188">
        <v>0</v>
      </c>
      <c r="M9" s="188">
        <v>14</v>
      </c>
      <c r="N9" s="188">
        <v>100</v>
      </c>
      <c r="O9" s="188">
        <v>12</v>
      </c>
      <c r="P9" s="188">
        <v>9</v>
      </c>
      <c r="Q9" s="188">
        <v>75</v>
      </c>
      <c r="R9" s="188">
        <v>3</v>
      </c>
      <c r="S9" s="188">
        <v>15</v>
      </c>
    </row>
    <row r="10" spans="1:19" ht="22.5" customHeight="1" x14ac:dyDescent="0.3">
      <c r="A10" s="183">
        <v>299</v>
      </c>
      <c r="B10" s="184" t="str">
        <f>VLOOKUP(A10,'1. 문헌특성'!A:W,2,0)</f>
        <v>Previnaire</v>
      </c>
      <c r="C10" s="183">
        <f>VLOOKUP(A10,'1. 문헌특성'!A:W,3,0)</f>
        <v>2012</v>
      </c>
      <c r="D10" s="183" t="str">
        <f t="shared" si="0"/>
        <v>Previnaire(2012)</v>
      </c>
      <c r="E10" s="184" t="str">
        <f>VLOOKUP(A10,'1. 문헌특성'!A:W,6,0)</f>
        <v>환자대조군</v>
      </c>
      <c r="F10" s="186" t="str">
        <f>VLOOKUP(A10,'1. 문헌특성'!A:W,11,0)</f>
        <v>척수손상환자(SCI) 중 사지마비/하반신마비</v>
      </c>
      <c r="G10" s="183" t="s">
        <v>872</v>
      </c>
      <c r="H10" s="183" t="s">
        <v>2471</v>
      </c>
      <c r="I10" s="183" t="s">
        <v>2471</v>
      </c>
      <c r="J10" s="188">
        <v>14</v>
      </c>
      <c r="K10" s="188">
        <v>0</v>
      </c>
      <c r="L10" s="188">
        <v>0</v>
      </c>
      <c r="M10" s="188">
        <v>14</v>
      </c>
      <c r="N10" s="188">
        <v>100</v>
      </c>
      <c r="O10" s="188">
        <v>12</v>
      </c>
      <c r="P10" s="188">
        <v>0</v>
      </c>
      <c r="Q10" s="188">
        <v>0</v>
      </c>
      <c r="R10" s="188">
        <v>12</v>
      </c>
      <c r="S10" s="188">
        <v>100</v>
      </c>
    </row>
    <row r="11" spans="1:19" ht="22.5" customHeight="1" x14ac:dyDescent="0.3">
      <c r="A11" s="183">
        <v>571</v>
      </c>
      <c r="B11" s="184" t="str">
        <f>VLOOKUP(A11,'1. 문헌특성'!A:W,2,0)</f>
        <v>Ulv</v>
      </c>
      <c r="C11" s="183">
        <f>VLOOKUP(A11,'1. 문헌특성'!A:W,3,0)</f>
        <v>2003</v>
      </c>
      <c r="D11" s="183" t="str">
        <f t="shared" si="0"/>
        <v>Ulv(2003)</v>
      </c>
      <c r="E11" s="184" t="str">
        <f>VLOOKUP(A11,'1. 문헌특성'!A:W,6,0)</f>
        <v>환자대조군</v>
      </c>
      <c r="F11" s="186" t="str">
        <f>VLOOKUP(A11,'1. 문헌특성'!A:W,11,0)</f>
        <v>나병+자율신경실조증 있음/ 나병+자율신경실조증 없음</v>
      </c>
      <c r="G11" s="183" t="s">
        <v>2471</v>
      </c>
      <c r="H11" s="183" t="s">
        <v>1596</v>
      </c>
      <c r="I11" s="183" t="s">
        <v>2471</v>
      </c>
      <c r="J11" s="188">
        <v>21</v>
      </c>
      <c r="K11" s="188">
        <v>1</v>
      </c>
      <c r="L11" s="188">
        <v>4.8</v>
      </c>
      <c r="M11" s="188">
        <v>20</v>
      </c>
      <c r="N11" s="188">
        <v>95.2</v>
      </c>
      <c r="O11" s="188">
        <v>16</v>
      </c>
      <c r="P11" s="188">
        <v>6</v>
      </c>
      <c r="Q11" s="188">
        <v>38</v>
      </c>
      <c r="R11" s="188">
        <v>10</v>
      </c>
      <c r="S11" s="188">
        <v>62</v>
      </c>
    </row>
    <row r="12" spans="1:19" ht="22.5" customHeight="1" x14ac:dyDescent="0.3">
      <c r="A12" s="183">
        <v>679</v>
      </c>
      <c r="B12" s="184" t="str">
        <f>VLOOKUP(A12,'1. 문헌특성'!A:W,2,0)</f>
        <v>Bril</v>
      </c>
      <c r="C12" s="183">
        <f>VLOOKUP(A12,'1. 문헌특성'!A:W,3,0)</f>
        <v>2000</v>
      </c>
      <c r="D12" s="183" t="str">
        <f t="shared" si="0"/>
        <v>Bril(2000)</v>
      </c>
      <c r="E12" s="184" t="str">
        <f>VLOOKUP(A12,'1. 문헌특성'!A:W,6,0)</f>
        <v>환자대조군</v>
      </c>
      <c r="F12" s="186" t="s">
        <v>2493</v>
      </c>
      <c r="G12" s="183" t="s">
        <v>1569</v>
      </c>
      <c r="H12" s="185" t="s">
        <v>2489</v>
      </c>
      <c r="I12" s="185" t="s">
        <v>2491</v>
      </c>
      <c r="J12" s="188">
        <v>337</v>
      </c>
      <c r="K12" s="188">
        <v>104</v>
      </c>
      <c r="L12" s="188">
        <v>31</v>
      </c>
      <c r="M12" s="188">
        <v>233</v>
      </c>
      <c r="N12" s="188">
        <v>69</v>
      </c>
      <c r="O12" s="188">
        <v>38</v>
      </c>
      <c r="P12" s="188">
        <v>34</v>
      </c>
      <c r="Q12" s="188">
        <v>89</v>
      </c>
      <c r="R12" s="188">
        <v>4</v>
      </c>
      <c r="S12" s="188">
        <v>11</v>
      </c>
    </row>
    <row r="13" spans="1:19" ht="22.5" customHeight="1" x14ac:dyDescent="0.3">
      <c r="A13" s="183">
        <v>679</v>
      </c>
      <c r="B13" s="184" t="str">
        <f>VLOOKUP(A13,'1. 문헌특성'!A:W,2,0)</f>
        <v>Bril</v>
      </c>
      <c r="C13" s="183">
        <f>VLOOKUP(A13,'1. 문헌특성'!A:W,3,0)</f>
        <v>2000</v>
      </c>
      <c r="D13" s="183" t="str">
        <f t="shared" si="0"/>
        <v>Bril(2000)</v>
      </c>
      <c r="E13" s="184" t="str">
        <f>VLOOKUP(A13,'1. 문헌특성'!A:W,6,0)</f>
        <v>환자대조군</v>
      </c>
      <c r="F13" s="186" t="s">
        <v>2493</v>
      </c>
      <c r="G13" s="183" t="s">
        <v>1570</v>
      </c>
      <c r="H13" s="185" t="s">
        <v>2490</v>
      </c>
      <c r="I13" s="185" t="s">
        <v>2492</v>
      </c>
      <c r="J13" s="188">
        <v>337</v>
      </c>
      <c r="K13" s="188">
        <v>51</v>
      </c>
      <c r="L13" s="188">
        <v>15</v>
      </c>
      <c r="M13" s="188">
        <v>286</v>
      </c>
      <c r="N13" s="188">
        <v>85</v>
      </c>
      <c r="O13" s="188">
        <v>38</v>
      </c>
      <c r="P13" s="188">
        <v>3</v>
      </c>
      <c r="Q13" s="188">
        <v>8</v>
      </c>
      <c r="R13" s="188">
        <v>35</v>
      </c>
      <c r="S13" s="188">
        <v>92</v>
      </c>
    </row>
    <row r="14" spans="1:19" ht="22.5" customHeight="1" x14ac:dyDescent="0.3">
      <c r="A14" s="183">
        <v>594</v>
      </c>
      <c r="B14" s="184" t="str">
        <f>VLOOKUP(A14,'1. 문헌특성'!A:W,2,0)</f>
        <v>Verghese</v>
      </c>
      <c r="C14" s="183">
        <f>VLOOKUP(A14,'1. 문헌특성'!A:W,3,0)</f>
        <v>2000</v>
      </c>
      <c r="D14" s="183" t="str">
        <f t="shared" si="0"/>
        <v>Verghese(2000)</v>
      </c>
      <c r="E14" s="184" t="str">
        <f>VLOOKUP(A14,'1. 문헌특성'!A:W,6,0)</f>
        <v>진단법평가연구</v>
      </c>
      <c r="F14" s="186" t="str">
        <f>VLOOKUP(A14,'1. 문헌특성'!A:W,11,0)</f>
        <v>손목터널증후군 + 자율신경병증 있음/ 손목터널증후군 + 자율신경병증 없음</v>
      </c>
      <c r="G14" s="183" t="s">
        <v>2471</v>
      </c>
      <c r="H14" s="183" t="s">
        <v>2471</v>
      </c>
      <c r="I14" s="183" t="s">
        <v>2471</v>
      </c>
      <c r="J14" s="188">
        <v>76</v>
      </c>
      <c r="K14" s="188">
        <v>50</v>
      </c>
      <c r="L14" s="188">
        <v>65.8</v>
      </c>
      <c r="M14" s="188">
        <v>26</v>
      </c>
      <c r="N14" s="188">
        <v>34.200000000000003</v>
      </c>
      <c r="O14" s="188">
        <v>63</v>
      </c>
      <c r="P14" s="188">
        <v>56</v>
      </c>
      <c r="Q14" s="188">
        <v>88.9</v>
      </c>
      <c r="R14" s="188">
        <v>7</v>
      </c>
      <c r="S14" s="188">
        <v>11.1</v>
      </c>
    </row>
    <row r="15" spans="1:19" ht="22.5" customHeight="1" x14ac:dyDescent="0.3">
      <c r="A15" s="183">
        <v>689</v>
      </c>
      <c r="B15" s="184" t="str">
        <f>VLOOKUP(A15,'1. 문헌특성'!A:W,2,0)</f>
        <v>Shivji</v>
      </c>
      <c r="C15" s="183">
        <f>VLOOKUP(A15,'1. 문헌특성'!A:W,3,0)</f>
        <v>1999</v>
      </c>
      <c r="D15" s="183" t="str">
        <f t="shared" si="0"/>
        <v>Shivji(1999)</v>
      </c>
      <c r="E15" s="184" t="str">
        <f>VLOOKUP(A15,'1. 문헌특성'!A:W,6,0)</f>
        <v>환자대조군</v>
      </c>
      <c r="F15" s="186" t="str">
        <f>VLOOKUP(A15,'1. 문헌특성'!A:W,11,0)</f>
        <v>FAP(가족성 아밀로이드성 신경병증)/HSAN(유전성 감각 자율신경장애)</v>
      </c>
      <c r="G15" s="183" t="s">
        <v>872</v>
      </c>
      <c r="H15" s="183" t="s">
        <v>2471</v>
      </c>
      <c r="I15" s="183" t="s">
        <v>2471</v>
      </c>
      <c r="J15" s="188">
        <v>17</v>
      </c>
      <c r="K15" s="188">
        <v>4</v>
      </c>
      <c r="L15" s="188">
        <v>23.5</v>
      </c>
      <c r="M15" s="188">
        <v>13</v>
      </c>
      <c r="N15" s="188">
        <v>76.5</v>
      </c>
      <c r="O15" s="188">
        <v>16</v>
      </c>
      <c r="P15" s="188">
        <v>15</v>
      </c>
      <c r="Q15" s="188">
        <v>93.8</v>
      </c>
      <c r="R15" s="188" t="s">
        <v>1678</v>
      </c>
      <c r="S15" s="188">
        <v>6.2</v>
      </c>
    </row>
    <row r="16" spans="1:19" ht="22.5" customHeight="1" x14ac:dyDescent="0.3">
      <c r="A16" s="183">
        <v>686</v>
      </c>
      <c r="B16" s="184" t="str">
        <f>VLOOKUP(A16,'1. 문헌특성'!A:W,2,0)</f>
        <v>Hilz</v>
      </c>
      <c r="C16" s="183">
        <f>VLOOKUP(A16,'1. 문헌특성'!A:W,3,0)</f>
        <v>1999</v>
      </c>
      <c r="D16" s="183" t="str">
        <f t="shared" si="0"/>
        <v>Hilz(1999)</v>
      </c>
      <c r="E16" s="184" t="str">
        <f>VLOOKUP(A16,'1. 문헌특성'!A:W,6,0)</f>
        <v>환자대조군</v>
      </c>
      <c r="F16" s="186" t="str">
        <f>VLOOKUP(A16,'1. 문헌특성'!A:W,11,0)</f>
        <v>유전성 감각자율신경병증(HSAN) III/ 유전성 감각자율신경병증 IV</v>
      </c>
      <c r="G16" s="183" t="s">
        <v>2114</v>
      </c>
      <c r="H16" s="183" t="s">
        <v>2471</v>
      </c>
      <c r="I16" s="183" t="s">
        <v>2471</v>
      </c>
      <c r="J16" s="188">
        <v>17</v>
      </c>
      <c r="K16" s="188">
        <v>17</v>
      </c>
      <c r="L16" s="188">
        <v>100</v>
      </c>
      <c r="M16" s="188">
        <v>0</v>
      </c>
      <c r="N16" s="188">
        <v>0</v>
      </c>
      <c r="O16" s="188">
        <v>7</v>
      </c>
      <c r="P16" s="188">
        <v>0</v>
      </c>
      <c r="Q16" s="188">
        <v>0</v>
      </c>
      <c r="R16" s="188">
        <v>7</v>
      </c>
      <c r="S16" s="188">
        <v>100</v>
      </c>
    </row>
    <row r="17" spans="1:21" ht="22.5" customHeight="1" x14ac:dyDescent="0.3">
      <c r="A17" s="183">
        <v>686</v>
      </c>
      <c r="B17" s="184" t="str">
        <f>VLOOKUP(A17,'1. 문헌특성'!A:W,2,0)</f>
        <v>Hilz</v>
      </c>
      <c r="C17" s="183">
        <f>VLOOKUP(A17,'1. 문헌특성'!A:W,3,0)</f>
        <v>1999</v>
      </c>
      <c r="D17" s="183" t="str">
        <f t="shared" si="0"/>
        <v>Hilz(1999)</v>
      </c>
      <c r="E17" s="184" t="str">
        <f>VLOOKUP(A17,'1. 문헌특성'!A:W,6,0)</f>
        <v>환자대조군</v>
      </c>
      <c r="F17" s="186" t="str">
        <f>VLOOKUP(A17,'1. 문헌특성'!A:W,11,0)</f>
        <v>유전성 감각자율신경병증(HSAN) III/ 유전성 감각자율신경병증 IV</v>
      </c>
      <c r="G17" s="183" t="s">
        <v>2116</v>
      </c>
      <c r="H17" s="183" t="s">
        <v>2471</v>
      </c>
      <c r="I17" s="183" t="s">
        <v>2471</v>
      </c>
      <c r="J17" s="188">
        <v>17</v>
      </c>
      <c r="K17" s="188">
        <v>17</v>
      </c>
      <c r="L17" s="188">
        <v>100</v>
      </c>
      <c r="M17" s="188">
        <v>0</v>
      </c>
      <c r="N17" s="188">
        <v>0</v>
      </c>
      <c r="O17" s="188">
        <v>7</v>
      </c>
      <c r="P17" s="188">
        <v>0</v>
      </c>
      <c r="Q17" s="188">
        <v>0</v>
      </c>
      <c r="R17" s="188">
        <v>7</v>
      </c>
      <c r="S17" s="188">
        <v>100</v>
      </c>
    </row>
    <row r="18" spans="1:21" ht="22.5" customHeight="1" x14ac:dyDescent="0.3">
      <c r="A18" s="183">
        <v>686</v>
      </c>
      <c r="B18" s="184" t="str">
        <f>VLOOKUP(A18,'1. 문헌특성'!A:W,2,0)</f>
        <v>Hilz</v>
      </c>
      <c r="C18" s="183">
        <f>VLOOKUP(A18,'1. 문헌특성'!A:W,3,0)</f>
        <v>1999</v>
      </c>
      <c r="D18" s="183" t="str">
        <f t="shared" si="0"/>
        <v>Hilz(1999)</v>
      </c>
      <c r="E18" s="184" t="str">
        <f>VLOOKUP(A18,'1. 문헌특성'!A:W,6,0)</f>
        <v>환자대조군</v>
      </c>
      <c r="F18" s="186" t="str">
        <f>VLOOKUP(A18,'1. 문헌특성'!A:W,11,0)</f>
        <v>유전성 감각자율신경병증(HSAN) III/ 유전성 감각자율신경병증 IV</v>
      </c>
      <c r="G18" s="185" t="s">
        <v>2115</v>
      </c>
      <c r="H18" s="183" t="s">
        <v>2471</v>
      </c>
      <c r="I18" s="183" t="s">
        <v>2471</v>
      </c>
      <c r="J18" s="188">
        <v>17</v>
      </c>
      <c r="K18" s="188">
        <v>17</v>
      </c>
      <c r="L18" s="188">
        <v>100</v>
      </c>
      <c r="M18" s="188">
        <v>0</v>
      </c>
      <c r="N18" s="188">
        <v>0</v>
      </c>
      <c r="O18" s="188">
        <v>7</v>
      </c>
      <c r="P18" s="188">
        <v>0</v>
      </c>
      <c r="Q18" s="188">
        <v>0</v>
      </c>
      <c r="R18" s="188">
        <v>7</v>
      </c>
      <c r="S18" s="188">
        <v>100</v>
      </c>
    </row>
    <row r="19" spans="1:21" ht="22.5" customHeight="1" x14ac:dyDescent="0.3">
      <c r="A19" s="183">
        <v>724</v>
      </c>
      <c r="B19" s="184" t="str">
        <f>VLOOKUP(A19,'1. 문헌특성'!A:W,2,0)</f>
        <v>Parisi</v>
      </c>
      <c r="C19" s="183">
        <f>VLOOKUP(A19,'1. 문헌특성'!A:W,3,0)</f>
        <v>1999</v>
      </c>
      <c r="D19" s="183" t="str">
        <f t="shared" si="0"/>
        <v>Parisi(1999)</v>
      </c>
      <c r="E19" s="184" t="str">
        <f>VLOOKUP(A19,'1. 문헌특성'!A:W,6,0)</f>
        <v>환자대조군</v>
      </c>
      <c r="F19" s="186" t="str">
        <f>VLOOKUP(A19,'1. 문헌특성'!A:W,11,0)</f>
        <v>말초신경병증+자율신경실조증 있음/ 말초신경병증+자율신경실조증 없음</v>
      </c>
      <c r="G19" s="183" t="s">
        <v>2471</v>
      </c>
      <c r="H19" s="183" t="s">
        <v>2471</v>
      </c>
      <c r="I19" s="183" t="s">
        <v>2471</v>
      </c>
      <c r="J19" s="188">
        <v>16</v>
      </c>
      <c r="K19" s="188">
        <v>12</v>
      </c>
      <c r="L19" s="188">
        <v>75</v>
      </c>
      <c r="M19" s="188">
        <v>4</v>
      </c>
      <c r="N19" s="188">
        <v>25</v>
      </c>
      <c r="O19" s="188">
        <v>21</v>
      </c>
      <c r="P19" s="188">
        <v>20</v>
      </c>
      <c r="Q19" s="188">
        <v>95.2</v>
      </c>
      <c r="R19" s="188">
        <v>1</v>
      </c>
      <c r="S19" s="188">
        <v>4.8</v>
      </c>
    </row>
    <row r="20" spans="1:21" ht="22.5" customHeight="1" x14ac:dyDescent="0.3">
      <c r="A20" s="183">
        <v>801</v>
      </c>
      <c r="B20" s="184" t="str">
        <f>VLOOKUP(A20,'1. 문헌특성'!A:W,2,0)</f>
        <v>Bordet</v>
      </c>
      <c r="C20" s="183">
        <f>VLOOKUP(A20,'1. 문헌특성'!A:W,3,0)</f>
        <v>1996</v>
      </c>
      <c r="D20" s="183" t="str">
        <f t="shared" si="0"/>
        <v>Bordet(1996)</v>
      </c>
      <c r="E20" s="184" t="str">
        <f>VLOOKUP(A20,'1. 문헌특성'!A:W,6,0)</f>
        <v>환자대조군</v>
      </c>
      <c r="F20" s="186" t="str">
        <f>VLOOKUP(A20,'1. 문헌특성'!A:W,11,0)</f>
        <v>다계통위축증(MSA)/특발성파킨슨병(IPD)</v>
      </c>
      <c r="G20" s="183" t="s">
        <v>476</v>
      </c>
      <c r="H20" s="183" t="s">
        <v>2471</v>
      </c>
      <c r="I20" s="183" t="s">
        <v>2471</v>
      </c>
      <c r="J20" s="188">
        <v>13</v>
      </c>
      <c r="K20" s="188">
        <v>4</v>
      </c>
      <c r="L20" s="188">
        <v>31</v>
      </c>
      <c r="M20" s="188">
        <v>9</v>
      </c>
      <c r="N20" s="188">
        <v>69</v>
      </c>
      <c r="O20" s="188">
        <v>13</v>
      </c>
      <c r="P20" s="188">
        <v>12</v>
      </c>
      <c r="Q20" s="188">
        <v>92.3</v>
      </c>
      <c r="R20" s="188">
        <v>1</v>
      </c>
      <c r="S20" s="188">
        <v>7.7</v>
      </c>
    </row>
    <row r="21" spans="1:21" ht="22.5" customHeight="1" x14ac:dyDescent="0.3">
      <c r="A21" s="183">
        <v>95</v>
      </c>
      <c r="B21" s="184" t="s">
        <v>2134</v>
      </c>
      <c r="C21" s="183">
        <v>2020</v>
      </c>
      <c r="D21" s="183" t="s">
        <v>2135</v>
      </c>
      <c r="E21" s="184" t="str">
        <f>VLOOKUP(A21,'1. 문헌특성'!A:W,6,0)</f>
        <v>환자대조군</v>
      </c>
      <c r="F21" s="186" t="s">
        <v>2481</v>
      </c>
      <c r="G21" s="183" t="s">
        <v>2136</v>
      </c>
      <c r="H21" s="183" t="s">
        <v>2471</v>
      </c>
      <c r="I21" s="183" t="s">
        <v>2471</v>
      </c>
      <c r="J21" s="188">
        <v>30</v>
      </c>
      <c r="K21" s="188">
        <v>27</v>
      </c>
      <c r="L21" s="188">
        <v>90</v>
      </c>
      <c r="M21" s="188">
        <v>3</v>
      </c>
      <c r="N21" s="188">
        <v>10</v>
      </c>
      <c r="O21" s="188">
        <v>30</v>
      </c>
      <c r="P21" s="188">
        <v>26</v>
      </c>
      <c r="Q21" s="188">
        <v>87</v>
      </c>
      <c r="R21" s="188">
        <v>4</v>
      </c>
      <c r="S21" s="188">
        <v>13</v>
      </c>
    </row>
    <row r="22" spans="1:21" ht="22.5" customHeight="1" x14ac:dyDescent="0.3">
      <c r="A22" s="183">
        <v>95</v>
      </c>
      <c r="B22" s="184" t="s">
        <v>2134</v>
      </c>
      <c r="C22" s="183">
        <v>2020</v>
      </c>
      <c r="D22" s="183" t="s">
        <v>2135</v>
      </c>
      <c r="E22" s="184" t="str">
        <f>VLOOKUP(A22,'1. 문헌특성'!A:W,6,0)</f>
        <v>환자대조군</v>
      </c>
      <c r="F22" s="186" t="s">
        <v>2481</v>
      </c>
      <c r="G22" s="183" t="s">
        <v>2137</v>
      </c>
      <c r="H22" s="183" t="s">
        <v>2471</v>
      </c>
      <c r="I22" s="183" t="s">
        <v>2471</v>
      </c>
      <c r="J22" s="188">
        <v>30</v>
      </c>
      <c r="K22" s="188">
        <v>28</v>
      </c>
      <c r="L22" s="188">
        <v>93</v>
      </c>
      <c r="M22" s="188">
        <v>2</v>
      </c>
      <c r="N22" s="188">
        <v>7</v>
      </c>
      <c r="O22" s="188">
        <v>30</v>
      </c>
      <c r="P22" s="188">
        <v>25</v>
      </c>
      <c r="Q22" s="188">
        <v>83</v>
      </c>
      <c r="R22" s="188">
        <v>5</v>
      </c>
      <c r="S22" s="188">
        <v>17</v>
      </c>
    </row>
    <row r="23" spans="1:21" ht="22.5" customHeight="1" x14ac:dyDescent="0.3">
      <c r="A23" s="183">
        <v>152</v>
      </c>
      <c r="B23" s="184" t="str">
        <f>VLOOKUP(A23,'1. 문헌특성'!A:W,2,0)</f>
        <v>Augustis</v>
      </c>
      <c r="C23" s="183">
        <f>VLOOKUP(A23,'1. 문헌특성'!A:W,3,0)</f>
        <v>2017</v>
      </c>
      <c r="D23" s="183" t="str">
        <f>B23&amp;"("&amp;C23&amp;")"</f>
        <v>Augustis(2017)</v>
      </c>
      <c r="E23" s="184" t="str">
        <f>VLOOKUP(A23,'1. 문헌특성'!A:W,6,0)</f>
        <v>환자대조군</v>
      </c>
      <c r="F23" s="186" t="s">
        <v>2483</v>
      </c>
      <c r="G23" s="183" t="s">
        <v>687</v>
      </c>
      <c r="H23" s="183" t="s">
        <v>2471</v>
      </c>
      <c r="I23" s="183" t="s">
        <v>56</v>
      </c>
      <c r="J23" s="188">
        <v>80</v>
      </c>
      <c r="K23" s="188">
        <v>16</v>
      </c>
      <c r="L23" s="188">
        <v>20</v>
      </c>
      <c r="M23" s="188">
        <v>64</v>
      </c>
      <c r="N23" s="188">
        <v>80</v>
      </c>
      <c r="O23" s="228">
        <v>54</v>
      </c>
      <c r="P23" s="228">
        <v>20</v>
      </c>
      <c r="Q23" s="228">
        <v>37.04</v>
      </c>
      <c r="R23" s="228">
        <v>34</v>
      </c>
      <c r="S23" s="228">
        <v>62.96</v>
      </c>
      <c r="T23" s="169"/>
      <c r="U23" s="171"/>
    </row>
    <row r="24" spans="1:21" ht="22.5" customHeight="1" x14ac:dyDescent="0.3">
      <c r="A24" s="183">
        <v>152</v>
      </c>
      <c r="B24" s="184" t="str">
        <f>VLOOKUP(A24,'1. 문헌특성'!A:W,2,0)</f>
        <v>Augustis</v>
      </c>
      <c r="C24" s="183">
        <f>VLOOKUP(A24,'1. 문헌특성'!A:W,3,0)</f>
        <v>2017</v>
      </c>
      <c r="D24" s="183" t="str">
        <f>B24&amp;"("&amp;C24&amp;")"</f>
        <v>Augustis(2017)</v>
      </c>
      <c r="E24" s="184" t="str">
        <f>VLOOKUP(A24,'1. 문헌특성'!A:W,6,0)</f>
        <v>환자대조군</v>
      </c>
      <c r="F24" s="186" t="s">
        <v>2484</v>
      </c>
      <c r="G24" s="183" t="s">
        <v>687</v>
      </c>
      <c r="H24" s="183" t="s">
        <v>2471</v>
      </c>
      <c r="I24" s="183" t="s">
        <v>56</v>
      </c>
      <c r="J24" s="188">
        <v>219</v>
      </c>
      <c r="K24" s="188">
        <f>219-144</f>
        <v>75</v>
      </c>
      <c r="L24" s="188">
        <v>34.25</v>
      </c>
      <c r="M24" s="188">
        <v>144</v>
      </c>
      <c r="N24" s="188">
        <v>65.75</v>
      </c>
      <c r="O24" s="228"/>
      <c r="P24" s="228"/>
      <c r="Q24" s="228"/>
      <c r="R24" s="228"/>
      <c r="S24" s="228"/>
      <c r="T24" s="169"/>
      <c r="U24" s="171"/>
    </row>
    <row r="25" spans="1:21" ht="22.5" customHeight="1" x14ac:dyDescent="0.3">
      <c r="A25" s="183">
        <v>112</v>
      </c>
      <c r="B25" s="184" t="str">
        <f>VLOOKUP(A25,'1. 문헌특성'!A:W,2,0)</f>
        <v>Nojszewska</v>
      </c>
      <c r="C25" s="183">
        <f>VLOOKUP(A25,'1. 문헌특성'!A:W,3,0)</f>
        <v>2019</v>
      </c>
      <c r="D25" s="183" t="str">
        <f t="shared" ref="D25:D39" si="1">B25&amp;"("&amp;C25&amp;")"</f>
        <v>Nojszewska(2019)</v>
      </c>
      <c r="E25" s="184" t="str">
        <f>VLOOKUP(A25,'1. 문헌특성'!A:W,6,0)</f>
        <v>환자대조군</v>
      </c>
      <c r="F25" s="186" t="str">
        <f>VLOOKUP(A25,'1. 문헌특성'!A:W,11,0)</f>
        <v>다계통위축증(MSA)(C형, P형)/진행성핵상마비(PSP)</v>
      </c>
      <c r="G25" s="183" t="s">
        <v>2482</v>
      </c>
      <c r="H25" s="183" t="s">
        <v>1596</v>
      </c>
      <c r="I25" s="183" t="s">
        <v>2143</v>
      </c>
      <c r="J25" s="188">
        <v>59</v>
      </c>
      <c r="K25" s="188">
        <v>21</v>
      </c>
      <c r="L25" s="188">
        <v>35.6</v>
      </c>
      <c r="M25" s="188">
        <v>38</v>
      </c>
      <c r="N25" s="191">
        <v>64</v>
      </c>
      <c r="O25" s="188">
        <v>37</v>
      </c>
      <c r="P25" s="188">
        <v>8</v>
      </c>
      <c r="Q25" s="188">
        <v>21.6</v>
      </c>
      <c r="R25" s="188">
        <v>29</v>
      </c>
      <c r="S25" s="191">
        <v>78</v>
      </c>
    </row>
    <row r="26" spans="1:21" ht="22.5" customHeight="1" x14ac:dyDescent="0.3">
      <c r="A26" s="183">
        <v>112</v>
      </c>
      <c r="B26" s="184" t="str">
        <f>VLOOKUP(A26,'1. 문헌특성'!A:W,2,0)</f>
        <v>Nojszewska</v>
      </c>
      <c r="C26" s="183">
        <f>VLOOKUP(A26,'1. 문헌특성'!A:W,3,0)</f>
        <v>2019</v>
      </c>
      <c r="D26" s="183" t="str">
        <f t="shared" si="1"/>
        <v>Nojszewska(2019)</v>
      </c>
      <c r="E26" s="184" t="str">
        <f>VLOOKUP(A26,'1. 문헌특성'!A:W,6,0)</f>
        <v>환자대조군</v>
      </c>
      <c r="F26" s="186" t="str">
        <f>VLOOKUP(A26,'1. 문헌특성'!A:W,11,0)</f>
        <v>다계통위축증(MSA)(C형, P형)/진행성핵상마비(PSP)</v>
      </c>
      <c r="G26" s="183" t="s">
        <v>1569</v>
      </c>
      <c r="H26" s="183" t="s">
        <v>1596</v>
      </c>
      <c r="I26" s="183" t="s">
        <v>2143</v>
      </c>
      <c r="J26" s="188">
        <v>59</v>
      </c>
      <c r="K26" s="188">
        <v>48</v>
      </c>
      <c r="L26" s="188">
        <v>81.400000000000006</v>
      </c>
      <c r="M26" s="188">
        <v>11</v>
      </c>
      <c r="N26" s="188">
        <v>18.600000000000001</v>
      </c>
      <c r="O26" s="188">
        <v>37</v>
      </c>
      <c r="P26" s="188">
        <v>24</v>
      </c>
      <c r="Q26" s="188">
        <v>64.900000000000006</v>
      </c>
      <c r="R26" s="188">
        <v>13</v>
      </c>
      <c r="S26" s="188">
        <v>35.1</v>
      </c>
    </row>
    <row r="27" spans="1:21" ht="22.5" customHeight="1" x14ac:dyDescent="0.3">
      <c r="A27" s="183">
        <v>112</v>
      </c>
      <c r="B27" s="184" t="str">
        <f>VLOOKUP(A27,'1. 문헌특성'!A:W,2,0)</f>
        <v>Nojszewska</v>
      </c>
      <c r="C27" s="183">
        <f>VLOOKUP(A27,'1. 문헌특성'!A:W,3,0)</f>
        <v>2019</v>
      </c>
      <c r="D27" s="183" t="str">
        <f t="shared" si="1"/>
        <v>Nojszewska(2019)</v>
      </c>
      <c r="E27" s="184" t="str">
        <f>VLOOKUP(A27,'1. 문헌특성'!A:W,6,0)</f>
        <v>환자대조군</v>
      </c>
      <c r="F27" s="186" t="str">
        <f>VLOOKUP(A27,'1. 문헌특성'!A:W,11,0)</f>
        <v>다계통위축증(MSA)(C형, P형)/진행성핵상마비(PSP)</v>
      </c>
      <c r="G27" s="183" t="s">
        <v>1570</v>
      </c>
      <c r="H27" s="183" t="s">
        <v>1596</v>
      </c>
      <c r="I27" s="183" t="s">
        <v>2143</v>
      </c>
      <c r="J27" s="188">
        <v>59</v>
      </c>
      <c r="K27" s="188">
        <v>39</v>
      </c>
      <c r="L27" s="188">
        <v>66.099999999999994</v>
      </c>
      <c r="M27" s="188">
        <v>20</v>
      </c>
      <c r="N27" s="188">
        <v>33.9</v>
      </c>
      <c r="O27" s="188">
        <v>37</v>
      </c>
      <c r="P27" s="188">
        <v>26</v>
      </c>
      <c r="Q27" s="188">
        <v>70.2</v>
      </c>
      <c r="R27" s="188">
        <v>21</v>
      </c>
      <c r="S27" s="188">
        <v>56.8</v>
      </c>
    </row>
    <row r="28" spans="1:21" ht="22.5" customHeight="1" x14ac:dyDescent="0.3">
      <c r="A28" s="183">
        <v>197</v>
      </c>
      <c r="B28" s="184" t="str">
        <f>VLOOKUP(A28,'1. 문헌특성'!A:W,2,0)</f>
        <v>Tiftikcioglu</v>
      </c>
      <c r="C28" s="183">
        <f>VLOOKUP(A28,'1. 문헌특성'!A:W,3,0)</f>
        <v>2016</v>
      </c>
      <c r="D28" s="183" t="str">
        <f t="shared" si="1"/>
        <v>Tiftikcioglu(2016)</v>
      </c>
      <c r="E28" s="184" t="str">
        <f>VLOOKUP(A28,'1. 문헌특성'!A:W,6,0)</f>
        <v>환자대조군</v>
      </c>
      <c r="F28" s="186" t="str">
        <f>VLOOKUP(A28,'1. 문헌특성'!A:W,11,0)</f>
        <v>내당능장애(IGT)/2형당뇨(T2DM)</v>
      </c>
      <c r="G28" s="183" t="s">
        <v>687</v>
      </c>
      <c r="H28" s="183" t="s">
        <v>2471</v>
      </c>
      <c r="I28" s="183" t="s">
        <v>2471</v>
      </c>
      <c r="J28" s="188">
        <v>25</v>
      </c>
      <c r="K28" s="188">
        <v>24</v>
      </c>
      <c r="L28" s="188">
        <v>96</v>
      </c>
      <c r="M28" s="188">
        <v>1</v>
      </c>
      <c r="N28" s="188">
        <v>4</v>
      </c>
      <c r="O28" s="188">
        <v>25</v>
      </c>
      <c r="P28" s="188">
        <v>22</v>
      </c>
      <c r="Q28" s="188">
        <v>88</v>
      </c>
      <c r="R28" s="188">
        <v>3</v>
      </c>
      <c r="S28" s="188">
        <v>12</v>
      </c>
    </row>
    <row r="29" spans="1:21" ht="22.5" customHeight="1" x14ac:dyDescent="0.3">
      <c r="A29" s="183">
        <v>197</v>
      </c>
      <c r="B29" s="184" t="str">
        <f>VLOOKUP(A29,'1. 문헌특성'!A:W,2,0)</f>
        <v>Tiftikcioglu</v>
      </c>
      <c r="C29" s="183">
        <f>VLOOKUP(A29,'1. 문헌특성'!A:W,3,0)</f>
        <v>2016</v>
      </c>
      <c r="D29" s="183" t="str">
        <f t="shared" si="1"/>
        <v>Tiftikcioglu(2016)</v>
      </c>
      <c r="E29" s="184" t="str">
        <f>VLOOKUP(A29,'1. 문헌특성'!A:W,6,0)</f>
        <v>환자대조군</v>
      </c>
      <c r="F29" s="186" t="str">
        <f>VLOOKUP(A29,'1. 문헌특성'!A:W,11,0)</f>
        <v>내당능장애(IGT)/2형당뇨(T2DM)</v>
      </c>
      <c r="G29" s="183" t="s">
        <v>669</v>
      </c>
      <c r="H29" s="183" t="s">
        <v>2471</v>
      </c>
      <c r="I29" s="183" t="s">
        <v>2471</v>
      </c>
      <c r="J29" s="188">
        <v>25</v>
      </c>
      <c r="K29" s="188">
        <v>22</v>
      </c>
      <c r="L29" s="188">
        <v>88</v>
      </c>
      <c r="M29" s="188">
        <v>3</v>
      </c>
      <c r="N29" s="188">
        <v>12</v>
      </c>
      <c r="O29" s="188">
        <v>25</v>
      </c>
      <c r="P29" s="188">
        <v>19</v>
      </c>
      <c r="Q29" s="188">
        <v>76</v>
      </c>
      <c r="R29" s="188">
        <v>6</v>
      </c>
      <c r="S29" s="188">
        <v>24</v>
      </c>
    </row>
    <row r="30" spans="1:21" ht="22.5" customHeight="1" x14ac:dyDescent="0.3">
      <c r="A30" s="183">
        <v>242</v>
      </c>
      <c r="B30" s="184" t="str">
        <f>VLOOKUP(A30,'1. 문헌특성'!A:W,2,0)</f>
        <v>Sariahmetoglu</v>
      </c>
      <c r="C30" s="183">
        <f>VLOOKUP(A30,'1. 문헌특성'!A:W,3,0)</f>
        <v>2014</v>
      </c>
      <c r="D30" s="183" t="str">
        <f t="shared" si="1"/>
        <v>Sariahmetoglu(2014)</v>
      </c>
      <c r="E30" s="184" t="str">
        <f>VLOOKUP(A30,'1. 문헌특성'!A:W,6,0)</f>
        <v>환자대조군</v>
      </c>
      <c r="F30" s="186" t="str">
        <f>VLOOKUP(A30,'1. 문헌특성'!A:W,11,0)</f>
        <v>초기 파킨슨병/ 진행성 파킨슨병</v>
      </c>
      <c r="G30" s="183" t="s">
        <v>2485</v>
      </c>
      <c r="H30" s="183" t="s">
        <v>2471</v>
      </c>
      <c r="I30" s="183" t="s">
        <v>2471</v>
      </c>
      <c r="J30" s="188">
        <v>20</v>
      </c>
      <c r="K30" s="188">
        <v>20</v>
      </c>
      <c r="L30" s="188">
        <v>100</v>
      </c>
      <c r="M30" s="188">
        <v>0</v>
      </c>
      <c r="N30" s="188">
        <v>0</v>
      </c>
      <c r="O30" s="188">
        <v>20</v>
      </c>
      <c r="P30" s="188">
        <v>18</v>
      </c>
      <c r="Q30" s="188">
        <v>90</v>
      </c>
      <c r="R30" s="188">
        <v>2</v>
      </c>
      <c r="S30" s="188">
        <v>10</v>
      </c>
    </row>
    <row r="31" spans="1:21" ht="22.5" customHeight="1" x14ac:dyDescent="0.3">
      <c r="A31" s="183">
        <v>242</v>
      </c>
      <c r="B31" s="184" t="str">
        <f>VLOOKUP(A31,'1. 문헌특성'!A:W,2,0)</f>
        <v>Sariahmetoglu</v>
      </c>
      <c r="C31" s="183">
        <f>VLOOKUP(A31,'1. 문헌특성'!A:W,3,0)</f>
        <v>2014</v>
      </c>
      <c r="D31" s="183" t="str">
        <f t="shared" si="1"/>
        <v>Sariahmetoglu(2014)</v>
      </c>
      <c r="E31" s="184" t="str">
        <f>VLOOKUP(A31,'1. 문헌특성'!A:W,6,0)</f>
        <v>환자대조군</v>
      </c>
      <c r="F31" s="186" t="str">
        <f>VLOOKUP(A31,'1. 문헌특성'!A:W,11,0)</f>
        <v>초기 파킨슨병/ 진행성 파킨슨병</v>
      </c>
      <c r="G31" s="183" t="s">
        <v>2486</v>
      </c>
      <c r="H31" s="183" t="s">
        <v>2471</v>
      </c>
      <c r="I31" s="183" t="s">
        <v>2471</v>
      </c>
      <c r="J31" s="188">
        <v>20</v>
      </c>
      <c r="K31" s="188">
        <v>20</v>
      </c>
      <c r="L31" s="188">
        <v>100</v>
      </c>
      <c r="M31" s="188">
        <v>0</v>
      </c>
      <c r="N31" s="188">
        <v>0</v>
      </c>
      <c r="O31" s="188">
        <v>20</v>
      </c>
      <c r="P31" s="188">
        <v>18</v>
      </c>
      <c r="Q31" s="188">
        <v>90</v>
      </c>
      <c r="R31" s="188">
        <v>2</v>
      </c>
      <c r="S31" s="188">
        <v>10</v>
      </c>
    </row>
    <row r="32" spans="1:21" ht="22.5" customHeight="1" x14ac:dyDescent="0.3">
      <c r="A32" s="183">
        <v>352</v>
      </c>
      <c r="B32" s="184" t="str">
        <f>VLOOKUP(A32,'1. 문헌특성'!A:W,2,0)</f>
        <v>Sawy</v>
      </c>
      <c r="C32" s="183">
        <f>VLOOKUP(A32,'1. 문헌특성'!A:W,3,0)</f>
        <v>2011</v>
      </c>
      <c r="D32" s="183" t="str">
        <f t="shared" si="1"/>
        <v>Sawy(2011)</v>
      </c>
      <c r="E32" s="184" t="str">
        <f>VLOOKUP(A32,'1. 문헌특성'!A:W,6,0)</f>
        <v>환자대조군</v>
      </c>
      <c r="F32" s="186" t="str">
        <f>VLOOKUP(A32,'1. 문헌특성'!A:W,11,0)</f>
        <v>CRPS type I/ CRPS type II</v>
      </c>
      <c r="G32" s="183" t="s">
        <v>56</v>
      </c>
      <c r="H32" s="183" t="s">
        <v>2471</v>
      </c>
      <c r="I32" s="183" t="s">
        <v>709</v>
      </c>
      <c r="J32" s="188">
        <v>14</v>
      </c>
      <c r="K32" s="188">
        <v>9</v>
      </c>
      <c r="L32" s="188">
        <v>64.3</v>
      </c>
      <c r="M32" s="188">
        <v>5</v>
      </c>
      <c r="N32" s="188">
        <v>35.700000000000003</v>
      </c>
      <c r="O32" s="188">
        <v>7</v>
      </c>
      <c r="P32" s="188">
        <v>4</v>
      </c>
      <c r="Q32" s="188">
        <v>57.1</v>
      </c>
      <c r="R32" s="188">
        <v>3</v>
      </c>
      <c r="S32" s="188">
        <v>42.9</v>
      </c>
    </row>
    <row r="33" spans="1:21" s="192" customFormat="1" ht="22.5" customHeight="1" x14ac:dyDescent="0.3">
      <c r="A33" s="188">
        <v>417</v>
      </c>
      <c r="B33" s="189" t="str">
        <f>VLOOKUP(A33,'1. 문헌특성'!A:W,2,0)</f>
        <v>Al-Moallem</v>
      </c>
      <c r="C33" s="188">
        <f>VLOOKUP(A33,'1. 문헌특성'!A:W,3,0)</f>
        <v>2008</v>
      </c>
      <c r="D33" s="188" t="str">
        <f t="shared" si="1"/>
        <v>Al-Moallem(2008)</v>
      </c>
      <c r="E33" s="189" t="str">
        <f>VLOOKUP(A33,'1. 문헌특성'!A:W,6,0)</f>
        <v>진단법평가연구</v>
      </c>
      <c r="F33" s="194" t="s">
        <v>2488</v>
      </c>
      <c r="G33" s="188" t="s">
        <v>612</v>
      </c>
      <c r="H33" s="183" t="s">
        <v>2471</v>
      </c>
      <c r="I33" s="188" t="s">
        <v>56</v>
      </c>
      <c r="J33" s="188">
        <v>50</v>
      </c>
      <c r="K33" s="188">
        <v>32</v>
      </c>
      <c r="L33" s="191">
        <v>64</v>
      </c>
      <c r="M33" s="188">
        <v>18</v>
      </c>
      <c r="N33" s="188">
        <v>36</v>
      </c>
      <c r="O33" s="188">
        <v>16</v>
      </c>
      <c r="P33" s="188">
        <v>2</v>
      </c>
      <c r="Q33" s="191">
        <v>12.5</v>
      </c>
      <c r="R33" s="188">
        <v>14</v>
      </c>
      <c r="S33" s="188">
        <v>87.5</v>
      </c>
      <c r="U33" s="193"/>
    </row>
    <row r="34" spans="1:21" ht="22.5" customHeight="1" x14ac:dyDescent="0.3">
      <c r="A34" s="183">
        <v>548</v>
      </c>
      <c r="B34" s="184" t="str">
        <f>VLOOKUP(A34,'1. 문헌특성'!A:W,2,0)</f>
        <v>Schmid</v>
      </c>
      <c r="C34" s="183">
        <f>VLOOKUP(A34,'1. 문헌특성'!A:W,3,0)</f>
        <v>2004</v>
      </c>
      <c r="D34" s="183" t="str">
        <f t="shared" si="1"/>
        <v>Schmid(2004)</v>
      </c>
      <c r="E34" s="184" t="str">
        <f>VLOOKUP(A34,'1. 문헌특성'!A:W,6,0)</f>
        <v>환자대조군</v>
      </c>
      <c r="F34" s="186" t="str">
        <f>VLOOKUP(A34,'1. 문헌특성'!A:W,11,0)</f>
        <v>척수손상환자+완전 체성감각손상/척수손상환자+불완전 체성감각손상</v>
      </c>
      <c r="G34" s="183" t="s">
        <v>630</v>
      </c>
      <c r="H34" s="183" t="s">
        <v>2489</v>
      </c>
      <c r="I34" s="183" t="s">
        <v>1635</v>
      </c>
      <c r="J34" s="188">
        <v>15</v>
      </c>
      <c r="K34" s="188">
        <v>11</v>
      </c>
      <c r="L34" s="188">
        <v>73.3</v>
      </c>
      <c r="M34" s="188">
        <v>4</v>
      </c>
      <c r="N34" s="188">
        <v>26.6</v>
      </c>
      <c r="O34" s="188">
        <v>13</v>
      </c>
      <c r="P34" s="188">
        <v>13</v>
      </c>
      <c r="Q34" s="188">
        <v>100</v>
      </c>
      <c r="R34" s="188">
        <v>0</v>
      </c>
      <c r="S34" s="188">
        <v>0</v>
      </c>
    </row>
    <row r="35" spans="1:21" ht="22.5" customHeight="1" x14ac:dyDescent="0.3">
      <c r="A35" s="183">
        <v>620</v>
      </c>
      <c r="B35" s="184" t="str">
        <f>VLOOKUP(A35,'1. 문헌특성'!A:W,2,0)</f>
        <v>Oishi</v>
      </c>
      <c r="C35" s="183">
        <f>VLOOKUP(A35,'1. 문헌특성'!A:W,3,0)</f>
        <v>2002</v>
      </c>
      <c r="D35" s="183" t="str">
        <f t="shared" si="1"/>
        <v>Oishi(2002)</v>
      </c>
      <c r="E35" s="184" t="str">
        <f>VLOOKUP(A35,'1. 문헌특성'!A:W,6,0)</f>
        <v>환자대조군</v>
      </c>
      <c r="F35" s="186" t="str">
        <f>VLOOKUP(A35,'1. 문헌특성'!A:W,11,0)</f>
        <v>당뇨병성 신경병증/알콜중독성 다발성신경병증</v>
      </c>
      <c r="G35" s="183" t="s">
        <v>945</v>
      </c>
      <c r="H35" s="183" t="s">
        <v>2471</v>
      </c>
      <c r="I35" s="183" t="s">
        <v>2471</v>
      </c>
      <c r="J35" s="188">
        <v>10</v>
      </c>
      <c r="K35" s="188">
        <v>8</v>
      </c>
      <c r="L35" s="188">
        <v>79</v>
      </c>
      <c r="M35" s="188">
        <v>2</v>
      </c>
      <c r="N35" s="188">
        <v>20</v>
      </c>
      <c r="O35" s="188">
        <v>14</v>
      </c>
      <c r="P35" s="188">
        <v>11</v>
      </c>
      <c r="Q35" s="188">
        <v>80</v>
      </c>
      <c r="R35" s="188">
        <v>3</v>
      </c>
      <c r="S35" s="188">
        <v>20</v>
      </c>
    </row>
    <row r="36" spans="1:21" ht="22.5" customHeight="1" x14ac:dyDescent="0.3">
      <c r="A36" s="183">
        <v>620</v>
      </c>
      <c r="B36" s="184" t="str">
        <f>VLOOKUP(A36,'1. 문헌특성'!A:W,2,0)</f>
        <v>Oishi</v>
      </c>
      <c r="C36" s="183">
        <f>VLOOKUP(A36,'1. 문헌특성'!A:W,3,0)</f>
        <v>2002</v>
      </c>
      <c r="D36" s="183" t="str">
        <f t="shared" si="1"/>
        <v>Oishi(2002)</v>
      </c>
      <c r="E36" s="184" t="str">
        <f>VLOOKUP(A36,'1. 문헌특성'!A:W,6,0)</f>
        <v>환자대조군</v>
      </c>
      <c r="F36" s="186" t="str">
        <f>VLOOKUP(A36,'1. 문헌특성'!A:W,11,0)</f>
        <v>당뇨병성 신경병증/알콜중독성 다발성신경병증</v>
      </c>
      <c r="G36" s="183" t="s">
        <v>932</v>
      </c>
      <c r="H36" s="183" t="s">
        <v>2471</v>
      </c>
      <c r="I36" s="183" t="s">
        <v>2471</v>
      </c>
      <c r="J36" s="188">
        <v>10</v>
      </c>
      <c r="K36" s="188">
        <v>9</v>
      </c>
      <c r="L36" s="188">
        <v>90</v>
      </c>
      <c r="M36" s="188">
        <v>1</v>
      </c>
      <c r="N36" s="188">
        <v>10</v>
      </c>
      <c r="O36" s="188">
        <v>14</v>
      </c>
      <c r="P36" s="188">
        <v>11</v>
      </c>
      <c r="Q36" s="188">
        <v>90</v>
      </c>
      <c r="R36" s="188">
        <v>3</v>
      </c>
      <c r="S36" s="188">
        <v>20</v>
      </c>
    </row>
    <row r="37" spans="1:21" ht="22.5" customHeight="1" x14ac:dyDescent="0.3">
      <c r="A37" s="183">
        <v>620</v>
      </c>
      <c r="B37" s="184" t="str">
        <f>VLOOKUP(A37,'1. 문헌특성'!A:W,2,0)</f>
        <v>Oishi</v>
      </c>
      <c r="C37" s="183">
        <f>VLOOKUP(A37,'1. 문헌특성'!A:W,3,0)</f>
        <v>2002</v>
      </c>
      <c r="D37" s="183" t="str">
        <f t="shared" si="1"/>
        <v>Oishi(2002)</v>
      </c>
      <c r="E37" s="184" t="str">
        <f>VLOOKUP(A37,'1. 문헌특성'!A:W,6,0)</f>
        <v>환자대조군</v>
      </c>
      <c r="F37" s="186" t="str">
        <f>VLOOKUP(A37,'1. 문헌특성'!A:W,11,0)</f>
        <v>당뇨병성 신경병증/알콜중독성 다발성신경병증</v>
      </c>
      <c r="G37" s="183" t="s">
        <v>946</v>
      </c>
      <c r="H37" s="183" t="s">
        <v>2471</v>
      </c>
      <c r="I37" s="183" t="s">
        <v>2471</v>
      </c>
      <c r="J37" s="188">
        <v>10</v>
      </c>
      <c r="K37" s="188">
        <v>7</v>
      </c>
      <c r="L37" s="188">
        <v>71</v>
      </c>
      <c r="M37" s="188">
        <v>3</v>
      </c>
      <c r="N37" s="188">
        <v>30</v>
      </c>
      <c r="O37" s="188">
        <v>14</v>
      </c>
      <c r="P37" s="188">
        <v>10</v>
      </c>
      <c r="Q37" s="188">
        <v>70</v>
      </c>
      <c r="R37" s="188">
        <v>4</v>
      </c>
      <c r="S37" s="188">
        <v>30</v>
      </c>
    </row>
    <row r="38" spans="1:21" ht="22.5" customHeight="1" x14ac:dyDescent="0.3">
      <c r="A38" s="183">
        <v>620</v>
      </c>
      <c r="B38" s="184" t="str">
        <f>VLOOKUP(A38,'1. 문헌특성'!A:W,2,0)</f>
        <v>Oishi</v>
      </c>
      <c r="C38" s="183">
        <f>VLOOKUP(A38,'1. 문헌특성'!A:W,3,0)</f>
        <v>2002</v>
      </c>
      <c r="D38" s="183" t="str">
        <f t="shared" si="1"/>
        <v>Oishi(2002)</v>
      </c>
      <c r="E38" s="184" t="str">
        <f>VLOOKUP(A38,'1. 문헌특성'!A:W,6,0)</f>
        <v>환자대조군</v>
      </c>
      <c r="F38" s="186" t="str">
        <f>VLOOKUP(A38,'1. 문헌특성'!A:W,11,0)</f>
        <v>당뇨병성 신경병증/알콜중독성 다발성신경병증</v>
      </c>
      <c r="G38" s="183" t="s">
        <v>933</v>
      </c>
      <c r="H38" s="183" t="s">
        <v>2471</v>
      </c>
      <c r="I38" s="183" t="s">
        <v>2471</v>
      </c>
      <c r="J38" s="188">
        <v>10</v>
      </c>
      <c r="K38" s="188">
        <v>8</v>
      </c>
      <c r="L38" s="188">
        <v>79</v>
      </c>
      <c r="M38" s="188">
        <v>2</v>
      </c>
      <c r="N38" s="188">
        <v>20</v>
      </c>
      <c r="O38" s="188">
        <v>14</v>
      </c>
      <c r="P38" s="188">
        <v>11</v>
      </c>
      <c r="Q38" s="188">
        <v>80</v>
      </c>
      <c r="R38" s="188">
        <v>3</v>
      </c>
      <c r="S38" s="188">
        <v>20</v>
      </c>
    </row>
    <row r="39" spans="1:21" ht="22.5" customHeight="1" x14ac:dyDescent="0.3">
      <c r="A39" s="183">
        <v>681</v>
      </c>
      <c r="B39" s="184" t="str">
        <f>VLOOKUP(A39,'1. 문헌특성'!A:W,2,0)</f>
        <v>Marinis</v>
      </c>
      <c r="C39" s="183">
        <f>VLOOKUP(A39,'1. 문헌특성'!A:W,3,0)</f>
        <v>2000</v>
      </c>
      <c r="D39" s="183" t="str">
        <f t="shared" si="1"/>
        <v>Marinis(2000)</v>
      </c>
      <c r="E39" s="184" t="str">
        <f>VLOOKUP(A39,'1. 문헌특성'!A:W,6,0)</f>
        <v>환자대조군</v>
      </c>
      <c r="F39" s="186" t="str">
        <f>VLOOKUP(A39,'1. 문헌특성'!A:W,11,0)</f>
        <v>파킨슨병(PD)/다계통위축증(MSA)</v>
      </c>
      <c r="G39" s="183" t="s">
        <v>2471</v>
      </c>
      <c r="H39" s="183" t="s">
        <v>2471</v>
      </c>
      <c r="I39" s="183" t="s">
        <v>2471</v>
      </c>
      <c r="J39" s="188">
        <v>15</v>
      </c>
      <c r="K39" s="188">
        <v>15</v>
      </c>
      <c r="L39" s="188">
        <v>100</v>
      </c>
      <c r="M39" s="188">
        <v>0</v>
      </c>
      <c r="N39" s="188">
        <v>0</v>
      </c>
      <c r="O39" s="188">
        <v>15</v>
      </c>
      <c r="P39" s="188">
        <v>5</v>
      </c>
      <c r="Q39" s="188">
        <v>33.299999999999997</v>
      </c>
      <c r="R39" s="188">
        <v>10</v>
      </c>
      <c r="S39" s="188">
        <v>66.7</v>
      </c>
    </row>
    <row r="40" spans="1:21" ht="22.5" customHeight="1" x14ac:dyDescent="0.3">
      <c r="A40" s="183">
        <v>787</v>
      </c>
      <c r="B40" s="184" t="str">
        <f>VLOOKUP(A40,'1. 문헌특성'!A:W,2,0)</f>
        <v>Wilder-Smith</v>
      </c>
      <c r="C40" s="183">
        <f>VLOOKUP(A40,'1. 문헌특성'!A:W,3,0)</f>
        <v>1996</v>
      </c>
      <c r="D40" s="183" t="str">
        <f t="shared" ref="D40:D48" si="2">B40&amp;"("&amp;C40&amp;")"</f>
        <v>Wilder-Smith(1996)</v>
      </c>
      <c r="E40" s="184" t="str">
        <f>VLOOKUP(A40,'1. 문헌특성'!A:W,6,0)</f>
        <v>환자대조군</v>
      </c>
      <c r="F40" s="186" t="str">
        <f>VLOOKUP(A40,'1. 문헌특성'!A:W,11,0)</f>
        <v>나병환자/나병환자 접촉자</v>
      </c>
      <c r="G40" s="183" t="s">
        <v>476</v>
      </c>
      <c r="H40" s="183" t="s">
        <v>2471</v>
      </c>
      <c r="I40" s="183" t="s">
        <v>2471</v>
      </c>
      <c r="J40" s="188">
        <v>89</v>
      </c>
      <c r="K40" s="188">
        <v>35</v>
      </c>
      <c r="L40" s="188">
        <v>39.1</v>
      </c>
      <c r="M40" s="188">
        <v>54</v>
      </c>
      <c r="N40" s="188">
        <v>60.9</v>
      </c>
      <c r="O40" s="188">
        <v>36</v>
      </c>
      <c r="P40" s="188">
        <v>31</v>
      </c>
      <c r="Q40" s="188">
        <v>86.2</v>
      </c>
      <c r="R40" s="188">
        <v>5</v>
      </c>
      <c r="S40" s="188">
        <v>13.8</v>
      </c>
    </row>
    <row r="41" spans="1:21" ht="22.5" customHeight="1" x14ac:dyDescent="0.3">
      <c r="A41" s="183">
        <v>787</v>
      </c>
      <c r="B41" s="184" t="str">
        <f>VLOOKUP(A41,'1. 문헌특성'!A:W,2,0)</f>
        <v>Wilder-Smith</v>
      </c>
      <c r="C41" s="183">
        <f>VLOOKUP(A41,'1. 문헌특성'!A:W,3,0)</f>
        <v>1996</v>
      </c>
      <c r="D41" s="183" t="str">
        <f t="shared" si="2"/>
        <v>Wilder-Smith(1996)</v>
      </c>
      <c r="E41" s="184" t="str">
        <f>VLOOKUP(A41,'1. 문헌특성'!A:W,6,0)</f>
        <v>환자대조군</v>
      </c>
      <c r="F41" s="186" t="str">
        <f>VLOOKUP(A41,'1. 문헌특성'!A:W,11,0)</f>
        <v>나병환자/나병환자 접촉자</v>
      </c>
      <c r="G41" s="183" t="s">
        <v>868</v>
      </c>
      <c r="H41" s="183" t="s">
        <v>2471</v>
      </c>
      <c r="I41" s="183" t="s">
        <v>2471</v>
      </c>
      <c r="J41" s="188">
        <v>89</v>
      </c>
      <c r="K41" s="188">
        <v>50</v>
      </c>
      <c r="L41" s="188">
        <v>56.7</v>
      </c>
      <c r="M41" s="188">
        <v>39</v>
      </c>
      <c r="N41" s="188">
        <v>43.3</v>
      </c>
      <c r="O41" s="188">
        <v>36</v>
      </c>
      <c r="P41" s="188">
        <v>34</v>
      </c>
      <c r="Q41" s="188">
        <v>94.5</v>
      </c>
      <c r="R41" s="188">
        <v>2</v>
      </c>
      <c r="S41" s="188">
        <v>5.5</v>
      </c>
    </row>
    <row r="42" spans="1:21" ht="22.5" customHeight="1" x14ac:dyDescent="0.3">
      <c r="A42" s="183">
        <v>787</v>
      </c>
      <c r="B42" s="184" t="str">
        <f>VLOOKUP(A42,'1. 문헌특성'!A:W,2,0)</f>
        <v>Wilder-Smith</v>
      </c>
      <c r="C42" s="183">
        <f>VLOOKUP(A42,'1. 문헌특성'!A:W,3,0)</f>
        <v>1996</v>
      </c>
      <c r="D42" s="183" t="str">
        <f t="shared" si="2"/>
        <v>Wilder-Smith(1996)</v>
      </c>
      <c r="E42" s="184" t="str">
        <f>VLOOKUP(A42,'1. 문헌특성'!A:W,6,0)</f>
        <v>환자대조군</v>
      </c>
      <c r="F42" s="186" t="str">
        <f>VLOOKUP(A42,'1. 문헌특성'!A:W,11,0)</f>
        <v>나병환자/나병환자 접촉자</v>
      </c>
      <c r="G42" s="183" t="s">
        <v>872</v>
      </c>
      <c r="H42" s="183" t="s">
        <v>2471</v>
      </c>
      <c r="I42" s="183" t="s">
        <v>2471</v>
      </c>
      <c r="J42" s="188">
        <v>89</v>
      </c>
      <c r="K42" s="188">
        <v>19</v>
      </c>
      <c r="L42" s="188">
        <v>21.400000000000006</v>
      </c>
      <c r="M42" s="188">
        <v>70</v>
      </c>
      <c r="N42" s="188">
        <v>78.599999999999994</v>
      </c>
      <c r="O42" s="188">
        <v>36</v>
      </c>
      <c r="P42" s="188">
        <v>28</v>
      </c>
      <c r="Q42" s="188">
        <v>77.8</v>
      </c>
      <c r="R42" s="188">
        <v>8</v>
      </c>
      <c r="S42" s="188">
        <v>22.2</v>
      </c>
    </row>
    <row r="43" spans="1:21" ht="22.5" customHeight="1" x14ac:dyDescent="0.3">
      <c r="A43" s="183">
        <v>787</v>
      </c>
      <c r="B43" s="184" t="str">
        <f>VLOOKUP(A43,'1. 문헌특성'!A:W,2,0)</f>
        <v>Wilder-Smith</v>
      </c>
      <c r="C43" s="183">
        <f>VLOOKUP(A43,'1. 문헌특성'!A:W,3,0)</f>
        <v>1996</v>
      </c>
      <c r="D43" s="183" t="str">
        <f t="shared" si="2"/>
        <v>Wilder-Smith(1996)</v>
      </c>
      <c r="E43" s="184" t="str">
        <f>VLOOKUP(A43,'1. 문헌특성'!A:W,6,0)</f>
        <v>환자대조군</v>
      </c>
      <c r="F43" s="186" t="str">
        <f>VLOOKUP(A43,'1. 문헌특성'!A:W,11,0)</f>
        <v>나병환자/나병환자 접촉자</v>
      </c>
      <c r="G43" s="183" t="s">
        <v>932</v>
      </c>
      <c r="H43" s="183" t="s">
        <v>2471</v>
      </c>
      <c r="I43" s="183" t="s">
        <v>2471</v>
      </c>
      <c r="J43" s="188">
        <v>88</v>
      </c>
      <c r="K43" s="188">
        <v>48</v>
      </c>
      <c r="L43" s="188">
        <v>54.5</v>
      </c>
      <c r="M43" s="188">
        <v>40</v>
      </c>
      <c r="N43" s="188">
        <v>45.5</v>
      </c>
      <c r="O43" s="188">
        <v>36</v>
      </c>
      <c r="P43" s="188">
        <v>34</v>
      </c>
      <c r="Q43" s="188">
        <v>94.4</v>
      </c>
      <c r="R43" s="188">
        <v>2</v>
      </c>
      <c r="S43" s="188">
        <v>5.6</v>
      </c>
    </row>
    <row r="44" spans="1:21" ht="22.5" customHeight="1" x14ac:dyDescent="0.3">
      <c r="A44" s="183">
        <v>787</v>
      </c>
      <c r="B44" s="184" t="str">
        <f>VLOOKUP(A44,'1. 문헌특성'!A:W,2,0)</f>
        <v>Wilder-Smith</v>
      </c>
      <c r="C44" s="183">
        <f>VLOOKUP(A44,'1. 문헌특성'!A:W,3,0)</f>
        <v>1996</v>
      </c>
      <c r="D44" s="183" t="str">
        <f t="shared" si="2"/>
        <v>Wilder-Smith(1996)</v>
      </c>
      <c r="E44" s="184" t="str">
        <f>VLOOKUP(A44,'1. 문헌특성'!A:W,6,0)</f>
        <v>환자대조군</v>
      </c>
      <c r="F44" s="186" t="str">
        <f>VLOOKUP(A44,'1. 문헌특성'!A:W,11,0)</f>
        <v>나병환자/나병환자 접촉자</v>
      </c>
      <c r="G44" s="183" t="s">
        <v>945</v>
      </c>
      <c r="H44" s="183" t="s">
        <v>2471</v>
      </c>
      <c r="I44" s="183" t="s">
        <v>2471</v>
      </c>
      <c r="J44" s="188">
        <v>87</v>
      </c>
      <c r="K44" s="188">
        <v>50</v>
      </c>
      <c r="L44" s="188">
        <v>57.5</v>
      </c>
      <c r="M44" s="188">
        <v>37</v>
      </c>
      <c r="N44" s="188">
        <v>42.5</v>
      </c>
      <c r="O44" s="188">
        <v>36</v>
      </c>
      <c r="P44" s="188">
        <v>34</v>
      </c>
      <c r="Q44" s="188">
        <v>94.4</v>
      </c>
      <c r="R44" s="188">
        <v>2</v>
      </c>
      <c r="S44" s="188">
        <v>5.6</v>
      </c>
    </row>
    <row r="45" spans="1:21" ht="22.5" customHeight="1" x14ac:dyDescent="0.3">
      <c r="A45" s="183">
        <v>787</v>
      </c>
      <c r="B45" s="184" t="str">
        <f>VLOOKUP(A45,'1. 문헌특성'!A:W,2,0)</f>
        <v>Wilder-Smith</v>
      </c>
      <c r="C45" s="183">
        <f>VLOOKUP(A45,'1. 문헌특성'!A:W,3,0)</f>
        <v>1996</v>
      </c>
      <c r="D45" s="183" t="str">
        <f t="shared" si="2"/>
        <v>Wilder-Smith(1996)</v>
      </c>
      <c r="E45" s="184" t="str">
        <f>VLOOKUP(A45,'1. 문헌특성'!A:W,6,0)</f>
        <v>환자대조군</v>
      </c>
      <c r="F45" s="186" t="str">
        <f>VLOOKUP(A45,'1. 문헌특성'!A:W,11,0)</f>
        <v>나병환자/나병환자 접촉자</v>
      </c>
      <c r="G45" s="183" t="s">
        <v>933</v>
      </c>
      <c r="H45" s="183" t="s">
        <v>2471</v>
      </c>
      <c r="I45" s="183" t="s">
        <v>2471</v>
      </c>
      <c r="J45" s="188">
        <v>89</v>
      </c>
      <c r="K45" s="188">
        <v>20</v>
      </c>
      <c r="L45" s="188">
        <v>22.5</v>
      </c>
      <c r="M45" s="188">
        <v>69</v>
      </c>
      <c r="N45" s="188">
        <v>77.5</v>
      </c>
      <c r="O45" s="188">
        <v>36</v>
      </c>
      <c r="P45" s="188">
        <v>29</v>
      </c>
      <c r="Q45" s="188">
        <v>80.599999999999994</v>
      </c>
      <c r="R45" s="188">
        <v>7</v>
      </c>
      <c r="S45" s="188">
        <v>19.399999999999999</v>
      </c>
    </row>
    <row r="46" spans="1:21" ht="22.5" customHeight="1" x14ac:dyDescent="0.3">
      <c r="A46" s="183">
        <v>787</v>
      </c>
      <c r="B46" s="184" t="str">
        <f>VLOOKUP(A46,'1. 문헌특성'!A:W,2,0)</f>
        <v>Wilder-Smith</v>
      </c>
      <c r="C46" s="183">
        <f>VLOOKUP(A46,'1. 문헌특성'!A:W,3,0)</f>
        <v>1996</v>
      </c>
      <c r="D46" s="183" t="str">
        <f t="shared" si="2"/>
        <v>Wilder-Smith(1996)</v>
      </c>
      <c r="E46" s="184" t="str">
        <f>VLOOKUP(A46,'1. 문헌특성'!A:W,6,0)</f>
        <v>환자대조군</v>
      </c>
      <c r="F46" s="186" t="str">
        <f>VLOOKUP(A46,'1. 문헌특성'!A:W,11,0)</f>
        <v>나병환자/나병환자 접촉자</v>
      </c>
      <c r="G46" s="183" t="s">
        <v>946</v>
      </c>
      <c r="H46" s="183" t="s">
        <v>2471</v>
      </c>
      <c r="I46" s="183" t="s">
        <v>2471</v>
      </c>
      <c r="J46" s="188">
        <v>89</v>
      </c>
      <c r="K46" s="188">
        <v>18</v>
      </c>
      <c r="L46" s="188">
        <v>20.2</v>
      </c>
      <c r="M46" s="188">
        <v>71</v>
      </c>
      <c r="N46" s="188">
        <v>79.8</v>
      </c>
      <c r="O46" s="188">
        <v>36</v>
      </c>
      <c r="P46" s="188">
        <v>27</v>
      </c>
      <c r="Q46" s="188">
        <v>75</v>
      </c>
      <c r="R46" s="188">
        <v>9</v>
      </c>
      <c r="S46" s="188">
        <v>25</v>
      </c>
    </row>
    <row r="47" spans="1:21" ht="22.5" customHeight="1" x14ac:dyDescent="0.3">
      <c r="A47" s="183">
        <v>820</v>
      </c>
      <c r="B47" s="184" t="str">
        <f>VLOOKUP(A47,'1. 문헌특성'!A:W,2,0)</f>
        <v>Jha</v>
      </c>
      <c r="C47" s="183">
        <f>VLOOKUP(A47,'1. 문헌특성'!A:W,3,0)</f>
        <v>1995</v>
      </c>
      <c r="D47" s="183" t="str">
        <f t="shared" si="2"/>
        <v>Jha(1995)</v>
      </c>
      <c r="E47" s="184" t="str">
        <f>VLOOKUP(A47,'1. 문헌특성'!A:W,6,0)</f>
        <v>환자대조군</v>
      </c>
      <c r="F47" s="186" t="str">
        <f>VLOOKUP(A47,'1. 문헌특성'!A:W,11,0)</f>
        <v>당뇨병성 신경병증 증상 있음/ 당뇨병성 신경병증 증상 없음</v>
      </c>
      <c r="G47" s="183" t="s">
        <v>2471</v>
      </c>
      <c r="H47" s="183" t="s">
        <v>2471</v>
      </c>
      <c r="I47" s="183" t="s">
        <v>2471</v>
      </c>
      <c r="J47" s="188">
        <v>15</v>
      </c>
      <c r="K47" s="188">
        <v>5</v>
      </c>
      <c r="L47" s="188">
        <v>33</v>
      </c>
      <c r="M47" s="188">
        <v>10</v>
      </c>
      <c r="N47" s="188">
        <v>67</v>
      </c>
      <c r="O47" s="188">
        <v>19</v>
      </c>
      <c r="P47" s="188">
        <v>11</v>
      </c>
      <c r="Q47" s="188">
        <v>58</v>
      </c>
      <c r="R47" s="188">
        <v>8</v>
      </c>
      <c r="S47" s="188">
        <v>42</v>
      </c>
    </row>
    <row r="48" spans="1:21" ht="22.5" customHeight="1" x14ac:dyDescent="0.3">
      <c r="A48" s="187">
        <v>1518</v>
      </c>
      <c r="B48" s="184" t="str">
        <f>VLOOKUP(A48,'1. 문헌특성'!A:W,2,0)</f>
        <v>Robles</v>
      </c>
      <c r="C48" s="183">
        <f>VLOOKUP(A48,'1. 문헌특성'!A:W,3,0)</f>
        <v>1999</v>
      </c>
      <c r="D48" s="183" t="str">
        <f t="shared" si="2"/>
        <v>Robles(1999)</v>
      </c>
      <c r="E48" s="184" t="str">
        <f>VLOOKUP(A48,'1. 문헌특성'!A:W,6,0)</f>
        <v>환자대조군</v>
      </c>
      <c r="F48" s="186" t="str">
        <f>VLOOKUP(A48,'1. 문헌특성'!A:W,11,0)</f>
        <v>요독증으로 인한 투석 + 당뇨 있음/ 요독증으로 인한 투석+ 당뇨 없음</v>
      </c>
      <c r="G48" s="183" t="s">
        <v>2471</v>
      </c>
      <c r="H48" s="183" t="s">
        <v>2471</v>
      </c>
      <c r="I48" s="183" t="s">
        <v>2471</v>
      </c>
      <c r="J48" s="188">
        <v>20</v>
      </c>
      <c r="K48" s="188">
        <v>14</v>
      </c>
      <c r="L48" s="188">
        <v>70</v>
      </c>
      <c r="M48" s="188">
        <v>6</v>
      </c>
      <c r="N48" s="188">
        <v>30</v>
      </c>
      <c r="O48" s="188">
        <v>7</v>
      </c>
      <c r="P48" s="188">
        <v>0</v>
      </c>
      <c r="Q48" s="188">
        <v>0</v>
      </c>
      <c r="R48" s="188">
        <v>7</v>
      </c>
      <c r="S48" s="188">
        <v>100</v>
      </c>
    </row>
    <row r="49" spans="1:19" ht="22.5" customHeight="1" x14ac:dyDescent="0.3">
      <c r="A49" s="183" t="s">
        <v>300</v>
      </c>
      <c r="B49" s="184" t="str">
        <f>VLOOKUP(A49,'1. 문헌특성'!A:W,2,0)</f>
        <v>김광국</v>
      </c>
      <c r="C49" s="183">
        <f>VLOOKUP(A49,'1. 문헌특성'!A:W,3,0)</f>
        <v>1990</v>
      </c>
      <c r="D49" s="183" t="str">
        <f t="shared" ref="D49" si="3">B49&amp;"("&amp;C49&amp;")"</f>
        <v>김광국(1990)</v>
      </c>
      <c r="E49" s="184" t="str">
        <f>VLOOKUP(A49,'1. 문헌특성'!A:W,6,0)</f>
        <v>환자대조군</v>
      </c>
      <c r="F49" s="186" t="str">
        <f>VLOOKUP(A49,'1. 문헌특성'!A:W,11,0)</f>
        <v>당뇨병+자율신경병증 있음/ 당뇨병+자율신경병증 없음</v>
      </c>
      <c r="G49" s="183" t="s">
        <v>56</v>
      </c>
      <c r="H49" s="183" t="s">
        <v>2471</v>
      </c>
      <c r="I49" s="183" t="s">
        <v>2471</v>
      </c>
      <c r="J49" s="188">
        <v>32</v>
      </c>
      <c r="K49" s="188">
        <v>12</v>
      </c>
      <c r="L49" s="188">
        <v>37.5</v>
      </c>
      <c r="M49" s="188">
        <v>20</v>
      </c>
      <c r="N49" s="188">
        <v>62.5</v>
      </c>
      <c r="O49" s="188">
        <v>32</v>
      </c>
      <c r="P49" s="188">
        <v>18</v>
      </c>
      <c r="Q49" s="188">
        <v>56.3</v>
      </c>
      <c r="R49" s="188">
        <v>14</v>
      </c>
      <c r="S49" s="188">
        <v>43.7</v>
      </c>
    </row>
    <row r="50" spans="1:19" ht="22.5" customHeight="1" x14ac:dyDescent="0.3">
      <c r="A50" s="183" t="s">
        <v>296</v>
      </c>
      <c r="B50" s="184" t="str">
        <f>VLOOKUP(A50,'1. 문헌특성'!A:W,2,0)</f>
        <v>박주현</v>
      </c>
      <c r="C50" s="183">
        <f>VLOOKUP(A50,'1. 문헌특성'!A:W,3,0)</f>
        <v>1998</v>
      </c>
      <c r="D50" s="183" t="str">
        <f>B50&amp;"("&amp;C50&amp;")"</f>
        <v>박주현(1998)</v>
      </c>
      <c r="E50" s="184" t="str">
        <f>VLOOKUP(A50,'1. 문헌특성'!A:W,6,0)</f>
        <v>환자대조군</v>
      </c>
      <c r="F50" s="186" t="s">
        <v>2494</v>
      </c>
      <c r="G50" s="183" t="s">
        <v>868</v>
      </c>
      <c r="H50" s="183" t="s">
        <v>2471</v>
      </c>
      <c r="I50" s="183" t="s">
        <v>2471</v>
      </c>
      <c r="J50" s="188">
        <v>20</v>
      </c>
      <c r="K50" s="188">
        <v>20</v>
      </c>
      <c r="L50" s="188">
        <v>100</v>
      </c>
      <c r="M50" s="188">
        <v>0</v>
      </c>
      <c r="N50" s="188">
        <v>0</v>
      </c>
      <c r="O50" s="188">
        <v>27</v>
      </c>
      <c r="P50" s="188">
        <v>22</v>
      </c>
      <c r="Q50" s="188">
        <v>81</v>
      </c>
      <c r="R50" s="188">
        <v>5</v>
      </c>
      <c r="S50" s="188">
        <v>19</v>
      </c>
    </row>
    <row r="51" spans="1:19" ht="22.5" customHeight="1" x14ac:dyDescent="0.3">
      <c r="A51" s="183" t="s">
        <v>296</v>
      </c>
      <c r="B51" s="184" t="str">
        <f>VLOOKUP(A51,'1. 문헌특성'!A:W,2,0)</f>
        <v>박주현</v>
      </c>
      <c r="C51" s="183">
        <f>VLOOKUP(A51,'1. 문헌특성'!A:W,3,0)</f>
        <v>1998</v>
      </c>
      <c r="D51" s="183" t="str">
        <f>B51&amp;"("&amp;C51&amp;")"</f>
        <v>박주현(1998)</v>
      </c>
      <c r="E51" s="184" t="str">
        <f>VLOOKUP(A51,'1. 문헌특성'!A:W,6,0)</f>
        <v>환자대조군</v>
      </c>
      <c r="F51" s="186" t="s">
        <v>2494</v>
      </c>
      <c r="G51" s="183" t="s">
        <v>872</v>
      </c>
      <c r="H51" s="183" t="s">
        <v>2471</v>
      </c>
      <c r="I51" s="183" t="s">
        <v>2471</v>
      </c>
      <c r="J51" s="188">
        <v>20</v>
      </c>
      <c r="K51" s="188">
        <v>16</v>
      </c>
      <c r="L51" s="188">
        <v>80</v>
      </c>
      <c r="M51" s="188">
        <v>4</v>
      </c>
      <c r="N51" s="188">
        <v>20</v>
      </c>
      <c r="O51" s="188">
        <v>27</v>
      </c>
      <c r="P51" s="188">
        <v>9</v>
      </c>
      <c r="Q51" s="188">
        <v>33</v>
      </c>
      <c r="R51" s="188">
        <v>18</v>
      </c>
      <c r="S51" s="188">
        <v>67</v>
      </c>
    </row>
    <row r="113" spans="1:26" s="174" customFormat="1" x14ac:dyDescent="0.3">
      <c r="A113" s="175">
        <v>900</v>
      </c>
      <c r="B113" s="176" t="s">
        <v>276</v>
      </c>
      <c r="C113" s="175">
        <v>1991</v>
      </c>
      <c r="D113" s="175"/>
      <c r="E113" s="176" t="s">
        <v>42</v>
      </c>
      <c r="F113" s="195" t="s">
        <v>280</v>
      </c>
      <c r="G113" s="175"/>
      <c r="H113" s="175"/>
      <c r="I113" s="175"/>
      <c r="J113" s="175">
        <v>11</v>
      </c>
      <c r="K113" s="175">
        <v>7</v>
      </c>
      <c r="L113" s="175"/>
      <c r="M113" s="175">
        <v>4</v>
      </c>
      <c r="N113" s="175"/>
      <c r="O113" s="175"/>
      <c r="P113" s="175"/>
      <c r="Q113" s="175"/>
      <c r="R113" s="175"/>
      <c r="S113" s="175"/>
    </row>
    <row r="114" spans="1:26" s="174" customFormat="1" x14ac:dyDescent="0.3">
      <c r="A114" s="173">
        <v>829</v>
      </c>
      <c r="B114" s="174" t="s">
        <v>244</v>
      </c>
      <c r="C114" s="173">
        <v>1995</v>
      </c>
      <c r="D114" s="173"/>
      <c r="E114" s="174" t="s">
        <v>42</v>
      </c>
      <c r="F114" s="196" t="s">
        <v>247</v>
      </c>
      <c r="G114" s="177" t="s">
        <v>868</v>
      </c>
      <c r="H114" s="177"/>
      <c r="I114" s="177"/>
      <c r="J114" s="177">
        <v>50</v>
      </c>
      <c r="K114" s="177"/>
      <c r="L114" s="177"/>
      <c r="M114" s="177">
        <v>9</v>
      </c>
      <c r="N114" s="177">
        <v>18</v>
      </c>
      <c r="O114" s="225">
        <v>38</v>
      </c>
      <c r="P114" s="177"/>
      <c r="Q114" s="177"/>
      <c r="R114" s="225">
        <v>0</v>
      </c>
      <c r="S114" s="225">
        <v>0</v>
      </c>
      <c r="Z114" s="173"/>
    </row>
    <row r="115" spans="1:26" s="174" customFormat="1" x14ac:dyDescent="0.3">
      <c r="A115" s="173">
        <v>829</v>
      </c>
      <c r="B115" s="174" t="s">
        <v>244</v>
      </c>
      <c r="C115" s="173">
        <v>1995</v>
      </c>
      <c r="D115" s="173"/>
      <c r="E115" s="174" t="s">
        <v>42</v>
      </c>
      <c r="F115" s="196" t="s">
        <v>247</v>
      </c>
      <c r="G115" s="173" t="s">
        <v>868</v>
      </c>
      <c r="H115" s="173"/>
      <c r="I115" s="173"/>
      <c r="J115" s="173">
        <v>50</v>
      </c>
      <c r="K115" s="173"/>
      <c r="L115" s="173"/>
      <c r="M115" s="173">
        <v>36</v>
      </c>
      <c r="N115" s="173">
        <v>72</v>
      </c>
      <c r="O115" s="226"/>
      <c r="P115" s="173"/>
      <c r="Q115" s="173"/>
      <c r="R115" s="226"/>
      <c r="S115" s="226"/>
      <c r="Z115" s="173"/>
    </row>
    <row r="116" spans="1:26" s="174" customFormat="1" x14ac:dyDescent="0.3">
      <c r="A116" s="173">
        <v>829</v>
      </c>
      <c r="B116" s="174" t="s">
        <v>244</v>
      </c>
      <c r="C116" s="173">
        <v>1995</v>
      </c>
      <c r="D116" s="173"/>
      <c r="E116" s="174" t="s">
        <v>42</v>
      </c>
      <c r="F116" s="196" t="s">
        <v>247</v>
      </c>
      <c r="G116" s="173" t="s">
        <v>872</v>
      </c>
      <c r="H116" s="173"/>
      <c r="I116" s="173"/>
      <c r="J116" s="173">
        <v>50</v>
      </c>
      <c r="K116" s="173"/>
      <c r="L116" s="173"/>
      <c r="M116" s="173">
        <v>16</v>
      </c>
      <c r="N116" s="173">
        <v>32</v>
      </c>
      <c r="O116" s="226">
        <v>38</v>
      </c>
      <c r="P116" s="173"/>
      <c r="Q116" s="173"/>
      <c r="R116" s="226">
        <v>0</v>
      </c>
      <c r="S116" s="226">
        <v>0</v>
      </c>
      <c r="Z116" s="173"/>
    </row>
    <row r="117" spans="1:26" s="174" customFormat="1" x14ac:dyDescent="0.3">
      <c r="A117" s="173">
        <v>829</v>
      </c>
      <c r="B117" s="174" t="s">
        <v>244</v>
      </c>
      <c r="C117" s="173">
        <v>1995</v>
      </c>
      <c r="D117" s="173"/>
      <c r="E117" s="174" t="s">
        <v>42</v>
      </c>
      <c r="F117" s="196" t="s">
        <v>247</v>
      </c>
      <c r="G117" s="173" t="s">
        <v>872</v>
      </c>
      <c r="H117" s="173"/>
      <c r="I117" s="173"/>
      <c r="J117" s="173">
        <v>50</v>
      </c>
      <c r="K117" s="173"/>
      <c r="L117" s="173"/>
      <c r="M117" s="173">
        <v>37</v>
      </c>
      <c r="N117" s="173">
        <v>74</v>
      </c>
      <c r="O117" s="226"/>
      <c r="P117" s="173"/>
      <c r="Q117" s="173"/>
      <c r="R117" s="226"/>
      <c r="S117" s="226"/>
      <c r="Z117" s="173"/>
    </row>
    <row r="118" spans="1:26" s="174" customFormat="1" x14ac:dyDescent="0.3">
      <c r="A118" s="173">
        <v>829</v>
      </c>
      <c r="B118" s="174" t="s">
        <v>244</v>
      </c>
      <c r="C118" s="173">
        <v>1995</v>
      </c>
      <c r="D118" s="173"/>
      <c r="E118" s="174" t="s">
        <v>42</v>
      </c>
      <c r="F118" s="196" t="s">
        <v>247</v>
      </c>
      <c r="G118" s="173" t="s">
        <v>868</v>
      </c>
      <c r="H118" s="173"/>
      <c r="I118" s="173"/>
      <c r="J118" s="173">
        <v>50</v>
      </c>
      <c r="K118" s="173"/>
      <c r="L118" s="173"/>
      <c r="M118" s="173">
        <v>9</v>
      </c>
      <c r="N118" s="173">
        <v>18</v>
      </c>
      <c r="O118" s="226">
        <v>38</v>
      </c>
      <c r="P118" s="173"/>
      <c r="Q118" s="173"/>
      <c r="R118" s="226">
        <v>0</v>
      </c>
      <c r="S118" s="226">
        <v>0</v>
      </c>
      <c r="Z118" s="173"/>
    </row>
    <row r="119" spans="1:26" s="174" customFormat="1" x14ac:dyDescent="0.3">
      <c r="A119" s="173">
        <v>829</v>
      </c>
      <c r="B119" s="174" t="s">
        <v>244</v>
      </c>
      <c r="C119" s="173">
        <v>1995</v>
      </c>
      <c r="D119" s="173"/>
      <c r="E119" s="174" t="s">
        <v>42</v>
      </c>
      <c r="F119" s="196" t="s">
        <v>247</v>
      </c>
      <c r="G119" s="173" t="s">
        <v>868</v>
      </c>
      <c r="H119" s="173"/>
      <c r="I119" s="173"/>
      <c r="J119" s="173">
        <v>50</v>
      </c>
      <c r="K119" s="173"/>
      <c r="L119" s="173"/>
      <c r="M119" s="173">
        <v>19</v>
      </c>
      <c r="N119" s="173">
        <v>38</v>
      </c>
      <c r="O119" s="226"/>
      <c r="P119" s="173"/>
      <c r="Q119" s="173"/>
      <c r="R119" s="226"/>
      <c r="S119" s="226"/>
      <c r="Z119" s="173"/>
    </row>
    <row r="120" spans="1:26" s="174" customFormat="1" x14ac:dyDescent="0.3">
      <c r="A120" s="173">
        <v>829</v>
      </c>
      <c r="B120" s="174" t="s">
        <v>244</v>
      </c>
      <c r="C120" s="173">
        <v>1995</v>
      </c>
      <c r="D120" s="173"/>
      <c r="E120" s="174" t="s">
        <v>42</v>
      </c>
      <c r="F120" s="196" t="s">
        <v>247</v>
      </c>
      <c r="G120" s="173" t="s">
        <v>872</v>
      </c>
      <c r="H120" s="173"/>
      <c r="I120" s="173"/>
      <c r="J120" s="173">
        <v>50</v>
      </c>
      <c r="K120" s="173"/>
      <c r="L120" s="173"/>
      <c r="M120" s="173">
        <v>16</v>
      </c>
      <c r="N120" s="173">
        <v>32</v>
      </c>
      <c r="O120" s="226">
        <v>38</v>
      </c>
      <c r="P120" s="173"/>
      <c r="Q120" s="173"/>
      <c r="R120" s="226">
        <v>0</v>
      </c>
      <c r="S120" s="226">
        <v>0</v>
      </c>
      <c r="Z120" s="173"/>
    </row>
    <row r="121" spans="1:26" s="174" customFormat="1" x14ac:dyDescent="0.3">
      <c r="A121" s="179">
        <v>829</v>
      </c>
      <c r="B121" s="180" t="s">
        <v>244</v>
      </c>
      <c r="C121" s="179">
        <v>1995</v>
      </c>
      <c r="D121" s="179"/>
      <c r="E121" s="180" t="s">
        <v>42</v>
      </c>
      <c r="F121" s="197" t="s">
        <v>247</v>
      </c>
      <c r="G121" s="179" t="s">
        <v>872</v>
      </c>
      <c r="H121" s="179"/>
      <c r="I121" s="179"/>
      <c r="J121" s="179">
        <v>50</v>
      </c>
      <c r="K121" s="179"/>
      <c r="L121" s="179"/>
      <c r="M121" s="179">
        <v>26</v>
      </c>
      <c r="N121" s="179">
        <v>52</v>
      </c>
      <c r="O121" s="227"/>
      <c r="P121" s="179"/>
      <c r="Q121" s="179"/>
      <c r="R121" s="227"/>
      <c r="S121" s="227"/>
      <c r="Z121" s="173"/>
    </row>
    <row r="122" spans="1:26" x14ac:dyDescent="0.3">
      <c r="A122" s="173">
        <v>834</v>
      </c>
      <c r="B122" s="174" t="s">
        <v>249</v>
      </c>
      <c r="C122" s="173">
        <v>1995</v>
      </c>
      <c r="D122" s="173"/>
      <c r="E122" s="174" t="s">
        <v>42</v>
      </c>
      <c r="F122" s="196" t="s">
        <v>247</v>
      </c>
      <c r="G122" s="173" t="s">
        <v>990</v>
      </c>
      <c r="H122" s="173"/>
      <c r="I122" s="173"/>
      <c r="J122" s="173">
        <v>50</v>
      </c>
      <c r="K122" s="173"/>
      <c r="L122" s="173"/>
      <c r="M122" s="173">
        <v>10</v>
      </c>
      <c r="N122" s="173">
        <v>20</v>
      </c>
      <c r="O122" s="225">
        <v>38</v>
      </c>
      <c r="P122" s="173"/>
      <c r="Q122" s="173"/>
      <c r="R122" s="225">
        <v>0</v>
      </c>
      <c r="S122" s="225">
        <v>0</v>
      </c>
    </row>
    <row r="123" spans="1:26" x14ac:dyDescent="0.3">
      <c r="A123" s="173">
        <v>834</v>
      </c>
      <c r="B123" s="174" t="s">
        <v>249</v>
      </c>
      <c r="C123" s="173">
        <v>1995</v>
      </c>
      <c r="D123" s="173"/>
      <c r="E123" s="174" t="s">
        <v>42</v>
      </c>
      <c r="F123" s="196" t="s">
        <v>247</v>
      </c>
      <c r="G123" s="173" t="s">
        <v>990</v>
      </c>
      <c r="H123" s="173"/>
      <c r="I123" s="173"/>
      <c r="J123" s="173">
        <v>50</v>
      </c>
      <c r="K123" s="173"/>
      <c r="L123" s="173"/>
      <c r="M123" s="173">
        <v>38</v>
      </c>
      <c r="N123" s="173">
        <v>76</v>
      </c>
      <c r="O123" s="226"/>
      <c r="P123" s="173"/>
      <c r="Q123" s="173"/>
      <c r="R123" s="226"/>
      <c r="S123" s="226"/>
    </row>
    <row r="124" spans="1:26" x14ac:dyDescent="0.3">
      <c r="A124" s="173">
        <v>834</v>
      </c>
      <c r="B124" s="174" t="s">
        <v>249</v>
      </c>
      <c r="C124" s="173">
        <v>1995</v>
      </c>
      <c r="D124" s="173"/>
      <c r="E124" s="174" t="s">
        <v>42</v>
      </c>
      <c r="F124" s="196" t="s">
        <v>247</v>
      </c>
      <c r="G124" s="173" t="s">
        <v>990</v>
      </c>
      <c r="H124" s="173"/>
      <c r="I124" s="173"/>
      <c r="J124" s="173">
        <v>50</v>
      </c>
      <c r="K124" s="173"/>
      <c r="L124" s="173"/>
      <c r="M124" s="173">
        <v>18</v>
      </c>
      <c r="N124" s="173">
        <v>36</v>
      </c>
      <c r="O124" s="226">
        <v>38</v>
      </c>
      <c r="P124" s="173"/>
      <c r="Q124" s="173"/>
      <c r="R124" s="226">
        <v>0</v>
      </c>
      <c r="S124" s="226">
        <v>0</v>
      </c>
    </row>
    <row r="125" spans="1:26" x14ac:dyDescent="0.3">
      <c r="A125" s="179">
        <v>834</v>
      </c>
      <c r="B125" s="180" t="s">
        <v>249</v>
      </c>
      <c r="C125" s="179">
        <v>1995</v>
      </c>
      <c r="D125" s="179"/>
      <c r="E125" s="180" t="s">
        <v>42</v>
      </c>
      <c r="F125" s="197" t="s">
        <v>247</v>
      </c>
      <c r="G125" s="179" t="s">
        <v>990</v>
      </c>
      <c r="H125" s="179"/>
      <c r="I125" s="179"/>
      <c r="J125" s="179">
        <v>50</v>
      </c>
      <c r="K125" s="179"/>
      <c r="L125" s="179"/>
      <c r="M125" s="179">
        <v>32</v>
      </c>
      <c r="N125" s="179">
        <v>64</v>
      </c>
      <c r="O125" s="227"/>
      <c r="P125" s="179"/>
      <c r="Q125" s="179"/>
      <c r="R125" s="227"/>
      <c r="S125" s="227"/>
    </row>
    <row r="126" spans="1:26" s="174" customFormat="1" x14ac:dyDescent="0.3">
      <c r="A126" s="173">
        <v>873</v>
      </c>
      <c r="B126" s="174" t="s">
        <v>265</v>
      </c>
      <c r="C126" s="173">
        <v>1993</v>
      </c>
      <c r="D126" s="173"/>
      <c r="E126" s="174" t="s">
        <v>42</v>
      </c>
      <c r="F126" s="196" t="s">
        <v>268</v>
      </c>
      <c r="G126" s="173" t="s">
        <v>868</v>
      </c>
      <c r="H126" s="173"/>
      <c r="I126" s="173"/>
      <c r="J126" s="173">
        <v>30</v>
      </c>
      <c r="K126" s="173">
        <v>26</v>
      </c>
      <c r="L126" s="173"/>
      <c r="M126" s="173">
        <v>4</v>
      </c>
      <c r="N126" s="173"/>
      <c r="O126" s="173"/>
      <c r="P126" s="173"/>
      <c r="Q126" s="173"/>
      <c r="R126" s="173"/>
      <c r="S126" s="173"/>
    </row>
    <row r="127" spans="1:26" s="174" customFormat="1" x14ac:dyDescent="0.3">
      <c r="A127" s="179">
        <v>873</v>
      </c>
      <c r="B127" s="180" t="s">
        <v>265</v>
      </c>
      <c r="C127" s="179">
        <v>1993</v>
      </c>
      <c r="D127" s="179"/>
      <c r="E127" s="180" t="s">
        <v>42</v>
      </c>
      <c r="F127" s="197" t="s">
        <v>268</v>
      </c>
      <c r="G127" s="179" t="s">
        <v>872</v>
      </c>
      <c r="H127" s="179"/>
      <c r="I127" s="179"/>
      <c r="J127" s="179">
        <v>30</v>
      </c>
      <c r="K127" s="179">
        <v>14</v>
      </c>
      <c r="L127" s="179"/>
      <c r="M127" s="179">
        <v>16</v>
      </c>
      <c r="N127" s="179"/>
      <c r="O127" s="179"/>
      <c r="P127" s="179"/>
      <c r="Q127" s="179"/>
      <c r="R127" s="179"/>
      <c r="S127" s="179"/>
    </row>
    <row r="128" spans="1:26" s="174" customFormat="1" x14ac:dyDescent="0.3">
      <c r="A128" s="177">
        <v>366</v>
      </c>
      <c r="B128" s="178" t="s">
        <v>115</v>
      </c>
      <c r="C128" s="177">
        <v>2009</v>
      </c>
      <c r="D128" s="177"/>
      <c r="E128" s="178" t="s">
        <v>42</v>
      </c>
      <c r="F128" s="198" t="s">
        <v>119</v>
      </c>
      <c r="G128" s="177" t="s">
        <v>56</v>
      </c>
      <c r="H128" s="177"/>
      <c r="I128" s="177" t="s">
        <v>725</v>
      </c>
      <c r="J128" s="177">
        <v>57</v>
      </c>
      <c r="K128" s="177">
        <v>8</v>
      </c>
      <c r="L128" s="177">
        <v>28.6</v>
      </c>
      <c r="M128" s="177">
        <v>20</v>
      </c>
      <c r="N128" s="177">
        <v>71.400000000000006</v>
      </c>
      <c r="O128" s="177" t="s">
        <v>56</v>
      </c>
      <c r="P128" s="177" t="s">
        <v>56</v>
      </c>
      <c r="Q128" s="177" t="s">
        <v>56</v>
      </c>
      <c r="R128" s="177" t="s">
        <v>56</v>
      </c>
      <c r="S128" s="177" t="s">
        <v>56</v>
      </c>
    </row>
    <row r="129" spans="1:19" s="174" customFormat="1" x14ac:dyDescent="0.3">
      <c r="A129" s="173">
        <v>366</v>
      </c>
      <c r="B129" s="174" t="s">
        <v>115</v>
      </c>
      <c r="C129" s="173">
        <v>2009</v>
      </c>
      <c r="D129" s="173"/>
      <c r="E129" s="174" t="s">
        <v>42</v>
      </c>
      <c r="F129" s="196" t="s">
        <v>119</v>
      </c>
      <c r="G129" s="173" t="s">
        <v>56</v>
      </c>
      <c r="H129" s="173"/>
      <c r="I129" s="173" t="s">
        <v>725</v>
      </c>
      <c r="J129" s="173">
        <v>10</v>
      </c>
      <c r="K129" s="173">
        <v>5</v>
      </c>
      <c r="L129" s="173">
        <v>71.400000000000006</v>
      </c>
      <c r="M129" s="173">
        <v>2</v>
      </c>
      <c r="N129" s="173">
        <v>28.6</v>
      </c>
      <c r="O129" s="173" t="s">
        <v>607</v>
      </c>
      <c r="P129" s="173" t="s">
        <v>607</v>
      </c>
      <c r="Q129" s="173" t="s">
        <v>607</v>
      </c>
      <c r="R129" s="173" t="s">
        <v>607</v>
      </c>
      <c r="S129" s="173" t="s">
        <v>607</v>
      </c>
    </row>
    <row r="130" spans="1:19" s="174" customFormat="1" x14ac:dyDescent="0.3">
      <c r="A130" s="173">
        <v>366</v>
      </c>
      <c r="B130" s="174" t="s">
        <v>115</v>
      </c>
      <c r="C130" s="173">
        <v>2009</v>
      </c>
      <c r="D130" s="173"/>
      <c r="E130" s="174" t="s">
        <v>42</v>
      </c>
      <c r="F130" s="196" t="s">
        <v>119</v>
      </c>
      <c r="G130" s="173" t="s">
        <v>56</v>
      </c>
      <c r="H130" s="173"/>
      <c r="I130" s="173" t="s">
        <v>725</v>
      </c>
      <c r="J130" s="173">
        <v>10</v>
      </c>
      <c r="K130" s="173">
        <v>1</v>
      </c>
      <c r="L130" s="173">
        <v>14.3</v>
      </c>
      <c r="M130" s="173">
        <v>6</v>
      </c>
      <c r="N130" s="173">
        <v>85.7</v>
      </c>
      <c r="O130" s="173" t="s">
        <v>607</v>
      </c>
      <c r="P130" s="173" t="s">
        <v>607</v>
      </c>
      <c r="Q130" s="173" t="s">
        <v>607</v>
      </c>
      <c r="R130" s="173" t="s">
        <v>607</v>
      </c>
      <c r="S130" s="173" t="s">
        <v>607</v>
      </c>
    </row>
    <row r="131" spans="1:19" s="174" customFormat="1" x14ac:dyDescent="0.3">
      <c r="A131" s="173">
        <v>366</v>
      </c>
      <c r="B131" s="174" t="s">
        <v>115</v>
      </c>
      <c r="C131" s="173">
        <v>2009</v>
      </c>
      <c r="D131" s="173"/>
      <c r="E131" s="174" t="s">
        <v>42</v>
      </c>
      <c r="F131" s="196" t="s">
        <v>119</v>
      </c>
      <c r="G131" s="173" t="s">
        <v>56</v>
      </c>
      <c r="H131" s="173"/>
      <c r="I131" s="173" t="s">
        <v>725</v>
      </c>
      <c r="J131" s="173">
        <v>10</v>
      </c>
      <c r="K131" s="173">
        <v>3</v>
      </c>
      <c r="L131" s="173">
        <v>75</v>
      </c>
      <c r="M131" s="173">
        <v>1</v>
      </c>
      <c r="N131" s="173">
        <v>25</v>
      </c>
      <c r="O131" s="173" t="s">
        <v>607</v>
      </c>
      <c r="P131" s="173" t="s">
        <v>607</v>
      </c>
      <c r="Q131" s="173" t="s">
        <v>607</v>
      </c>
      <c r="R131" s="173" t="s">
        <v>607</v>
      </c>
      <c r="S131" s="173" t="s">
        <v>607</v>
      </c>
    </row>
    <row r="132" spans="1:19" s="174" customFormat="1" x14ac:dyDescent="0.3">
      <c r="A132" s="179">
        <v>366</v>
      </c>
      <c r="B132" s="180" t="s">
        <v>115</v>
      </c>
      <c r="C132" s="179">
        <v>2009</v>
      </c>
      <c r="D132" s="179"/>
      <c r="E132" s="180" t="s">
        <v>42</v>
      </c>
      <c r="F132" s="197" t="s">
        <v>119</v>
      </c>
      <c r="G132" s="179" t="s">
        <v>56</v>
      </c>
      <c r="H132" s="179"/>
      <c r="I132" s="179" t="s">
        <v>725</v>
      </c>
      <c r="J132" s="179">
        <v>10</v>
      </c>
      <c r="K132" s="179">
        <v>1</v>
      </c>
      <c r="L132" s="179">
        <v>25</v>
      </c>
      <c r="M132" s="179">
        <v>3</v>
      </c>
      <c r="N132" s="179">
        <v>75</v>
      </c>
      <c r="O132" s="179" t="s">
        <v>607</v>
      </c>
      <c r="P132" s="179" t="s">
        <v>607</v>
      </c>
      <c r="Q132" s="179" t="s">
        <v>607</v>
      </c>
      <c r="R132" s="179" t="s">
        <v>607</v>
      </c>
      <c r="S132" s="179" t="s">
        <v>607</v>
      </c>
    </row>
    <row r="133" spans="1:19" s="174" customFormat="1" x14ac:dyDescent="0.3">
      <c r="A133" s="173">
        <v>357</v>
      </c>
      <c r="B133" s="174" t="e">
        <f>VLOOKUP(A133,'1. 문헌특성'!A:W,2,0)</f>
        <v>#N/A</v>
      </c>
      <c r="C133" s="173" t="e">
        <f>VLOOKUP(A133,'1. 문헌특성'!A:W,3,0)</f>
        <v>#N/A</v>
      </c>
      <c r="D133" s="173" t="e">
        <f>B133&amp;"("&amp;C133&amp;")"</f>
        <v>#N/A</v>
      </c>
      <c r="E133" s="174" t="e">
        <f>VLOOKUP(A133,'1. 문헌특성'!A:W,6,0)</f>
        <v>#N/A</v>
      </c>
      <c r="F133" s="196" t="e">
        <f>VLOOKUP(A133,'1. 문헌특성'!A:W,11,0)</f>
        <v>#N/A</v>
      </c>
      <c r="G133" s="173" t="s">
        <v>689</v>
      </c>
      <c r="H133" s="173"/>
      <c r="I133" s="173" t="s">
        <v>56</v>
      </c>
      <c r="J133" s="173">
        <v>50</v>
      </c>
      <c r="K133" s="173">
        <v>32</v>
      </c>
      <c r="L133" s="173">
        <v>64</v>
      </c>
      <c r="M133" s="173">
        <v>18</v>
      </c>
      <c r="N133" s="173">
        <v>36</v>
      </c>
      <c r="O133" s="173">
        <v>20</v>
      </c>
      <c r="P133" s="173">
        <v>19</v>
      </c>
      <c r="Q133" s="173">
        <v>95</v>
      </c>
      <c r="R133" s="173">
        <v>1</v>
      </c>
      <c r="S133" s="173">
        <v>5</v>
      </c>
    </row>
  </sheetData>
  <sheetProtection algorithmName="SHA-512" hashValue="15OlLfvxPcJjSZVF9gou1iCFb5gNVWAt/aVoujt3Lyh7/pl6n8uM44F/FppkNfVWoAiSp7PxzJ/ta8RZSSdHFA==" saltValue="MzWlajIb+pG2tfyHCV+Q2A==" spinCount="100000" sheet="1" objects="1" scenarios="1" selectLockedCells="1" selectUnlockedCells="1"/>
  <sortState ref="A2:AB168">
    <sortCondition ref="E2:E150"/>
    <sortCondition descending="1" ref="C2:C150"/>
  </sortState>
  <mergeCells count="25">
    <mergeCell ref="O116:O117"/>
    <mergeCell ref="R116:R117"/>
    <mergeCell ref="S116:S117"/>
    <mergeCell ref="O124:O125"/>
    <mergeCell ref="R124:R125"/>
    <mergeCell ref="S124:S125"/>
    <mergeCell ref="O118:O119"/>
    <mergeCell ref="R118:R119"/>
    <mergeCell ref="S118:S119"/>
    <mergeCell ref="O120:O121"/>
    <mergeCell ref="R120:R121"/>
    <mergeCell ref="S120:S121"/>
    <mergeCell ref="O122:O123"/>
    <mergeCell ref="R122:R123"/>
    <mergeCell ref="S122:S123"/>
    <mergeCell ref="J1:M1"/>
    <mergeCell ref="N1:S1"/>
    <mergeCell ref="O114:O115"/>
    <mergeCell ref="R114:R115"/>
    <mergeCell ref="S114:S115"/>
    <mergeCell ref="O23:O24"/>
    <mergeCell ref="R23:R24"/>
    <mergeCell ref="S23:S24"/>
    <mergeCell ref="P23:P24"/>
    <mergeCell ref="Q23:Q24"/>
  </mergeCells>
  <phoneticPr fontId="1" type="noConversion"/>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4"/>
  <sheetViews>
    <sheetView zoomScaleNormal="100" workbookViewId="0">
      <pane xSplit="3" ySplit="2" topLeftCell="E3" activePane="bottomRight" state="frozen"/>
      <selection pane="topRight" activeCell="H1" sqref="H1"/>
      <selection pane="bottomLeft" activeCell="A2" sqref="A2"/>
      <selection pane="bottomRight" activeCell="F14" sqref="F14"/>
    </sheetView>
  </sheetViews>
  <sheetFormatPr defaultRowHeight="13.5" customHeight="1" x14ac:dyDescent="0.3"/>
  <cols>
    <col min="1" max="1" width="6.125" style="168" customWidth="1"/>
    <col min="2" max="2" width="9.5" style="168" customWidth="1"/>
    <col min="3" max="3" width="6.75" style="168" customWidth="1"/>
    <col min="4" max="4" width="11.875" style="168" customWidth="1"/>
    <col min="5" max="5" width="10.75" style="168" customWidth="1"/>
    <col min="6" max="6" width="42" style="168" customWidth="1"/>
    <col min="7" max="7" width="14.5" style="171" customWidth="1"/>
    <col min="8" max="9" width="11.875" style="170" customWidth="1"/>
    <col min="10" max="21" width="7.375" style="170" customWidth="1"/>
    <col min="22" max="16384" width="9" style="168"/>
  </cols>
  <sheetData>
    <row r="1" spans="1:21" ht="13.5" customHeight="1" x14ac:dyDescent="0.3">
      <c r="K1" s="224" t="s">
        <v>472</v>
      </c>
      <c r="L1" s="224"/>
      <c r="M1" s="224"/>
      <c r="N1" s="224"/>
      <c r="O1" s="224"/>
      <c r="P1" s="224" t="s">
        <v>474</v>
      </c>
      <c r="Q1" s="224"/>
      <c r="R1" s="224"/>
      <c r="S1" s="224"/>
      <c r="T1" s="224"/>
    </row>
    <row r="2" spans="1:21" ht="27" customHeight="1" x14ac:dyDescent="0.3">
      <c r="A2" s="181" t="s">
        <v>0</v>
      </c>
      <c r="B2" s="181" t="s">
        <v>1</v>
      </c>
      <c r="C2" s="181" t="s">
        <v>2</v>
      </c>
      <c r="D2" s="181"/>
      <c r="E2" s="181" t="s">
        <v>4</v>
      </c>
      <c r="F2" s="181" t="s">
        <v>7</v>
      </c>
      <c r="G2" s="182" t="s">
        <v>499</v>
      </c>
      <c r="H2" s="182" t="s">
        <v>14</v>
      </c>
      <c r="I2" s="182" t="s">
        <v>2141</v>
      </c>
      <c r="J2" s="182" t="s">
        <v>16</v>
      </c>
      <c r="K2" s="182" t="s">
        <v>473</v>
      </c>
      <c r="L2" s="182" t="s">
        <v>477</v>
      </c>
      <c r="M2" s="182" t="s">
        <v>478</v>
      </c>
      <c r="N2" s="182" t="s">
        <v>303</v>
      </c>
      <c r="O2" s="182" t="s">
        <v>212</v>
      </c>
      <c r="P2" s="182" t="s">
        <v>473</v>
      </c>
      <c r="Q2" s="182" t="s">
        <v>477</v>
      </c>
      <c r="R2" s="182" t="s">
        <v>478</v>
      </c>
      <c r="S2" s="182" t="s">
        <v>303</v>
      </c>
      <c r="T2" s="182" t="s">
        <v>212</v>
      </c>
      <c r="U2" s="181" t="s">
        <v>15</v>
      </c>
    </row>
    <row r="3" spans="1:21" s="192" customFormat="1" ht="22.5" x14ac:dyDescent="0.3">
      <c r="A3" s="188">
        <v>105</v>
      </c>
      <c r="B3" s="189" t="str">
        <f>VLOOKUP(A3,'1. 문헌특성'!A:W,2,0)</f>
        <v>Sousa</v>
      </c>
      <c r="C3" s="188">
        <f>VLOOKUP(A3,'1. 문헌특성'!A:W,3,0)</f>
        <v>2019</v>
      </c>
      <c r="D3" s="188" t="str">
        <f t="shared" ref="D3:D8" si="0">B3&amp;"("&amp;C3&amp;")"</f>
        <v>Sousa(2019)</v>
      </c>
      <c r="E3" s="189" t="str">
        <f>VLOOKUP(A3,'1. 문헌특성'!A:W,6,0)</f>
        <v>환자대조군</v>
      </c>
      <c r="F3" s="194" t="str">
        <f>VLOOKUP(A3,'1. 문헌특성'!A:W,11,0)</f>
        <v>트랜스티레틴 가족성 아밀로이드 다발신경병증(TTR-FAP) 환자 3그룹 (무증상/증상의심/증상1기 3년이내)</v>
      </c>
      <c r="G3" s="189" t="s">
        <v>2496</v>
      </c>
      <c r="H3" s="188" t="s">
        <v>56</v>
      </c>
      <c r="I3" s="188" t="s">
        <v>56</v>
      </c>
      <c r="J3" s="188" t="s">
        <v>56</v>
      </c>
      <c r="K3" s="188">
        <v>45</v>
      </c>
      <c r="L3" s="188">
        <v>45</v>
      </c>
      <c r="M3" s="188">
        <v>100</v>
      </c>
      <c r="N3" s="188">
        <v>0</v>
      </c>
      <c r="O3" s="188">
        <v>0</v>
      </c>
      <c r="P3" s="188" t="s">
        <v>56</v>
      </c>
      <c r="Q3" s="188" t="s">
        <v>56</v>
      </c>
      <c r="R3" s="188" t="s">
        <v>56</v>
      </c>
      <c r="S3" s="188" t="s">
        <v>56</v>
      </c>
      <c r="T3" s="188" t="s">
        <v>56</v>
      </c>
      <c r="U3" s="229" t="s">
        <v>732</v>
      </c>
    </row>
    <row r="4" spans="1:21" s="192" customFormat="1" ht="22.5" x14ac:dyDescent="0.3">
      <c r="A4" s="188">
        <v>105</v>
      </c>
      <c r="B4" s="189" t="str">
        <f>VLOOKUP(A4,'1. 문헌특성'!A:W,2,0)</f>
        <v>Sousa</v>
      </c>
      <c r="C4" s="188">
        <f>VLOOKUP(A4,'1. 문헌특성'!A:W,3,0)</f>
        <v>2019</v>
      </c>
      <c r="D4" s="188" t="str">
        <f t="shared" si="0"/>
        <v>Sousa(2019)</v>
      </c>
      <c r="E4" s="189" t="str">
        <f>VLOOKUP(A4,'1. 문헌특성'!A:W,6,0)</f>
        <v>환자대조군</v>
      </c>
      <c r="F4" s="194" t="str">
        <f>VLOOKUP(A4,'1. 문헌특성'!A:W,11,0)</f>
        <v>트랜스티레틴 가족성 아밀로이드 다발신경병증(TTR-FAP) 환자 3그룹 (무증상/증상의심/증상1기 3년이내)</v>
      </c>
      <c r="G4" s="189" t="s">
        <v>2497</v>
      </c>
      <c r="H4" s="188" t="s">
        <v>56</v>
      </c>
      <c r="I4" s="188" t="s">
        <v>56</v>
      </c>
      <c r="J4" s="188" t="s">
        <v>56</v>
      </c>
      <c r="K4" s="188">
        <v>37</v>
      </c>
      <c r="L4" s="188">
        <v>34</v>
      </c>
      <c r="M4" s="188">
        <v>91.9</v>
      </c>
      <c r="N4" s="188">
        <v>3</v>
      </c>
      <c r="O4" s="188">
        <v>8.1</v>
      </c>
      <c r="P4" s="188" t="s">
        <v>56</v>
      </c>
      <c r="Q4" s="188" t="s">
        <v>56</v>
      </c>
      <c r="R4" s="188" t="s">
        <v>56</v>
      </c>
      <c r="S4" s="188" t="s">
        <v>56</v>
      </c>
      <c r="T4" s="188" t="s">
        <v>56</v>
      </c>
      <c r="U4" s="230"/>
    </row>
    <row r="5" spans="1:21" s="192" customFormat="1" ht="22.5" x14ac:dyDescent="0.3">
      <c r="A5" s="188">
        <v>105</v>
      </c>
      <c r="B5" s="189" t="str">
        <f>VLOOKUP(A5,'1. 문헌특성'!A:W,2,0)</f>
        <v>Sousa</v>
      </c>
      <c r="C5" s="188">
        <f>VLOOKUP(A5,'1. 문헌특성'!A:W,3,0)</f>
        <v>2019</v>
      </c>
      <c r="D5" s="188" t="str">
        <f t="shared" si="0"/>
        <v>Sousa(2019)</v>
      </c>
      <c r="E5" s="189" t="str">
        <f>VLOOKUP(A5,'1. 문헌특성'!A:W,6,0)</f>
        <v>환자대조군</v>
      </c>
      <c r="F5" s="194" t="str">
        <f>VLOOKUP(A5,'1. 문헌특성'!A:W,11,0)</f>
        <v>트랜스티레틴 가족성 아밀로이드 다발신경병증(TTR-FAP) 환자 3그룹 (무증상/증상의심/증상1기 3년이내)</v>
      </c>
      <c r="G5" s="189" t="s">
        <v>2498</v>
      </c>
      <c r="H5" s="188" t="s">
        <v>56</v>
      </c>
      <c r="I5" s="188" t="s">
        <v>56</v>
      </c>
      <c r="J5" s="188" t="s">
        <v>56</v>
      </c>
      <c r="K5" s="188">
        <v>28</v>
      </c>
      <c r="L5" s="188">
        <v>20</v>
      </c>
      <c r="M5" s="188">
        <v>71.400000000000006</v>
      </c>
      <c r="N5" s="188">
        <v>8</v>
      </c>
      <c r="O5" s="188">
        <v>28.6</v>
      </c>
      <c r="P5" s="188" t="s">
        <v>56</v>
      </c>
      <c r="Q5" s="188" t="s">
        <v>56</v>
      </c>
      <c r="R5" s="188" t="s">
        <v>56</v>
      </c>
      <c r="S5" s="188" t="s">
        <v>56</v>
      </c>
      <c r="T5" s="188" t="s">
        <v>56</v>
      </c>
      <c r="U5" s="231"/>
    </row>
    <row r="6" spans="1:21" s="204" customFormat="1" ht="22.5" x14ac:dyDescent="0.3">
      <c r="A6" s="203">
        <v>389</v>
      </c>
      <c r="B6" s="203" t="str">
        <f>VLOOKUP(A6,'1. 문헌특성'!A:W,2,0)</f>
        <v>Tentolouris</v>
      </c>
      <c r="C6" s="203">
        <f>VLOOKUP(A6,'1. 문헌특성'!A:W,3,0)</f>
        <v>2009</v>
      </c>
      <c r="D6" s="203" t="str">
        <f t="shared" si="0"/>
        <v>Tentolouris(2009)</v>
      </c>
      <c r="E6" s="194" t="str">
        <f>VLOOKUP(A6,'1. 문헌특성'!A:W,6,0)</f>
        <v>환자대조군</v>
      </c>
      <c r="F6" s="194" t="str">
        <f>VLOOKUP(A6,'1. 문헌특성'!A:W,11,0)</f>
        <v>당뇨병 +말초신경병증 있음/ 당뇨병+말초신경병증 없음/ 당뇨병+말초신경병증+발궤양</v>
      </c>
      <c r="G6" s="194" t="s">
        <v>2499</v>
      </c>
      <c r="H6" s="188" t="s">
        <v>56</v>
      </c>
      <c r="I6" s="188" t="s">
        <v>56</v>
      </c>
      <c r="J6" s="188" t="s">
        <v>56</v>
      </c>
      <c r="K6" s="203">
        <v>30</v>
      </c>
      <c r="L6" s="203">
        <v>12</v>
      </c>
      <c r="M6" s="203">
        <v>67</v>
      </c>
      <c r="N6" s="203">
        <v>18</v>
      </c>
      <c r="O6" s="203">
        <v>33</v>
      </c>
      <c r="P6" s="188" t="s">
        <v>56</v>
      </c>
      <c r="Q6" s="188" t="s">
        <v>56</v>
      </c>
      <c r="R6" s="188" t="s">
        <v>56</v>
      </c>
      <c r="S6" s="188" t="s">
        <v>56</v>
      </c>
      <c r="T6" s="188" t="s">
        <v>56</v>
      </c>
      <c r="U6" s="232" t="s">
        <v>452</v>
      </c>
    </row>
    <row r="7" spans="1:21" s="204" customFormat="1" ht="22.5" x14ac:dyDescent="0.3">
      <c r="A7" s="203">
        <v>389</v>
      </c>
      <c r="B7" s="203" t="str">
        <f>VLOOKUP(A7,'1. 문헌특성'!A:W,2,0)</f>
        <v>Tentolouris</v>
      </c>
      <c r="C7" s="203">
        <f>VLOOKUP(A7,'1. 문헌특성'!A:W,3,0)</f>
        <v>2009</v>
      </c>
      <c r="D7" s="203" t="str">
        <f t="shared" si="0"/>
        <v>Tentolouris(2009)</v>
      </c>
      <c r="E7" s="194" t="str">
        <f>VLOOKUP(A7,'1. 문헌특성'!A:W,6,0)</f>
        <v>환자대조군</v>
      </c>
      <c r="F7" s="194" t="str">
        <f>VLOOKUP(A7,'1. 문헌특성'!A:W,11,0)</f>
        <v>당뇨병 +말초신경병증 있음/ 당뇨병+말초신경병증 없음/ 당뇨병+말초신경병증+발궤양</v>
      </c>
      <c r="G7" s="194" t="s">
        <v>2500</v>
      </c>
      <c r="H7" s="188" t="s">
        <v>56</v>
      </c>
      <c r="I7" s="188" t="s">
        <v>56</v>
      </c>
      <c r="J7" s="188" t="s">
        <v>56</v>
      </c>
      <c r="K7" s="203">
        <v>30</v>
      </c>
      <c r="L7" s="203">
        <v>16</v>
      </c>
      <c r="M7" s="203">
        <v>53</v>
      </c>
      <c r="N7" s="203">
        <v>14</v>
      </c>
      <c r="O7" s="203">
        <v>47</v>
      </c>
      <c r="P7" s="188" t="s">
        <v>56</v>
      </c>
      <c r="Q7" s="188" t="s">
        <v>56</v>
      </c>
      <c r="R7" s="188" t="s">
        <v>56</v>
      </c>
      <c r="S7" s="188" t="s">
        <v>56</v>
      </c>
      <c r="T7" s="188" t="s">
        <v>56</v>
      </c>
      <c r="U7" s="233"/>
    </row>
    <row r="8" spans="1:21" s="204" customFormat="1" ht="22.5" x14ac:dyDescent="0.3">
      <c r="A8" s="203">
        <v>389</v>
      </c>
      <c r="B8" s="203" t="str">
        <f>VLOOKUP(A8,'1. 문헌특성'!A:W,2,0)</f>
        <v>Tentolouris</v>
      </c>
      <c r="C8" s="203">
        <f>VLOOKUP(A8,'1. 문헌특성'!A:W,3,0)</f>
        <v>2009</v>
      </c>
      <c r="D8" s="203" t="str">
        <f t="shared" si="0"/>
        <v>Tentolouris(2009)</v>
      </c>
      <c r="E8" s="194" t="str">
        <f>VLOOKUP(A8,'1. 문헌특성'!A:W,6,0)</f>
        <v>환자대조군</v>
      </c>
      <c r="F8" s="194" t="str">
        <f>VLOOKUP(A8,'1. 문헌특성'!A:W,11,0)</f>
        <v>당뇨병 +말초신경병증 있음/ 당뇨병+말초신경병증 없음/ 당뇨병+말초신경병증+발궤양</v>
      </c>
      <c r="G8" s="194" t="s">
        <v>2501</v>
      </c>
      <c r="H8" s="188" t="s">
        <v>56</v>
      </c>
      <c r="I8" s="188" t="s">
        <v>56</v>
      </c>
      <c r="J8" s="188" t="s">
        <v>56</v>
      </c>
      <c r="K8" s="203">
        <v>30</v>
      </c>
      <c r="L8" s="203">
        <v>3</v>
      </c>
      <c r="M8" s="203">
        <v>10</v>
      </c>
      <c r="N8" s="203">
        <v>27</v>
      </c>
      <c r="O8" s="203">
        <v>90</v>
      </c>
      <c r="P8" s="188" t="s">
        <v>56</v>
      </c>
      <c r="Q8" s="188" t="s">
        <v>56</v>
      </c>
      <c r="R8" s="188" t="s">
        <v>56</v>
      </c>
      <c r="S8" s="188" t="s">
        <v>56</v>
      </c>
      <c r="T8" s="188" t="s">
        <v>56</v>
      </c>
      <c r="U8" s="234"/>
    </row>
    <row r="9" spans="1:21" s="192" customFormat="1" ht="13.5" customHeight="1" x14ac:dyDescent="0.3">
      <c r="A9" s="188">
        <v>83</v>
      </c>
      <c r="B9" s="189" t="str">
        <f>VLOOKUP(A9,'1. 문헌특성'!A:W,2,0)</f>
        <v>Hirashima</v>
      </c>
      <c r="C9" s="188">
        <f>VLOOKUP(A9,'1. 문헌특성'!A:W,3,0)</f>
        <v>1996</v>
      </c>
      <c r="D9" s="188" t="str">
        <f t="shared" ref="D9:D50" si="1">B9&amp;"("&amp;C9&amp;")"</f>
        <v>Hirashima(1996)</v>
      </c>
      <c r="E9" s="189" t="str">
        <f>VLOOKUP(A9,'1. 문헌특성'!A:W,6,0)</f>
        <v>환자대조군</v>
      </c>
      <c r="F9" s="189" t="str">
        <f>VLOOKUP(A9,'1. 문헌특성'!A:W,11,0)</f>
        <v>파킨슨병 환자 4개 군으로 구분(I~IV)</v>
      </c>
      <c r="G9" s="190" t="s">
        <v>469</v>
      </c>
      <c r="H9" s="203" t="s">
        <v>476</v>
      </c>
      <c r="I9" s="188" t="s">
        <v>56</v>
      </c>
      <c r="J9" s="188" t="s">
        <v>56</v>
      </c>
      <c r="K9" s="188">
        <v>3</v>
      </c>
      <c r="L9" s="188">
        <v>3</v>
      </c>
      <c r="M9" s="188">
        <v>100</v>
      </c>
      <c r="N9" s="188">
        <v>0</v>
      </c>
      <c r="O9" s="188">
        <v>0</v>
      </c>
      <c r="P9" s="188" t="s">
        <v>56</v>
      </c>
      <c r="Q9" s="188" t="s">
        <v>56</v>
      </c>
      <c r="R9" s="188" t="s">
        <v>56</v>
      </c>
      <c r="S9" s="188" t="s">
        <v>56</v>
      </c>
      <c r="T9" s="188" t="s">
        <v>56</v>
      </c>
      <c r="U9" s="188" t="s">
        <v>56</v>
      </c>
    </row>
    <row r="10" spans="1:21" s="192" customFormat="1" ht="13.5" customHeight="1" x14ac:dyDescent="0.3">
      <c r="A10" s="188">
        <v>83</v>
      </c>
      <c r="B10" s="189" t="str">
        <f>VLOOKUP(A10,'1. 문헌특성'!A:W,2,0)</f>
        <v>Hirashima</v>
      </c>
      <c r="C10" s="188">
        <f>VLOOKUP(A10,'1. 문헌특성'!A:W,3,0)</f>
        <v>1996</v>
      </c>
      <c r="D10" s="188" t="str">
        <f t="shared" si="1"/>
        <v>Hirashima(1996)</v>
      </c>
      <c r="E10" s="189" t="str">
        <f>VLOOKUP(A10,'1. 문헌특성'!A:W,6,0)</f>
        <v>환자대조군</v>
      </c>
      <c r="F10" s="189" t="str">
        <f>VLOOKUP(A10,'1. 문헌특성'!A:W,11,0)</f>
        <v>파킨슨병 환자 4개 군으로 구분(I~IV)</v>
      </c>
      <c r="G10" s="190" t="s">
        <v>470</v>
      </c>
      <c r="H10" s="188" t="s">
        <v>476</v>
      </c>
      <c r="I10" s="188" t="s">
        <v>56</v>
      </c>
      <c r="J10" s="188" t="s">
        <v>56</v>
      </c>
      <c r="K10" s="188">
        <v>39</v>
      </c>
      <c r="L10" s="188">
        <v>28</v>
      </c>
      <c r="M10" s="188">
        <v>71.900000000000006</v>
      </c>
      <c r="N10" s="188"/>
      <c r="O10" s="188">
        <v>20.5</v>
      </c>
      <c r="P10" s="188" t="s">
        <v>56</v>
      </c>
      <c r="Q10" s="188" t="s">
        <v>56</v>
      </c>
      <c r="R10" s="188" t="s">
        <v>56</v>
      </c>
      <c r="S10" s="188" t="s">
        <v>56</v>
      </c>
      <c r="T10" s="188" t="s">
        <v>56</v>
      </c>
      <c r="U10" s="188" t="s">
        <v>56</v>
      </c>
    </row>
    <row r="11" spans="1:21" s="192" customFormat="1" ht="13.5" customHeight="1" x14ac:dyDescent="0.3">
      <c r="A11" s="188">
        <v>83</v>
      </c>
      <c r="B11" s="189" t="str">
        <f>VLOOKUP(A11,'1. 문헌특성'!A:W,2,0)</f>
        <v>Hirashima</v>
      </c>
      <c r="C11" s="188">
        <f>VLOOKUP(A11,'1. 문헌특성'!A:W,3,0)</f>
        <v>1996</v>
      </c>
      <c r="D11" s="188" t="str">
        <f t="shared" si="1"/>
        <v>Hirashima(1996)</v>
      </c>
      <c r="E11" s="189" t="str">
        <f>VLOOKUP(A11,'1. 문헌특성'!A:W,6,0)</f>
        <v>환자대조군</v>
      </c>
      <c r="F11" s="189" t="str">
        <f>VLOOKUP(A11,'1. 문헌특성'!A:W,11,0)</f>
        <v>파킨슨병 환자 4개 군으로 구분(I~IV)</v>
      </c>
      <c r="G11" s="190" t="s">
        <v>471</v>
      </c>
      <c r="H11" s="188" t="s">
        <v>476</v>
      </c>
      <c r="I11" s="188" t="s">
        <v>56</v>
      </c>
      <c r="J11" s="188" t="s">
        <v>56</v>
      </c>
      <c r="K11" s="188">
        <v>20</v>
      </c>
      <c r="L11" s="188" t="s">
        <v>56</v>
      </c>
      <c r="M11" s="188">
        <v>45</v>
      </c>
      <c r="N11" s="188" t="s">
        <v>56</v>
      </c>
      <c r="O11" s="188">
        <v>40</v>
      </c>
      <c r="P11" s="188" t="s">
        <v>56</v>
      </c>
      <c r="Q11" s="188" t="s">
        <v>56</v>
      </c>
      <c r="R11" s="188" t="s">
        <v>56</v>
      </c>
      <c r="S11" s="188" t="s">
        <v>56</v>
      </c>
      <c r="T11" s="188" t="s">
        <v>56</v>
      </c>
      <c r="U11" s="188" t="s">
        <v>56</v>
      </c>
    </row>
    <row r="12" spans="1:21" s="192" customFormat="1" ht="13.5" customHeight="1" x14ac:dyDescent="0.3">
      <c r="A12" s="188">
        <v>83</v>
      </c>
      <c r="B12" s="189" t="str">
        <f>VLOOKUP(A12,'1. 문헌특성'!A:W,2,0)</f>
        <v>Hirashima</v>
      </c>
      <c r="C12" s="188">
        <f>VLOOKUP(A12,'1. 문헌특성'!A:W,3,0)</f>
        <v>1996</v>
      </c>
      <c r="D12" s="188" t="str">
        <f t="shared" si="1"/>
        <v>Hirashima(1996)</v>
      </c>
      <c r="E12" s="189" t="str">
        <f>VLOOKUP(A12,'1. 문헌특성'!A:W,6,0)</f>
        <v>환자대조군</v>
      </c>
      <c r="F12" s="189" t="str">
        <f>VLOOKUP(A12,'1. 문헌특성'!A:W,11,0)</f>
        <v>파킨슨병 환자 4개 군으로 구분(I~IV)</v>
      </c>
      <c r="G12" s="190" t="s">
        <v>475</v>
      </c>
      <c r="H12" s="188" t="s">
        <v>476</v>
      </c>
      <c r="I12" s="188" t="s">
        <v>56</v>
      </c>
      <c r="J12" s="188" t="s">
        <v>56</v>
      </c>
      <c r="K12" s="188">
        <v>21</v>
      </c>
      <c r="L12" s="188" t="s">
        <v>56</v>
      </c>
      <c r="M12" s="188">
        <v>14.3</v>
      </c>
      <c r="N12" s="188" t="s">
        <v>56</v>
      </c>
      <c r="O12" s="188">
        <v>66.599999999999994</v>
      </c>
      <c r="P12" s="188" t="s">
        <v>56</v>
      </c>
      <c r="Q12" s="188" t="s">
        <v>56</v>
      </c>
      <c r="R12" s="188" t="s">
        <v>56</v>
      </c>
      <c r="S12" s="188" t="s">
        <v>56</v>
      </c>
      <c r="T12" s="188" t="s">
        <v>56</v>
      </c>
      <c r="U12" s="188" t="s">
        <v>56</v>
      </c>
    </row>
    <row r="13" spans="1:21" s="192" customFormat="1" ht="13.5" customHeight="1" x14ac:dyDescent="0.3">
      <c r="A13" s="188">
        <v>376</v>
      </c>
      <c r="B13" s="189" t="str">
        <f>VLOOKUP(A13,'1. 문헌특성'!A:W,2,0)</f>
        <v>Reimann</v>
      </c>
      <c r="C13" s="188">
        <f>VLOOKUP(A13,'1. 문헌특성'!A:W,3,0)</f>
        <v>2010</v>
      </c>
      <c r="D13" s="188" t="str">
        <f t="shared" si="1"/>
        <v>Reimann(2010)</v>
      </c>
      <c r="E13" s="189" t="str">
        <f>VLOOKUP(A13,'1. 문헌특성'!A:W,6,0)</f>
        <v>환자대조군</v>
      </c>
      <c r="F13" s="189" t="str">
        <f>VLOOKUP(A13,'1. 문헌특성'!A:W,11,0)</f>
        <v>다계통위축증(MSA)/진행성핵상마비(PSP)/특발성파킨슨병(IPD)</v>
      </c>
      <c r="G13" s="190" t="s">
        <v>491</v>
      </c>
      <c r="H13" s="188" t="s">
        <v>476</v>
      </c>
      <c r="I13" s="188" t="s">
        <v>56</v>
      </c>
      <c r="J13" s="188" t="s">
        <v>56</v>
      </c>
      <c r="K13" s="188">
        <v>38</v>
      </c>
      <c r="L13" s="188">
        <v>21</v>
      </c>
      <c r="M13" s="191">
        <v>55.3</v>
      </c>
      <c r="N13" s="188">
        <v>17</v>
      </c>
      <c r="O13" s="188">
        <v>44.7</v>
      </c>
      <c r="P13" s="188" t="s">
        <v>56</v>
      </c>
      <c r="Q13" s="188" t="s">
        <v>56</v>
      </c>
      <c r="R13" s="188" t="s">
        <v>56</v>
      </c>
      <c r="S13" s="188" t="s">
        <v>56</v>
      </c>
      <c r="T13" s="188" t="s">
        <v>56</v>
      </c>
      <c r="U13" s="188" t="s">
        <v>56</v>
      </c>
    </row>
    <row r="14" spans="1:21" s="192" customFormat="1" ht="13.5" customHeight="1" x14ac:dyDescent="0.3">
      <c r="A14" s="188">
        <v>376</v>
      </c>
      <c r="B14" s="189" t="str">
        <f>VLOOKUP(A14,'1. 문헌특성'!A:W,2,0)</f>
        <v>Reimann</v>
      </c>
      <c r="C14" s="188">
        <f>VLOOKUP(A14,'1. 문헌특성'!A:W,3,0)</f>
        <v>2010</v>
      </c>
      <c r="D14" s="188" t="str">
        <f t="shared" si="1"/>
        <v>Reimann(2010)</v>
      </c>
      <c r="E14" s="189" t="str">
        <f>VLOOKUP(A14,'1. 문헌특성'!A:W,6,0)</f>
        <v>환자대조군</v>
      </c>
      <c r="F14" s="189" t="str">
        <f>VLOOKUP(A14,'1. 문헌특성'!A:W,11,0)</f>
        <v>다계통위축증(MSA)/진행성핵상마비(PSP)/특발성파킨슨병(IPD)</v>
      </c>
      <c r="G14" s="190" t="s">
        <v>752</v>
      </c>
      <c r="H14" s="188" t="s">
        <v>476</v>
      </c>
      <c r="I14" s="188" t="s">
        <v>56</v>
      </c>
      <c r="J14" s="188" t="s">
        <v>56</v>
      </c>
      <c r="K14" s="188">
        <v>32</v>
      </c>
      <c r="L14" s="188">
        <v>18</v>
      </c>
      <c r="M14" s="191">
        <v>56.2</v>
      </c>
      <c r="N14" s="188">
        <v>14</v>
      </c>
      <c r="O14" s="188">
        <v>43.8</v>
      </c>
      <c r="P14" s="188" t="s">
        <v>56</v>
      </c>
      <c r="Q14" s="188" t="s">
        <v>56</v>
      </c>
      <c r="R14" s="188" t="s">
        <v>56</v>
      </c>
      <c r="S14" s="188" t="s">
        <v>56</v>
      </c>
      <c r="T14" s="188" t="s">
        <v>56</v>
      </c>
      <c r="U14" s="188" t="s">
        <v>56</v>
      </c>
    </row>
    <row r="15" spans="1:21" s="192" customFormat="1" ht="13.5" customHeight="1" x14ac:dyDescent="0.3">
      <c r="A15" s="188">
        <v>376</v>
      </c>
      <c r="B15" s="189" t="str">
        <f>VLOOKUP(A15,'1. 문헌특성'!A:W,2,0)</f>
        <v>Reimann</v>
      </c>
      <c r="C15" s="188">
        <f>VLOOKUP(A15,'1. 문헌특성'!A:W,3,0)</f>
        <v>2010</v>
      </c>
      <c r="D15" s="188" t="str">
        <f t="shared" si="1"/>
        <v>Reimann(2010)</v>
      </c>
      <c r="E15" s="189" t="str">
        <f>VLOOKUP(A15,'1. 문헌특성'!A:W,6,0)</f>
        <v>환자대조군</v>
      </c>
      <c r="F15" s="189" t="str">
        <f>VLOOKUP(A15,'1. 문헌특성'!A:W,11,0)</f>
        <v>다계통위축증(MSA)/진행성핵상마비(PSP)/특발성파킨슨병(IPD)</v>
      </c>
      <c r="G15" s="190" t="s">
        <v>753</v>
      </c>
      <c r="H15" s="188" t="s">
        <v>476</v>
      </c>
      <c r="I15" s="188" t="s">
        <v>56</v>
      </c>
      <c r="J15" s="188" t="s">
        <v>56</v>
      </c>
      <c r="K15" s="188">
        <v>26</v>
      </c>
      <c r="L15" s="188">
        <v>19</v>
      </c>
      <c r="M15" s="191">
        <v>73.099999999999994</v>
      </c>
      <c r="N15" s="188">
        <v>7</v>
      </c>
      <c r="O15" s="188">
        <v>26.9</v>
      </c>
      <c r="P15" s="188" t="s">
        <v>56</v>
      </c>
      <c r="Q15" s="188" t="s">
        <v>56</v>
      </c>
      <c r="R15" s="188" t="s">
        <v>56</v>
      </c>
      <c r="S15" s="188" t="s">
        <v>56</v>
      </c>
      <c r="T15" s="188" t="s">
        <v>56</v>
      </c>
      <c r="U15" s="188" t="s">
        <v>56</v>
      </c>
    </row>
    <row r="16" spans="1:21" s="192" customFormat="1" ht="13.5" customHeight="1" x14ac:dyDescent="0.3">
      <c r="A16" s="205">
        <v>823</v>
      </c>
      <c r="B16" s="189" t="str">
        <f>VLOOKUP(A16,'1. 문헌특성'!A:W,2,0)</f>
        <v>Matsunaga</v>
      </c>
      <c r="C16" s="188">
        <f>VLOOKUP(A16,'1. 문헌특성'!A:W,3,0)</f>
        <v>1995</v>
      </c>
      <c r="D16" s="188" t="str">
        <f t="shared" si="1"/>
        <v>Matsunaga(1995)</v>
      </c>
      <c r="E16" s="189" t="str">
        <f>VLOOKUP(A16,'1. 문헌특성'!A:W,6,0)</f>
        <v>환자대조군</v>
      </c>
      <c r="F16" s="189" t="str">
        <f>VLOOKUP(A16,'1. 문헌특성'!A:W,11,0)</f>
        <v>자율신경병증/다발성경화증(MS)/다계통위축증(MSA)</v>
      </c>
      <c r="G16" s="190" t="s">
        <v>2086</v>
      </c>
      <c r="H16" s="188" t="s">
        <v>868</v>
      </c>
      <c r="I16" s="188" t="s">
        <v>56</v>
      </c>
      <c r="J16" s="188" t="s">
        <v>2511</v>
      </c>
      <c r="K16" s="188">
        <v>38</v>
      </c>
      <c r="L16" s="188">
        <v>28</v>
      </c>
      <c r="M16" s="188">
        <v>74</v>
      </c>
      <c r="N16" s="188">
        <v>10</v>
      </c>
      <c r="O16" s="188">
        <v>26</v>
      </c>
      <c r="P16" s="188" t="s">
        <v>56</v>
      </c>
      <c r="Q16" s="188" t="s">
        <v>56</v>
      </c>
      <c r="R16" s="188" t="s">
        <v>56</v>
      </c>
      <c r="S16" s="188" t="s">
        <v>56</v>
      </c>
      <c r="T16" s="188" t="s">
        <v>56</v>
      </c>
      <c r="U16" s="188" t="s">
        <v>56</v>
      </c>
    </row>
    <row r="17" spans="1:21" s="192" customFormat="1" ht="13.5" customHeight="1" x14ac:dyDescent="0.3">
      <c r="A17" s="205">
        <v>823</v>
      </c>
      <c r="B17" s="189" t="str">
        <f>VLOOKUP(A17,'1. 문헌특성'!A:W,2,0)</f>
        <v>Matsunaga</v>
      </c>
      <c r="C17" s="188">
        <f>VLOOKUP(A17,'1. 문헌특성'!A:W,3,0)</f>
        <v>1995</v>
      </c>
      <c r="D17" s="188" t="str">
        <f t="shared" si="1"/>
        <v>Matsunaga(1995)</v>
      </c>
      <c r="E17" s="189" t="str">
        <f>VLOOKUP(A17,'1. 문헌특성'!A:W,6,0)</f>
        <v>환자대조군</v>
      </c>
      <c r="F17" s="189" t="str">
        <f>VLOOKUP(A17,'1. 문헌특성'!A:W,11,0)</f>
        <v>자율신경병증/다발성경화증(MS)/다계통위축증(MSA)</v>
      </c>
      <c r="G17" s="190" t="s">
        <v>2088</v>
      </c>
      <c r="H17" s="188" t="s">
        <v>868</v>
      </c>
      <c r="I17" s="188" t="s">
        <v>56</v>
      </c>
      <c r="J17" s="188" t="s">
        <v>2511</v>
      </c>
      <c r="K17" s="188">
        <v>10</v>
      </c>
      <c r="L17" s="188">
        <v>9</v>
      </c>
      <c r="M17" s="188">
        <v>90</v>
      </c>
      <c r="N17" s="188">
        <v>1</v>
      </c>
      <c r="O17" s="188">
        <v>10</v>
      </c>
      <c r="P17" s="188" t="s">
        <v>56</v>
      </c>
      <c r="Q17" s="188" t="s">
        <v>56</v>
      </c>
      <c r="R17" s="188" t="s">
        <v>56</v>
      </c>
      <c r="S17" s="188" t="s">
        <v>56</v>
      </c>
      <c r="T17" s="188" t="s">
        <v>56</v>
      </c>
      <c r="U17" s="188" t="s">
        <v>56</v>
      </c>
    </row>
    <row r="18" spans="1:21" s="192" customFormat="1" ht="13.5" customHeight="1" x14ac:dyDescent="0.3">
      <c r="A18" s="205">
        <v>823</v>
      </c>
      <c r="B18" s="189" t="str">
        <f>VLOOKUP(A18,'1. 문헌특성'!A:W,2,0)</f>
        <v>Matsunaga</v>
      </c>
      <c r="C18" s="188">
        <f>VLOOKUP(A18,'1. 문헌특성'!A:W,3,0)</f>
        <v>1995</v>
      </c>
      <c r="D18" s="188" t="str">
        <f t="shared" si="1"/>
        <v>Matsunaga(1995)</v>
      </c>
      <c r="E18" s="189" t="str">
        <f>VLOOKUP(A18,'1. 문헌특성'!A:W,6,0)</f>
        <v>환자대조군</v>
      </c>
      <c r="F18" s="189" t="str">
        <f>VLOOKUP(A18,'1. 문헌특성'!A:W,11,0)</f>
        <v>자율신경병증/다발성경화증(MS)/다계통위축증(MSA)</v>
      </c>
      <c r="G18" s="190" t="s">
        <v>491</v>
      </c>
      <c r="H18" s="188" t="s">
        <v>868</v>
      </c>
      <c r="I18" s="188" t="s">
        <v>56</v>
      </c>
      <c r="J18" s="188" t="s">
        <v>2511</v>
      </c>
      <c r="K18" s="188">
        <v>6</v>
      </c>
      <c r="L18" s="188">
        <v>3</v>
      </c>
      <c r="M18" s="188">
        <v>50</v>
      </c>
      <c r="N18" s="188">
        <v>3</v>
      </c>
      <c r="O18" s="188">
        <v>50</v>
      </c>
      <c r="P18" s="188" t="s">
        <v>56</v>
      </c>
      <c r="Q18" s="188" t="s">
        <v>56</v>
      </c>
      <c r="R18" s="188" t="s">
        <v>56</v>
      </c>
      <c r="S18" s="188" t="s">
        <v>56</v>
      </c>
      <c r="T18" s="188" t="s">
        <v>56</v>
      </c>
      <c r="U18" s="188" t="s">
        <v>56</v>
      </c>
    </row>
    <row r="19" spans="1:21" s="192" customFormat="1" ht="13.5" customHeight="1" x14ac:dyDescent="0.3">
      <c r="A19" s="205">
        <v>823</v>
      </c>
      <c r="B19" s="189" t="str">
        <f>VLOOKUP(A19,'1. 문헌특성'!A:W,2,0)</f>
        <v>Matsunaga</v>
      </c>
      <c r="C19" s="188">
        <f>VLOOKUP(A19,'1. 문헌특성'!A:W,3,0)</f>
        <v>1995</v>
      </c>
      <c r="D19" s="188" t="str">
        <f t="shared" si="1"/>
        <v>Matsunaga(1995)</v>
      </c>
      <c r="E19" s="189" t="str">
        <f>VLOOKUP(A19,'1. 문헌특성'!A:W,6,0)</f>
        <v>환자대조군</v>
      </c>
      <c r="F19" s="189" t="str">
        <f>VLOOKUP(A19,'1. 문헌특성'!A:W,11,0)</f>
        <v>자율신경병증/다발성경화증(MS)/다계통위축증(MSA)</v>
      </c>
      <c r="G19" s="190" t="s">
        <v>2086</v>
      </c>
      <c r="H19" s="188" t="s">
        <v>868</v>
      </c>
      <c r="I19" s="188" t="s">
        <v>56</v>
      </c>
      <c r="J19" s="188" t="s">
        <v>2092</v>
      </c>
      <c r="K19" s="188">
        <v>38</v>
      </c>
      <c r="L19" s="188">
        <v>8</v>
      </c>
      <c r="M19" s="188">
        <v>21</v>
      </c>
      <c r="N19" s="188">
        <v>30</v>
      </c>
      <c r="O19" s="188">
        <v>79</v>
      </c>
      <c r="P19" s="188" t="s">
        <v>56</v>
      </c>
      <c r="Q19" s="188" t="s">
        <v>56</v>
      </c>
      <c r="R19" s="188" t="s">
        <v>56</v>
      </c>
      <c r="S19" s="188" t="s">
        <v>56</v>
      </c>
      <c r="T19" s="188" t="s">
        <v>56</v>
      </c>
      <c r="U19" s="188" t="s">
        <v>56</v>
      </c>
    </row>
    <row r="20" spans="1:21" s="192" customFormat="1" ht="13.5" customHeight="1" x14ac:dyDescent="0.3">
      <c r="A20" s="205">
        <v>823</v>
      </c>
      <c r="B20" s="189" t="str">
        <f>VLOOKUP(A20,'1. 문헌특성'!A:W,2,0)</f>
        <v>Matsunaga</v>
      </c>
      <c r="C20" s="188">
        <f>VLOOKUP(A20,'1. 문헌특성'!A:W,3,0)</f>
        <v>1995</v>
      </c>
      <c r="D20" s="188" t="str">
        <f t="shared" si="1"/>
        <v>Matsunaga(1995)</v>
      </c>
      <c r="E20" s="189" t="str">
        <f>VLOOKUP(A20,'1. 문헌특성'!A:W,6,0)</f>
        <v>환자대조군</v>
      </c>
      <c r="F20" s="189" t="str">
        <f>VLOOKUP(A20,'1. 문헌특성'!A:W,11,0)</f>
        <v>자율신경병증/다발성경화증(MS)/다계통위축증(MSA)</v>
      </c>
      <c r="G20" s="190" t="s">
        <v>2088</v>
      </c>
      <c r="H20" s="188" t="s">
        <v>868</v>
      </c>
      <c r="I20" s="188" t="s">
        <v>56</v>
      </c>
      <c r="J20" s="188" t="s">
        <v>2092</v>
      </c>
      <c r="K20" s="188">
        <v>10</v>
      </c>
      <c r="L20" s="188">
        <v>0</v>
      </c>
      <c r="M20" s="188">
        <v>0</v>
      </c>
      <c r="N20" s="188">
        <v>10</v>
      </c>
      <c r="O20" s="188">
        <v>100</v>
      </c>
      <c r="P20" s="188" t="s">
        <v>56</v>
      </c>
      <c r="Q20" s="188" t="s">
        <v>56</v>
      </c>
      <c r="R20" s="188" t="s">
        <v>56</v>
      </c>
      <c r="S20" s="188" t="s">
        <v>56</v>
      </c>
      <c r="T20" s="188" t="s">
        <v>56</v>
      </c>
      <c r="U20" s="188" t="s">
        <v>56</v>
      </c>
    </row>
    <row r="21" spans="1:21" s="192" customFormat="1" ht="13.5" customHeight="1" x14ac:dyDescent="0.3">
      <c r="A21" s="205">
        <v>823</v>
      </c>
      <c r="B21" s="189" t="str">
        <f>VLOOKUP(A21,'1. 문헌특성'!A:W,2,0)</f>
        <v>Matsunaga</v>
      </c>
      <c r="C21" s="188">
        <f>VLOOKUP(A21,'1. 문헌특성'!A:W,3,0)</f>
        <v>1995</v>
      </c>
      <c r="D21" s="188" t="str">
        <f t="shared" si="1"/>
        <v>Matsunaga(1995)</v>
      </c>
      <c r="E21" s="189" t="str">
        <f>VLOOKUP(A21,'1. 문헌특성'!A:W,6,0)</f>
        <v>환자대조군</v>
      </c>
      <c r="F21" s="189" t="str">
        <f>VLOOKUP(A21,'1. 문헌특성'!A:W,11,0)</f>
        <v>자율신경병증/다발성경화증(MS)/다계통위축증(MSA)</v>
      </c>
      <c r="G21" s="190" t="s">
        <v>491</v>
      </c>
      <c r="H21" s="188" t="s">
        <v>868</v>
      </c>
      <c r="I21" s="188" t="s">
        <v>56</v>
      </c>
      <c r="J21" s="188" t="s">
        <v>2092</v>
      </c>
      <c r="K21" s="188">
        <v>6</v>
      </c>
      <c r="L21" s="188">
        <v>0</v>
      </c>
      <c r="M21" s="188">
        <v>0</v>
      </c>
      <c r="N21" s="188">
        <v>6</v>
      </c>
      <c r="O21" s="188">
        <v>100</v>
      </c>
      <c r="P21" s="188" t="s">
        <v>56</v>
      </c>
      <c r="Q21" s="188" t="s">
        <v>56</v>
      </c>
      <c r="R21" s="188" t="s">
        <v>56</v>
      </c>
      <c r="S21" s="188" t="s">
        <v>56</v>
      </c>
      <c r="T21" s="188" t="s">
        <v>56</v>
      </c>
      <c r="U21" s="188" t="s">
        <v>56</v>
      </c>
    </row>
    <row r="22" spans="1:21" s="192" customFormat="1" ht="13.5" customHeight="1" x14ac:dyDescent="0.3">
      <c r="A22" s="205">
        <v>823</v>
      </c>
      <c r="B22" s="189" t="str">
        <f>VLOOKUP(A22,'1. 문헌특성'!A:W,2,0)</f>
        <v>Matsunaga</v>
      </c>
      <c r="C22" s="188">
        <f>VLOOKUP(A22,'1. 문헌특성'!A:W,3,0)</f>
        <v>1995</v>
      </c>
      <c r="D22" s="188" t="str">
        <f t="shared" si="1"/>
        <v>Matsunaga(1995)</v>
      </c>
      <c r="E22" s="189" t="str">
        <f>VLOOKUP(A22,'1. 문헌특성'!A:W,6,0)</f>
        <v>환자대조군</v>
      </c>
      <c r="F22" s="189" t="str">
        <f>VLOOKUP(A22,'1. 문헌특성'!A:W,11,0)</f>
        <v>자율신경병증/다발성경화증(MS)/다계통위축증(MSA)</v>
      </c>
      <c r="G22" s="190" t="s">
        <v>2086</v>
      </c>
      <c r="H22" s="188" t="s">
        <v>868</v>
      </c>
      <c r="I22" s="188" t="s">
        <v>56</v>
      </c>
      <c r="J22" s="188" t="s">
        <v>2091</v>
      </c>
      <c r="K22" s="188">
        <v>38</v>
      </c>
      <c r="L22" s="188">
        <v>0</v>
      </c>
      <c r="M22" s="188">
        <v>0</v>
      </c>
      <c r="N22" s="188">
        <v>38</v>
      </c>
      <c r="O22" s="188">
        <v>100</v>
      </c>
      <c r="P22" s="188" t="s">
        <v>56</v>
      </c>
      <c r="Q22" s="188" t="s">
        <v>56</v>
      </c>
      <c r="R22" s="188" t="s">
        <v>56</v>
      </c>
      <c r="S22" s="188" t="s">
        <v>56</v>
      </c>
      <c r="T22" s="188" t="s">
        <v>56</v>
      </c>
      <c r="U22" s="188" t="s">
        <v>56</v>
      </c>
    </row>
    <row r="23" spans="1:21" s="192" customFormat="1" ht="13.5" customHeight="1" x14ac:dyDescent="0.3">
      <c r="A23" s="205">
        <v>823</v>
      </c>
      <c r="B23" s="189" t="str">
        <f>VLOOKUP(A23,'1. 문헌특성'!A:W,2,0)</f>
        <v>Matsunaga</v>
      </c>
      <c r="C23" s="188">
        <f>VLOOKUP(A23,'1. 문헌특성'!A:W,3,0)</f>
        <v>1995</v>
      </c>
      <c r="D23" s="188" t="str">
        <f t="shared" si="1"/>
        <v>Matsunaga(1995)</v>
      </c>
      <c r="E23" s="189" t="str">
        <f>VLOOKUP(A23,'1. 문헌특성'!A:W,6,0)</f>
        <v>환자대조군</v>
      </c>
      <c r="F23" s="189" t="str">
        <f>VLOOKUP(A23,'1. 문헌특성'!A:W,11,0)</f>
        <v>자율신경병증/다발성경화증(MS)/다계통위축증(MSA)</v>
      </c>
      <c r="G23" s="190" t="s">
        <v>2088</v>
      </c>
      <c r="H23" s="188" t="s">
        <v>868</v>
      </c>
      <c r="I23" s="188" t="s">
        <v>56</v>
      </c>
      <c r="J23" s="188" t="s">
        <v>2091</v>
      </c>
      <c r="K23" s="188">
        <v>10</v>
      </c>
      <c r="L23" s="188">
        <v>0</v>
      </c>
      <c r="M23" s="188">
        <v>0</v>
      </c>
      <c r="N23" s="188">
        <v>10</v>
      </c>
      <c r="O23" s="188">
        <v>100</v>
      </c>
      <c r="P23" s="188" t="s">
        <v>56</v>
      </c>
      <c r="Q23" s="188" t="s">
        <v>56</v>
      </c>
      <c r="R23" s="188" t="s">
        <v>56</v>
      </c>
      <c r="S23" s="188" t="s">
        <v>56</v>
      </c>
      <c r="T23" s="188" t="s">
        <v>56</v>
      </c>
      <c r="U23" s="188" t="s">
        <v>56</v>
      </c>
    </row>
    <row r="24" spans="1:21" s="192" customFormat="1" ht="13.5" customHeight="1" x14ac:dyDescent="0.3">
      <c r="A24" s="205">
        <v>823</v>
      </c>
      <c r="B24" s="189" t="str">
        <f>VLOOKUP(A24,'1. 문헌특성'!A:W,2,0)</f>
        <v>Matsunaga</v>
      </c>
      <c r="C24" s="188">
        <f>VLOOKUP(A24,'1. 문헌특성'!A:W,3,0)</f>
        <v>1995</v>
      </c>
      <c r="D24" s="188" t="str">
        <f t="shared" si="1"/>
        <v>Matsunaga(1995)</v>
      </c>
      <c r="E24" s="189" t="str">
        <f>VLOOKUP(A24,'1. 문헌특성'!A:W,6,0)</f>
        <v>환자대조군</v>
      </c>
      <c r="F24" s="189" t="str">
        <f>VLOOKUP(A24,'1. 문헌특성'!A:W,11,0)</f>
        <v>자율신경병증/다발성경화증(MS)/다계통위축증(MSA)</v>
      </c>
      <c r="G24" s="190" t="s">
        <v>491</v>
      </c>
      <c r="H24" s="188" t="s">
        <v>868</v>
      </c>
      <c r="I24" s="188" t="s">
        <v>56</v>
      </c>
      <c r="J24" s="188" t="s">
        <v>2091</v>
      </c>
      <c r="K24" s="188">
        <v>6</v>
      </c>
      <c r="L24" s="188">
        <v>0</v>
      </c>
      <c r="M24" s="188">
        <v>0</v>
      </c>
      <c r="N24" s="188">
        <v>6</v>
      </c>
      <c r="O24" s="188">
        <v>100</v>
      </c>
      <c r="P24" s="188" t="s">
        <v>56</v>
      </c>
      <c r="Q24" s="188" t="s">
        <v>56</v>
      </c>
      <c r="R24" s="188" t="s">
        <v>56</v>
      </c>
      <c r="S24" s="188" t="s">
        <v>56</v>
      </c>
      <c r="T24" s="188" t="s">
        <v>56</v>
      </c>
      <c r="U24" s="188" t="s">
        <v>56</v>
      </c>
    </row>
    <row r="25" spans="1:21" s="192" customFormat="1" ht="13.5" customHeight="1" x14ac:dyDescent="0.3">
      <c r="A25" s="205">
        <v>823</v>
      </c>
      <c r="B25" s="189" t="str">
        <f>VLOOKUP(A25,'1. 문헌특성'!A:W,2,0)</f>
        <v>Matsunaga</v>
      </c>
      <c r="C25" s="188">
        <f>VLOOKUP(A25,'1. 문헌특성'!A:W,3,0)</f>
        <v>1995</v>
      </c>
      <c r="D25" s="188" t="str">
        <f t="shared" si="1"/>
        <v>Matsunaga(1995)</v>
      </c>
      <c r="E25" s="189" t="str">
        <f>VLOOKUP(A25,'1. 문헌특성'!A:W,6,0)</f>
        <v>환자대조군</v>
      </c>
      <c r="F25" s="189" t="str">
        <f>VLOOKUP(A25,'1. 문헌특성'!A:W,11,0)</f>
        <v>자율신경병증/다발성경화증(MS)/다계통위축증(MSA)</v>
      </c>
      <c r="G25" s="190" t="s">
        <v>2086</v>
      </c>
      <c r="H25" s="188" t="s">
        <v>868</v>
      </c>
      <c r="I25" s="188" t="s">
        <v>56</v>
      </c>
      <c r="J25" s="188" t="s">
        <v>2090</v>
      </c>
      <c r="K25" s="188">
        <v>38</v>
      </c>
      <c r="L25" s="188">
        <v>2</v>
      </c>
      <c r="M25" s="188">
        <v>5</v>
      </c>
      <c r="N25" s="188">
        <v>36</v>
      </c>
      <c r="O25" s="188">
        <v>95</v>
      </c>
      <c r="P25" s="188" t="s">
        <v>56</v>
      </c>
      <c r="Q25" s="188" t="s">
        <v>56</v>
      </c>
      <c r="R25" s="188" t="s">
        <v>56</v>
      </c>
      <c r="S25" s="188" t="s">
        <v>56</v>
      </c>
      <c r="T25" s="188" t="s">
        <v>56</v>
      </c>
      <c r="U25" s="188" t="s">
        <v>56</v>
      </c>
    </row>
    <row r="26" spans="1:21" s="192" customFormat="1" ht="13.5" customHeight="1" x14ac:dyDescent="0.3">
      <c r="A26" s="205">
        <v>823</v>
      </c>
      <c r="B26" s="189" t="str">
        <f>VLOOKUP(A26,'1. 문헌특성'!A:W,2,0)</f>
        <v>Matsunaga</v>
      </c>
      <c r="C26" s="188">
        <f>VLOOKUP(A26,'1. 문헌특성'!A:W,3,0)</f>
        <v>1995</v>
      </c>
      <c r="D26" s="188" t="str">
        <f t="shared" si="1"/>
        <v>Matsunaga(1995)</v>
      </c>
      <c r="E26" s="189" t="str">
        <f>VLOOKUP(A26,'1. 문헌특성'!A:W,6,0)</f>
        <v>환자대조군</v>
      </c>
      <c r="F26" s="189" t="str">
        <f>VLOOKUP(A26,'1. 문헌특성'!A:W,11,0)</f>
        <v>자율신경병증/다발성경화증(MS)/다계통위축증(MSA)</v>
      </c>
      <c r="G26" s="190" t="s">
        <v>2088</v>
      </c>
      <c r="H26" s="188" t="s">
        <v>868</v>
      </c>
      <c r="I26" s="188" t="s">
        <v>56</v>
      </c>
      <c r="J26" s="188" t="s">
        <v>2090</v>
      </c>
      <c r="K26" s="188">
        <v>10</v>
      </c>
      <c r="L26" s="188">
        <v>1</v>
      </c>
      <c r="M26" s="188">
        <v>10</v>
      </c>
      <c r="N26" s="188">
        <v>9</v>
      </c>
      <c r="O26" s="188">
        <v>90</v>
      </c>
      <c r="P26" s="188" t="s">
        <v>56</v>
      </c>
      <c r="Q26" s="188" t="s">
        <v>56</v>
      </c>
      <c r="R26" s="188" t="s">
        <v>56</v>
      </c>
      <c r="S26" s="188" t="s">
        <v>56</v>
      </c>
      <c r="T26" s="188" t="s">
        <v>56</v>
      </c>
      <c r="U26" s="188" t="s">
        <v>56</v>
      </c>
    </row>
    <row r="27" spans="1:21" s="192" customFormat="1" ht="13.5" customHeight="1" x14ac:dyDescent="0.3">
      <c r="A27" s="205">
        <v>823</v>
      </c>
      <c r="B27" s="189" t="str">
        <f>VLOOKUP(A27,'1. 문헌특성'!A:W,2,0)</f>
        <v>Matsunaga</v>
      </c>
      <c r="C27" s="188">
        <f>VLOOKUP(A27,'1. 문헌특성'!A:W,3,0)</f>
        <v>1995</v>
      </c>
      <c r="D27" s="188" t="str">
        <f t="shared" si="1"/>
        <v>Matsunaga(1995)</v>
      </c>
      <c r="E27" s="189" t="str">
        <f>VLOOKUP(A27,'1. 문헌특성'!A:W,6,0)</f>
        <v>환자대조군</v>
      </c>
      <c r="F27" s="189" t="str">
        <f>VLOOKUP(A27,'1. 문헌특성'!A:W,11,0)</f>
        <v>자율신경병증/다발성경화증(MS)/다계통위축증(MSA)</v>
      </c>
      <c r="G27" s="190" t="s">
        <v>491</v>
      </c>
      <c r="H27" s="188" t="s">
        <v>868</v>
      </c>
      <c r="I27" s="188" t="s">
        <v>56</v>
      </c>
      <c r="J27" s="188" t="s">
        <v>2090</v>
      </c>
      <c r="K27" s="188">
        <v>6</v>
      </c>
      <c r="L27" s="188">
        <v>3</v>
      </c>
      <c r="M27" s="188">
        <v>50</v>
      </c>
      <c r="N27" s="188">
        <v>3</v>
      </c>
      <c r="O27" s="188">
        <v>50</v>
      </c>
      <c r="P27" s="188" t="s">
        <v>56</v>
      </c>
      <c r="Q27" s="188" t="s">
        <v>56</v>
      </c>
      <c r="R27" s="188" t="s">
        <v>56</v>
      </c>
      <c r="S27" s="188" t="s">
        <v>56</v>
      </c>
      <c r="T27" s="188" t="s">
        <v>56</v>
      </c>
      <c r="U27" s="188" t="s">
        <v>56</v>
      </c>
    </row>
    <row r="28" spans="1:21" s="192" customFormat="1" ht="13.5" customHeight="1" x14ac:dyDescent="0.3">
      <c r="A28" s="205">
        <v>823</v>
      </c>
      <c r="B28" s="189" t="str">
        <f>VLOOKUP(A28,'1. 문헌특성'!A:W,2,0)</f>
        <v>Matsunaga</v>
      </c>
      <c r="C28" s="188">
        <f>VLOOKUP(A28,'1. 문헌특성'!A:W,3,0)</f>
        <v>1995</v>
      </c>
      <c r="D28" s="188" t="str">
        <f t="shared" si="1"/>
        <v>Matsunaga(1995)</v>
      </c>
      <c r="E28" s="189" t="str">
        <f>VLOOKUP(A28,'1. 문헌특성'!A:W,6,0)</f>
        <v>환자대조군</v>
      </c>
      <c r="F28" s="189" t="str">
        <f>VLOOKUP(A28,'1. 문헌특성'!A:W,11,0)</f>
        <v>자율신경병증/다발성경화증(MS)/다계통위축증(MSA)</v>
      </c>
      <c r="G28" s="190" t="s">
        <v>2086</v>
      </c>
      <c r="H28" s="188" t="s">
        <v>872</v>
      </c>
      <c r="I28" s="188" t="s">
        <v>56</v>
      </c>
      <c r="J28" s="188" t="s">
        <v>2511</v>
      </c>
      <c r="K28" s="188">
        <v>38</v>
      </c>
      <c r="L28" s="188">
        <v>16</v>
      </c>
      <c r="M28" s="188">
        <v>42</v>
      </c>
      <c r="N28" s="188">
        <v>12</v>
      </c>
      <c r="O28" s="188">
        <v>58</v>
      </c>
      <c r="P28" s="188" t="s">
        <v>56</v>
      </c>
      <c r="Q28" s="188" t="s">
        <v>56</v>
      </c>
      <c r="R28" s="188" t="s">
        <v>56</v>
      </c>
      <c r="S28" s="188" t="s">
        <v>56</v>
      </c>
      <c r="T28" s="188" t="s">
        <v>56</v>
      </c>
      <c r="U28" s="188" t="s">
        <v>56</v>
      </c>
    </row>
    <row r="29" spans="1:21" s="192" customFormat="1" ht="13.5" customHeight="1" x14ac:dyDescent="0.3">
      <c r="A29" s="205">
        <v>823</v>
      </c>
      <c r="B29" s="189" t="str">
        <f>VLOOKUP(A29,'1. 문헌특성'!A:W,2,0)</f>
        <v>Matsunaga</v>
      </c>
      <c r="C29" s="188">
        <f>VLOOKUP(A29,'1. 문헌특성'!A:W,3,0)</f>
        <v>1995</v>
      </c>
      <c r="D29" s="188" t="str">
        <f t="shared" si="1"/>
        <v>Matsunaga(1995)</v>
      </c>
      <c r="E29" s="189" t="str">
        <f>VLOOKUP(A29,'1. 문헌특성'!A:W,6,0)</f>
        <v>환자대조군</v>
      </c>
      <c r="F29" s="189" t="str">
        <f>VLOOKUP(A29,'1. 문헌특성'!A:W,11,0)</f>
        <v>자율신경병증/다발성경화증(MS)/다계통위축증(MSA)</v>
      </c>
      <c r="G29" s="190" t="s">
        <v>2088</v>
      </c>
      <c r="H29" s="188" t="s">
        <v>872</v>
      </c>
      <c r="I29" s="188" t="s">
        <v>56</v>
      </c>
      <c r="J29" s="188" t="s">
        <v>2511</v>
      </c>
      <c r="K29" s="188">
        <v>10</v>
      </c>
      <c r="L29" s="188">
        <v>8</v>
      </c>
      <c r="M29" s="188">
        <v>89</v>
      </c>
      <c r="N29" s="188">
        <v>2</v>
      </c>
      <c r="O29" s="188">
        <v>11</v>
      </c>
      <c r="P29" s="188" t="s">
        <v>56</v>
      </c>
      <c r="Q29" s="188" t="s">
        <v>56</v>
      </c>
      <c r="R29" s="188" t="s">
        <v>56</v>
      </c>
      <c r="S29" s="188" t="s">
        <v>56</v>
      </c>
      <c r="T29" s="188" t="s">
        <v>56</v>
      </c>
      <c r="U29" s="188" t="s">
        <v>56</v>
      </c>
    </row>
    <row r="30" spans="1:21" s="192" customFormat="1" ht="13.5" customHeight="1" x14ac:dyDescent="0.3">
      <c r="A30" s="205">
        <v>823</v>
      </c>
      <c r="B30" s="189" t="str">
        <f>VLOOKUP(A30,'1. 문헌특성'!A:W,2,0)</f>
        <v>Matsunaga</v>
      </c>
      <c r="C30" s="188">
        <f>VLOOKUP(A30,'1. 문헌특성'!A:W,3,0)</f>
        <v>1995</v>
      </c>
      <c r="D30" s="188" t="str">
        <f t="shared" si="1"/>
        <v>Matsunaga(1995)</v>
      </c>
      <c r="E30" s="189" t="str">
        <f>VLOOKUP(A30,'1. 문헌특성'!A:W,6,0)</f>
        <v>환자대조군</v>
      </c>
      <c r="F30" s="189" t="str">
        <f>VLOOKUP(A30,'1. 문헌특성'!A:W,11,0)</f>
        <v>자율신경병증/다발성경화증(MS)/다계통위축증(MSA)</v>
      </c>
      <c r="G30" s="190" t="s">
        <v>491</v>
      </c>
      <c r="H30" s="188" t="s">
        <v>872</v>
      </c>
      <c r="I30" s="188" t="s">
        <v>56</v>
      </c>
      <c r="J30" s="188" t="s">
        <v>2511</v>
      </c>
      <c r="K30" s="188">
        <v>6</v>
      </c>
      <c r="L30" s="188">
        <v>3</v>
      </c>
      <c r="M30" s="188">
        <v>50</v>
      </c>
      <c r="N30" s="188">
        <v>3</v>
      </c>
      <c r="O30" s="188">
        <v>50</v>
      </c>
      <c r="P30" s="188" t="s">
        <v>56</v>
      </c>
      <c r="Q30" s="188" t="s">
        <v>56</v>
      </c>
      <c r="R30" s="188" t="s">
        <v>56</v>
      </c>
      <c r="S30" s="188" t="s">
        <v>56</v>
      </c>
      <c r="T30" s="188" t="s">
        <v>56</v>
      </c>
      <c r="U30" s="188" t="s">
        <v>56</v>
      </c>
    </row>
    <row r="31" spans="1:21" s="192" customFormat="1" ht="13.5" customHeight="1" x14ac:dyDescent="0.3">
      <c r="A31" s="205">
        <v>823</v>
      </c>
      <c r="B31" s="189" t="str">
        <f>VLOOKUP(A31,'1. 문헌특성'!A:W,2,0)</f>
        <v>Matsunaga</v>
      </c>
      <c r="C31" s="188">
        <f>VLOOKUP(A31,'1. 문헌특성'!A:W,3,0)</f>
        <v>1995</v>
      </c>
      <c r="D31" s="188" t="str">
        <f t="shared" si="1"/>
        <v>Matsunaga(1995)</v>
      </c>
      <c r="E31" s="189" t="str">
        <f>VLOOKUP(A31,'1. 문헌특성'!A:W,6,0)</f>
        <v>환자대조군</v>
      </c>
      <c r="F31" s="189" t="str">
        <f>VLOOKUP(A31,'1. 문헌특성'!A:W,11,0)</f>
        <v>자율신경병증/다발성경화증(MS)/다계통위축증(MSA)</v>
      </c>
      <c r="G31" s="190" t="s">
        <v>2086</v>
      </c>
      <c r="H31" s="188" t="s">
        <v>872</v>
      </c>
      <c r="I31" s="188" t="s">
        <v>56</v>
      </c>
      <c r="J31" s="188" t="s">
        <v>2092</v>
      </c>
      <c r="K31" s="188">
        <v>38</v>
      </c>
      <c r="L31" s="188">
        <v>7</v>
      </c>
      <c r="M31" s="188">
        <v>18</v>
      </c>
      <c r="N31" s="188">
        <v>31</v>
      </c>
      <c r="O31" s="188">
        <v>82</v>
      </c>
      <c r="P31" s="188" t="s">
        <v>56</v>
      </c>
      <c r="Q31" s="188" t="s">
        <v>56</v>
      </c>
      <c r="R31" s="188" t="s">
        <v>56</v>
      </c>
      <c r="S31" s="188" t="s">
        <v>56</v>
      </c>
      <c r="T31" s="188" t="s">
        <v>56</v>
      </c>
      <c r="U31" s="188" t="s">
        <v>56</v>
      </c>
    </row>
    <row r="32" spans="1:21" s="192" customFormat="1" ht="13.5" customHeight="1" x14ac:dyDescent="0.3">
      <c r="A32" s="205">
        <v>823</v>
      </c>
      <c r="B32" s="189" t="str">
        <f>VLOOKUP(A32,'1. 문헌특성'!A:W,2,0)</f>
        <v>Matsunaga</v>
      </c>
      <c r="C32" s="188">
        <f>VLOOKUP(A32,'1. 문헌특성'!A:W,3,0)</f>
        <v>1995</v>
      </c>
      <c r="D32" s="188" t="str">
        <f t="shared" si="1"/>
        <v>Matsunaga(1995)</v>
      </c>
      <c r="E32" s="189" t="str">
        <f>VLOOKUP(A32,'1. 문헌특성'!A:W,6,0)</f>
        <v>환자대조군</v>
      </c>
      <c r="F32" s="189" t="str">
        <f>VLOOKUP(A32,'1. 문헌특성'!A:W,11,0)</f>
        <v>자율신경병증/다발성경화증(MS)/다계통위축증(MSA)</v>
      </c>
      <c r="G32" s="190" t="s">
        <v>2088</v>
      </c>
      <c r="H32" s="188" t="s">
        <v>872</v>
      </c>
      <c r="I32" s="188" t="s">
        <v>56</v>
      </c>
      <c r="J32" s="188" t="s">
        <v>2092</v>
      </c>
      <c r="K32" s="188">
        <v>10</v>
      </c>
      <c r="L32" s="188">
        <v>0</v>
      </c>
      <c r="M32" s="188">
        <v>0</v>
      </c>
      <c r="N32" s="188">
        <v>10</v>
      </c>
      <c r="O32" s="188">
        <v>100</v>
      </c>
      <c r="P32" s="188" t="s">
        <v>56</v>
      </c>
      <c r="Q32" s="188" t="s">
        <v>56</v>
      </c>
      <c r="R32" s="188" t="s">
        <v>56</v>
      </c>
      <c r="S32" s="188" t="s">
        <v>56</v>
      </c>
      <c r="T32" s="188" t="s">
        <v>56</v>
      </c>
      <c r="U32" s="188" t="s">
        <v>56</v>
      </c>
    </row>
    <row r="33" spans="1:21" s="192" customFormat="1" ht="13.5" customHeight="1" x14ac:dyDescent="0.3">
      <c r="A33" s="205">
        <v>823</v>
      </c>
      <c r="B33" s="189" t="str">
        <f>VLOOKUP(A33,'1. 문헌특성'!A:W,2,0)</f>
        <v>Matsunaga</v>
      </c>
      <c r="C33" s="188">
        <f>VLOOKUP(A33,'1. 문헌특성'!A:W,3,0)</f>
        <v>1995</v>
      </c>
      <c r="D33" s="188" t="str">
        <f t="shared" si="1"/>
        <v>Matsunaga(1995)</v>
      </c>
      <c r="E33" s="189" t="str">
        <f>VLOOKUP(A33,'1. 문헌특성'!A:W,6,0)</f>
        <v>환자대조군</v>
      </c>
      <c r="F33" s="189" t="str">
        <f>VLOOKUP(A33,'1. 문헌특성'!A:W,11,0)</f>
        <v>자율신경병증/다발성경화증(MS)/다계통위축증(MSA)</v>
      </c>
      <c r="G33" s="190" t="s">
        <v>491</v>
      </c>
      <c r="H33" s="188" t="s">
        <v>872</v>
      </c>
      <c r="I33" s="188" t="s">
        <v>56</v>
      </c>
      <c r="J33" s="188" t="s">
        <v>2092</v>
      </c>
      <c r="K33" s="188">
        <v>6</v>
      </c>
      <c r="L33" s="188">
        <v>0</v>
      </c>
      <c r="M33" s="188">
        <v>0</v>
      </c>
      <c r="N33" s="188">
        <v>6</v>
      </c>
      <c r="O33" s="188">
        <v>100</v>
      </c>
      <c r="P33" s="188" t="s">
        <v>56</v>
      </c>
      <c r="Q33" s="188" t="s">
        <v>56</v>
      </c>
      <c r="R33" s="188" t="s">
        <v>56</v>
      </c>
      <c r="S33" s="188" t="s">
        <v>56</v>
      </c>
      <c r="T33" s="188" t="s">
        <v>56</v>
      </c>
      <c r="U33" s="188" t="s">
        <v>56</v>
      </c>
    </row>
    <row r="34" spans="1:21" s="192" customFormat="1" ht="13.5" customHeight="1" x14ac:dyDescent="0.3">
      <c r="A34" s="205">
        <v>823</v>
      </c>
      <c r="B34" s="189" t="str">
        <f>VLOOKUP(A34,'1. 문헌특성'!A:W,2,0)</f>
        <v>Matsunaga</v>
      </c>
      <c r="C34" s="188">
        <f>VLOOKUP(A34,'1. 문헌특성'!A:W,3,0)</f>
        <v>1995</v>
      </c>
      <c r="D34" s="188" t="str">
        <f t="shared" si="1"/>
        <v>Matsunaga(1995)</v>
      </c>
      <c r="E34" s="189" t="str">
        <f>VLOOKUP(A34,'1. 문헌특성'!A:W,6,0)</f>
        <v>환자대조군</v>
      </c>
      <c r="F34" s="189" t="str">
        <f>VLOOKUP(A34,'1. 문헌특성'!A:W,11,0)</f>
        <v>자율신경병증/다발성경화증(MS)/다계통위축증(MSA)</v>
      </c>
      <c r="G34" s="190" t="s">
        <v>2086</v>
      </c>
      <c r="H34" s="188" t="s">
        <v>872</v>
      </c>
      <c r="I34" s="188" t="s">
        <v>56</v>
      </c>
      <c r="J34" s="188" t="s">
        <v>2091</v>
      </c>
      <c r="K34" s="188">
        <v>38</v>
      </c>
      <c r="L34" s="188">
        <v>0</v>
      </c>
      <c r="M34" s="188">
        <v>0</v>
      </c>
      <c r="N34" s="188">
        <v>38</v>
      </c>
      <c r="O34" s="188">
        <v>100</v>
      </c>
      <c r="P34" s="188" t="s">
        <v>56</v>
      </c>
      <c r="Q34" s="188" t="s">
        <v>56</v>
      </c>
      <c r="R34" s="188" t="s">
        <v>56</v>
      </c>
      <c r="S34" s="188" t="s">
        <v>56</v>
      </c>
      <c r="T34" s="188" t="s">
        <v>56</v>
      </c>
      <c r="U34" s="188" t="s">
        <v>56</v>
      </c>
    </row>
    <row r="35" spans="1:21" s="192" customFormat="1" ht="13.5" customHeight="1" x14ac:dyDescent="0.3">
      <c r="A35" s="205">
        <v>823</v>
      </c>
      <c r="B35" s="189" t="str">
        <f>VLOOKUP(A35,'1. 문헌특성'!A:W,2,0)</f>
        <v>Matsunaga</v>
      </c>
      <c r="C35" s="188">
        <f>VLOOKUP(A35,'1. 문헌특성'!A:W,3,0)</f>
        <v>1995</v>
      </c>
      <c r="D35" s="188" t="str">
        <f t="shared" si="1"/>
        <v>Matsunaga(1995)</v>
      </c>
      <c r="E35" s="189" t="str">
        <f>VLOOKUP(A35,'1. 문헌특성'!A:W,6,0)</f>
        <v>환자대조군</v>
      </c>
      <c r="F35" s="189" t="str">
        <f>VLOOKUP(A35,'1. 문헌특성'!A:W,11,0)</f>
        <v>자율신경병증/다발성경화증(MS)/다계통위축증(MSA)</v>
      </c>
      <c r="G35" s="190" t="s">
        <v>2088</v>
      </c>
      <c r="H35" s="188" t="s">
        <v>872</v>
      </c>
      <c r="I35" s="188" t="s">
        <v>56</v>
      </c>
      <c r="J35" s="188" t="s">
        <v>2091</v>
      </c>
      <c r="K35" s="188">
        <v>10</v>
      </c>
      <c r="L35" s="188">
        <v>0</v>
      </c>
      <c r="M35" s="188">
        <v>0</v>
      </c>
      <c r="N35" s="188">
        <v>10</v>
      </c>
      <c r="O35" s="188">
        <v>100</v>
      </c>
      <c r="P35" s="188" t="s">
        <v>56</v>
      </c>
      <c r="Q35" s="188" t="s">
        <v>56</v>
      </c>
      <c r="R35" s="188" t="s">
        <v>56</v>
      </c>
      <c r="S35" s="188" t="s">
        <v>56</v>
      </c>
      <c r="T35" s="188" t="s">
        <v>56</v>
      </c>
      <c r="U35" s="188" t="s">
        <v>56</v>
      </c>
    </row>
    <row r="36" spans="1:21" s="192" customFormat="1" ht="13.5" customHeight="1" x14ac:dyDescent="0.3">
      <c r="A36" s="205">
        <v>823</v>
      </c>
      <c r="B36" s="189" t="str">
        <f>VLOOKUP(A36,'1. 문헌특성'!A:W,2,0)</f>
        <v>Matsunaga</v>
      </c>
      <c r="C36" s="188">
        <f>VLOOKUP(A36,'1. 문헌특성'!A:W,3,0)</f>
        <v>1995</v>
      </c>
      <c r="D36" s="188" t="str">
        <f t="shared" si="1"/>
        <v>Matsunaga(1995)</v>
      </c>
      <c r="E36" s="189" t="str">
        <f>VLOOKUP(A36,'1. 문헌특성'!A:W,6,0)</f>
        <v>환자대조군</v>
      </c>
      <c r="F36" s="189" t="str">
        <f>VLOOKUP(A36,'1. 문헌특성'!A:W,11,0)</f>
        <v>자율신경병증/다발성경화증(MS)/다계통위축증(MSA)</v>
      </c>
      <c r="G36" s="190" t="s">
        <v>491</v>
      </c>
      <c r="H36" s="188" t="s">
        <v>872</v>
      </c>
      <c r="I36" s="188" t="s">
        <v>56</v>
      </c>
      <c r="J36" s="188" t="s">
        <v>2091</v>
      </c>
      <c r="K36" s="188">
        <v>6</v>
      </c>
      <c r="L36" s="188">
        <v>0</v>
      </c>
      <c r="M36" s="188">
        <v>0</v>
      </c>
      <c r="N36" s="188">
        <v>6</v>
      </c>
      <c r="O36" s="188">
        <v>100</v>
      </c>
      <c r="P36" s="188" t="s">
        <v>56</v>
      </c>
      <c r="Q36" s="188" t="s">
        <v>56</v>
      </c>
      <c r="R36" s="188" t="s">
        <v>56</v>
      </c>
      <c r="S36" s="188" t="s">
        <v>56</v>
      </c>
      <c r="T36" s="188" t="s">
        <v>56</v>
      </c>
      <c r="U36" s="188" t="s">
        <v>56</v>
      </c>
    </row>
    <row r="37" spans="1:21" s="192" customFormat="1" ht="13.5" customHeight="1" x14ac:dyDescent="0.3">
      <c r="A37" s="205">
        <v>823</v>
      </c>
      <c r="B37" s="189" t="str">
        <f>VLOOKUP(A37,'1. 문헌특성'!A:W,2,0)</f>
        <v>Matsunaga</v>
      </c>
      <c r="C37" s="188">
        <f>VLOOKUP(A37,'1. 문헌특성'!A:W,3,0)</f>
        <v>1995</v>
      </c>
      <c r="D37" s="188" t="str">
        <f t="shared" si="1"/>
        <v>Matsunaga(1995)</v>
      </c>
      <c r="E37" s="189" t="str">
        <f>VLOOKUP(A37,'1. 문헌특성'!A:W,6,0)</f>
        <v>환자대조군</v>
      </c>
      <c r="F37" s="189" t="str">
        <f>VLOOKUP(A37,'1. 문헌특성'!A:W,11,0)</f>
        <v>자율신경병증/다발성경화증(MS)/다계통위축증(MSA)</v>
      </c>
      <c r="G37" s="190" t="s">
        <v>2086</v>
      </c>
      <c r="H37" s="188" t="s">
        <v>872</v>
      </c>
      <c r="I37" s="188" t="s">
        <v>56</v>
      </c>
      <c r="J37" s="188" t="s">
        <v>2090</v>
      </c>
      <c r="K37" s="188">
        <v>38</v>
      </c>
      <c r="L37" s="188">
        <v>15</v>
      </c>
      <c r="M37" s="188">
        <v>39</v>
      </c>
      <c r="N37" s="188">
        <v>23</v>
      </c>
      <c r="O37" s="188">
        <v>61</v>
      </c>
      <c r="P37" s="188" t="s">
        <v>56</v>
      </c>
      <c r="Q37" s="188" t="s">
        <v>56</v>
      </c>
      <c r="R37" s="188" t="s">
        <v>56</v>
      </c>
      <c r="S37" s="188" t="s">
        <v>56</v>
      </c>
      <c r="T37" s="188" t="s">
        <v>56</v>
      </c>
      <c r="U37" s="188" t="s">
        <v>56</v>
      </c>
    </row>
    <row r="38" spans="1:21" s="192" customFormat="1" ht="13.5" customHeight="1" x14ac:dyDescent="0.3">
      <c r="A38" s="205">
        <v>823</v>
      </c>
      <c r="B38" s="189" t="str">
        <f>VLOOKUP(A38,'1. 문헌특성'!A:W,2,0)</f>
        <v>Matsunaga</v>
      </c>
      <c r="C38" s="188">
        <f>VLOOKUP(A38,'1. 문헌특성'!A:W,3,0)</f>
        <v>1995</v>
      </c>
      <c r="D38" s="188" t="str">
        <f t="shared" si="1"/>
        <v>Matsunaga(1995)</v>
      </c>
      <c r="E38" s="189" t="str">
        <f>VLOOKUP(A38,'1. 문헌특성'!A:W,6,0)</f>
        <v>환자대조군</v>
      </c>
      <c r="F38" s="189" t="str">
        <f>VLOOKUP(A38,'1. 문헌특성'!A:W,11,0)</f>
        <v>자율신경병증/다발성경화증(MS)/다계통위축증(MSA)</v>
      </c>
      <c r="G38" s="190" t="s">
        <v>2088</v>
      </c>
      <c r="H38" s="188" t="s">
        <v>872</v>
      </c>
      <c r="I38" s="188" t="s">
        <v>56</v>
      </c>
      <c r="J38" s="188" t="s">
        <v>2090</v>
      </c>
      <c r="K38" s="188">
        <v>10</v>
      </c>
      <c r="L38" s="188">
        <v>2</v>
      </c>
      <c r="M38" s="188">
        <v>20</v>
      </c>
      <c r="N38" s="188">
        <v>8</v>
      </c>
      <c r="O38" s="188">
        <v>80</v>
      </c>
      <c r="P38" s="188" t="s">
        <v>56</v>
      </c>
      <c r="Q38" s="188" t="s">
        <v>56</v>
      </c>
      <c r="R38" s="188" t="s">
        <v>56</v>
      </c>
      <c r="S38" s="188" t="s">
        <v>56</v>
      </c>
      <c r="T38" s="188" t="s">
        <v>56</v>
      </c>
      <c r="U38" s="188" t="s">
        <v>56</v>
      </c>
    </row>
    <row r="39" spans="1:21" s="192" customFormat="1" ht="13.5" customHeight="1" x14ac:dyDescent="0.3">
      <c r="A39" s="205">
        <v>823</v>
      </c>
      <c r="B39" s="189" t="str">
        <f>VLOOKUP(A39,'1. 문헌특성'!A:W,2,0)</f>
        <v>Matsunaga</v>
      </c>
      <c r="C39" s="188">
        <f>VLOOKUP(A39,'1. 문헌특성'!A:W,3,0)</f>
        <v>1995</v>
      </c>
      <c r="D39" s="188" t="str">
        <f t="shared" si="1"/>
        <v>Matsunaga(1995)</v>
      </c>
      <c r="E39" s="189" t="str">
        <f>VLOOKUP(A39,'1. 문헌특성'!A:W,6,0)</f>
        <v>환자대조군</v>
      </c>
      <c r="F39" s="189" t="str">
        <f>VLOOKUP(A39,'1. 문헌특성'!A:W,11,0)</f>
        <v>자율신경병증/다발성경화증(MS)/다계통위축증(MSA)</v>
      </c>
      <c r="G39" s="190" t="s">
        <v>491</v>
      </c>
      <c r="H39" s="188" t="s">
        <v>872</v>
      </c>
      <c r="I39" s="188" t="s">
        <v>56</v>
      </c>
      <c r="J39" s="188" t="s">
        <v>2090</v>
      </c>
      <c r="K39" s="188">
        <v>6</v>
      </c>
      <c r="L39" s="188">
        <v>3</v>
      </c>
      <c r="M39" s="188">
        <v>50</v>
      </c>
      <c r="N39" s="188">
        <v>3</v>
      </c>
      <c r="O39" s="188">
        <v>50</v>
      </c>
      <c r="P39" s="188" t="s">
        <v>56</v>
      </c>
      <c r="Q39" s="188" t="s">
        <v>56</v>
      </c>
      <c r="R39" s="188" t="s">
        <v>56</v>
      </c>
      <c r="S39" s="188" t="s">
        <v>56</v>
      </c>
      <c r="T39" s="188" t="s">
        <v>56</v>
      </c>
      <c r="U39" s="188" t="s">
        <v>56</v>
      </c>
    </row>
    <row r="40" spans="1:21" s="192" customFormat="1" ht="13.5" customHeight="1" x14ac:dyDescent="0.3">
      <c r="A40" s="188">
        <v>871</v>
      </c>
      <c r="B40" s="189" t="str">
        <f>VLOOKUP(A40,'1. 문헌특성'!A:W,2,0)</f>
        <v>Wang</v>
      </c>
      <c r="C40" s="188">
        <f>VLOOKUP(A40,'1. 문헌특성'!A:W,3,0)</f>
        <v>1993</v>
      </c>
      <c r="D40" s="188" t="str">
        <f t="shared" si="1"/>
        <v>Wang(1993)</v>
      </c>
      <c r="E40" s="189" t="str">
        <f>VLOOKUP(A40,'1. 문헌특성'!A:W,6,0)</f>
        <v>환자대조군</v>
      </c>
      <c r="F40" s="189" t="str">
        <f>VLOOKUP(A40,'1. 문헌특성'!A:W,11,0)</f>
        <v>파킨슨병 환자(H&amp;Y I, II, III, IV)</v>
      </c>
      <c r="G40" s="190" t="s">
        <v>1026</v>
      </c>
      <c r="H40" s="188" t="s">
        <v>56</v>
      </c>
      <c r="I40" s="188" t="s">
        <v>56</v>
      </c>
      <c r="J40" s="188" t="s">
        <v>56</v>
      </c>
      <c r="K40" s="188">
        <v>13</v>
      </c>
      <c r="L40" s="188">
        <v>13</v>
      </c>
      <c r="M40" s="188">
        <v>100</v>
      </c>
      <c r="N40" s="188">
        <v>0</v>
      </c>
      <c r="O40" s="188">
        <v>0</v>
      </c>
      <c r="P40" s="188" t="s">
        <v>56</v>
      </c>
      <c r="Q40" s="188" t="s">
        <v>56</v>
      </c>
      <c r="R40" s="188" t="s">
        <v>56</v>
      </c>
      <c r="S40" s="188" t="s">
        <v>56</v>
      </c>
      <c r="T40" s="188" t="s">
        <v>56</v>
      </c>
      <c r="U40" s="188" t="s">
        <v>56</v>
      </c>
    </row>
    <row r="41" spans="1:21" s="192" customFormat="1" ht="13.5" customHeight="1" x14ac:dyDescent="0.3">
      <c r="A41" s="188">
        <v>871</v>
      </c>
      <c r="B41" s="189" t="str">
        <f>VLOOKUP(A41,'1. 문헌특성'!A:W,2,0)</f>
        <v>Wang</v>
      </c>
      <c r="C41" s="188">
        <f>VLOOKUP(A41,'1. 문헌특성'!A:W,3,0)</f>
        <v>1993</v>
      </c>
      <c r="D41" s="188" t="str">
        <f t="shared" si="1"/>
        <v>Wang(1993)</v>
      </c>
      <c r="E41" s="189" t="str">
        <f>VLOOKUP(A41,'1. 문헌특성'!A:W,6,0)</f>
        <v>환자대조군</v>
      </c>
      <c r="F41" s="189" t="str">
        <f>VLOOKUP(A41,'1. 문헌특성'!A:W,11,0)</f>
        <v>파킨슨병 환자(H&amp;Y I, II, III, IV)</v>
      </c>
      <c r="G41" s="190" t="s">
        <v>1023</v>
      </c>
      <c r="H41" s="188" t="s">
        <v>56</v>
      </c>
      <c r="I41" s="188" t="s">
        <v>56</v>
      </c>
      <c r="J41" s="188" t="s">
        <v>56</v>
      </c>
      <c r="K41" s="188">
        <v>19</v>
      </c>
      <c r="L41" s="188">
        <v>16</v>
      </c>
      <c r="M41" s="188">
        <v>84.2</v>
      </c>
      <c r="N41" s="188">
        <v>3</v>
      </c>
      <c r="O41" s="188">
        <v>15.8</v>
      </c>
      <c r="P41" s="188" t="s">
        <v>56</v>
      </c>
      <c r="Q41" s="188" t="s">
        <v>56</v>
      </c>
      <c r="R41" s="188" t="s">
        <v>56</v>
      </c>
      <c r="S41" s="188" t="s">
        <v>56</v>
      </c>
      <c r="T41" s="188" t="s">
        <v>56</v>
      </c>
      <c r="U41" s="188" t="s">
        <v>56</v>
      </c>
    </row>
    <row r="42" spans="1:21" s="192" customFormat="1" ht="13.5" customHeight="1" x14ac:dyDescent="0.3">
      <c r="A42" s="188">
        <v>871</v>
      </c>
      <c r="B42" s="189" t="str">
        <f>VLOOKUP(A42,'1. 문헌특성'!A:W,2,0)</f>
        <v>Wang</v>
      </c>
      <c r="C42" s="188">
        <f>VLOOKUP(A42,'1. 문헌특성'!A:W,3,0)</f>
        <v>1993</v>
      </c>
      <c r="D42" s="188" t="str">
        <f t="shared" si="1"/>
        <v>Wang(1993)</v>
      </c>
      <c r="E42" s="189" t="str">
        <f>VLOOKUP(A42,'1. 문헌특성'!A:W,6,0)</f>
        <v>환자대조군</v>
      </c>
      <c r="F42" s="189" t="str">
        <f>VLOOKUP(A42,'1. 문헌특성'!A:W,11,0)</f>
        <v>파킨슨병 환자(H&amp;Y I, II, III, IV)</v>
      </c>
      <c r="G42" s="190" t="s">
        <v>1024</v>
      </c>
      <c r="H42" s="188" t="s">
        <v>56</v>
      </c>
      <c r="I42" s="188" t="s">
        <v>56</v>
      </c>
      <c r="J42" s="188" t="s">
        <v>56</v>
      </c>
      <c r="K42" s="188">
        <v>14</v>
      </c>
      <c r="L42" s="188">
        <v>11</v>
      </c>
      <c r="M42" s="188">
        <v>78.599999999999994</v>
      </c>
      <c r="N42" s="188">
        <v>3</v>
      </c>
      <c r="O42" s="188">
        <v>21.4</v>
      </c>
      <c r="P42" s="188" t="s">
        <v>56</v>
      </c>
      <c r="Q42" s="188" t="s">
        <v>56</v>
      </c>
      <c r="R42" s="188" t="s">
        <v>56</v>
      </c>
      <c r="S42" s="188" t="s">
        <v>56</v>
      </c>
      <c r="T42" s="188" t="s">
        <v>56</v>
      </c>
      <c r="U42" s="188" t="s">
        <v>56</v>
      </c>
    </row>
    <row r="43" spans="1:21" s="192" customFormat="1" ht="13.5" customHeight="1" x14ac:dyDescent="0.3">
      <c r="A43" s="188">
        <v>871</v>
      </c>
      <c r="B43" s="189" t="str">
        <f>VLOOKUP(A43,'1. 문헌특성'!A:W,2,0)</f>
        <v>Wang</v>
      </c>
      <c r="C43" s="188">
        <f>VLOOKUP(A43,'1. 문헌특성'!A:W,3,0)</f>
        <v>1993</v>
      </c>
      <c r="D43" s="188" t="str">
        <f t="shared" si="1"/>
        <v>Wang(1993)</v>
      </c>
      <c r="E43" s="189" t="str">
        <f>VLOOKUP(A43,'1. 문헌특성'!A:W,6,0)</f>
        <v>환자대조군</v>
      </c>
      <c r="F43" s="189" t="str">
        <f>VLOOKUP(A43,'1. 문헌특성'!A:W,11,0)</f>
        <v>파킨슨병 환자(H&amp;Y I, II, III, IV)</v>
      </c>
      <c r="G43" s="190" t="s">
        <v>1025</v>
      </c>
      <c r="H43" s="188" t="s">
        <v>56</v>
      </c>
      <c r="I43" s="188" t="s">
        <v>56</v>
      </c>
      <c r="J43" s="188" t="s">
        <v>56</v>
      </c>
      <c r="K43" s="188">
        <v>16</v>
      </c>
      <c r="L43" s="188">
        <v>13</v>
      </c>
      <c r="M43" s="188">
        <v>81.2</v>
      </c>
      <c r="N43" s="188">
        <v>3</v>
      </c>
      <c r="O43" s="188">
        <v>18.8</v>
      </c>
      <c r="P43" s="188" t="s">
        <v>56</v>
      </c>
      <c r="Q43" s="188" t="s">
        <v>56</v>
      </c>
      <c r="R43" s="188" t="s">
        <v>56</v>
      </c>
      <c r="S43" s="188" t="s">
        <v>56</v>
      </c>
      <c r="T43" s="188" t="s">
        <v>56</v>
      </c>
      <c r="U43" s="188" t="s">
        <v>56</v>
      </c>
    </row>
    <row r="44" spans="1:21" s="192" customFormat="1" ht="13.5" customHeight="1" x14ac:dyDescent="0.3">
      <c r="A44" s="188">
        <v>906</v>
      </c>
      <c r="B44" s="189" t="str">
        <f>VLOOKUP(A44,'1. 문헌특성'!A:W,2,0)</f>
        <v>Shahani</v>
      </c>
      <c r="C44" s="188">
        <f>VLOOKUP(A44,'1. 문헌특성'!A:W,3,0)</f>
        <v>1990</v>
      </c>
      <c r="D44" s="188" t="str">
        <f t="shared" si="1"/>
        <v>Shahani(1990)</v>
      </c>
      <c r="E44" s="189" t="str">
        <f>VLOOKUP(A44,'1. 문헌특성'!A:W,6,0)</f>
        <v>환자대조군</v>
      </c>
      <c r="F44" s="189" t="str">
        <f>VLOOKUP(A44,'1. 문헌특성'!A:W,11,0)</f>
        <v>질환(당뇨, 길랑바레증후군)+말초신경병증(유/무)</v>
      </c>
      <c r="G44" s="190" t="s">
        <v>1473</v>
      </c>
      <c r="H44" s="188" t="s">
        <v>1502</v>
      </c>
      <c r="I44" s="188" t="s">
        <v>56</v>
      </c>
      <c r="J44" s="188" t="s">
        <v>56</v>
      </c>
      <c r="K44" s="188">
        <v>22</v>
      </c>
      <c r="L44" s="188">
        <v>3</v>
      </c>
      <c r="M44" s="188">
        <v>14</v>
      </c>
      <c r="N44" s="188">
        <v>19</v>
      </c>
      <c r="O44" s="188">
        <v>86</v>
      </c>
      <c r="P44" s="188" t="s">
        <v>56</v>
      </c>
      <c r="Q44" s="188" t="s">
        <v>56</v>
      </c>
      <c r="R44" s="188" t="s">
        <v>56</v>
      </c>
      <c r="S44" s="188" t="s">
        <v>56</v>
      </c>
      <c r="T44" s="188" t="s">
        <v>56</v>
      </c>
      <c r="U44" s="188" t="s">
        <v>56</v>
      </c>
    </row>
    <row r="45" spans="1:21" s="192" customFormat="1" ht="13.5" customHeight="1" x14ac:dyDescent="0.3">
      <c r="A45" s="188">
        <v>906</v>
      </c>
      <c r="B45" s="189" t="str">
        <f>VLOOKUP(A45,'1. 문헌특성'!A:W,2,0)</f>
        <v>Shahani</v>
      </c>
      <c r="C45" s="188">
        <f>VLOOKUP(A45,'1. 문헌특성'!A:W,3,0)</f>
        <v>1990</v>
      </c>
      <c r="D45" s="188" t="str">
        <f t="shared" si="1"/>
        <v>Shahani(1990)</v>
      </c>
      <c r="E45" s="189" t="str">
        <f>VLOOKUP(A45,'1. 문헌특성'!A:W,6,0)</f>
        <v>환자대조군</v>
      </c>
      <c r="F45" s="189" t="str">
        <f>VLOOKUP(A45,'1. 문헌특성'!A:W,11,0)</f>
        <v>질환(당뇨, 길랑바레증후군)+말초신경병증(유/무)</v>
      </c>
      <c r="G45" s="190" t="s">
        <v>1474</v>
      </c>
      <c r="H45" s="188" t="s">
        <v>1502</v>
      </c>
      <c r="I45" s="188" t="s">
        <v>56</v>
      </c>
      <c r="J45" s="188" t="s">
        <v>56</v>
      </c>
      <c r="K45" s="188">
        <v>31</v>
      </c>
      <c r="L45" s="188">
        <v>27</v>
      </c>
      <c r="M45" s="188">
        <v>87</v>
      </c>
      <c r="N45" s="188">
        <v>4</v>
      </c>
      <c r="O45" s="188">
        <v>13</v>
      </c>
      <c r="P45" s="188" t="s">
        <v>56</v>
      </c>
      <c r="Q45" s="188" t="s">
        <v>56</v>
      </c>
      <c r="R45" s="188" t="s">
        <v>56</v>
      </c>
      <c r="S45" s="188" t="s">
        <v>56</v>
      </c>
      <c r="T45" s="188" t="s">
        <v>56</v>
      </c>
      <c r="U45" s="188" t="s">
        <v>56</v>
      </c>
    </row>
    <row r="46" spans="1:21" s="192" customFormat="1" ht="13.5" customHeight="1" x14ac:dyDescent="0.3">
      <c r="A46" s="188">
        <v>906</v>
      </c>
      <c r="B46" s="189" t="str">
        <f>VLOOKUP(A46,'1. 문헌특성'!A:W,2,0)</f>
        <v>Shahani</v>
      </c>
      <c r="C46" s="188">
        <f>VLOOKUP(A46,'1. 문헌특성'!A:W,3,0)</f>
        <v>1990</v>
      </c>
      <c r="D46" s="188" t="str">
        <f t="shared" si="1"/>
        <v>Shahani(1990)</v>
      </c>
      <c r="E46" s="189" t="str">
        <f>VLOOKUP(A46,'1. 문헌특성'!A:W,6,0)</f>
        <v>환자대조군</v>
      </c>
      <c r="F46" s="189" t="str">
        <f>VLOOKUP(A46,'1. 문헌특성'!A:W,11,0)</f>
        <v>질환(당뇨, 길랑바레증후군)+말초신경병증(유/무)</v>
      </c>
      <c r="G46" s="190" t="s">
        <v>1474</v>
      </c>
      <c r="H46" s="188" t="s">
        <v>872</v>
      </c>
      <c r="I46" s="188" t="s">
        <v>56</v>
      </c>
      <c r="J46" s="188" t="s">
        <v>56</v>
      </c>
      <c r="K46" s="188">
        <v>31</v>
      </c>
      <c r="L46" s="188">
        <v>28</v>
      </c>
      <c r="M46" s="188">
        <v>90</v>
      </c>
      <c r="N46" s="188">
        <v>3</v>
      </c>
      <c r="O46" s="188">
        <v>10</v>
      </c>
      <c r="P46" s="188" t="s">
        <v>56</v>
      </c>
      <c r="Q46" s="188" t="s">
        <v>56</v>
      </c>
      <c r="R46" s="188" t="s">
        <v>56</v>
      </c>
      <c r="S46" s="188" t="s">
        <v>56</v>
      </c>
      <c r="T46" s="188" t="s">
        <v>56</v>
      </c>
      <c r="U46" s="188" t="s">
        <v>56</v>
      </c>
    </row>
    <row r="47" spans="1:21" s="192" customFormat="1" ht="13.5" customHeight="1" x14ac:dyDescent="0.3">
      <c r="A47" s="188">
        <v>906</v>
      </c>
      <c r="B47" s="189" t="str">
        <f>VLOOKUP(A47,'1. 문헌특성'!A:W,2,0)</f>
        <v>Shahani</v>
      </c>
      <c r="C47" s="188">
        <f>VLOOKUP(A47,'1. 문헌특성'!A:W,3,0)</f>
        <v>1990</v>
      </c>
      <c r="D47" s="188" t="str">
        <f t="shared" si="1"/>
        <v>Shahani(1990)</v>
      </c>
      <c r="E47" s="189" t="str">
        <f>VLOOKUP(A47,'1. 문헌특성'!A:W,6,0)</f>
        <v>환자대조군</v>
      </c>
      <c r="F47" s="189" t="str">
        <f>VLOOKUP(A47,'1. 문헌특성'!A:W,11,0)</f>
        <v>질환(당뇨, 길랑바레증후군)+말초신경병증(유/무)</v>
      </c>
      <c r="G47" s="190" t="s">
        <v>1476</v>
      </c>
      <c r="H47" s="188" t="s">
        <v>56</v>
      </c>
      <c r="I47" s="188" t="s">
        <v>56</v>
      </c>
      <c r="J47" s="188" t="s">
        <v>56</v>
      </c>
      <c r="K47" s="188">
        <v>11</v>
      </c>
      <c r="L47" s="188">
        <v>0</v>
      </c>
      <c r="M47" s="188">
        <v>0</v>
      </c>
      <c r="N47" s="188">
        <v>11</v>
      </c>
      <c r="O47" s="188">
        <v>100</v>
      </c>
      <c r="P47" s="188" t="s">
        <v>56</v>
      </c>
      <c r="Q47" s="188" t="s">
        <v>56</v>
      </c>
      <c r="R47" s="188" t="s">
        <v>56</v>
      </c>
      <c r="S47" s="188" t="s">
        <v>56</v>
      </c>
      <c r="T47" s="188" t="s">
        <v>56</v>
      </c>
      <c r="U47" s="188" t="s">
        <v>56</v>
      </c>
    </row>
    <row r="48" spans="1:21" s="192" customFormat="1" ht="22.5" x14ac:dyDescent="0.3">
      <c r="A48" s="188">
        <v>906</v>
      </c>
      <c r="B48" s="189" t="str">
        <f>VLOOKUP(A48,'1. 문헌특성'!A:W,2,0)</f>
        <v>Shahani</v>
      </c>
      <c r="C48" s="188">
        <f>VLOOKUP(A48,'1. 문헌특성'!A:W,3,0)</f>
        <v>1990</v>
      </c>
      <c r="D48" s="188" t="str">
        <f t="shared" si="1"/>
        <v>Shahani(1990)</v>
      </c>
      <c r="E48" s="189" t="str">
        <f>VLOOKUP(A48,'1. 문헌특성'!A:W,6,0)</f>
        <v>환자대조군</v>
      </c>
      <c r="F48" s="189" t="str">
        <f>VLOOKUP(A48,'1. 문헌특성'!A:W,11,0)</f>
        <v>질환(당뇨, 길랑바레증후군)+말초신경병증(유/무)</v>
      </c>
      <c r="G48" s="206" t="s">
        <v>1475</v>
      </c>
      <c r="H48" s="188" t="s">
        <v>56</v>
      </c>
      <c r="I48" s="188" t="s">
        <v>56</v>
      </c>
      <c r="J48" s="188" t="s">
        <v>56</v>
      </c>
      <c r="K48" s="188">
        <v>7</v>
      </c>
      <c r="L48" s="188">
        <v>3</v>
      </c>
      <c r="M48" s="188">
        <v>42.9</v>
      </c>
      <c r="N48" s="188">
        <v>4</v>
      </c>
      <c r="O48" s="188">
        <v>57.1</v>
      </c>
      <c r="P48" s="188" t="s">
        <v>56</v>
      </c>
      <c r="Q48" s="188" t="s">
        <v>56</v>
      </c>
      <c r="R48" s="188" t="s">
        <v>56</v>
      </c>
      <c r="S48" s="188" t="s">
        <v>56</v>
      </c>
      <c r="T48" s="188" t="s">
        <v>56</v>
      </c>
      <c r="U48" s="188" t="s">
        <v>56</v>
      </c>
    </row>
    <row r="49" spans="1:21" s="192" customFormat="1" ht="22.5" x14ac:dyDescent="0.3">
      <c r="A49" s="188">
        <v>906</v>
      </c>
      <c r="B49" s="189" t="str">
        <f>VLOOKUP(A49,'1. 문헌특성'!A:W,2,0)</f>
        <v>Shahani</v>
      </c>
      <c r="C49" s="188">
        <f>VLOOKUP(A49,'1. 문헌특성'!A:W,3,0)</f>
        <v>1990</v>
      </c>
      <c r="D49" s="188" t="str">
        <f t="shared" si="1"/>
        <v>Shahani(1990)</v>
      </c>
      <c r="E49" s="189" t="str">
        <f>VLOOKUP(A49,'1. 문헌특성'!A:W,6,0)</f>
        <v>환자대조군</v>
      </c>
      <c r="F49" s="189" t="str">
        <f>VLOOKUP(A49,'1. 문헌특성'!A:W,11,0)</f>
        <v>질환(당뇨, 길랑바레증후군)+말초신경병증(유/무)</v>
      </c>
      <c r="G49" s="206" t="s">
        <v>1477</v>
      </c>
      <c r="H49" s="188" t="s">
        <v>56</v>
      </c>
      <c r="I49" s="188" t="s">
        <v>56</v>
      </c>
      <c r="J49" s="188" t="s">
        <v>56</v>
      </c>
      <c r="K49" s="188">
        <v>10</v>
      </c>
      <c r="L49" s="188">
        <v>0</v>
      </c>
      <c r="M49" s="188">
        <v>0</v>
      </c>
      <c r="N49" s="188">
        <v>10</v>
      </c>
      <c r="O49" s="188">
        <v>100</v>
      </c>
      <c r="P49" s="188" t="s">
        <v>56</v>
      </c>
      <c r="Q49" s="188" t="s">
        <v>56</v>
      </c>
      <c r="R49" s="188" t="s">
        <v>56</v>
      </c>
      <c r="S49" s="188" t="s">
        <v>56</v>
      </c>
      <c r="T49" s="188" t="s">
        <v>56</v>
      </c>
      <c r="U49" s="188" t="s">
        <v>56</v>
      </c>
    </row>
    <row r="50" spans="1:21" s="192" customFormat="1" ht="13.5" customHeight="1" x14ac:dyDescent="0.3">
      <c r="A50" s="188">
        <v>906</v>
      </c>
      <c r="B50" s="189" t="str">
        <f>VLOOKUP(A50,'1. 문헌특성'!A:W,2,0)</f>
        <v>Shahani</v>
      </c>
      <c r="C50" s="188">
        <f>VLOOKUP(A50,'1. 문헌특성'!A:W,3,0)</f>
        <v>1990</v>
      </c>
      <c r="D50" s="188" t="str">
        <f t="shared" si="1"/>
        <v>Shahani(1990)</v>
      </c>
      <c r="E50" s="189" t="str">
        <f>VLOOKUP(A50,'1. 문헌특성'!A:W,6,0)</f>
        <v>환자대조군</v>
      </c>
      <c r="F50" s="189" t="str">
        <f>VLOOKUP(A50,'1. 문헌특성'!A:W,11,0)</f>
        <v>질환(당뇨, 길랑바레증후군)+말초신경병증(유/무)</v>
      </c>
      <c r="G50" s="190" t="s">
        <v>1478</v>
      </c>
      <c r="H50" s="188" t="s">
        <v>56</v>
      </c>
      <c r="I50" s="188" t="s">
        <v>56</v>
      </c>
      <c r="J50" s="188" t="s">
        <v>56</v>
      </c>
      <c r="K50" s="188">
        <v>18</v>
      </c>
      <c r="L50" s="188">
        <v>12</v>
      </c>
      <c r="M50" s="188">
        <v>66.7</v>
      </c>
      <c r="N50" s="188">
        <v>6</v>
      </c>
      <c r="O50" s="188">
        <v>33.299999999999997</v>
      </c>
      <c r="P50" s="188" t="s">
        <v>56</v>
      </c>
      <c r="Q50" s="188" t="s">
        <v>56</v>
      </c>
      <c r="R50" s="188" t="s">
        <v>56</v>
      </c>
      <c r="S50" s="188" t="s">
        <v>56</v>
      </c>
      <c r="T50" s="188" t="s">
        <v>56</v>
      </c>
      <c r="U50" s="188" t="s">
        <v>56</v>
      </c>
    </row>
    <row r="51" spans="1:21" s="192" customFormat="1" ht="13.5" customHeight="1" x14ac:dyDescent="0.3">
      <c r="A51" s="188">
        <v>219</v>
      </c>
      <c r="B51" s="189" t="str">
        <f>VLOOKUP(A51,'1. 문헌특성'!A:W,2,0)</f>
        <v>Ince</v>
      </c>
      <c r="C51" s="188">
        <f>VLOOKUP(A51,'1. 문헌특성'!A:W,3,0)</f>
        <v>2015</v>
      </c>
      <c r="D51" s="188" t="str">
        <f t="shared" ref="D51:D84" si="2">B51&amp;"("&amp;C51&amp;")"</f>
        <v>Ince(2015)</v>
      </c>
      <c r="E51" s="189" t="str">
        <f>VLOOKUP(A51,'1. 문헌특성'!A:W,6,0)</f>
        <v>환자대조군</v>
      </c>
      <c r="F51" s="189" t="str">
        <f>VLOOKUP(A51,'1. 문헌특성'!A:W,11,0)</f>
        <v>내당능장애(IGT)/인슐린저항(IR)/정상인슐린저항(NGT)</v>
      </c>
      <c r="G51" s="190" t="s">
        <v>2502</v>
      </c>
      <c r="H51" s="188" t="s">
        <v>1594</v>
      </c>
      <c r="I51" s="188" t="s">
        <v>2478</v>
      </c>
      <c r="J51" s="188" t="s">
        <v>56</v>
      </c>
      <c r="K51" s="188">
        <v>15</v>
      </c>
      <c r="L51" s="188">
        <v>11</v>
      </c>
      <c r="M51" s="188">
        <v>73.3</v>
      </c>
      <c r="N51" s="188">
        <v>4</v>
      </c>
      <c r="O51" s="188">
        <v>26.7</v>
      </c>
      <c r="P51" s="188" t="s">
        <v>56</v>
      </c>
      <c r="Q51" s="188" t="s">
        <v>56</v>
      </c>
      <c r="R51" s="188" t="s">
        <v>56</v>
      </c>
      <c r="S51" s="188" t="s">
        <v>56</v>
      </c>
      <c r="T51" s="188" t="s">
        <v>56</v>
      </c>
      <c r="U51" s="189"/>
    </row>
    <row r="52" spans="1:21" s="192" customFormat="1" ht="13.5" customHeight="1" x14ac:dyDescent="0.3">
      <c r="A52" s="188">
        <v>219</v>
      </c>
      <c r="B52" s="189" t="str">
        <f>VLOOKUP(A52,'1. 문헌특성'!A:W,2,0)</f>
        <v>Ince</v>
      </c>
      <c r="C52" s="188">
        <f>VLOOKUP(A52,'1. 문헌특성'!A:W,3,0)</f>
        <v>2015</v>
      </c>
      <c r="D52" s="188" t="str">
        <f t="shared" si="2"/>
        <v>Ince(2015)</v>
      </c>
      <c r="E52" s="189" t="str">
        <f>VLOOKUP(A52,'1. 문헌특성'!A:W,6,0)</f>
        <v>환자대조군</v>
      </c>
      <c r="F52" s="189" t="str">
        <f>VLOOKUP(A52,'1. 문헌특성'!A:W,11,0)</f>
        <v>내당능장애(IGT)/인슐린저항(IR)/정상인슐린저항(NGT)</v>
      </c>
      <c r="G52" s="190" t="s">
        <v>2503</v>
      </c>
      <c r="H52" s="188" t="s">
        <v>1594</v>
      </c>
      <c r="I52" s="188" t="s">
        <v>2478</v>
      </c>
      <c r="J52" s="188" t="s">
        <v>56</v>
      </c>
      <c r="K52" s="188">
        <v>31</v>
      </c>
      <c r="L52" s="188">
        <v>21</v>
      </c>
      <c r="M52" s="188">
        <v>67.7</v>
      </c>
      <c r="N52" s="188">
        <v>10</v>
      </c>
      <c r="O52" s="188">
        <v>32.299999999999997</v>
      </c>
      <c r="P52" s="188" t="s">
        <v>56</v>
      </c>
      <c r="Q52" s="188" t="s">
        <v>56</v>
      </c>
      <c r="R52" s="188" t="s">
        <v>56</v>
      </c>
      <c r="S52" s="188" t="s">
        <v>56</v>
      </c>
      <c r="T52" s="188" t="s">
        <v>56</v>
      </c>
      <c r="U52" s="189"/>
    </row>
    <row r="53" spans="1:21" s="192" customFormat="1" ht="13.5" customHeight="1" x14ac:dyDescent="0.3">
      <c r="A53" s="188">
        <v>219</v>
      </c>
      <c r="B53" s="189" t="str">
        <f>VLOOKUP(A53,'1. 문헌특성'!A:W,2,0)</f>
        <v>Ince</v>
      </c>
      <c r="C53" s="188">
        <f>VLOOKUP(A53,'1. 문헌특성'!A:W,3,0)</f>
        <v>2015</v>
      </c>
      <c r="D53" s="188" t="str">
        <f t="shared" si="2"/>
        <v>Ince(2015)</v>
      </c>
      <c r="E53" s="189" t="str">
        <f>VLOOKUP(A53,'1. 문헌특성'!A:W,6,0)</f>
        <v>환자대조군</v>
      </c>
      <c r="F53" s="189" t="str">
        <f>VLOOKUP(A53,'1. 문헌특성'!A:W,11,0)</f>
        <v>내당능장애(IGT)/인슐린저항(IR)/정상인슐린저항(NGT)</v>
      </c>
      <c r="G53" s="190" t="s">
        <v>2504</v>
      </c>
      <c r="H53" s="188" t="s">
        <v>1594</v>
      </c>
      <c r="I53" s="188" t="s">
        <v>2478</v>
      </c>
      <c r="J53" s="188" t="s">
        <v>56</v>
      </c>
      <c r="K53" s="188">
        <v>23</v>
      </c>
      <c r="L53" s="188">
        <v>18</v>
      </c>
      <c r="M53" s="188">
        <v>78.3</v>
      </c>
      <c r="N53" s="188">
        <v>5</v>
      </c>
      <c r="O53" s="188">
        <v>21.7</v>
      </c>
      <c r="P53" s="188" t="s">
        <v>56</v>
      </c>
      <c r="Q53" s="188" t="s">
        <v>56</v>
      </c>
      <c r="R53" s="188" t="s">
        <v>56</v>
      </c>
      <c r="S53" s="188" t="s">
        <v>56</v>
      </c>
      <c r="T53" s="188" t="s">
        <v>56</v>
      </c>
      <c r="U53" s="189"/>
    </row>
    <row r="54" spans="1:21" s="192" customFormat="1" ht="13.5" customHeight="1" x14ac:dyDescent="0.3">
      <c r="A54" s="188">
        <v>219</v>
      </c>
      <c r="B54" s="189" t="str">
        <f>VLOOKUP(A54,'1. 문헌특성'!A:W,2,0)</f>
        <v>Ince</v>
      </c>
      <c r="C54" s="188">
        <f>VLOOKUP(A54,'1. 문헌특성'!A:W,3,0)</f>
        <v>2015</v>
      </c>
      <c r="D54" s="188" t="str">
        <f t="shared" si="2"/>
        <v>Ince(2015)</v>
      </c>
      <c r="E54" s="189" t="str">
        <f>VLOOKUP(A54,'1. 문헌특성'!A:W,6,0)</f>
        <v>환자대조군</v>
      </c>
      <c r="F54" s="189" t="str">
        <f>VLOOKUP(A54,'1. 문헌특성'!A:W,11,0)</f>
        <v>내당능장애(IGT)/인슐린저항(IR)/정상인슐린저항(NGT)</v>
      </c>
      <c r="G54" s="190" t="s">
        <v>2502</v>
      </c>
      <c r="H54" s="188" t="s">
        <v>1595</v>
      </c>
      <c r="I54" s="188" t="s">
        <v>2478</v>
      </c>
      <c r="J54" s="188" t="s">
        <v>56</v>
      </c>
      <c r="K54" s="188">
        <v>15</v>
      </c>
      <c r="L54" s="188">
        <v>11</v>
      </c>
      <c r="M54" s="188">
        <v>73.3</v>
      </c>
      <c r="N54" s="188">
        <v>4</v>
      </c>
      <c r="O54" s="188">
        <v>26.7</v>
      </c>
      <c r="P54" s="188" t="s">
        <v>56</v>
      </c>
      <c r="Q54" s="188" t="s">
        <v>56</v>
      </c>
      <c r="R54" s="188" t="s">
        <v>56</v>
      </c>
      <c r="S54" s="188" t="s">
        <v>56</v>
      </c>
      <c r="T54" s="188" t="s">
        <v>56</v>
      </c>
      <c r="U54" s="188"/>
    </row>
    <row r="55" spans="1:21" s="192" customFormat="1" ht="13.5" customHeight="1" x14ac:dyDescent="0.3">
      <c r="A55" s="188">
        <v>219</v>
      </c>
      <c r="B55" s="189" t="str">
        <f>VLOOKUP(A55,'1. 문헌특성'!A:W,2,0)</f>
        <v>Ince</v>
      </c>
      <c r="C55" s="188">
        <f>VLOOKUP(A55,'1. 문헌특성'!A:W,3,0)</f>
        <v>2015</v>
      </c>
      <c r="D55" s="188" t="str">
        <f t="shared" si="2"/>
        <v>Ince(2015)</v>
      </c>
      <c r="E55" s="189" t="str">
        <f>VLOOKUP(A55,'1. 문헌특성'!A:W,6,0)</f>
        <v>환자대조군</v>
      </c>
      <c r="F55" s="189" t="str">
        <f>VLOOKUP(A55,'1. 문헌특성'!A:W,11,0)</f>
        <v>내당능장애(IGT)/인슐린저항(IR)/정상인슐린저항(NGT)</v>
      </c>
      <c r="G55" s="190" t="s">
        <v>2503</v>
      </c>
      <c r="H55" s="188" t="s">
        <v>1595</v>
      </c>
      <c r="I55" s="188" t="s">
        <v>2478</v>
      </c>
      <c r="J55" s="188" t="s">
        <v>56</v>
      </c>
      <c r="K55" s="188">
        <v>31</v>
      </c>
      <c r="L55" s="188">
        <v>27</v>
      </c>
      <c r="M55" s="188">
        <v>87.1</v>
      </c>
      <c r="N55" s="188">
        <v>4</v>
      </c>
      <c r="O55" s="188">
        <v>12.9</v>
      </c>
      <c r="P55" s="188" t="s">
        <v>56</v>
      </c>
      <c r="Q55" s="188" t="s">
        <v>56</v>
      </c>
      <c r="R55" s="188" t="s">
        <v>56</v>
      </c>
      <c r="S55" s="188" t="s">
        <v>56</v>
      </c>
      <c r="T55" s="188" t="s">
        <v>56</v>
      </c>
      <c r="U55" s="188"/>
    </row>
    <row r="56" spans="1:21" s="192" customFormat="1" ht="13.5" customHeight="1" x14ac:dyDescent="0.3">
      <c r="A56" s="188">
        <v>219</v>
      </c>
      <c r="B56" s="189" t="str">
        <f>VLOOKUP(A56,'1. 문헌특성'!A:W,2,0)</f>
        <v>Ince</v>
      </c>
      <c r="C56" s="188">
        <f>VLOOKUP(A56,'1. 문헌특성'!A:W,3,0)</f>
        <v>2015</v>
      </c>
      <c r="D56" s="188" t="str">
        <f t="shared" si="2"/>
        <v>Ince(2015)</v>
      </c>
      <c r="E56" s="189" t="str">
        <f>VLOOKUP(A56,'1. 문헌특성'!A:W,6,0)</f>
        <v>환자대조군</v>
      </c>
      <c r="F56" s="189" t="str">
        <f>VLOOKUP(A56,'1. 문헌특성'!A:W,11,0)</f>
        <v>내당능장애(IGT)/인슐린저항(IR)/정상인슐린저항(NGT)</v>
      </c>
      <c r="G56" s="190" t="s">
        <v>2504</v>
      </c>
      <c r="H56" s="188" t="s">
        <v>1595</v>
      </c>
      <c r="I56" s="188" t="s">
        <v>2478</v>
      </c>
      <c r="J56" s="188" t="s">
        <v>56</v>
      </c>
      <c r="K56" s="188">
        <v>23</v>
      </c>
      <c r="L56" s="188">
        <v>18</v>
      </c>
      <c r="M56" s="188">
        <v>78.3</v>
      </c>
      <c r="N56" s="188">
        <v>5</v>
      </c>
      <c r="O56" s="188">
        <v>21.7</v>
      </c>
      <c r="P56" s="188" t="s">
        <v>56</v>
      </c>
      <c r="Q56" s="188" t="s">
        <v>56</v>
      </c>
      <c r="R56" s="188" t="s">
        <v>56</v>
      </c>
      <c r="S56" s="188" t="s">
        <v>56</v>
      </c>
      <c r="T56" s="188" t="s">
        <v>56</v>
      </c>
      <c r="U56" s="188"/>
    </row>
    <row r="57" spans="1:21" s="192" customFormat="1" ht="13.5" customHeight="1" x14ac:dyDescent="0.3">
      <c r="A57" s="188">
        <v>219</v>
      </c>
      <c r="B57" s="189" t="str">
        <f>VLOOKUP(A57,'1. 문헌특성'!A:W,2,0)</f>
        <v>Ince</v>
      </c>
      <c r="C57" s="188">
        <f>VLOOKUP(A57,'1. 문헌특성'!A:W,3,0)</f>
        <v>2015</v>
      </c>
      <c r="D57" s="188" t="str">
        <f t="shared" si="2"/>
        <v>Ince(2015)</v>
      </c>
      <c r="E57" s="189" t="str">
        <f>VLOOKUP(A57,'1. 문헌특성'!A:W,6,0)</f>
        <v>환자대조군</v>
      </c>
      <c r="F57" s="189" t="str">
        <f>VLOOKUP(A57,'1. 문헌특성'!A:W,11,0)</f>
        <v>내당능장애(IGT)/인슐린저항(IR)/정상인슐린저항(NGT)</v>
      </c>
      <c r="G57" s="190" t="s">
        <v>2502</v>
      </c>
      <c r="H57" s="188" t="s">
        <v>1597</v>
      </c>
      <c r="I57" s="188" t="s">
        <v>2478</v>
      </c>
      <c r="J57" s="188" t="s">
        <v>56</v>
      </c>
      <c r="K57" s="188">
        <v>15</v>
      </c>
      <c r="L57" s="188">
        <v>14</v>
      </c>
      <c r="M57" s="188">
        <v>93.3</v>
      </c>
      <c r="N57" s="188">
        <v>1</v>
      </c>
      <c r="O57" s="188">
        <v>6.7</v>
      </c>
      <c r="P57" s="188" t="s">
        <v>56</v>
      </c>
      <c r="Q57" s="188" t="s">
        <v>56</v>
      </c>
      <c r="R57" s="188" t="s">
        <v>56</v>
      </c>
      <c r="S57" s="188" t="s">
        <v>56</v>
      </c>
      <c r="T57" s="188" t="s">
        <v>56</v>
      </c>
      <c r="U57" s="188"/>
    </row>
    <row r="58" spans="1:21" s="192" customFormat="1" ht="13.5" customHeight="1" x14ac:dyDescent="0.3">
      <c r="A58" s="188">
        <v>219</v>
      </c>
      <c r="B58" s="189" t="str">
        <f>VLOOKUP(A58,'1. 문헌특성'!A:W,2,0)</f>
        <v>Ince</v>
      </c>
      <c r="C58" s="188">
        <f>VLOOKUP(A58,'1. 문헌특성'!A:W,3,0)</f>
        <v>2015</v>
      </c>
      <c r="D58" s="188" t="str">
        <f t="shared" si="2"/>
        <v>Ince(2015)</v>
      </c>
      <c r="E58" s="189" t="str">
        <f>VLOOKUP(A58,'1. 문헌특성'!A:W,6,0)</f>
        <v>환자대조군</v>
      </c>
      <c r="F58" s="189" t="str">
        <f>VLOOKUP(A58,'1. 문헌특성'!A:W,11,0)</f>
        <v>내당능장애(IGT)/인슐린저항(IR)/정상인슐린저항(NGT)</v>
      </c>
      <c r="G58" s="190" t="s">
        <v>2503</v>
      </c>
      <c r="H58" s="188" t="s">
        <v>1597</v>
      </c>
      <c r="I58" s="188" t="s">
        <v>2478</v>
      </c>
      <c r="J58" s="188" t="s">
        <v>56</v>
      </c>
      <c r="K58" s="188">
        <v>31</v>
      </c>
      <c r="L58" s="188">
        <v>25</v>
      </c>
      <c r="M58" s="188">
        <v>80.599999999999994</v>
      </c>
      <c r="N58" s="188">
        <v>6</v>
      </c>
      <c r="O58" s="188">
        <v>19.399999999999999</v>
      </c>
      <c r="P58" s="188" t="s">
        <v>56</v>
      </c>
      <c r="Q58" s="188" t="s">
        <v>56</v>
      </c>
      <c r="R58" s="188" t="s">
        <v>56</v>
      </c>
      <c r="S58" s="188" t="s">
        <v>56</v>
      </c>
      <c r="T58" s="188" t="s">
        <v>56</v>
      </c>
      <c r="U58" s="188"/>
    </row>
    <row r="59" spans="1:21" s="192" customFormat="1" ht="13.5" customHeight="1" x14ac:dyDescent="0.3">
      <c r="A59" s="188">
        <v>219</v>
      </c>
      <c r="B59" s="189" t="str">
        <f>VLOOKUP(A59,'1. 문헌특성'!A:W,2,0)</f>
        <v>Ince</v>
      </c>
      <c r="C59" s="188">
        <f>VLOOKUP(A59,'1. 문헌특성'!A:W,3,0)</f>
        <v>2015</v>
      </c>
      <c r="D59" s="188" t="str">
        <f t="shared" si="2"/>
        <v>Ince(2015)</v>
      </c>
      <c r="E59" s="189" t="str">
        <f>VLOOKUP(A59,'1. 문헌특성'!A:W,6,0)</f>
        <v>환자대조군</v>
      </c>
      <c r="F59" s="189" t="str">
        <f>VLOOKUP(A59,'1. 문헌특성'!A:W,11,0)</f>
        <v>내당능장애(IGT)/인슐린저항(IR)/정상인슐린저항(NGT)</v>
      </c>
      <c r="G59" s="190" t="s">
        <v>2504</v>
      </c>
      <c r="H59" s="188" t="s">
        <v>1597</v>
      </c>
      <c r="I59" s="188" t="s">
        <v>2478</v>
      </c>
      <c r="J59" s="188" t="s">
        <v>56</v>
      </c>
      <c r="K59" s="188">
        <v>23</v>
      </c>
      <c r="L59" s="188">
        <v>19</v>
      </c>
      <c r="M59" s="188">
        <v>82.6</v>
      </c>
      <c r="N59" s="188">
        <v>4</v>
      </c>
      <c r="O59" s="188">
        <v>17.399999999999999</v>
      </c>
      <c r="P59" s="188" t="s">
        <v>56</v>
      </c>
      <c r="Q59" s="188" t="s">
        <v>56</v>
      </c>
      <c r="R59" s="188" t="s">
        <v>56</v>
      </c>
      <c r="S59" s="188" t="s">
        <v>56</v>
      </c>
      <c r="T59" s="188" t="s">
        <v>56</v>
      </c>
      <c r="U59" s="188"/>
    </row>
    <row r="60" spans="1:21" s="192" customFormat="1" ht="13.5" customHeight="1" x14ac:dyDescent="0.3">
      <c r="A60" s="188">
        <v>219</v>
      </c>
      <c r="B60" s="189" t="str">
        <f>VLOOKUP(A60,'1. 문헌특성'!A:W,2,0)</f>
        <v>Ince</v>
      </c>
      <c r="C60" s="188">
        <f>VLOOKUP(A60,'1. 문헌특성'!A:W,3,0)</f>
        <v>2015</v>
      </c>
      <c r="D60" s="188" t="str">
        <f t="shared" si="2"/>
        <v>Ince(2015)</v>
      </c>
      <c r="E60" s="189" t="str">
        <f>VLOOKUP(A60,'1. 문헌특성'!A:W,6,0)</f>
        <v>환자대조군</v>
      </c>
      <c r="F60" s="189" t="str">
        <f>VLOOKUP(A60,'1. 문헌특성'!A:W,11,0)</f>
        <v>내당능장애(IGT)/인슐린저항(IR)/정상인슐린저항(NGT)</v>
      </c>
      <c r="G60" s="190" t="s">
        <v>2502</v>
      </c>
      <c r="H60" s="188" t="s">
        <v>1598</v>
      </c>
      <c r="I60" s="188" t="s">
        <v>2478</v>
      </c>
      <c r="J60" s="188" t="s">
        <v>56</v>
      </c>
      <c r="K60" s="188">
        <v>15</v>
      </c>
      <c r="L60" s="188">
        <v>12</v>
      </c>
      <c r="M60" s="188">
        <v>80</v>
      </c>
      <c r="N60" s="188">
        <v>3</v>
      </c>
      <c r="O60" s="188">
        <v>20</v>
      </c>
      <c r="P60" s="188" t="s">
        <v>56</v>
      </c>
      <c r="Q60" s="188" t="s">
        <v>56</v>
      </c>
      <c r="R60" s="188" t="s">
        <v>56</v>
      </c>
      <c r="S60" s="188" t="s">
        <v>56</v>
      </c>
      <c r="T60" s="188" t="s">
        <v>56</v>
      </c>
      <c r="U60" s="188"/>
    </row>
    <row r="61" spans="1:21" s="192" customFormat="1" ht="13.5" customHeight="1" x14ac:dyDescent="0.3">
      <c r="A61" s="188">
        <v>219</v>
      </c>
      <c r="B61" s="189" t="str">
        <f>VLOOKUP(A61,'1. 문헌특성'!A:W,2,0)</f>
        <v>Ince</v>
      </c>
      <c r="C61" s="188">
        <f>VLOOKUP(A61,'1. 문헌특성'!A:W,3,0)</f>
        <v>2015</v>
      </c>
      <c r="D61" s="188" t="str">
        <f t="shared" si="2"/>
        <v>Ince(2015)</v>
      </c>
      <c r="E61" s="189" t="str">
        <f>VLOOKUP(A61,'1. 문헌특성'!A:W,6,0)</f>
        <v>환자대조군</v>
      </c>
      <c r="F61" s="189" t="str">
        <f>VLOOKUP(A61,'1. 문헌특성'!A:W,11,0)</f>
        <v>내당능장애(IGT)/인슐린저항(IR)/정상인슐린저항(NGT)</v>
      </c>
      <c r="G61" s="190" t="s">
        <v>2503</v>
      </c>
      <c r="H61" s="188" t="s">
        <v>1598</v>
      </c>
      <c r="I61" s="188" t="s">
        <v>2478</v>
      </c>
      <c r="J61" s="188" t="s">
        <v>56</v>
      </c>
      <c r="K61" s="188">
        <v>31</v>
      </c>
      <c r="L61" s="188">
        <v>28</v>
      </c>
      <c r="M61" s="188">
        <v>90.3</v>
      </c>
      <c r="N61" s="188">
        <v>3</v>
      </c>
      <c r="O61" s="188">
        <v>9.6999999999999993</v>
      </c>
      <c r="P61" s="188" t="s">
        <v>56</v>
      </c>
      <c r="Q61" s="188" t="s">
        <v>56</v>
      </c>
      <c r="R61" s="188" t="s">
        <v>56</v>
      </c>
      <c r="S61" s="188" t="s">
        <v>56</v>
      </c>
      <c r="T61" s="188" t="s">
        <v>56</v>
      </c>
      <c r="U61" s="188"/>
    </row>
    <row r="62" spans="1:21" s="192" customFormat="1" ht="13.5" customHeight="1" x14ac:dyDescent="0.3">
      <c r="A62" s="188">
        <v>219</v>
      </c>
      <c r="B62" s="189" t="str">
        <f>VLOOKUP(A62,'1. 문헌특성'!A:W,2,0)</f>
        <v>Ince</v>
      </c>
      <c r="C62" s="188">
        <f>VLOOKUP(A62,'1. 문헌특성'!A:W,3,0)</f>
        <v>2015</v>
      </c>
      <c r="D62" s="188" t="str">
        <f t="shared" si="2"/>
        <v>Ince(2015)</v>
      </c>
      <c r="E62" s="189" t="str">
        <f>VLOOKUP(A62,'1. 문헌특성'!A:W,6,0)</f>
        <v>환자대조군</v>
      </c>
      <c r="F62" s="189" t="str">
        <f>VLOOKUP(A62,'1. 문헌특성'!A:W,11,0)</f>
        <v>내당능장애(IGT)/인슐린저항(IR)/정상인슐린저항(NGT)</v>
      </c>
      <c r="G62" s="190" t="s">
        <v>2504</v>
      </c>
      <c r="H62" s="188" t="s">
        <v>1598</v>
      </c>
      <c r="I62" s="188" t="s">
        <v>2478</v>
      </c>
      <c r="J62" s="188" t="s">
        <v>56</v>
      </c>
      <c r="K62" s="188">
        <v>23</v>
      </c>
      <c r="L62" s="188">
        <v>19</v>
      </c>
      <c r="M62" s="188">
        <v>82.6</v>
      </c>
      <c r="N62" s="188">
        <v>4</v>
      </c>
      <c r="O62" s="188">
        <v>17.399999999999999</v>
      </c>
      <c r="P62" s="188" t="s">
        <v>56</v>
      </c>
      <c r="Q62" s="188" t="s">
        <v>56</v>
      </c>
      <c r="R62" s="188" t="s">
        <v>56</v>
      </c>
      <c r="S62" s="188" t="s">
        <v>56</v>
      </c>
      <c r="T62" s="188" t="s">
        <v>56</v>
      </c>
      <c r="U62" s="188"/>
    </row>
    <row r="63" spans="1:21" s="192" customFormat="1" ht="13.5" customHeight="1" x14ac:dyDescent="0.3">
      <c r="A63" s="188">
        <v>219</v>
      </c>
      <c r="B63" s="189" t="str">
        <f>VLOOKUP(A63,'1. 문헌특성'!A:W,2,0)</f>
        <v>Ince</v>
      </c>
      <c r="C63" s="188">
        <f>VLOOKUP(A63,'1. 문헌특성'!A:W,3,0)</f>
        <v>2015</v>
      </c>
      <c r="D63" s="188" t="str">
        <f t="shared" si="2"/>
        <v>Ince(2015)</v>
      </c>
      <c r="E63" s="189" t="str">
        <f>VLOOKUP(A63,'1. 문헌특성'!A:W,6,0)</f>
        <v>환자대조군</v>
      </c>
      <c r="F63" s="189" t="str">
        <f>VLOOKUP(A63,'1. 문헌특성'!A:W,11,0)</f>
        <v>내당능장애(IGT)/인슐린저항(IR)/정상인슐린저항(NGT)</v>
      </c>
      <c r="G63" s="190" t="s">
        <v>2502</v>
      </c>
      <c r="H63" s="188" t="s">
        <v>1594</v>
      </c>
      <c r="I63" s="188" t="s">
        <v>2477</v>
      </c>
      <c r="J63" s="188" t="s">
        <v>56</v>
      </c>
      <c r="K63" s="188">
        <v>15</v>
      </c>
      <c r="L63" s="188">
        <v>5</v>
      </c>
      <c r="M63" s="188">
        <v>33.299999999999997</v>
      </c>
      <c r="N63" s="188">
        <v>10</v>
      </c>
      <c r="O63" s="188">
        <v>66.7</v>
      </c>
      <c r="P63" s="188" t="s">
        <v>56</v>
      </c>
      <c r="Q63" s="188" t="s">
        <v>56</v>
      </c>
      <c r="R63" s="188" t="s">
        <v>56</v>
      </c>
      <c r="S63" s="188" t="s">
        <v>56</v>
      </c>
      <c r="T63" s="188" t="s">
        <v>56</v>
      </c>
      <c r="U63" s="188"/>
    </row>
    <row r="64" spans="1:21" s="192" customFormat="1" ht="13.5" customHeight="1" x14ac:dyDescent="0.3">
      <c r="A64" s="188">
        <v>219</v>
      </c>
      <c r="B64" s="189" t="str">
        <f>VLOOKUP(A64,'1. 문헌특성'!A:W,2,0)</f>
        <v>Ince</v>
      </c>
      <c r="C64" s="188">
        <f>VLOOKUP(A64,'1. 문헌특성'!A:W,3,0)</f>
        <v>2015</v>
      </c>
      <c r="D64" s="188" t="str">
        <f t="shared" si="2"/>
        <v>Ince(2015)</v>
      </c>
      <c r="E64" s="189" t="str">
        <f>VLOOKUP(A64,'1. 문헌특성'!A:W,6,0)</f>
        <v>환자대조군</v>
      </c>
      <c r="F64" s="189" t="str">
        <f>VLOOKUP(A64,'1. 문헌특성'!A:W,11,0)</f>
        <v>내당능장애(IGT)/인슐린저항(IR)/정상인슐린저항(NGT)</v>
      </c>
      <c r="G64" s="190" t="s">
        <v>2503</v>
      </c>
      <c r="H64" s="188" t="s">
        <v>1594</v>
      </c>
      <c r="I64" s="188" t="s">
        <v>2477</v>
      </c>
      <c r="J64" s="188" t="s">
        <v>56</v>
      </c>
      <c r="K64" s="188">
        <v>31</v>
      </c>
      <c r="L64" s="188">
        <v>18</v>
      </c>
      <c r="M64" s="188">
        <v>58.1</v>
      </c>
      <c r="N64" s="188">
        <v>13</v>
      </c>
      <c r="O64" s="188">
        <v>41.9</v>
      </c>
      <c r="P64" s="188" t="s">
        <v>56</v>
      </c>
      <c r="Q64" s="188" t="s">
        <v>56</v>
      </c>
      <c r="R64" s="188" t="s">
        <v>56</v>
      </c>
      <c r="S64" s="188" t="s">
        <v>56</v>
      </c>
      <c r="T64" s="188" t="s">
        <v>56</v>
      </c>
      <c r="U64" s="188"/>
    </row>
    <row r="65" spans="1:21" s="192" customFormat="1" ht="13.5" customHeight="1" x14ac:dyDescent="0.3">
      <c r="A65" s="188">
        <v>219</v>
      </c>
      <c r="B65" s="189" t="str">
        <f>VLOOKUP(A65,'1. 문헌특성'!A:W,2,0)</f>
        <v>Ince</v>
      </c>
      <c r="C65" s="188">
        <f>VLOOKUP(A65,'1. 문헌특성'!A:W,3,0)</f>
        <v>2015</v>
      </c>
      <c r="D65" s="188" t="str">
        <f t="shared" si="2"/>
        <v>Ince(2015)</v>
      </c>
      <c r="E65" s="189" t="str">
        <f>VLOOKUP(A65,'1. 문헌특성'!A:W,6,0)</f>
        <v>환자대조군</v>
      </c>
      <c r="F65" s="189" t="str">
        <f>VLOOKUP(A65,'1. 문헌특성'!A:W,11,0)</f>
        <v>내당능장애(IGT)/인슐린저항(IR)/정상인슐린저항(NGT)</v>
      </c>
      <c r="G65" s="190" t="s">
        <v>2504</v>
      </c>
      <c r="H65" s="188" t="s">
        <v>1594</v>
      </c>
      <c r="I65" s="188" t="s">
        <v>2477</v>
      </c>
      <c r="J65" s="188" t="s">
        <v>56</v>
      </c>
      <c r="K65" s="188">
        <v>23</v>
      </c>
      <c r="L65" s="188">
        <v>17</v>
      </c>
      <c r="M65" s="188">
        <v>73.900000000000006</v>
      </c>
      <c r="N65" s="188">
        <v>6</v>
      </c>
      <c r="O65" s="188">
        <v>26.1</v>
      </c>
      <c r="P65" s="188" t="s">
        <v>56</v>
      </c>
      <c r="Q65" s="188" t="s">
        <v>56</v>
      </c>
      <c r="R65" s="188" t="s">
        <v>56</v>
      </c>
      <c r="S65" s="188" t="s">
        <v>56</v>
      </c>
      <c r="T65" s="188" t="s">
        <v>56</v>
      </c>
      <c r="U65" s="188"/>
    </row>
    <row r="66" spans="1:21" s="192" customFormat="1" ht="13.5" customHeight="1" x14ac:dyDescent="0.3">
      <c r="A66" s="188">
        <v>219</v>
      </c>
      <c r="B66" s="189" t="str">
        <f>VLOOKUP(A66,'1. 문헌특성'!A:W,2,0)</f>
        <v>Ince</v>
      </c>
      <c r="C66" s="188">
        <f>VLOOKUP(A66,'1. 문헌특성'!A:W,3,0)</f>
        <v>2015</v>
      </c>
      <c r="D66" s="188" t="str">
        <f t="shared" si="2"/>
        <v>Ince(2015)</v>
      </c>
      <c r="E66" s="189" t="str">
        <f>VLOOKUP(A66,'1. 문헌특성'!A:W,6,0)</f>
        <v>환자대조군</v>
      </c>
      <c r="F66" s="189" t="str">
        <f>VLOOKUP(A66,'1. 문헌특성'!A:W,11,0)</f>
        <v>내당능장애(IGT)/인슐린저항(IR)/정상인슐린저항(NGT)</v>
      </c>
      <c r="G66" s="190" t="s">
        <v>2502</v>
      </c>
      <c r="H66" s="188" t="s">
        <v>1595</v>
      </c>
      <c r="I66" s="188" t="s">
        <v>2477</v>
      </c>
      <c r="J66" s="188" t="s">
        <v>56</v>
      </c>
      <c r="K66" s="188">
        <v>15</v>
      </c>
      <c r="L66" s="188">
        <v>10</v>
      </c>
      <c r="M66" s="188">
        <v>66.599999999999994</v>
      </c>
      <c r="N66" s="188">
        <v>5</v>
      </c>
      <c r="O66" s="188">
        <v>33.299999999999997</v>
      </c>
      <c r="P66" s="188" t="s">
        <v>56</v>
      </c>
      <c r="Q66" s="188" t="s">
        <v>56</v>
      </c>
      <c r="R66" s="188" t="s">
        <v>56</v>
      </c>
      <c r="S66" s="188" t="s">
        <v>56</v>
      </c>
      <c r="T66" s="188" t="s">
        <v>56</v>
      </c>
      <c r="U66" s="188"/>
    </row>
    <row r="67" spans="1:21" s="192" customFormat="1" ht="13.5" customHeight="1" x14ac:dyDescent="0.3">
      <c r="A67" s="188">
        <v>219</v>
      </c>
      <c r="B67" s="189" t="str">
        <f>VLOOKUP(A67,'1. 문헌특성'!A:W,2,0)</f>
        <v>Ince</v>
      </c>
      <c r="C67" s="188">
        <f>VLOOKUP(A67,'1. 문헌특성'!A:W,3,0)</f>
        <v>2015</v>
      </c>
      <c r="D67" s="188" t="str">
        <f t="shared" si="2"/>
        <v>Ince(2015)</v>
      </c>
      <c r="E67" s="189" t="str">
        <f>VLOOKUP(A67,'1. 문헌특성'!A:W,6,0)</f>
        <v>환자대조군</v>
      </c>
      <c r="F67" s="189" t="str">
        <f>VLOOKUP(A67,'1. 문헌특성'!A:W,11,0)</f>
        <v>내당능장애(IGT)/인슐린저항(IR)/정상인슐린저항(NGT)</v>
      </c>
      <c r="G67" s="190" t="s">
        <v>2503</v>
      </c>
      <c r="H67" s="188" t="s">
        <v>1595</v>
      </c>
      <c r="I67" s="188" t="s">
        <v>2477</v>
      </c>
      <c r="J67" s="188" t="s">
        <v>56</v>
      </c>
      <c r="K67" s="188">
        <v>31</v>
      </c>
      <c r="L67" s="188">
        <v>23</v>
      </c>
      <c r="M67" s="188">
        <v>74.2</v>
      </c>
      <c r="N67" s="188">
        <v>8</v>
      </c>
      <c r="O67" s="188">
        <v>25.8</v>
      </c>
      <c r="P67" s="188" t="s">
        <v>56</v>
      </c>
      <c r="Q67" s="188" t="s">
        <v>56</v>
      </c>
      <c r="R67" s="188" t="s">
        <v>56</v>
      </c>
      <c r="S67" s="188" t="s">
        <v>56</v>
      </c>
      <c r="T67" s="188" t="s">
        <v>56</v>
      </c>
      <c r="U67" s="188"/>
    </row>
    <row r="68" spans="1:21" s="192" customFormat="1" ht="13.5" customHeight="1" x14ac:dyDescent="0.3">
      <c r="A68" s="188">
        <v>219</v>
      </c>
      <c r="B68" s="189" t="str">
        <f>VLOOKUP(A68,'1. 문헌특성'!A:W,2,0)</f>
        <v>Ince</v>
      </c>
      <c r="C68" s="188">
        <f>VLOOKUP(A68,'1. 문헌특성'!A:W,3,0)</f>
        <v>2015</v>
      </c>
      <c r="D68" s="188" t="str">
        <f t="shared" si="2"/>
        <v>Ince(2015)</v>
      </c>
      <c r="E68" s="189" t="str">
        <f>VLOOKUP(A68,'1. 문헌특성'!A:W,6,0)</f>
        <v>환자대조군</v>
      </c>
      <c r="F68" s="189" t="str">
        <f>VLOOKUP(A68,'1. 문헌특성'!A:W,11,0)</f>
        <v>내당능장애(IGT)/인슐린저항(IR)/정상인슐린저항(NGT)</v>
      </c>
      <c r="G68" s="190" t="s">
        <v>2504</v>
      </c>
      <c r="H68" s="188" t="s">
        <v>1595</v>
      </c>
      <c r="I68" s="188" t="s">
        <v>2477</v>
      </c>
      <c r="J68" s="188" t="s">
        <v>56</v>
      </c>
      <c r="K68" s="188">
        <v>23</v>
      </c>
      <c r="L68" s="188">
        <v>20</v>
      </c>
      <c r="M68" s="188">
        <v>87</v>
      </c>
      <c r="N68" s="188">
        <v>3</v>
      </c>
      <c r="O68" s="188">
        <v>13</v>
      </c>
      <c r="P68" s="188" t="s">
        <v>56</v>
      </c>
      <c r="Q68" s="188" t="s">
        <v>56</v>
      </c>
      <c r="R68" s="188" t="s">
        <v>56</v>
      </c>
      <c r="S68" s="188" t="s">
        <v>56</v>
      </c>
      <c r="T68" s="188" t="s">
        <v>56</v>
      </c>
      <c r="U68" s="188"/>
    </row>
    <row r="69" spans="1:21" s="192" customFormat="1" ht="13.5" customHeight="1" x14ac:dyDescent="0.3">
      <c r="A69" s="188">
        <v>219</v>
      </c>
      <c r="B69" s="189" t="str">
        <f>VLOOKUP(A69,'1. 문헌특성'!A:W,2,0)</f>
        <v>Ince</v>
      </c>
      <c r="C69" s="188">
        <f>VLOOKUP(A69,'1. 문헌특성'!A:W,3,0)</f>
        <v>2015</v>
      </c>
      <c r="D69" s="188" t="str">
        <f t="shared" si="2"/>
        <v>Ince(2015)</v>
      </c>
      <c r="E69" s="189" t="str">
        <f>VLOOKUP(A69,'1. 문헌특성'!A:W,6,0)</f>
        <v>환자대조군</v>
      </c>
      <c r="F69" s="189" t="str">
        <f>VLOOKUP(A69,'1. 문헌특성'!A:W,11,0)</f>
        <v>내당능장애(IGT)/인슐린저항(IR)/정상인슐린저항(NGT)</v>
      </c>
      <c r="G69" s="190" t="s">
        <v>2502</v>
      </c>
      <c r="H69" s="188" t="s">
        <v>1597</v>
      </c>
      <c r="I69" s="188" t="s">
        <v>2477</v>
      </c>
      <c r="J69" s="188" t="s">
        <v>56</v>
      </c>
      <c r="K69" s="188">
        <v>15</v>
      </c>
      <c r="L69" s="188">
        <v>4</v>
      </c>
      <c r="M69" s="188">
        <v>26.7</v>
      </c>
      <c r="N69" s="188">
        <v>11</v>
      </c>
      <c r="O69" s="188">
        <v>73.3</v>
      </c>
      <c r="P69" s="188" t="s">
        <v>56</v>
      </c>
      <c r="Q69" s="188" t="s">
        <v>56</v>
      </c>
      <c r="R69" s="188" t="s">
        <v>56</v>
      </c>
      <c r="S69" s="188" t="s">
        <v>56</v>
      </c>
      <c r="T69" s="188" t="s">
        <v>56</v>
      </c>
      <c r="U69" s="188"/>
    </row>
    <row r="70" spans="1:21" s="192" customFormat="1" ht="13.5" customHeight="1" x14ac:dyDescent="0.3">
      <c r="A70" s="188">
        <v>219</v>
      </c>
      <c r="B70" s="189" t="str">
        <f>VLOOKUP(A70,'1. 문헌특성'!A:W,2,0)</f>
        <v>Ince</v>
      </c>
      <c r="C70" s="188">
        <f>VLOOKUP(A70,'1. 문헌특성'!A:W,3,0)</f>
        <v>2015</v>
      </c>
      <c r="D70" s="188" t="str">
        <f t="shared" si="2"/>
        <v>Ince(2015)</v>
      </c>
      <c r="E70" s="189" t="str">
        <f>VLOOKUP(A70,'1. 문헌특성'!A:W,6,0)</f>
        <v>환자대조군</v>
      </c>
      <c r="F70" s="189" t="str">
        <f>VLOOKUP(A70,'1. 문헌특성'!A:W,11,0)</f>
        <v>내당능장애(IGT)/인슐린저항(IR)/정상인슐린저항(NGT)</v>
      </c>
      <c r="G70" s="190" t="s">
        <v>2503</v>
      </c>
      <c r="H70" s="188" t="s">
        <v>1597</v>
      </c>
      <c r="I70" s="188" t="s">
        <v>2477</v>
      </c>
      <c r="J70" s="188" t="s">
        <v>56</v>
      </c>
      <c r="K70" s="188">
        <v>31</v>
      </c>
      <c r="L70" s="188">
        <v>14</v>
      </c>
      <c r="M70" s="188">
        <v>45.2</v>
      </c>
      <c r="N70" s="188">
        <v>17</v>
      </c>
      <c r="O70" s="188">
        <v>54.8</v>
      </c>
      <c r="P70" s="188" t="s">
        <v>56</v>
      </c>
      <c r="Q70" s="188" t="s">
        <v>56</v>
      </c>
      <c r="R70" s="188" t="s">
        <v>56</v>
      </c>
      <c r="S70" s="188" t="s">
        <v>56</v>
      </c>
      <c r="T70" s="188" t="s">
        <v>56</v>
      </c>
      <c r="U70" s="188"/>
    </row>
    <row r="71" spans="1:21" s="192" customFormat="1" ht="13.5" customHeight="1" x14ac:dyDescent="0.3">
      <c r="A71" s="188">
        <v>219</v>
      </c>
      <c r="B71" s="189" t="str">
        <f>VLOOKUP(A71,'1. 문헌특성'!A:W,2,0)</f>
        <v>Ince</v>
      </c>
      <c r="C71" s="188">
        <f>VLOOKUP(A71,'1. 문헌특성'!A:W,3,0)</f>
        <v>2015</v>
      </c>
      <c r="D71" s="188" t="str">
        <f t="shared" si="2"/>
        <v>Ince(2015)</v>
      </c>
      <c r="E71" s="189" t="str">
        <f>VLOOKUP(A71,'1. 문헌특성'!A:W,6,0)</f>
        <v>환자대조군</v>
      </c>
      <c r="F71" s="189" t="str">
        <f>VLOOKUP(A71,'1. 문헌특성'!A:W,11,0)</f>
        <v>내당능장애(IGT)/인슐린저항(IR)/정상인슐린저항(NGT)</v>
      </c>
      <c r="G71" s="190" t="s">
        <v>2504</v>
      </c>
      <c r="H71" s="188" t="s">
        <v>1597</v>
      </c>
      <c r="I71" s="188" t="s">
        <v>2477</v>
      </c>
      <c r="J71" s="188" t="s">
        <v>56</v>
      </c>
      <c r="K71" s="188">
        <v>23</v>
      </c>
      <c r="L71" s="188">
        <v>14</v>
      </c>
      <c r="M71" s="188">
        <v>60.9</v>
      </c>
      <c r="N71" s="188">
        <v>9</v>
      </c>
      <c r="O71" s="188">
        <v>39.1</v>
      </c>
      <c r="P71" s="188" t="s">
        <v>56</v>
      </c>
      <c r="Q71" s="188" t="s">
        <v>56</v>
      </c>
      <c r="R71" s="188" t="s">
        <v>56</v>
      </c>
      <c r="S71" s="188" t="s">
        <v>56</v>
      </c>
      <c r="T71" s="188" t="s">
        <v>56</v>
      </c>
      <c r="U71" s="188"/>
    </row>
    <row r="72" spans="1:21" s="192" customFormat="1" ht="13.5" customHeight="1" x14ac:dyDescent="0.3">
      <c r="A72" s="188">
        <v>219</v>
      </c>
      <c r="B72" s="189" t="str">
        <f>VLOOKUP(A72,'1. 문헌특성'!A:W,2,0)</f>
        <v>Ince</v>
      </c>
      <c r="C72" s="188">
        <f>VLOOKUP(A72,'1. 문헌특성'!A:W,3,0)</f>
        <v>2015</v>
      </c>
      <c r="D72" s="188" t="str">
        <f t="shared" si="2"/>
        <v>Ince(2015)</v>
      </c>
      <c r="E72" s="189" t="str">
        <f>VLOOKUP(A72,'1. 문헌특성'!A:W,6,0)</f>
        <v>환자대조군</v>
      </c>
      <c r="F72" s="189" t="str">
        <f>VLOOKUP(A72,'1. 문헌특성'!A:W,11,0)</f>
        <v>내당능장애(IGT)/인슐린저항(IR)/정상인슐린저항(NGT)</v>
      </c>
      <c r="G72" s="190" t="s">
        <v>2502</v>
      </c>
      <c r="H72" s="188" t="s">
        <v>1598</v>
      </c>
      <c r="I72" s="188" t="s">
        <v>2477</v>
      </c>
      <c r="J72" s="188" t="s">
        <v>56</v>
      </c>
      <c r="K72" s="188">
        <v>15</v>
      </c>
      <c r="L72" s="188">
        <v>8</v>
      </c>
      <c r="M72" s="188">
        <v>53.3</v>
      </c>
      <c r="N72" s="188">
        <v>7</v>
      </c>
      <c r="O72" s="188">
        <v>46.7</v>
      </c>
      <c r="P72" s="188" t="s">
        <v>56</v>
      </c>
      <c r="Q72" s="188" t="s">
        <v>56</v>
      </c>
      <c r="R72" s="188" t="s">
        <v>56</v>
      </c>
      <c r="S72" s="188" t="s">
        <v>56</v>
      </c>
      <c r="T72" s="188" t="s">
        <v>56</v>
      </c>
      <c r="U72" s="188"/>
    </row>
    <row r="73" spans="1:21" s="192" customFormat="1" ht="13.5" customHeight="1" x14ac:dyDescent="0.3">
      <c r="A73" s="188">
        <v>219</v>
      </c>
      <c r="B73" s="189" t="str">
        <f>VLOOKUP(A73,'1. 문헌특성'!A:W,2,0)</f>
        <v>Ince</v>
      </c>
      <c r="C73" s="188">
        <f>VLOOKUP(A73,'1. 문헌특성'!A:W,3,0)</f>
        <v>2015</v>
      </c>
      <c r="D73" s="188" t="str">
        <f t="shared" si="2"/>
        <v>Ince(2015)</v>
      </c>
      <c r="E73" s="189" t="str">
        <f>VLOOKUP(A73,'1. 문헌특성'!A:W,6,0)</f>
        <v>환자대조군</v>
      </c>
      <c r="F73" s="189" t="str">
        <f>VLOOKUP(A73,'1. 문헌특성'!A:W,11,0)</f>
        <v>내당능장애(IGT)/인슐린저항(IR)/정상인슐린저항(NGT)</v>
      </c>
      <c r="G73" s="190" t="s">
        <v>2503</v>
      </c>
      <c r="H73" s="188" t="s">
        <v>1598</v>
      </c>
      <c r="I73" s="188" t="s">
        <v>2477</v>
      </c>
      <c r="J73" s="188" t="s">
        <v>56</v>
      </c>
      <c r="K73" s="188">
        <v>31</v>
      </c>
      <c r="L73" s="188">
        <v>22</v>
      </c>
      <c r="M73" s="188">
        <v>71</v>
      </c>
      <c r="N73" s="188">
        <v>9</v>
      </c>
      <c r="O73" s="188">
        <v>29</v>
      </c>
      <c r="P73" s="188" t="s">
        <v>56</v>
      </c>
      <c r="Q73" s="188" t="s">
        <v>56</v>
      </c>
      <c r="R73" s="188" t="s">
        <v>56</v>
      </c>
      <c r="S73" s="188" t="s">
        <v>56</v>
      </c>
      <c r="T73" s="188" t="s">
        <v>56</v>
      </c>
      <c r="U73" s="188"/>
    </row>
    <row r="74" spans="1:21" s="192" customFormat="1" ht="13.5" customHeight="1" x14ac:dyDescent="0.3">
      <c r="A74" s="188">
        <v>219</v>
      </c>
      <c r="B74" s="189" t="str">
        <f>VLOOKUP(A74,'1. 문헌특성'!A:W,2,0)</f>
        <v>Ince</v>
      </c>
      <c r="C74" s="188">
        <f>VLOOKUP(A74,'1. 문헌특성'!A:W,3,0)</f>
        <v>2015</v>
      </c>
      <c r="D74" s="188" t="str">
        <f t="shared" si="2"/>
        <v>Ince(2015)</v>
      </c>
      <c r="E74" s="189" t="str">
        <f>VLOOKUP(A74,'1. 문헌특성'!A:W,6,0)</f>
        <v>환자대조군</v>
      </c>
      <c r="F74" s="189" t="str">
        <f>VLOOKUP(A74,'1. 문헌특성'!A:W,11,0)</f>
        <v>내당능장애(IGT)/인슐린저항(IR)/정상인슐린저항(NGT)</v>
      </c>
      <c r="G74" s="190" t="s">
        <v>2504</v>
      </c>
      <c r="H74" s="188" t="s">
        <v>1598</v>
      </c>
      <c r="I74" s="188" t="s">
        <v>2477</v>
      </c>
      <c r="J74" s="188" t="s">
        <v>56</v>
      </c>
      <c r="K74" s="188">
        <v>23</v>
      </c>
      <c r="L74" s="188">
        <v>16</v>
      </c>
      <c r="M74" s="188">
        <v>69.599999999999994</v>
      </c>
      <c r="N74" s="188">
        <v>7</v>
      </c>
      <c r="O74" s="188">
        <v>30.4</v>
      </c>
      <c r="P74" s="188" t="s">
        <v>56</v>
      </c>
      <c r="Q74" s="188" t="s">
        <v>56</v>
      </c>
      <c r="R74" s="188" t="s">
        <v>56</v>
      </c>
      <c r="S74" s="188" t="s">
        <v>56</v>
      </c>
      <c r="T74" s="188" t="s">
        <v>56</v>
      </c>
      <c r="U74" s="188"/>
    </row>
    <row r="75" spans="1:21" s="192" customFormat="1" ht="13.5" customHeight="1" x14ac:dyDescent="0.3">
      <c r="A75" s="188">
        <v>797</v>
      </c>
      <c r="B75" s="189" t="str">
        <f>VLOOKUP(A75,'1. 문헌특성'!A:W,2,0)</f>
        <v>Braune</v>
      </c>
      <c r="C75" s="188">
        <f>VLOOKUP(A75,'1. 문헌특성'!A:W,3,0)</f>
        <v>1996</v>
      </c>
      <c r="D75" s="188" t="str">
        <f t="shared" si="2"/>
        <v>Braune(1996)</v>
      </c>
      <c r="E75" s="189" t="str">
        <f>VLOOKUP(A75,'1. 문헌특성'!A:W,6,0)</f>
        <v>환자대조군</v>
      </c>
      <c r="F75" s="189" t="str">
        <f>VLOOKUP(A75,'1. 문헌특성'!A:W,11,0)</f>
        <v>당뇨병 환자의 임상적 단계 (stage 1~5)</v>
      </c>
      <c r="G75" s="190" t="s">
        <v>2506</v>
      </c>
      <c r="H75" s="188" t="s">
        <v>868</v>
      </c>
      <c r="I75" s="188" t="s">
        <v>56</v>
      </c>
      <c r="J75" s="188" t="s">
        <v>56</v>
      </c>
      <c r="K75" s="188">
        <v>8</v>
      </c>
      <c r="L75" s="188">
        <v>7</v>
      </c>
      <c r="M75" s="188">
        <v>87.5</v>
      </c>
      <c r="N75" s="188">
        <v>1</v>
      </c>
      <c r="O75" s="188">
        <v>12.5</v>
      </c>
      <c r="P75" s="188" t="s">
        <v>56</v>
      </c>
      <c r="Q75" s="188" t="s">
        <v>56</v>
      </c>
      <c r="R75" s="188" t="s">
        <v>56</v>
      </c>
      <c r="S75" s="188" t="s">
        <v>56</v>
      </c>
      <c r="T75" s="188" t="s">
        <v>56</v>
      </c>
      <c r="U75" s="188"/>
    </row>
    <row r="76" spans="1:21" s="192" customFormat="1" ht="13.5" customHeight="1" x14ac:dyDescent="0.3">
      <c r="A76" s="188">
        <v>797</v>
      </c>
      <c r="B76" s="189" t="str">
        <f>VLOOKUP(A76,'1. 문헌특성'!A:W,2,0)</f>
        <v>Braune</v>
      </c>
      <c r="C76" s="188">
        <f>VLOOKUP(A76,'1. 문헌특성'!A:W,3,0)</f>
        <v>1996</v>
      </c>
      <c r="D76" s="188" t="str">
        <f t="shared" si="2"/>
        <v>Braune(1996)</v>
      </c>
      <c r="E76" s="189" t="str">
        <f>VLOOKUP(A76,'1. 문헌특성'!A:W,6,0)</f>
        <v>환자대조군</v>
      </c>
      <c r="F76" s="189" t="str">
        <f>VLOOKUP(A76,'1. 문헌특성'!A:W,11,0)</f>
        <v>당뇨병 환자의 임상적 단계 (stage 1~5)</v>
      </c>
      <c r="G76" s="190" t="s">
        <v>2507</v>
      </c>
      <c r="H76" s="188" t="s">
        <v>868</v>
      </c>
      <c r="I76" s="188" t="s">
        <v>56</v>
      </c>
      <c r="J76" s="188" t="s">
        <v>56</v>
      </c>
      <c r="K76" s="188">
        <v>15</v>
      </c>
      <c r="L76" s="188">
        <v>15</v>
      </c>
      <c r="M76" s="188">
        <v>100</v>
      </c>
      <c r="N76" s="188">
        <v>0</v>
      </c>
      <c r="O76" s="188">
        <v>0</v>
      </c>
      <c r="P76" s="188" t="s">
        <v>56</v>
      </c>
      <c r="Q76" s="188" t="s">
        <v>56</v>
      </c>
      <c r="R76" s="188" t="s">
        <v>56</v>
      </c>
      <c r="S76" s="188" t="s">
        <v>56</v>
      </c>
      <c r="T76" s="188" t="s">
        <v>56</v>
      </c>
      <c r="U76" s="188"/>
    </row>
    <row r="77" spans="1:21" s="192" customFormat="1" ht="13.5" customHeight="1" x14ac:dyDescent="0.3">
      <c r="A77" s="188">
        <v>797</v>
      </c>
      <c r="B77" s="189" t="str">
        <f>VLOOKUP(A77,'1. 문헌특성'!A:W,2,0)</f>
        <v>Braune</v>
      </c>
      <c r="C77" s="188">
        <f>VLOOKUP(A77,'1. 문헌특성'!A:W,3,0)</f>
        <v>1996</v>
      </c>
      <c r="D77" s="188" t="str">
        <f t="shared" si="2"/>
        <v>Braune(1996)</v>
      </c>
      <c r="E77" s="189" t="str">
        <f>VLOOKUP(A77,'1. 문헌특성'!A:W,6,0)</f>
        <v>환자대조군</v>
      </c>
      <c r="F77" s="189" t="str">
        <f>VLOOKUP(A77,'1. 문헌특성'!A:W,11,0)</f>
        <v>당뇨병 환자의 임상적 단계 (stage 1~5)</v>
      </c>
      <c r="G77" s="190" t="s">
        <v>2508</v>
      </c>
      <c r="H77" s="188" t="s">
        <v>868</v>
      </c>
      <c r="I77" s="188" t="s">
        <v>56</v>
      </c>
      <c r="J77" s="188" t="s">
        <v>56</v>
      </c>
      <c r="K77" s="188">
        <v>24</v>
      </c>
      <c r="L77" s="188">
        <v>20</v>
      </c>
      <c r="M77" s="188">
        <v>83.4</v>
      </c>
      <c r="N77" s="188">
        <v>4</v>
      </c>
      <c r="O77" s="188">
        <v>16.600000000000001</v>
      </c>
      <c r="P77" s="188" t="s">
        <v>56</v>
      </c>
      <c r="Q77" s="188" t="s">
        <v>56</v>
      </c>
      <c r="R77" s="188" t="s">
        <v>56</v>
      </c>
      <c r="S77" s="188" t="s">
        <v>56</v>
      </c>
      <c r="T77" s="188" t="s">
        <v>56</v>
      </c>
      <c r="U77" s="188"/>
    </row>
    <row r="78" spans="1:21" s="192" customFormat="1" ht="13.5" customHeight="1" x14ac:dyDescent="0.3">
      <c r="A78" s="188">
        <v>797</v>
      </c>
      <c r="B78" s="189" t="str">
        <f>VLOOKUP(A78,'1. 문헌특성'!A:W,2,0)</f>
        <v>Braune</v>
      </c>
      <c r="C78" s="188">
        <f>VLOOKUP(A78,'1. 문헌특성'!A:W,3,0)</f>
        <v>1996</v>
      </c>
      <c r="D78" s="188" t="str">
        <f t="shared" si="2"/>
        <v>Braune(1996)</v>
      </c>
      <c r="E78" s="189" t="str">
        <f>VLOOKUP(A78,'1. 문헌특성'!A:W,6,0)</f>
        <v>환자대조군</v>
      </c>
      <c r="F78" s="189" t="str">
        <f>VLOOKUP(A78,'1. 문헌특성'!A:W,11,0)</f>
        <v>당뇨병 환자의 임상적 단계 (stage 1~5)</v>
      </c>
      <c r="G78" s="190" t="s">
        <v>2509</v>
      </c>
      <c r="H78" s="188" t="s">
        <v>868</v>
      </c>
      <c r="I78" s="188" t="s">
        <v>56</v>
      </c>
      <c r="J78" s="188" t="s">
        <v>56</v>
      </c>
      <c r="K78" s="188">
        <v>28</v>
      </c>
      <c r="L78" s="188">
        <v>22</v>
      </c>
      <c r="M78" s="188">
        <v>78.599999999999994</v>
      </c>
      <c r="N78" s="188">
        <v>6</v>
      </c>
      <c r="O78" s="188">
        <v>21.4</v>
      </c>
      <c r="P78" s="188" t="s">
        <v>56</v>
      </c>
      <c r="Q78" s="188" t="s">
        <v>56</v>
      </c>
      <c r="R78" s="188" t="s">
        <v>56</v>
      </c>
      <c r="S78" s="188" t="s">
        <v>56</v>
      </c>
      <c r="T78" s="188" t="s">
        <v>56</v>
      </c>
      <c r="U78" s="188"/>
    </row>
    <row r="79" spans="1:21" s="192" customFormat="1" ht="13.5" customHeight="1" x14ac:dyDescent="0.3">
      <c r="A79" s="188">
        <v>797</v>
      </c>
      <c r="B79" s="189" t="str">
        <f>VLOOKUP(A79,'1. 문헌특성'!A:W,2,0)</f>
        <v>Braune</v>
      </c>
      <c r="C79" s="188">
        <f>VLOOKUP(A79,'1. 문헌특성'!A:W,3,0)</f>
        <v>1996</v>
      </c>
      <c r="D79" s="188" t="str">
        <f t="shared" si="2"/>
        <v>Braune(1996)</v>
      </c>
      <c r="E79" s="189" t="str">
        <f>VLOOKUP(A79,'1. 문헌특성'!A:W,6,0)</f>
        <v>환자대조군</v>
      </c>
      <c r="F79" s="189" t="str">
        <f>VLOOKUP(A79,'1. 문헌특성'!A:W,11,0)</f>
        <v>당뇨병 환자의 임상적 단계 (stage 1~5)</v>
      </c>
      <c r="G79" s="190" t="s">
        <v>2510</v>
      </c>
      <c r="H79" s="188" t="s">
        <v>868</v>
      </c>
      <c r="I79" s="188" t="s">
        <v>56</v>
      </c>
      <c r="J79" s="188" t="s">
        <v>56</v>
      </c>
      <c r="K79" s="188">
        <v>25</v>
      </c>
      <c r="L79" s="188">
        <v>20</v>
      </c>
      <c r="M79" s="188">
        <v>80</v>
      </c>
      <c r="N79" s="188">
        <v>5</v>
      </c>
      <c r="O79" s="188">
        <v>20</v>
      </c>
      <c r="P79" s="188" t="s">
        <v>56</v>
      </c>
      <c r="Q79" s="188" t="s">
        <v>56</v>
      </c>
      <c r="R79" s="188" t="s">
        <v>56</v>
      </c>
      <c r="S79" s="188" t="s">
        <v>56</v>
      </c>
      <c r="T79" s="188" t="s">
        <v>56</v>
      </c>
      <c r="U79" s="188"/>
    </row>
    <row r="80" spans="1:21" s="192" customFormat="1" ht="13.5" customHeight="1" x14ac:dyDescent="0.3">
      <c r="A80" s="188">
        <v>797</v>
      </c>
      <c r="B80" s="189" t="str">
        <f>VLOOKUP(A80,'1. 문헌특성'!A:W,2,0)</f>
        <v>Braune</v>
      </c>
      <c r="C80" s="188">
        <f>VLOOKUP(A80,'1. 문헌특성'!A:W,3,0)</f>
        <v>1996</v>
      </c>
      <c r="D80" s="188" t="str">
        <f t="shared" si="2"/>
        <v>Braune(1996)</v>
      </c>
      <c r="E80" s="189" t="str">
        <f>VLOOKUP(A80,'1. 문헌특성'!A:W,6,0)</f>
        <v>환자대조군</v>
      </c>
      <c r="F80" s="189" t="str">
        <f>VLOOKUP(A80,'1. 문헌특성'!A:W,11,0)</f>
        <v>당뇨병 환자의 임상적 단계 (stage 1~5)</v>
      </c>
      <c r="G80" s="190" t="s">
        <v>2506</v>
      </c>
      <c r="H80" s="188" t="s">
        <v>872</v>
      </c>
      <c r="I80" s="188" t="s">
        <v>56</v>
      </c>
      <c r="J80" s="188" t="s">
        <v>56</v>
      </c>
      <c r="K80" s="188">
        <v>8</v>
      </c>
      <c r="L80" s="188">
        <v>5</v>
      </c>
      <c r="M80" s="188">
        <v>62.5</v>
      </c>
      <c r="N80" s="188">
        <v>3</v>
      </c>
      <c r="O80" s="188">
        <v>37.5</v>
      </c>
      <c r="P80" s="188" t="s">
        <v>56</v>
      </c>
      <c r="Q80" s="188" t="s">
        <v>56</v>
      </c>
      <c r="R80" s="188" t="s">
        <v>56</v>
      </c>
      <c r="S80" s="188" t="s">
        <v>56</v>
      </c>
      <c r="T80" s="188" t="s">
        <v>56</v>
      </c>
      <c r="U80" s="188"/>
    </row>
    <row r="81" spans="1:21" s="192" customFormat="1" ht="13.5" customHeight="1" x14ac:dyDescent="0.3">
      <c r="A81" s="188">
        <v>797</v>
      </c>
      <c r="B81" s="189" t="str">
        <f>VLOOKUP(A81,'1. 문헌특성'!A:W,2,0)</f>
        <v>Braune</v>
      </c>
      <c r="C81" s="188">
        <f>VLOOKUP(A81,'1. 문헌특성'!A:W,3,0)</f>
        <v>1996</v>
      </c>
      <c r="D81" s="188" t="str">
        <f t="shared" si="2"/>
        <v>Braune(1996)</v>
      </c>
      <c r="E81" s="189" t="str">
        <f>VLOOKUP(A81,'1. 문헌특성'!A:W,6,0)</f>
        <v>환자대조군</v>
      </c>
      <c r="F81" s="189" t="str">
        <f>VLOOKUP(A81,'1. 문헌특성'!A:W,11,0)</f>
        <v>당뇨병 환자의 임상적 단계 (stage 1~5)</v>
      </c>
      <c r="G81" s="190" t="s">
        <v>2507</v>
      </c>
      <c r="H81" s="188" t="s">
        <v>872</v>
      </c>
      <c r="I81" s="188" t="s">
        <v>56</v>
      </c>
      <c r="J81" s="188" t="s">
        <v>56</v>
      </c>
      <c r="K81" s="188">
        <v>15</v>
      </c>
      <c r="L81" s="188">
        <v>12</v>
      </c>
      <c r="M81" s="188">
        <v>80</v>
      </c>
      <c r="N81" s="188">
        <v>3</v>
      </c>
      <c r="O81" s="188">
        <v>20</v>
      </c>
      <c r="P81" s="188" t="s">
        <v>56</v>
      </c>
      <c r="Q81" s="188" t="s">
        <v>56</v>
      </c>
      <c r="R81" s="188" t="s">
        <v>56</v>
      </c>
      <c r="S81" s="188" t="s">
        <v>56</v>
      </c>
      <c r="T81" s="188" t="s">
        <v>56</v>
      </c>
      <c r="U81" s="188"/>
    </row>
    <row r="82" spans="1:21" s="192" customFormat="1" ht="13.5" customHeight="1" x14ac:dyDescent="0.3">
      <c r="A82" s="188">
        <v>797</v>
      </c>
      <c r="B82" s="189" t="str">
        <f>VLOOKUP(A82,'1. 문헌특성'!A:W,2,0)</f>
        <v>Braune</v>
      </c>
      <c r="C82" s="188">
        <f>VLOOKUP(A82,'1. 문헌특성'!A:W,3,0)</f>
        <v>1996</v>
      </c>
      <c r="D82" s="188" t="str">
        <f t="shared" si="2"/>
        <v>Braune(1996)</v>
      </c>
      <c r="E82" s="189" t="str">
        <f>VLOOKUP(A82,'1. 문헌특성'!A:W,6,0)</f>
        <v>환자대조군</v>
      </c>
      <c r="F82" s="189" t="str">
        <f>VLOOKUP(A82,'1. 문헌특성'!A:W,11,0)</f>
        <v>당뇨병 환자의 임상적 단계 (stage 1~5)</v>
      </c>
      <c r="G82" s="190" t="s">
        <v>2508</v>
      </c>
      <c r="H82" s="188" t="s">
        <v>872</v>
      </c>
      <c r="I82" s="188" t="s">
        <v>56</v>
      </c>
      <c r="J82" s="188" t="s">
        <v>56</v>
      </c>
      <c r="K82" s="188">
        <v>24</v>
      </c>
      <c r="L82" s="188">
        <v>16</v>
      </c>
      <c r="M82" s="188">
        <v>66.7</v>
      </c>
      <c r="N82" s="188">
        <v>8</v>
      </c>
      <c r="O82" s="188">
        <v>33.299999999999997</v>
      </c>
      <c r="P82" s="188" t="s">
        <v>56</v>
      </c>
      <c r="Q82" s="188" t="s">
        <v>56</v>
      </c>
      <c r="R82" s="188" t="s">
        <v>56</v>
      </c>
      <c r="S82" s="188" t="s">
        <v>56</v>
      </c>
      <c r="T82" s="188" t="s">
        <v>56</v>
      </c>
      <c r="U82" s="188"/>
    </row>
    <row r="83" spans="1:21" s="192" customFormat="1" ht="13.5" customHeight="1" x14ac:dyDescent="0.3">
      <c r="A83" s="188">
        <v>797</v>
      </c>
      <c r="B83" s="189" t="str">
        <f>VLOOKUP(A83,'1. 문헌특성'!A:W,2,0)</f>
        <v>Braune</v>
      </c>
      <c r="C83" s="188">
        <f>VLOOKUP(A83,'1. 문헌특성'!A:W,3,0)</f>
        <v>1996</v>
      </c>
      <c r="D83" s="188" t="str">
        <f t="shared" si="2"/>
        <v>Braune(1996)</v>
      </c>
      <c r="E83" s="189" t="str">
        <f>VLOOKUP(A83,'1. 문헌특성'!A:W,6,0)</f>
        <v>환자대조군</v>
      </c>
      <c r="F83" s="189" t="str">
        <f>VLOOKUP(A83,'1. 문헌특성'!A:W,11,0)</f>
        <v>당뇨병 환자의 임상적 단계 (stage 1~5)</v>
      </c>
      <c r="G83" s="190" t="s">
        <v>2509</v>
      </c>
      <c r="H83" s="188" t="s">
        <v>872</v>
      </c>
      <c r="I83" s="188" t="s">
        <v>56</v>
      </c>
      <c r="J83" s="188" t="s">
        <v>56</v>
      </c>
      <c r="K83" s="188">
        <v>28</v>
      </c>
      <c r="L83" s="188">
        <v>14</v>
      </c>
      <c r="M83" s="188">
        <v>50</v>
      </c>
      <c r="N83" s="188">
        <v>14</v>
      </c>
      <c r="O83" s="188">
        <v>50</v>
      </c>
      <c r="P83" s="188" t="s">
        <v>56</v>
      </c>
      <c r="Q83" s="188" t="s">
        <v>56</v>
      </c>
      <c r="R83" s="188" t="s">
        <v>56</v>
      </c>
      <c r="S83" s="188" t="s">
        <v>56</v>
      </c>
      <c r="T83" s="188" t="s">
        <v>56</v>
      </c>
      <c r="U83" s="188"/>
    </row>
    <row r="84" spans="1:21" s="192" customFormat="1" ht="13.5" customHeight="1" x14ac:dyDescent="0.3">
      <c r="A84" s="188">
        <v>797</v>
      </c>
      <c r="B84" s="189" t="str">
        <f>VLOOKUP(A84,'1. 문헌특성'!A:W,2,0)</f>
        <v>Braune</v>
      </c>
      <c r="C84" s="188">
        <f>VLOOKUP(A84,'1. 문헌특성'!A:W,3,0)</f>
        <v>1996</v>
      </c>
      <c r="D84" s="188" t="str">
        <f t="shared" si="2"/>
        <v>Braune(1996)</v>
      </c>
      <c r="E84" s="189" t="str">
        <f>VLOOKUP(A84,'1. 문헌특성'!A:W,6,0)</f>
        <v>환자대조군</v>
      </c>
      <c r="F84" s="189" t="str">
        <f>VLOOKUP(A84,'1. 문헌특성'!A:W,11,0)</f>
        <v>당뇨병 환자의 임상적 단계 (stage 1~5)</v>
      </c>
      <c r="G84" s="190" t="s">
        <v>2510</v>
      </c>
      <c r="H84" s="188" t="s">
        <v>872</v>
      </c>
      <c r="I84" s="188" t="s">
        <v>56</v>
      </c>
      <c r="J84" s="188" t="s">
        <v>56</v>
      </c>
      <c r="K84" s="188">
        <v>25</v>
      </c>
      <c r="L84" s="188">
        <v>16</v>
      </c>
      <c r="M84" s="188">
        <v>64</v>
      </c>
      <c r="N84" s="188">
        <v>9</v>
      </c>
      <c r="O84" s="188">
        <v>36</v>
      </c>
      <c r="P84" s="188" t="s">
        <v>56</v>
      </c>
      <c r="Q84" s="188" t="s">
        <v>56</v>
      </c>
      <c r="R84" s="188" t="s">
        <v>56</v>
      </c>
      <c r="S84" s="188" t="s">
        <v>56</v>
      </c>
      <c r="T84" s="188" t="s">
        <v>56</v>
      </c>
      <c r="U84" s="188"/>
    </row>
  </sheetData>
  <sheetProtection algorithmName="SHA-512" hashValue="feTPD+1W6oqF56Z6eMDKZh/NY1EqETpCYVCcWegMtxq3j8PRg9nXES7aPPmHNsxi8aGk0qtv3ZrexQ8XcyZ7Hg==" saltValue="8yhYRdcXJ8dLOTz9BczuZg==" spinCount="100000" sheet="1" objects="1" scenarios="1" selectLockedCells="1" selectUnlockedCells="1"/>
  <sortState ref="A2:AC97">
    <sortCondition ref="E2:E97"/>
    <sortCondition descending="1" ref="C2:C97"/>
  </sortState>
  <mergeCells count="4">
    <mergeCell ref="K1:O1"/>
    <mergeCell ref="P1:T1"/>
    <mergeCell ref="U3:U5"/>
    <mergeCell ref="U6:U8"/>
  </mergeCells>
  <phoneticPr fontId="1" type="noConversion"/>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4"/>
  <sheetViews>
    <sheetView zoomScaleNormal="100" workbookViewId="0">
      <pane xSplit="3" ySplit="2" topLeftCell="D3" activePane="bottomRight" state="frozen"/>
      <selection pane="topRight" activeCell="H1" sqref="H1"/>
      <selection pane="bottomLeft" activeCell="A2" sqref="A2"/>
      <selection pane="bottomRight" activeCell="F16" sqref="F16"/>
    </sheetView>
  </sheetViews>
  <sheetFormatPr defaultRowHeight="13.5" x14ac:dyDescent="0.3"/>
  <cols>
    <col min="1" max="1" width="6.125" style="2" customWidth="1"/>
    <col min="2" max="2" width="9.5" style="2" customWidth="1"/>
    <col min="3" max="3" width="6.75" style="2" customWidth="1"/>
    <col min="4" max="4" width="9" style="2" customWidth="1"/>
    <col min="5" max="5" width="23.5" style="2" customWidth="1"/>
    <col min="6" max="6" width="9" style="3" customWidth="1"/>
    <col min="7" max="8" width="9" style="2" customWidth="1"/>
    <col min="9" max="9" width="68.5" style="2" customWidth="1"/>
    <col min="10" max="16384" width="9" style="2"/>
  </cols>
  <sheetData>
    <row r="2" spans="1:9" ht="24" customHeight="1" x14ac:dyDescent="0.3">
      <c r="A2" s="207" t="s">
        <v>0</v>
      </c>
      <c r="B2" s="207" t="s">
        <v>1</v>
      </c>
      <c r="C2" s="207" t="s">
        <v>2</v>
      </c>
      <c r="D2" s="207" t="s">
        <v>4</v>
      </c>
      <c r="E2" s="207" t="s">
        <v>7</v>
      </c>
      <c r="F2" s="207" t="s">
        <v>8</v>
      </c>
      <c r="G2" s="207" t="s">
        <v>9</v>
      </c>
      <c r="H2" s="207" t="s">
        <v>10</v>
      </c>
      <c r="I2" s="207" t="s">
        <v>454</v>
      </c>
    </row>
    <row r="3" spans="1:9" ht="24" customHeight="1" x14ac:dyDescent="0.3">
      <c r="A3" s="208">
        <v>250</v>
      </c>
      <c r="B3" s="209" t="s">
        <v>511</v>
      </c>
      <c r="C3" s="208">
        <v>2014</v>
      </c>
      <c r="D3" s="209" t="s">
        <v>27</v>
      </c>
      <c r="E3" s="211" t="s">
        <v>88</v>
      </c>
      <c r="F3" s="210" t="s">
        <v>89</v>
      </c>
      <c r="G3" s="210">
        <v>33</v>
      </c>
      <c r="H3" s="209" t="s">
        <v>31</v>
      </c>
      <c r="I3" s="209" t="s">
        <v>2513</v>
      </c>
    </row>
    <row r="4" spans="1:9" ht="24" customHeight="1" x14ac:dyDescent="0.3">
      <c r="A4" s="208">
        <v>291</v>
      </c>
      <c r="B4" s="209" t="s">
        <v>2184</v>
      </c>
      <c r="C4" s="208">
        <v>2013</v>
      </c>
      <c r="D4" s="209" t="s">
        <v>27</v>
      </c>
      <c r="E4" s="209" t="s">
        <v>99</v>
      </c>
      <c r="F4" s="209">
        <v>20</v>
      </c>
      <c r="G4" s="209">
        <v>20</v>
      </c>
      <c r="H4" s="209" t="s">
        <v>31</v>
      </c>
      <c r="I4" s="209" t="s">
        <v>2512</v>
      </c>
    </row>
  </sheetData>
  <sheetProtection algorithmName="SHA-512" hashValue="cDoJfr7Ld3HnPWechY5n9tKrR5Bk0yuU6iCRiQqFkQIHezt1mhbYnsznpLBCP9aaZGjx29AvURLxWl+VCmChuA==" saltValue="ELEopT1yqiTpZCQ4pA4hcw==" spinCount="100000" sheet="1" objects="1" scenarios="1" selectLockedCells="1" selectUnlockedCells="1"/>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8</vt:i4>
      </vt:variant>
    </vt:vector>
  </HeadingPairs>
  <TitlesOfParts>
    <vt:vector size="8" baseType="lpstr">
      <vt:lpstr>1. 문헌특성(125)_원본</vt:lpstr>
      <vt:lpstr>1. 문헌특성</vt:lpstr>
      <vt:lpstr>2. 진단정확도</vt:lpstr>
      <vt:lpstr>3. 정상_비정상 비율</vt:lpstr>
      <vt:lpstr>3. 정상_비정상_수치정리</vt:lpstr>
      <vt:lpstr>3. 질환과의 관련성_2군</vt:lpstr>
      <vt:lpstr>3. 질환과의 관련성_3군이상</vt:lpstr>
      <vt:lpstr>4. 안전성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2022-11-11T10:42:17Z</cp:lastPrinted>
  <dcterms:created xsi:type="dcterms:W3CDTF">2022-08-25T01:23:47Z</dcterms:created>
  <dcterms:modified xsi:type="dcterms:W3CDTF">2023-05-24T06:49:02Z</dcterms:modified>
</cp:coreProperties>
</file>