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년도\초음파유도하_치핵동맥결찰술\11. 보고서검독\"/>
    </mc:Choice>
  </mc:AlternateContent>
  <bookViews>
    <workbookView xWindow="0" yWindow="0" windowWidth="28800" windowHeight="8625" activeTab="1"/>
  </bookViews>
  <sheets>
    <sheet name="1_문헌 특성" sheetId="5" r:id="rId1"/>
    <sheet name="2_결과지표_안전성" sheetId="26" r:id="rId2"/>
    <sheet name="2_결과지표_효과성" sheetId="25" r:id="rId3"/>
    <sheet name="3_비뚤림위험 평가" sheetId="16" r:id="rId4"/>
    <sheet name="(부록) Venturi(2016) 연구 자료추출 재가공" sheetId="21" r:id="rId5"/>
  </sheets>
  <definedNames>
    <definedName name="_xlnm._FilterDatabase" localSheetId="0" hidden="1">'1_문헌 특성'!$A$1:$AE$32</definedName>
    <definedName name="_xlnm._FilterDatabase" localSheetId="1" hidden="1">'2_결과지표_안전성'!$A$2:$S$275</definedName>
    <definedName name="_xlnm._FilterDatabase" localSheetId="2" hidden="1">'2_결과지표_효과성'!$A$2:$S$541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5" l="1"/>
  <c r="T10" i="5"/>
  <c r="S10" i="5"/>
  <c r="T9" i="5"/>
  <c r="S9" i="5"/>
  <c r="S8" i="5"/>
  <c r="Q8" i="5"/>
  <c r="N8" i="5"/>
  <c r="T8" i="5" s="1"/>
  <c r="T7" i="5"/>
  <c r="S7" i="5"/>
  <c r="S6" i="5"/>
  <c r="T5" i="5"/>
  <c r="S5" i="5"/>
  <c r="S4" i="5"/>
  <c r="Q4" i="5"/>
  <c r="N4" i="5"/>
  <c r="T3" i="5"/>
  <c r="S3" i="5"/>
  <c r="T4" i="5" l="1"/>
  <c r="Q31" i="5"/>
  <c r="N31" i="5"/>
  <c r="Q27" i="5" l="1"/>
  <c r="N27" i="5"/>
  <c r="T14" i="5"/>
  <c r="T16" i="5"/>
  <c r="T17" i="5"/>
  <c r="T18" i="5"/>
  <c r="T19" i="5"/>
  <c r="T20" i="5"/>
  <c r="T21" i="5"/>
  <c r="T22" i="5"/>
  <c r="T23" i="5"/>
  <c r="T26" i="5"/>
  <c r="T28" i="5"/>
  <c r="T29" i="5"/>
  <c r="T30" i="5"/>
  <c r="T31" i="5"/>
  <c r="T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12" i="5"/>
  <c r="T27" i="5" l="1"/>
</calcChain>
</file>

<file path=xl/sharedStrings.xml><?xml version="1.0" encoding="utf-8"?>
<sst xmlns="http://schemas.openxmlformats.org/spreadsheetml/2006/main" count="6657" uniqueCount="1332">
  <si>
    <t>Record No.</t>
    <phoneticPr fontId="1" type="noConversion"/>
  </si>
  <si>
    <t>제1저자
(연도)</t>
    <phoneticPr fontId="1" type="noConversion"/>
  </si>
  <si>
    <t>중재군</t>
    <phoneticPr fontId="1" type="noConversion"/>
  </si>
  <si>
    <t>대조군</t>
    <phoneticPr fontId="1" type="noConversion"/>
  </si>
  <si>
    <t>p-value</t>
    <phoneticPr fontId="1" type="noConversion"/>
  </si>
  <si>
    <t>중재군 설명</t>
    <phoneticPr fontId="1" type="noConversion"/>
  </si>
  <si>
    <t>대조군 설명</t>
    <phoneticPr fontId="1" type="noConversion"/>
  </si>
  <si>
    <t>연구대상</t>
    <phoneticPr fontId="1" type="noConversion"/>
  </si>
  <si>
    <t>배제기준</t>
    <phoneticPr fontId="1" type="noConversion"/>
  </si>
  <si>
    <t>모집기간</t>
    <phoneticPr fontId="1" type="noConversion"/>
  </si>
  <si>
    <t>탈락률 % (n/N)</t>
    <phoneticPr fontId="1" type="noConversion"/>
  </si>
  <si>
    <t>지표명</t>
    <phoneticPr fontId="1" type="noConversion"/>
  </si>
  <si>
    <t>단위</t>
    <phoneticPr fontId="1" type="noConversion"/>
  </si>
  <si>
    <t>시점</t>
    <phoneticPr fontId="1" type="noConversion"/>
  </si>
  <si>
    <t>선정기준</t>
    <phoneticPr fontId="1" type="noConversion"/>
  </si>
  <si>
    <t>미국</t>
  </si>
  <si>
    <t>스페인</t>
  </si>
  <si>
    <t>영국</t>
  </si>
  <si>
    <t>NR</t>
    <phoneticPr fontId="1" type="noConversion"/>
  </si>
  <si>
    <t>비고</t>
    <phoneticPr fontId="1" type="noConversion"/>
  </si>
  <si>
    <t>L: 낮음, H: 높음, U: 불확실, N: 해당없음</t>
    <phoneticPr fontId="1" type="noConversion"/>
  </si>
  <si>
    <t>1저자 (연도)</t>
    <phoneticPr fontId="1" type="noConversion"/>
  </si>
  <si>
    <t>연구설계</t>
    <phoneticPr fontId="1" type="noConversion"/>
  </si>
  <si>
    <t>1. 무작위 배정순서 생성(Random sequence generation)</t>
    <phoneticPr fontId="1" type="noConversion"/>
  </si>
  <si>
    <t>1. 판단근거</t>
    <phoneticPr fontId="1" type="noConversion"/>
  </si>
  <si>
    <t>2. 배정순서 은폐(Allocation concealment)</t>
    <phoneticPr fontId="1" type="noConversion"/>
  </si>
  <si>
    <t>2. 판단근거</t>
    <phoneticPr fontId="1" type="noConversion"/>
  </si>
  <si>
    <t>3. 판단근거</t>
    <phoneticPr fontId="1" type="noConversion"/>
  </si>
  <si>
    <t>4. 판단근거</t>
    <phoneticPr fontId="1" type="noConversion"/>
  </si>
  <si>
    <t>5. 불충분한 결과자료(Incomplete outcome data)</t>
    <phoneticPr fontId="1" type="noConversion"/>
  </si>
  <si>
    <t>5. 판단근거</t>
    <phoneticPr fontId="1" type="noConversion"/>
  </si>
  <si>
    <t>6. 선택적 보고(Selective reporting)</t>
    <phoneticPr fontId="1" type="noConversion"/>
  </si>
  <si>
    <t>6. 판단근거</t>
    <phoneticPr fontId="1" type="noConversion"/>
  </si>
  <si>
    <t>8. 판단근거</t>
    <phoneticPr fontId="1" type="noConversion"/>
  </si>
  <si>
    <t>3. 연구참여자, 연구자에 대한 눈가림(Blinding of participants and personnel)</t>
    <phoneticPr fontId="1" type="noConversion"/>
  </si>
  <si>
    <t>NR</t>
  </si>
  <si>
    <t>네덜란드</t>
  </si>
  <si>
    <t>이탈리아</t>
  </si>
  <si>
    <t>연구기관
(1, 2 등)</t>
    <phoneticPr fontId="1" type="noConversion"/>
  </si>
  <si>
    <t>중재 전</t>
  </si>
  <si>
    <t>RCT</t>
    <phoneticPr fontId="1" type="noConversion"/>
  </si>
  <si>
    <t>U</t>
    <phoneticPr fontId="1" type="noConversion"/>
  </si>
  <si>
    <t>L</t>
    <phoneticPr fontId="1" type="noConversion"/>
  </si>
  <si>
    <t>연구에서 사전에 정의해놓은 결과들을 정해진 방법대로 분석하여 확인이 가능함</t>
    <phoneticPr fontId="1" type="noConversion"/>
  </si>
  <si>
    <t>7. 그 외 비뚤림</t>
    <phoneticPr fontId="1" type="noConversion"/>
  </si>
  <si>
    <t>배정순서 은폐에 대해서는 언급없음</t>
    <phoneticPr fontId="1" type="noConversion"/>
  </si>
  <si>
    <t>무작위배정방법에 대해서 언급없음</t>
    <phoneticPr fontId="1" type="noConversion"/>
  </si>
  <si>
    <t>중재군과 비교군 모두에서 탈락한 대상자가 없음</t>
    <phoneticPr fontId="1" type="noConversion"/>
  </si>
  <si>
    <t>대조군 수
(2군, 3군 등)</t>
    <phoneticPr fontId="1" type="noConversion"/>
  </si>
  <si>
    <t>중재군 기기명</t>
    <phoneticPr fontId="1" type="noConversion"/>
  </si>
  <si>
    <t>중재군 명</t>
    <phoneticPr fontId="1" type="noConversion"/>
  </si>
  <si>
    <t>중재군</t>
    <phoneticPr fontId="1" type="noConversion"/>
  </si>
  <si>
    <t>대조군</t>
    <phoneticPr fontId="1" type="noConversion"/>
  </si>
  <si>
    <t>대조군 명</t>
    <phoneticPr fontId="1" type="noConversion"/>
  </si>
  <si>
    <t>대조군 기기명</t>
    <phoneticPr fontId="1" type="noConversion"/>
  </si>
  <si>
    <t>덴마크</t>
  </si>
  <si>
    <t>일본</t>
  </si>
  <si>
    <t>중국</t>
  </si>
  <si>
    <t>스웨덴</t>
  </si>
  <si>
    <t>헝가리</t>
  </si>
  <si>
    <t>프랑스</t>
  </si>
  <si>
    <t>이집트</t>
  </si>
  <si>
    <t>Venara
(2018)</t>
    <phoneticPr fontId="1" type="noConversion"/>
  </si>
  <si>
    <t>Giarratano
(2018)</t>
    <phoneticPr fontId="1" type="noConversion"/>
  </si>
  <si>
    <t>Venturi
(2016)</t>
    <phoneticPr fontId="1" type="noConversion"/>
  </si>
  <si>
    <t>Lehur
(2016)</t>
    <phoneticPr fontId="1" type="noConversion"/>
  </si>
  <si>
    <t xml:space="preserve"> Lucarelli
(2013)</t>
    <phoneticPr fontId="1" type="noConversion"/>
  </si>
  <si>
    <t>Infantino
(2012)</t>
    <phoneticPr fontId="1" type="noConversion"/>
  </si>
  <si>
    <t>Festen
(2009)</t>
    <phoneticPr fontId="1" type="noConversion"/>
  </si>
  <si>
    <t>Khafagy
(2009)</t>
    <phoneticPr fontId="1" type="noConversion"/>
  </si>
  <si>
    <t>인도</t>
  </si>
  <si>
    <t>포르투갈</t>
  </si>
  <si>
    <t>Shehata
(2019)</t>
    <phoneticPr fontId="1" type="noConversion"/>
  </si>
  <si>
    <t>Brown
(2016)</t>
    <phoneticPr fontId="1" type="noConversion"/>
  </si>
  <si>
    <t>Ahmad
(2021)</t>
    <phoneticPr fontId="1" type="noConversion"/>
  </si>
  <si>
    <t>Schuurman
(2012)</t>
    <phoneticPr fontId="1" type="noConversion"/>
  </si>
  <si>
    <t>Neves
(2022)</t>
    <phoneticPr fontId="1" type="noConversion"/>
  </si>
  <si>
    <t>이란</t>
  </si>
  <si>
    <t>그리스</t>
  </si>
  <si>
    <t>Alemrajabi
(2022)</t>
    <phoneticPr fontId="1" type="noConversion"/>
  </si>
  <si>
    <t>Perivoliotis
(2021)</t>
    <phoneticPr fontId="1" type="noConversion"/>
  </si>
  <si>
    <t xml:space="preserve">Gupta
(2011) </t>
    <phoneticPr fontId="1" type="noConversion"/>
  </si>
  <si>
    <t>고무밴드결찰술</t>
    <phoneticPr fontId="1" type="noConversion"/>
  </si>
  <si>
    <t xml:space="preserve">non-doppler HAL </t>
    <phoneticPr fontId="1" type="noConversion"/>
  </si>
  <si>
    <t>THD SpA, Correg gio, Italy</t>
    <phoneticPr fontId="1" type="noConversion"/>
  </si>
  <si>
    <t>A M I Ltd, Feldkirch, Austria</t>
    <phoneticPr fontId="1" type="noConversion"/>
  </si>
  <si>
    <t>1. THD SpA, Correg gio, Italy
2. A M I Ltd, Feldkirch, Austria</t>
    <phoneticPr fontId="1" type="noConversion"/>
  </si>
  <si>
    <t>Endomed™</t>
    <phoneticPr fontId="1" type="noConversion"/>
  </si>
  <si>
    <t>(THD SpA, Correg gio, Italy) 또는  
(A M I Ltd, Feldkirch, Austria)</t>
    <phoneticPr fontId="1" type="noConversion"/>
  </si>
  <si>
    <t>(AMI HAL Doppler system, CJ Medical, Truro, UK) 또는 
(THD SpA, Correg gio, Italy)</t>
    <phoneticPr fontId="1" type="noConversion"/>
  </si>
  <si>
    <t>THD America, Inc, Tampa, FL, USA</t>
    <phoneticPr fontId="1" type="noConversion"/>
  </si>
  <si>
    <t>2군</t>
    <phoneticPr fontId="1" type="noConversion"/>
  </si>
  <si>
    <t>2군
*중재군도 기기별로 2군</t>
    <phoneticPr fontId="1" type="noConversion"/>
  </si>
  <si>
    <t>1군</t>
    <phoneticPr fontId="1" type="noConversion"/>
  </si>
  <si>
    <t>3-4도 치핵 환자</t>
    <phoneticPr fontId="1" type="noConversion"/>
  </si>
  <si>
    <t>total N</t>
    <phoneticPr fontId="1" type="noConversion"/>
  </si>
  <si>
    <t>중재군(연속형 변수)</t>
    <phoneticPr fontId="1" type="noConversion"/>
  </si>
  <si>
    <t>대조군(연속형 변수)</t>
    <phoneticPr fontId="1" type="noConversion"/>
  </si>
  <si>
    <t>중재군(범주형 변수)</t>
    <phoneticPr fontId="1" type="noConversion"/>
  </si>
  <si>
    <t>대조군(범주형 변수)</t>
    <phoneticPr fontId="1" type="noConversion"/>
  </si>
  <si>
    <t>event n</t>
    <phoneticPr fontId="1" type="noConversion"/>
  </si>
  <si>
    <t>명</t>
    <phoneticPr fontId="1" type="noConversion"/>
  </si>
  <si>
    <t>minutes</t>
    <phoneticPr fontId="1" type="noConversion"/>
  </si>
  <si>
    <t>mean</t>
    <phoneticPr fontId="1" type="noConversion"/>
  </si>
  <si>
    <t>SD</t>
    <phoneticPr fontId="1" type="noConversion"/>
  </si>
  <si>
    <t>중재 전</t>
    <phoneticPr fontId="1" type="noConversion"/>
  </si>
  <si>
    <t>S</t>
  </si>
  <si>
    <t>NS</t>
    <phoneticPr fontId="1" type="noConversion"/>
  </si>
  <si>
    <t>점수</t>
    <phoneticPr fontId="1" type="noConversion"/>
  </si>
  <si>
    <t>추적관찰 3일</t>
  </si>
  <si>
    <t>추적관찰 4일</t>
  </si>
  <si>
    <t>추적관찰 5일</t>
  </si>
  <si>
    <t>추적관찰 6일</t>
  </si>
  <si>
    <t>추적관찰 7일</t>
  </si>
  <si>
    <t>추적관찰 8일</t>
  </si>
  <si>
    <t>추적관찰 9일</t>
  </si>
  <si>
    <t>추적관찰 10일</t>
  </si>
  <si>
    <t>추적관찰 11일</t>
  </si>
  <si>
    <t>추적관찰 12일</t>
  </si>
  <si>
    <t>추적관찰 13일</t>
  </si>
  <si>
    <t>추적관찰 2일</t>
  </si>
  <si>
    <t xml:space="preserve"> days</t>
    <phoneticPr fontId="1" type="noConversion"/>
  </si>
  <si>
    <t>추적관찰 1일</t>
    <phoneticPr fontId="1" type="noConversion"/>
  </si>
  <si>
    <t>추적관찰 7일</t>
    <phoneticPr fontId="1" type="noConversion"/>
  </si>
  <si>
    <t>추적관찰 3일</t>
    <phoneticPr fontId="1" type="noConversion"/>
  </si>
  <si>
    <t>추적관찰 5일</t>
    <phoneticPr fontId="1" type="noConversion"/>
  </si>
  <si>
    <t>추적관찰 2일</t>
    <phoneticPr fontId="1" type="noConversion"/>
  </si>
  <si>
    <t>추적관찰 4일</t>
    <phoneticPr fontId="1" type="noConversion"/>
  </si>
  <si>
    <t>추적관찰 6일</t>
    <phoneticPr fontId="1" type="noConversion"/>
  </si>
  <si>
    <t>추적관찰 3년 6개월</t>
    <phoneticPr fontId="1" type="noConversion"/>
  </si>
  <si>
    <t>재원기간</t>
    <phoneticPr fontId="1" type="noConversion"/>
  </si>
  <si>
    <t>중재전</t>
    <phoneticPr fontId="1" type="noConversion"/>
  </si>
  <si>
    <t>일상으로 회복하는 기간</t>
    <phoneticPr fontId="1" type="noConversion"/>
  </si>
  <si>
    <t>&lt;0.001</t>
  </si>
  <si>
    <t>&lt;0.0001</t>
  </si>
  <si>
    <t>변지림</t>
    <phoneticPr fontId="1" type="noConversion"/>
  </si>
  <si>
    <t>Ahmad
(2013)</t>
    <phoneticPr fontId="1" type="noConversion"/>
  </si>
  <si>
    <t>&lt;0.05</t>
  </si>
  <si>
    <t>&gt;0.05</t>
  </si>
  <si>
    <t>range: 8-18</t>
  </si>
  <si>
    <t>저자 결론(나중에 해석)</t>
    <phoneticPr fontId="1" type="noConversion"/>
  </si>
  <si>
    <t>치핵 환자</t>
    <phoneticPr fontId="1" type="noConversion"/>
  </si>
  <si>
    <t>3도 이하 치핵 환자</t>
    <phoneticPr fontId="1" type="noConversion"/>
  </si>
  <si>
    <t>outcome 구분</t>
    <phoneticPr fontId="1" type="noConversion"/>
  </si>
  <si>
    <t>4. 결과평가에 대한 눈가림(Blinding oF outcome assessment)</t>
    <phoneticPr fontId="1" type="noConversion"/>
  </si>
  <si>
    <t>&gt;0.999</t>
  </si>
  <si>
    <t>수술 관련(operative)</t>
    <phoneticPr fontId="1" type="noConversion"/>
  </si>
  <si>
    <t>연번</t>
    <phoneticPr fontId="1" type="noConversion"/>
  </si>
  <si>
    <t>3-4도 내치핵 환자</t>
    <phoneticPr fontId="1" type="noConversion"/>
  </si>
  <si>
    <t>2-4도 치핵 환자</t>
    <phoneticPr fontId="1" type="noConversion"/>
  </si>
  <si>
    <t>3-4도(증후성) 치핵 환자</t>
    <phoneticPr fontId="1" type="noConversion"/>
  </si>
  <si>
    <t>3도 치핵 환자</t>
    <phoneticPr fontId="1" type="noConversion"/>
  </si>
  <si>
    <t>2-3도 치핵 환자</t>
    <phoneticPr fontId="1" type="noConversion"/>
  </si>
  <si>
    <t>1-3도(증후성) 치핵 환자</t>
    <phoneticPr fontId="1" type="noConversion"/>
  </si>
  <si>
    <t xml:space="preserve"> 3도(증후성) 치핵 환자</t>
    <phoneticPr fontId="1" type="noConversion"/>
  </si>
  <si>
    <t>4도 치핵 환자</t>
    <phoneticPr fontId="1" type="noConversion"/>
  </si>
  <si>
    <t xml:space="preserve">3도 치핵 환자 </t>
    <phoneticPr fontId="1" type="noConversion"/>
  </si>
  <si>
    <t xml:space="preserve">4도 치핵 환자 </t>
    <phoneticPr fontId="1" type="noConversion"/>
  </si>
  <si>
    <t>VAS</t>
    <phoneticPr fontId="1" type="noConversion"/>
  </si>
  <si>
    <t>DG-HAL
(1. THD 
2. AMI)</t>
    <phoneticPr fontId="1" type="noConversion"/>
  </si>
  <si>
    <t>연구대상자 수</t>
    <phoneticPr fontId="1" type="noConversion"/>
  </si>
  <si>
    <t>여성</t>
    <phoneticPr fontId="1" type="noConversion"/>
  </si>
  <si>
    <t>대상자</t>
    <phoneticPr fontId="1" type="noConversion"/>
  </si>
  <si>
    <t>평균연령</t>
    <phoneticPr fontId="1" type="noConversion"/>
  </si>
  <si>
    <t>중위수 47</t>
    <phoneticPr fontId="1" type="noConversion"/>
  </si>
  <si>
    <t>중위수 48</t>
    <phoneticPr fontId="1" type="noConversion"/>
  </si>
  <si>
    <t>range: 18-60</t>
    <phoneticPr fontId="1" type="noConversion"/>
  </si>
  <si>
    <t>grade 3: 49.1
grade 4: 50.2</t>
    <phoneticPr fontId="1" type="noConversion"/>
  </si>
  <si>
    <t>grade 3: 47.9
grade 4: 49.5</t>
    <phoneticPr fontId="1" type="noConversion"/>
  </si>
  <si>
    <t>NR</t>
    <phoneticPr fontId="1" type="noConversion"/>
  </si>
  <si>
    <t>중위수: 58</t>
    <phoneticPr fontId="1" type="noConversion"/>
  </si>
  <si>
    <t>중위수: 56</t>
    <phoneticPr fontId="1" type="noConversion"/>
  </si>
  <si>
    <t>30(Stapled: 15, Open: 15)</t>
    <phoneticPr fontId="1" type="noConversion"/>
  </si>
  <si>
    <t>11(Stapled: 6, Open: 5)</t>
    <phoneticPr fontId="1" type="noConversion"/>
  </si>
  <si>
    <t>Stapled: 40.1, Open: 28.1</t>
    <phoneticPr fontId="1" type="noConversion"/>
  </si>
  <si>
    <t>40세 이히: 45명
40세 초과: 71명</t>
    <phoneticPr fontId="1" type="noConversion"/>
  </si>
  <si>
    <t>40세 이히: 52명
40세 초과: 77명</t>
    <phoneticPr fontId="1" type="noConversion"/>
  </si>
  <si>
    <t>그 외 비뚤림(민간연구비 지원)이 없는 것으로 보임</t>
    <phoneticPr fontId="1" type="noConversion"/>
  </si>
  <si>
    <r>
      <t xml:space="preserve">적절한 방법에 의해 배정순서가 은폐됨 
Simple randomization was performed </t>
    </r>
    <r>
      <rPr>
        <b/>
        <sz val="11"/>
        <color theme="1"/>
        <rFont val="맑은 고딕"/>
        <family val="3"/>
        <charset val="129"/>
        <scheme val="minor"/>
      </rPr>
      <t>using sealed envelopes.</t>
    </r>
    <phoneticPr fontId="1" type="noConversion"/>
  </si>
  <si>
    <t>6개월</t>
  </si>
  <si>
    <t>1년</t>
  </si>
  <si>
    <t xml:space="preserve">1년 </t>
  </si>
  <si>
    <t>2년</t>
  </si>
  <si>
    <t>추적관찰</t>
    <phoneticPr fontId="1" type="noConversion"/>
  </si>
  <si>
    <t>3년</t>
  </si>
  <si>
    <t>3개월</t>
  </si>
  <si>
    <t>14일</t>
  </si>
  <si>
    <t>1년 6개월</t>
  </si>
  <si>
    <t>그 외 비뚤림(민간연구비 지원)에 대한 언급없음</t>
    <phoneticPr fontId="1" type="noConversion"/>
  </si>
  <si>
    <t>중재군과 비교군 모두 탈락률이 20%미만임
  · 중재군 24명 배정 받은 자 중 2명(8.3%)에서 중도탈락함
  · 비교군 24명 배정 받은 자 중 1명(4.2%)에서 중도탈락함</t>
    <phoneticPr fontId="1" type="noConversion"/>
  </si>
  <si>
    <t>중재군과 비교군의 탈락률이 유사함. 
  · 중재군 161명 배정 받은 자 중 54명(33.5%)에서 중도탈락함
  · 비교군 176명 배정 받은 자 중 58명(33.0%)에서 중도탈락함</t>
    <phoneticPr fontId="1" type="noConversion"/>
  </si>
  <si>
    <r>
      <t>배정순서 생성에 무작위 방법(컴퓨터를 이용)을 시행한 경우
Randomization was carried out online</t>
    </r>
    <r>
      <rPr>
        <b/>
        <sz val="10"/>
        <color theme="1"/>
        <rFont val="맑은 고딕"/>
        <family val="3"/>
        <charset val="129"/>
        <scheme val="minor"/>
      </rPr>
      <t xml:space="preserve"> and stratified according
to HD grade and presence of anticoagulant treatment, but
not to the type of devices used for procedures.</t>
    </r>
    <phoneticPr fontId="1" type="noConversion"/>
  </si>
  <si>
    <t>중재군과 비교군 모두 탈락률이 20%미만임
  · 중재군 193명 배정 받은 자 중 28명(14.5%)에서 중도탈락함
  · 비교군 184명 배정 받은 자 중 20명(13.0%)에서 중도탈락함</t>
    <phoneticPr fontId="1" type="noConversion"/>
  </si>
  <si>
    <t>SF-36</t>
    <phoneticPr fontId="1" type="noConversion"/>
  </si>
  <si>
    <t>중재군과 비교군 모두에서 탈락률이 높았으나, 탈락률이 두군간 유사함
  · 중재군 35명 배정 받은 자 중 27명(77.1%)에서 중도탈락함
  · 비교군 35명 배정 받은 자 중 30명(85.7%)에서 중도탈락함</t>
    <phoneticPr fontId="1" type="noConversion"/>
  </si>
  <si>
    <t>중재군: 추적관찰 (중위수) 40개월
대조군: 추적관찰 (중위수) 43개월</t>
    <phoneticPr fontId="1" type="noConversion"/>
  </si>
  <si>
    <t>12주</t>
    <phoneticPr fontId="1" type="noConversion"/>
  </si>
  <si>
    <t>6주</t>
    <phoneticPr fontId="1" type="noConversion"/>
  </si>
  <si>
    <t>8주</t>
    <phoneticPr fontId="1" type="noConversion"/>
  </si>
  <si>
    <t>중재군과 비교군 모두 탈락률이 20%미만임
  · 중재군 39명 배정 받은 자 중 3명(7.7%)에서 중도탈락함
  · 비교군 41명 배정 받은 자 중 2명(4.9%)에서 중도탈락함</t>
    <phoneticPr fontId="1" type="noConversion"/>
  </si>
  <si>
    <t>중재군과 비교군 모두 탈락률이 20%미만임
  · 중재군 50명 배정 받은 자 중 9명(18%)에서 중도탈락함
  · 비교군 48명 배정 받은 자 중 5명(10.4%)에서 중도탈락함</t>
    <phoneticPr fontId="1" type="noConversion"/>
  </si>
  <si>
    <t>H</t>
    <phoneticPr fontId="1" type="noConversion"/>
  </si>
  <si>
    <t>연구에서 사전에 정의해놓은 결과들 중 일부만 논문에 기재함</t>
    <phoneticPr fontId="1" type="noConversion"/>
  </si>
  <si>
    <r>
      <t xml:space="preserve">적절한 방법에 의해 배정순서가 은폐됨
The allocations 
were kept in </t>
    </r>
    <r>
      <rPr>
        <b/>
        <sz val="10"/>
        <color theme="1"/>
        <rFont val="맑은 고딕"/>
        <family val="3"/>
        <charset val="129"/>
        <scheme val="minor"/>
      </rPr>
      <t>sealed, opaque, consecutively numbered envelopes</t>
    </r>
    <phoneticPr fontId="1" type="noConversion"/>
  </si>
  <si>
    <r>
      <t xml:space="preserve">적절한 방법에 의해 배정순서가 은폐됨
For every consecutively enrolled patient, </t>
    </r>
    <r>
      <rPr>
        <b/>
        <sz val="10"/>
        <color theme="1"/>
        <rFont val="맑은 고딕"/>
        <family val="3"/>
        <charset val="129"/>
        <scheme val="minor"/>
      </rPr>
      <t>a sealed envelope</t>
    </r>
    <r>
      <rPr>
        <sz val="10"/>
        <color theme="1"/>
        <rFont val="맑은 고딕"/>
        <family val="3"/>
        <charset val="129"/>
        <scheme val="minor"/>
      </rPr>
      <t xml:space="preserve"> containing the randomization allocation was
opened by a physician who was not involved in the study</t>
    </r>
    <phoneticPr fontId="1" type="noConversion"/>
  </si>
  <si>
    <t>Denoya
(2013) 문헌의 대상자와 동일한 대상자</t>
    <phoneticPr fontId="1" type="noConversion"/>
  </si>
  <si>
    <r>
      <t xml:space="preserve">적절한 방법에 의해 배정순서가 은폐됨
All eligible patients were randomized into 2 groups. The
randomization was carried out just before surgery with
</t>
    </r>
    <r>
      <rPr>
        <b/>
        <sz val="10"/>
        <color theme="1"/>
        <rFont val="맑은 고딕"/>
        <family val="3"/>
        <charset val="129"/>
        <scheme val="minor"/>
      </rPr>
      <t xml:space="preserve">sealed opaque envelopes </t>
    </r>
    <r>
      <rPr>
        <sz val="10"/>
        <color theme="1"/>
        <rFont val="맑은 고딕"/>
        <family val="3"/>
        <charset val="129"/>
        <scheme val="minor"/>
      </rPr>
      <t>based on computer-generated
randomization by a third party independent from this study.</t>
    </r>
    <phoneticPr fontId="1" type="noConversion"/>
  </si>
  <si>
    <r>
      <t xml:space="preserve">배정순서 생성에 무작위 방법(컴퓨터를 이용)을 시행한 경우
Patients were randomized (1:1) in the medical office 
according </t>
    </r>
    <r>
      <rPr>
        <b/>
        <sz val="10"/>
        <color theme="1"/>
        <rFont val="맑은 고딕"/>
        <family val="3"/>
        <charset val="129"/>
        <scheme val="minor"/>
      </rPr>
      <t>to a computer-generated protocol that also assigned them a tracking number (Microsoft Excel for 
Windows 2010).</t>
    </r>
    <phoneticPr fontId="1" type="noConversion"/>
  </si>
  <si>
    <r>
      <t xml:space="preserve">배정순서 생성에 무작위 방법(컴퓨터를 이용)을 시행한 경우
All eligible patients were randomized into 2 groups. The
randomization was carried out just before surgery with
sealed opaque envelopes </t>
    </r>
    <r>
      <rPr>
        <b/>
        <sz val="10"/>
        <color theme="1"/>
        <rFont val="맑은 고딕"/>
        <family val="3"/>
        <charset val="129"/>
        <scheme val="minor"/>
      </rPr>
      <t>based on computer-generated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randomization</t>
    </r>
    <r>
      <rPr>
        <sz val="10"/>
        <color theme="1"/>
        <rFont val="맑은 고딕"/>
        <family val="3"/>
        <charset val="129"/>
        <scheme val="minor"/>
      </rPr>
      <t xml:space="preserve"> by a third party independent from this study.</t>
    </r>
    <phoneticPr fontId="1" type="noConversion"/>
  </si>
  <si>
    <r>
      <t xml:space="preserve">적절한 방법에 의해 배정순서가 은폐됨
For every consecutively enrolled patient, </t>
    </r>
    <r>
      <rPr>
        <b/>
        <sz val="10"/>
        <color theme="1"/>
        <rFont val="맑은 고딕"/>
        <family val="3"/>
        <charset val="129"/>
        <scheme val="minor"/>
      </rPr>
      <t>a sealed envelope</t>
    </r>
    <r>
      <rPr>
        <sz val="10"/>
        <color theme="1"/>
        <rFont val="맑은 고딕"/>
        <family val="3"/>
        <charset val="129"/>
        <scheme val="minor"/>
      </rPr>
      <t>, with 
the randomization arm written on a paper that was folded 
twice, was prepared by a physician who was not involved 
in the study</t>
    </r>
    <phoneticPr fontId="1" type="noConversion"/>
  </si>
  <si>
    <r>
      <t xml:space="preserve">배정순서 생성에 무작위 방법을 시행한 경우
An allocation list, which was based on the 
</t>
    </r>
    <r>
      <rPr>
        <b/>
        <sz val="10"/>
        <color theme="1"/>
        <rFont val="맑은 고딕"/>
        <family val="3"/>
        <charset val="129"/>
        <scheme val="minor"/>
      </rPr>
      <t xml:space="preserve">block random assignment </t>
    </r>
    <r>
      <rPr>
        <sz val="10"/>
        <color theme="1"/>
        <rFont val="맑은 고딕"/>
        <family val="3"/>
        <charset val="129"/>
        <scheme val="minor"/>
      </rPr>
      <t>of 5 patients, was used.</t>
    </r>
    <phoneticPr fontId="1" type="noConversion"/>
  </si>
  <si>
    <t>중재군과 비교군 모두 탈락률이 20%미만임
  · 중재군 25명 배정 받은 자 중 1명(4%)에서 중도탈락함
  · 비교군 25명 배정 받은 자 중 2명(8%)에서 중도탈락함</t>
    <phoneticPr fontId="1" type="noConversion"/>
  </si>
  <si>
    <t xml:space="preserve">적절한 방법에 의해 배정순서가 은폐됨 Sealed envelopes were used and opened in the operating 
room. </t>
    <phoneticPr fontId="1" type="noConversion"/>
  </si>
  <si>
    <t>중재군과 비교군 모두 탈락률이 20%미만임
  · 중재군 20명 배정 받은 자 중 0명(0%)에서 중도탈락함
  · 비교군 19명 배정 받은 자 중 1명(5.3%)에서 중도탈락함</t>
    <phoneticPr fontId="1" type="noConversion"/>
  </si>
  <si>
    <r>
      <t xml:space="preserve">배정순서 생성에 무작위 방법을 시행한 경우
Patients were first stratified according to sex and age
(\60 years vs. C60 years) and then randomly assigned to
either DM (n = 22) or hemorrhoidectomy with the ultra sonic scalpel (US) (n = 22) </t>
    </r>
    <r>
      <rPr>
        <b/>
        <sz val="10"/>
        <color theme="1"/>
        <rFont val="맑은 고딕"/>
        <family val="3"/>
        <charset val="129"/>
        <scheme val="minor"/>
      </rPr>
      <t>using the permuted block
method.</t>
    </r>
    <phoneticPr fontId="1" type="noConversion"/>
  </si>
  <si>
    <t>중재 특성 상, 눈가림이 불가능하나, 눈가림이 중재결과에 영향을 미치지 않을 것으로 판단됨</t>
    <phoneticPr fontId="1" type="noConversion"/>
  </si>
  <si>
    <t>눈가림 여부가 결과평가에 영향을 미치지 않을 것으로 판단됨</t>
    <phoneticPr fontId="1" type="noConversion"/>
  </si>
  <si>
    <t>수술 후 이환율과 1년의 결과는 사용된 기기의 유형에 관계없이 유사했다.
이러한 결과는 장치 유형이 HD 치료 결과에 거의 영향을 미치지 않음을 시사합니다</t>
    <phoneticPr fontId="1" type="noConversion"/>
  </si>
  <si>
    <t>2015.12.1.-2017.12.1.</t>
    <phoneticPr fontId="1" type="noConversion"/>
  </si>
  <si>
    <t>2015.1.-2015.6.</t>
    <phoneticPr fontId="1" type="noConversion"/>
  </si>
  <si>
    <t>2010.1.-2013.3.</t>
    <phoneticPr fontId="1" type="noConversion"/>
  </si>
  <si>
    <t>2014.3.-2015.10.</t>
    <phoneticPr fontId="1" type="noConversion"/>
  </si>
  <si>
    <t>2013.6.-2016.5.</t>
    <phoneticPr fontId="1" type="noConversion"/>
  </si>
  <si>
    <t>2002.1.-2004.5.</t>
    <phoneticPr fontId="1" type="noConversion"/>
  </si>
  <si>
    <t>초음파 유도하 치핵동맥결찰술(DG-HAL)</t>
    <phoneticPr fontId="1" type="noConversion"/>
  </si>
  <si>
    <t>2013.1.-2016.12.</t>
    <phoneticPr fontId="1" type="noConversion"/>
  </si>
  <si>
    <t>2010.7.-2011.11.</t>
    <phoneticPr fontId="1" type="noConversion"/>
  </si>
  <si>
    <t>NCT01244672</t>
    <phoneticPr fontId="1" type="noConversion"/>
  </si>
  <si>
    <t>2006.12.-2007.11.</t>
    <phoneticPr fontId="1" type="noConversion"/>
  </si>
  <si>
    <t>2008.1.-2010.6.</t>
    <phoneticPr fontId="1" type="noConversion"/>
  </si>
  <si>
    <t xml:space="preserve"> NCT01240772</t>
    <phoneticPr fontId="1" type="noConversion"/>
  </si>
  <si>
    <t>2013.1.-2014.12.</t>
    <phoneticPr fontId="1" type="noConversion"/>
  </si>
  <si>
    <t>2011.1.-2011.12.</t>
    <phoneticPr fontId="1" type="noConversion"/>
  </si>
  <si>
    <t>2010.1.-2013.12.</t>
    <phoneticPr fontId="1" type="noConversion"/>
  </si>
  <si>
    <t>2008.10.-2009.12.</t>
    <phoneticPr fontId="1" type="noConversion"/>
  </si>
  <si>
    <t>NCT00823784</t>
    <phoneticPr fontId="1" type="noConversion"/>
  </si>
  <si>
    <t>2006.12.-2007.11.</t>
    <phoneticPr fontId="1" type="noConversion"/>
  </si>
  <si>
    <t>2012.1.-2014.12.</t>
    <phoneticPr fontId="1" type="noConversion"/>
  </si>
  <si>
    <t>2012.11.-2014.4.</t>
    <phoneticPr fontId="1" type="noConversion"/>
  </si>
  <si>
    <t>2019.7.-2020.10.</t>
    <phoneticPr fontId="1" type="noConversion"/>
  </si>
  <si>
    <t>연구설계</t>
    <phoneticPr fontId="1" type="noConversion"/>
  </si>
  <si>
    <t>RCT</t>
    <phoneticPr fontId="1" type="noConversion"/>
  </si>
  <si>
    <t>연구국가</t>
    <phoneticPr fontId="1" type="noConversion"/>
  </si>
  <si>
    <t>NCT03298997</t>
    <phoneticPr fontId="1" type="noConversion"/>
  </si>
  <si>
    <t>2008.1.-2010.5.</t>
    <phoneticPr fontId="1" type="noConversion"/>
  </si>
  <si>
    <t>2009.1.-2010.7.</t>
    <phoneticPr fontId="1" type="noConversion"/>
  </si>
  <si>
    <t>2019.9.-2020.2.</t>
    <phoneticPr fontId="1" type="noConversion"/>
  </si>
  <si>
    <t>• 18세 이상 76세 이하 환자
• (Goligher 기준) 3-4도 치핵 환자 
• (미국마취학회 신체상태 분류(ASA) 기준) 1-3도 환자
• 혈액, 신장 및 간 기능에 이상이 없는 환자
• 동의서를 작성한 환자</t>
    <phoneticPr fontId="1" type="noConversion"/>
  </si>
  <si>
    <t>NCT02654249</t>
    <phoneticPr fontId="1" type="noConversion"/>
  </si>
  <si>
    <t>연구번호</t>
    <phoneticPr fontId="1" type="noConversion"/>
  </si>
  <si>
    <t>Ligasure, Medtronic, Dublin, Ireland</t>
    <phoneticPr fontId="1" type="noConversion"/>
  </si>
  <si>
    <t>•  Milligan and Morgan technique에 따라 치핵근치술이 수행됨</t>
    <phoneticPr fontId="1" type="noConversion"/>
  </si>
  <si>
    <t>• 3-4도 내치핵 환자</t>
    <phoneticPr fontId="1" type="noConversion"/>
  </si>
  <si>
    <t>• 통제되지 않는 당뇨병 환자
• 항문 주위 질환 환자
• 염증성 장 질환 환자 
• 간경변증 환자 
• 임신 환자
• 출혈성 체질 환자</t>
    <phoneticPr fontId="1" type="noConversion"/>
  </si>
  <si>
    <t>•  Ligasure clamp를 이용하여 치핵을 제거(절제)함</t>
    <phoneticPr fontId="1" type="noConversion"/>
  </si>
  <si>
    <t>NCT02061176</t>
    <phoneticPr fontId="1" type="noConversion"/>
  </si>
  <si>
    <t>2013.10.-</t>
    <phoneticPr fontId="1" type="noConversion"/>
  </si>
  <si>
    <t>• 18세 이상 85세 이하 환자
• (Goligher 기준) 2도 치핵 환자이면서 고무 밴드 결찰술 또는 경화 요법에 내성이 있는 환자
• (Goligher 기준) 3-4도 치핵 환자 
• (미국마취학회 신체상태 분류(ASA) 기준) 1-2도 환자
• 치핵증상점수가 4점 이상인 환자
• 3개월 이내에 대장내시경, S자결장경 또는 직장내시경 검사를 받은 환자</t>
    <phoneticPr fontId="1" type="noConversion"/>
  </si>
  <si>
    <t>•  Milligan and Morgan technique에 따라 치핵근치술이 수행됨
•  투과열치료(Diathermy)은 절제와 지혈에 있어 사용됨</t>
    <phoneticPr fontId="1" type="noConversion"/>
  </si>
  <si>
    <t>• 3-4도 치핵 환자</t>
    <phoneticPr fontId="1" type="noConversion"/>
  </si>
  <si>
    <t>• 대장 염증, 직장염, 항문틈새, 누공 등이 있는 환자
•  이전에 직장 수술을 받은 환자</t>
    <phoneticPr fontId="1" type="noConversion"/>
  </si>
  <si>
    <t>치핵근치술(Minimal open hemorrhoidectomy
+ Diathermy)</t>
    <phoneticPr fontId="1" type="noConversion"/>
  </si>
  <si>
    <t>치핵근치술(Miligan morgan hemorrhoidectomy)</t>
    <phoneticPr fontId="1" type="noConversion"/>
  </si>
  <si>
    <t>NCT02216305</t>
    <phoneticPr fontId="1" type="noConversion"/>
  </si>
  <si>
    <t xml:space="preserve">• 18세 이상 80세 이하 환자
• 수술을 받을수 있는 환자
• (Goligher 기준) 3-4도 (증후성) 치핵 환자 
• (미국마취학회 신체상태 분류(ASA) 기준) 1-2도 환자
</t>
    <phoneticPr fontId="1" type="noConversion"/>
  </si>
  <si>
    <t xml:space="preserve">• 직장 항문 질환(항문틈새, 항문 누공, 항문 종기, 직장 탈출, 변실금, 항문협착)으로 인해 과거 항문직장관 수술을 받은 이력이 있는 환자
• (미국마취학회 신체상태 분류(ASA) 기준) 3도 이상인 환자
• 기타 만성 통증 질환을 가진 환자
• 전신 질환 병력을 가진 환자 
• 연구 참여 거부 의사를 밝힌 환자
</t>
    <phoneticPr fontId="1" type="noConversion"/>
  </si>
  <si>
    <t>치핵근치술(Hemorrhoidectomy)</t>
    <phoneticPr fontId="1" type="noConversion"/>
  </si>
  <si>
    <t>•  Milligan and Morgan technique에 따라에 따라 수행됨
•  전기소작을 이용하여 치핵을 절제하고 흡수성 봉합(suture)d을 통해 치핵을 결찰함</t>
    <phoneticPr fontId="1" type="noConversion"/>
  </si>
  <si>
    <t>• 출혈, 통증, 가려움, 탈출증 증상이 있는 3도 치핵 환자</t>
    <phoneticPr fontId="1" type="noConversion"/>
  </si>
  <si>
    <t xml:space="preserve">• 혈전성 치질인 환자
• 항문 틈새를 가진 환자
• 항문 용종을 가진 환자
• 항문 점막 탈출증을 가진 환자
• 임신중인 환자
• 진통제를 지속적으로 섭취하는 환자
• 염증성 장 질환을 가진 환자
• 변실금 환자
• 역설성 치핵 수축(paradoxical puborectalis contraction) 증상을 보인 환자
• 항문 협착증 환자
• 출혈 장애가 있는 환자
• 이해하는 데 불능인 환자
• 지난 6개월 동안 고무줄 결찰이나 경화치료를 받은 환자
• 5년 이내 치질절제술을 받은 환자
• hemorrhoidal dearterialization나 stapled anopexy 를 이전에 수술받은 환자
• 치질 등급이 3도가 아닌 환자
</t>
    <phoneticPr fontId="1" type="noConversion"/>
  </si>
  <si>
    <t>• 도플러를 사용하여 치핵 동맥을 식별하고(1, 3, 5 7, 9, 11시 방향), 이를 통해 선택적으로 결찰할 수 있게 함
• 내시경을 이용하여 정밀도를 높일 수 있었음
• 점막고정술(mucopexy)도 수행됨</t>
    <phoneticPr fontId="1" type="noConversion"/>
  </si>
  <si>
    <t>치핵근치술(Ultrasonic scalpel  hemorrhoidectomy)</t>
    <phoneticPr fontId="1" type="noConversion"/>
  </si>
  <si>
    <t>Harmonic Scalpel™, Ethicon Endo-Surgery, Puerto Rico</t>
    <phoneticPr fontId="1" type="noConversion"/>
  </si>
  <si>
    <t>• 척추 마취 하에서 환자들은 엎드린 잭 나이프(prone jack knife) 자세를 취함
• system의 강도는 level 3으로 설정되었음
• 초음파는 피부와 치질 부위를 걸쳐 적용되었음</t>
    <phoneticPr fontId="1" type="noConversion"/>
  </si>
  <si>
    <t xml:space="preserve">• 18세 이상 80세 이하 환자
• 2-3도 치핵 환자 
</t>
    <phoneticPr fontId="1" type="noConversion"/>
  </si>
  <si>
    <t>• 급성 혈전성 치질 환자
• 외치핵 환자
• 항문 질환을 가진 환자
• 치질 절제 이력이 있는 환자
• 응고 장애를 가진환자
• 전신 마취에 부적합한 환자</t>
    <phoneticPr fontId="1" type="noConversion"/>
  </si>
  <si>
    <t>치핵근치술(Tissue-selecting technique
(a novel stapled hemorrhoidectomy))</t>
    <phoneticPr fontId="1" type="noConversion"/>
  </si>
  <si>
    <t>Touchstone, Suzhou, China</t>
    <phoneticPr fontId="1" type="noConversion"/>
  </si>
  <si>
    <t xml:space="preserve">•  3중창(3 window) 내시경을 사용함
•  항문내시경은 치질 위의 점막과 일직선으로 맞춰진 채, 항문속으로 삽입됨
•  스테이플러를 도입하였으며, 침골 위치에 봉합을 시킴
 • 스테이플러가 터진 후, 점막교들은 남아있었음 </t>
    <phoneticPr fontId="1" type="noConversion"/>
  </si>
  <si>
    <t>• 이전에 치질 수술을 받은 이력이 있는 환자</t>
    <phoneticPr fontId="1" type="noConversion"/>
  </si>
  <si>
    <t>• 전신마취 또는 정맥 진정제를 투여하였고, 국소침윤마취를 동반하였음
• 점막고정술(mucopexy)을 같이 시행함</t>
    <phoneticPr fontId="1" type="noConversion"/>
  </si>
  <si>
    <t>치핵근치술(Ferguson and Heaton hemorrhoidectomy)</t>
    <phoneticPr fontId="1" type="noConversion"/>
  </si>
  <si>
    <t>•  각 치질은 항문 수축기에 노출된 상태에서 타원형 절개로 절제됨
•  치핵이 봉합되었고, 절개 부위는 잘 닫혀 있었음</t>
    <phoneticPr fontId="1" type="noConversion"/>
  </si>
  <si>
    <t>NCT01263431</t>
    <phoneticPr fontId="1" type="noConversion"/>
  </si>
  <si>
    <t xml:space="preserve">• 18세 이상 80세 이하 환자
• (Goligher 기준) 3도 치핵 환자 
</t>
    <phoneticPr fontId="1" type="noConversion"/>
  </si>
  <si>
    <t>• 이전에 항문수술을 받은 이력이 있는 환자
• 항문 질환(예, 항문 틈새, 누공, 급성 혈전성 외치질, 항문협착, 직장탈출)을 가진 환자
• 염증성 장질환 환자
• 과민선 대장증후군 환자
• 이전에 골반 부위에 방사선 치료를 받았던 환자
• 요실금 환자</t>
    <phoneticPr fontId="1" type="noConversion"/>
  </si>
  <si>
    <t>• 도플러 기기를 사용하여 치상선 윗 부분에 상부 직장 동맥의 branch들이 결찰되어 있는 것을 확인함 
• 점막고정술(mucopexy)을 시행함</t>
    <phoneticPr fontId="1" type="noConversion"/>
  </si>
  <si>
    <t>• 각 주요 치질 부위를 해부하고, 정점(apex)을 연결한 다음, 치질선 근처에서 치질을 절제함</t>
    <phoneticPr fontId="1" type="noConversion"/>
  </si>
  <si>
    <t>치핵근치술(Excisional hemorrhoidectomy 
+ Diathermy)</t>
    <phoneticPr fontId="1" type="noConversion"/>
  </si>
  <si>
    <t>• 3-4도 치핵 환자
(치핵의 진단은, 대장외과 의사가 신체검사 및 내시경(또는 직장내시경)을 통해 진단함)</t>
    <phoneticPr fontId="1" type="noConversion"/>
  </si>
  <si>
    <t>• 1, 2도 치핵 환자
• 이전의 수술 치료 후 재발성 치질을 가지고 있는 환자
• HIV가 있는 환자
• 염증성 장질환의 병력이 있는 환자
• 정신 장애로 인한 정보에 입각한 동의를 할 수 없었던 환자
• 18세 미만의 나이인 환자
• 대장암, 직장암 또는 항문암의 병력이 있는 환자
• 혈전이 있는 치질 증상을 보인 환자
• 임신한 환자
• 영어를 하지 않는 환자</t>
    <phoneticPr fontId="1" type="noConversion"/>
  </si>
  <si>
    <t>치핵근치술(Ferguson haemorrhoidectomy)</t>
    <phoneticPr fontId="1" type="noConversion"/>
  </si>
  <si>
    <t>• Milligan and Morgan technique의 변형된 방법으로, 절개 부위가 흡수 가능한 suture을 통해 완전히 또는 부분적으로 닫힘 
• retractor(수술 절개/상처의 가장자리를 분리하거나 특정 장기 및 조직을 유지하여 수술 중에 아래 신체 부위에 접근할 수 있도록 하는 수술 기구)는 치질 조직을 노출시키기 위해 사용되며, 치질 조직은 외과적으로 제거됨 
• 남은 조직은 봉합되거나 응고법을 통해 봉합됨</t>
    <phoneticPr fontId="1" type="noConversion"/>
  </si>
  <si>
    <t xml:space="preserve">• 출혈, 통증, 가려움, 변지림 및 탈출증 증상이 있는 2-3도 치핵 환자 
</t>
    <phoneticPr fontId="1" type="noConversion"/>
  </si>
  <si>
    <t xml:space="preserve">• 급성 혈전성 치질인 환자
• 항문 틈새를 가진 환자
• 항문 농양을 가진 환자
• 항문 누공을 가진 환자
• 이해하는 데 불능인 환자
• 80세 이상인 환자
• 진통제를 지속적으로 섭취하는 환자
• 염증성 장 질환을 가진 환자
• 변실금 환자
• 직장 탈장을 보인 환자
• 항문 협착증 환자
• 출혈 장애가 있는 환자
• 이해하는 데 불능인 환자
• 지난 3개월 동안 고무 결찰술이나 경화치료를 받은 환자
• 3년 이내 치질절제술을 받은 환자
• hemorrhoidal dearterialization나 stapled anopexy 를 이전에 수술받은 환자
• 치질 등급이 3도가 아닌 환자
</t>
    <phoneticPr fontId="1" type="noConversion"/>
  </si>
  <si>
    <t>치핵근치술(Open hemorrhoidectomy
+ Diathermy)</t>
    <phoneticPr fontId="1" type="noConversion"/>
  </si>
  <si>
    <t>• retractor(수술 절개/상처의 가장자리를 분리하거나 특정 장기 및 조직을 유지하여 수술 중에 아래 신체 부위에 접근할 수 있도록 하는 수술 기구)없이 수술은 시행됨. Diathermy를 이용하여 해부 및 지혈하였고, 치핵 절제까지 함 
• 결찰은 시행되지 않았고, 상처는 열린채로 있었으며, mucosal과 skin bridge만 남겨둠</t>
    <phoneticPr fontId="1" type="noConversion"/>
  </si>
  <si>
    <t>• 도플러 변환기 및 anopexy를 이용하여 항문 탈출증을 줄이고, 치핵 동맥 위치를 식별함
• 1, 3, 5, 7, 9, 11시 위치를 확인 한 후, 8번의 결찰을 수행함</t>
    <phoneticPr fontId="1" type="noConversion"/>
  </si>
  <si>
    <t xml:space="preserve">• 18세 이상 60세 이하인 환자
• 치핵절제술을 받을 수 있는 환자
• 3도 이상 치핵 환자 
• 최소 6개월 이전에 수술을 받은 환자 
• 비만이 아닌 환자(BMI: 35)
• 전신병리학적으로 치료가 필요하지 않은 환자
</t>
    <phoneticPr fontId="1" type="noConversion"/>
  </si>
  <si>
    <t>3도 이상 치핵 환자</t>
    <phoneticPr fontId="1" type="noConversion"/>
  </si>
  <si>
    <t xml:space="preserve">• 중재술을 받은 후, 다른 수술을 받은 환자
• 설문지 작성에 오류가 발생된 환자
• 반복적으로 수술을 하였던 환자
• 기타 위장 병리학적으로 증상이 있던 환자
• 과민성 장 증후군 환자
• 하루 3잔 이상의 와인(알코올)을 섭취하는 환자
• 흡연하는 환자
</t>
    <phoneticPr fontId="1" type="noConversion"/>
  </si>
  <si>
    <r>
      <t>치핵근치술(Vessel-sealing device(Ligasure</t>
    </r>
    <r>
      <rPr>
        <vertAlign val="superscript"/>
        <sz val="10"/>
        <color theme="1"/>
        <rFont val="맑은 고딕"/>
        <family val="3"/>
        <charset val="129"/>
        <scheme val="minor"/>
      </rPr>
      <t>TM</t>
    </r>
    <r>
      <rPr>
        <sz val="10"/>
        <color theme="1"/>
        <rFont val="맑은 고딕"/>
        <family val="3"/>
        <charset val="129"/>
        <scheme val="minor"/>
      </rPr>
      <t xml:space="preserve"> ) 
hemorrhoidectomy)</t>
    </r>
    <phoneticPr fontId="1" type="noConversion"/>
  </si>
  <si>
    <r>
      <t>치핵근치술(LigaSure</t>
    </r>
    <r>
      <rPr>
        <vertAlign val="superscript"/>
        <sz val="10"/>
        <color theme="1"/>
        <rFont val="맑은 고딕"/>
        <family val="3"/>
        <charset val="129"/>
        <scheme val="minor"/>
      </rPr>
      <t>TM</t>
    </r>
    <r>
      <rPr>
        <sz val="10"/>
        <color theme="1"/>
        <rFont val="맑은 고딕"/>
        <family val="3"/>
        <charset val="129"/>
        <scheme val="minor"/>
      </rPr>
      <t xml:space="preserve"> assisted pile excision
+ optional coagulation)</t>
    </r>
    <phoneticPr fontId="1" type="noConversion"/>
  </si>
  <si>
    <r>
      <t>치핵근치술( Ligasure</t>
    </r>
    <r>
      <rPr>
        <vertAlign val="superscript"/>
        <sz val="10"/>
        <color theme="1"/>
        <rFont val="맑은 고딕"/>
        <family val="3"/>
        <charset val="129"/>
        <scheme val="minor"/>
      </rPr>
      <t>TM</t>
    </r>
    <r>
      <rPr>
        <sz val="10"/>
        <color theme="1"/>
        <rFont val="맑은 고딕"/>
        <family val="3"/>
        <charset val="129"/>
        <scheme val="minor"/>
      </rPr>
      <t xml:space="preserve"> hemorrhoidectomy)</t>
    </r>
    <phoneticPr fontId="1" type="noConversion"/>
  </si>
  <si>
    <t>• 1-4도 치핵환자
*질병의 진단을 위해, 병력검사, 임상검사, S자형 내시경 검사를 수행받았음
(1도 치핵: 항문관으로 치핵돌출이 없는 환자; 2도 치핵: 항문관으로 치핵돌출은 있지만, 항문구멍으로의 치핵탈출증 증상이 없는 환자; 3도 치핵: 치핵탈출증 증상이 보인 환자; 4도 치핵: 치질증상이 감소될 여력이 없어 보이는 환자)</t>
    <phoneticPr fontId="1" type="noConversion"/>
  </si>
  <si>
    <t>1-4도 치핵 환자</t>
    <phoneticPr fontId="1" type="noConversion"/>
  </si>
  <si>
    <t>총 대상자</t>
    <phoneticPr fontId="1" type="noConversion"/>
  </si>
  <si>
    <t>• 대장조영검사 및 대장내시경검사에 의해 적합하지 않다고 판단된 환자</t>
    <phoneticPr fontId="1" type="noConversion"/>
  </si>
  <si>
    <t>치핵근치술(Closed scissors hemorrhoidectomy)</t>
    <phoneticPr fontId="1" type="noConversion"/>
  </si>
  <si>
    <t>• 3건을 제외하고는 모두 전신마취로 시행됨
• 시술 후, 3/0 absorbable suture을 이용하여 anoderm이 한번 더 더해짐
• 시술 후, 항문관에 lignocaine jelly를 적신 스폰지를 남겼음</t>
    <phoneticPr fontId="1" type="noConversion"/>
  </si>
  <si>
    <t>• 18세 이상 75세 이하 환자
• 2-3도 치핵 환자이면서 수술이 필요한 환자 
*2도 환자: 배변 후 자발적으로 치핵증상이 감소되는 환자, 3도 환자: 손으로 환원이 필요한 환자
** 치핵증상: 출혈 또는 탈출증</t>
    <phoneticPr fontId="1" type="noConversion"/>
  </si>
  <si>
    <t>• 출혈성 질환으로 인해 부작용이 생길수 있는 환자
• 치질 항문 수술에 대한 이력이 있는 환자
• 선천성 또는 후천성 항문협착증 환자
• 항문틈새 또는 항문주위 농양이 있는 환자
• 염증성 장질환 환자
• 대장암 또는 직장암 이력이 있거나, 구불창자 절제술을 받은 환자
• 직장탈출증 환자
• 간문맥고혈압증 환자
• 혈우병 환자
• 임신한 환자</t>
    <phoneticPr fontId="1" type="noConversion"/>
  </si>
  <si>
    <t>1. Ethicon Endo-Surgery, Cincinnati, OH
2. Covidien, Inc.</t>
    <phoneticPr fontId="1" type="noConversion"/>
  </si>
  <si>
    <t>원형자동문합기를 이용한 치핵절제술 
(1.PPH
2. HEM)</t>
    <phoneticPr fontId="1" type="noConversion"/>
  </si>
  <si>
    <t xml:space="preserve">• (Goligher 기준) 3-4도 치핵 환자 </t>
    <phoneticPr fontId="1" type="noConversion"/>
  </si>
  <si>
    <t>• 이전에 항문과 수술 또는 골반주위 방사선 치료를 받은 환자</t>
    <phoneticPr fontId="1" type="noConversion"/>
  </si>
  <si>
    <t>원형자동문합기를 이용한 치핵절제술 (PPH)</t>
    <phoneticPr fontId="1" type="noConversion"/>
  </si>
  <si>
    <t>PPH 03, Ethicon Endo-Surgery, Ohio, USA</t>
    <phoneticPr fontId="1" type="noConversion"/>
  </si>
  <si>
    <t>Ethicon Endosurgery, Pomezia, Italy</t>
    <phoneticPr fontId="1" type="noConversion"/>
  </si>
  <si>
    <t xml:space="preserve">• 원형 스테이플 장치를 이용하여 절제 및 anopexy를 수행함(Longo technique) 
• 점막 및 점막하를 포함하여 치상선 위 4cm 부위에 도포된  2/0 polypropylene purse-string suture를 사용하여 수행됨
</t>
    <phoneticPr fontId="1" type="noConversion"/>
  </si>
  <si>
    <t xml:space="preserve">• 원형 스테이플 장치를 이용하여 절제술을 수행함(Longo technique) </t>
    <phoneticPr fontId="1" type="noConversion"/>
  </si>
  <si>
    <t>• 원형 스테이플 장치를 이용하여 절제술을 수행함(Longo technique) 
• 추가 지혈은 1개 또는 2개의 흡수성 봉합사(absorbable stitches)를 통해 수행됨</t>
    <phoneticPr fontId="1" type="noConversion"/>
  </si>
  <si>
    <t>• 급성 치질 질환 환자
• 이전에 치질 수술을 받은 이력이 있는 환자
• 선천성 또는 후천성 항문협착증 병력이 있는 환자
• 항문 틈새가 있는 환자
• 회음부 부위에 농양이 있는 환자
• 염증성 장질환 환자
• 대장암 환자
• 직장 또는 구불창자 절제술을 받았던 환자
• 직장탈출증 증상이 있는 환자
• 간문 고혈압 환자
• 혈우병 환자
• 현재 임신 중인 환자</t>
    <phoneticPr fontId="1" type="noConversion"/>
  </si>
  <si>
    <t>원형자동문합기를 이용한 치핵절제술 (PPH+HEM)</t>
    <phoneticPr fontId="1" type="noConversion"/>
  </si>
  <si>
    <t>• 원형 스테이플 장치를 이용하여 절제술을 수행함</t>
    <phoneticPr fontId="1" type="noConversion"/>
  </si>
  <si>
    <t>NCT01615575</t>
    <phoneticPr fontId="1" type="noConversion"/>
  </si>
  <si>
    <t>• 1, 2도 치핵 환자
• 단단하고 섬유질의 외치핵을 가진 환자
• 혈전성 치핵 환자
• 이전의 외과적 치료 후에도 재발성 치핵 환자
• 염증성 장질환의 병력을 가진 환자
• 대장암, 직장암 또는 항문암의 병력을 가진 환자
• 정보에 입각한 동의를 하지 않는 환자
• 18세 미만의 환자
• 임산부 환자</t>
    <phoneticPr fontId="1" type="noConversion"/>
  </si>
  <si>
    <t xml:space="preserve">• 읽고 쓸수 없는(인지상태가 저하된) 환자
• 변실금 환자 
• 항문 괄약근 병변 환자
• 과거에 수술을 받았는데, 치핵이 재발된 환자
• (치핵혈전증으로 치료를 위해) 밴드결찰술, 보툴리눔 독소 주사, 혈전절제술을 제외한 과거 항문 관련 수술 이력이 있는 환자
• 지난 5년동안 주사 경화 요법을 받은 환자 
• 항문질환 환자(항문누공, 항문틈새, 항문협착증, 직장소변, 장소변, 항문콘딜로마토시스(condilomatosis))
• 기능성 골반 질환, 염증성 장 질환, 과거 골반 관련 방사선 치료를 진단받은 이력이 있는 환자 
• 대장 또는 기타 신생물 진단 환자 
• (미국마취학회 신체상태 분류(ASA) 기준) 4-5도 환자
• 비스테로이드 소염제, Paracetamol, Tramadol, Metamizol, Petidine 알레르기가 있는 환자 
• 응고에 대한 장애가 있는 환자 
• 임신 및 수유 중인 환자 
• 동의서에 서명하는 것을 거부한 환자
</t>
    <phoneticPr fontId="1" type="noConversion"/>
  </si>
  <si>
    <t>• 도플러 변환기와 결합된 내시경을 사용하여 치핵 동맥을 식별하고 결찰하여 치핵 신경으로의 혈류를 감소시킴
• 치핵탈출증(hemorroidal prolapse)을 줄이기 위해 점막술(mucopexy)을 시행함</t>
    <phoneticPr fontId="1" type="noConversion"/>
  </si>
  <si>
    <t xml:space="preserve">• 지난 2년 이내에 치핵 수술을 받은 적이 있는 환자
• 항문 요실금 수술을 받은 적이 있는 환자
• 항문 누공, 항문 틈새가 있는 환자 
• 변실금 환자 
</t>
    <phoneticPr fontId="1" type="noConversion"/>
  </si>
  <si>
    <t>• 도플러 변환기를 사용하여 치핵 동맥을 식별하고, 회전하는 직장경을 이용하여 결찰함 
• 치핵탈출증(hemorroidal prolapse) 환자에게는 점막고정술(mucopexy)을 시행함</t>
    <phoneticPr fontId="1" type="noConversion"/>
  </si>
  <si>
    <t>• 항문확장 후, 도플러 유도하에 흡수성 봉합사를 넣어 치핵동맥 혈류를 차단함
• 치핵탈출층 여부에 따라 점막고정술(mucopexy)를 추가적으로 수행함
• 결찰 횟수는 외과의사의 재량에 맡겨졌음</t>
    <phoneticPr fontId="1" type="noConversion"/>
  </si>
  <si>
    <t>• 도플러 탐침이 있는 전용 내시경과 직장 점막고정술(mucopexy)을 사용하여 치핵총(haemorrhoidal plexus)으로 가는 동맥 혈류 폐쇄함</t>
    <phoneticPr fontId="1" type="noConversion"/>
  </si>
  <si>
    <t>PPH 03, Ethicon Endo-Surgery, Ohio, USA.</t>
    <phoneticPr fontId="1" type="noConversion"/>
  </si>
  <si>
    <t xml:space="preserve">• 원형 스테이플 장치를 이용하여 절제술을 수행함(Longo technique) </t>
    <phoneticPr fontId="1" type="noConversion"/>
  </si>
  <si>
    <t>• 원형 스테이플 장치를 이용하여 절제술을 수행함(Longo technique) 
• 치상선 위 4cm 떨어진 곳에 2/0 polypropylene purse string suture을 적용하여 결찰함</t>
    <phoneticPr fontId="1" type="noConversion"/>
  </si>
  <si>
    <t>2008.1.-2009.7.</t>
    <phoneticPr fontId="1" type="noConversion"/>
  </si>
  <si>
    <t>• (Goligher 기준) 증상이 있는 3도 치핵 환자 
• 18세 이상 70세이하인 환자
• 정신적으로 정보에 입각한 동의서를 이해하고 서명할 수 있는 환자
• 이전에는 수술이나 골반 주변 방사선 치료를 받았던 이력이 없었던 환자</t>
    <phoneticPr fontId="1" type="noConversion"/>
  </si>
  <si>
    <t>• Wexner 점수와 폐색 배변 점수(obstructed defecation score, ODS)를 사용하여 평가되었을때, 변실금 또는 배변 폐색으로 판단된 환자
• 다른 항문 질환을 동반하고 있는 환자 
• 과민성 장 증후군 환자 
• 염증성 장 질환 환자 
• 신경학적 질병이 존재하는 환자 
• 만성 항문 통증의 존재하는 환자 
• 직장 탈출증 환자 
• 임신한 환자
• 면역 억제  또는 응고에 있어 결함이 있는 환자</t>
    <phoneticPr fontId="1" type="noConversion"/>
  </si>
  <si>
    <t>• 척추 마취 하에 수행됨
• terminal 치핵 동맥(대략 6개정도)을 식별 및 결찰을 하며, 점막고정술(mucopexy)가 같이 수행됨</t>
    <phoneticPr fontId="1" type="noConversion"/>
  </si>
  <si>
    <t>thicon Endo Surgery, Cincinnati, Ohio, USA</t>
    <phoneticPr fontId="1" type="noConversion"/>
  </si>
  <si>
    <t xml:space="preserve">• 18세 미만 환자
• 언어 또는 거주지로 인해 추적관찰이 안되는 환자 
• 염증성 장 질환 및 치핵 또는 항문 수술 이력이 있는 환자 </t>
    <phoneticPr fontId="1" type="noConversion"/>
  </si>
  <si>
    <t>PPH 03 stapler, Ethicon Endo-Surgery™</t>
    <phoneticPr fontId="1" type="noConversion"/>
  </si>
  <si>
    <t>• 원형 스테이플 장치를 이용하여 절제술을 수행함(Longo technique) 
• 점막고정술(mucopexy)은 치핵 덩어리의 약 2cm 위쪽으로 배정됨</t>
    <phoneticPr fontId="1" type="noConversion"/>
  </si>
  <si>
    <t xml:space="preserve">• 도플러 탐침이 있는 전용 내시경을 사용하여 결찰되었음. 탈출된 부위는 점막을 추가적으로 들어올림으로써, 치료가 됨 </t>
    <phoneticPr fontId="1" type="noConversion"/>
  </si>
  <si>
    <t>• 혈전증 환자
• 급성 환원이 불가능한 (치핵)탈출증 환자 
• 항문틈새가 있는 환자 
• 변실금 환자
• 항문 누공 환자
• 임신한 환자</t>
    <phoneticPr fontId="1" type="noConversion"/>
  </si>
  <si>
    <t>1. 치핵근치술(Open haemorrhoidectomy)
2. 원형자동문합기를 이용한 치핵절제술(PPH)</t>
    <phoneticPr fontId="1" type="noConversion"/>
  </si>
  <si>
    <t>1. NR
2. Ethicon Endo surgery, Cincinnati, Ohio, United States</t>
    <phoneticPr fontId="1" type="noConversion"/>
  </si>
  <si>
    <t>1. Pratt’s bivalve speculum을 통해 이루어였으며, 투과열치료로 인해 치상선위의 치핵은 절제되었음. 결찰은 silk no(1/0)을 통해 이루어짐
2. 37mm 원형 확장기를 먼저 도입한 후, 내시경(PSA33)을 도입하고, 치상선 위 최소 2cm 이상의 점막하층에 polypropylene purse-string suture을 삽입함. 이후, 33mm PPH 스테이플러를 직장에 도입하고, 스테이플러의 측면 구멍에서 purse-string suture을 꺼냈음. stapler에 의해 상당한 양의 점막 조직이 결합되도록 유지됨</t>
    <phoneticPr fontId="1" type="noConversion"/>
  </si>
  <si>
    <t>• 2-3도 치핵환자
(2도 치핵: 자발적으로 증상이 개선되는 환자; 3도 치핵: 배변중에는 증상이 감소하지만, 손가락을 이용하여 환원을 해야하는 환자)</t>
    <phoneticPr fontId="1" type="noConversion"/>
  </si>
  <si>
    <t>• 급성 혈전성 치핵 환자
•  4도 치핵 환자
• 기타 항문 질환 환자
•  염증성 장 질환 또는 혈액학적 장애 환자
•  항응고제 환자
• 이전에 직장 수술 이력이 있는 환자</t>
    <phoneticPr fontId="1" type="noConversion"/>
  </si>
  <si>
    <t>•  점막하 섬유증을 생성하는 것을 원리로 둠
•  치상선 위 1-2cm의 점막을 잡고, 고무 밴드 applier(바론 건)로 당김. 별도의 마취가 필요하지 않았음</t>
    <phoneticPr fontId="1" type="noConversion"/>
  </si>
  <si>
    <t>• 18세 이상 연령자
• 2-3도 치핵환자</t>
    <phoneticPr fontId="1" type="noConversion"/>
  </si>
  <si>
    <t>2-3도 치핵환자</t>
    <phoneticPr fontId="1" type="noConversion"/>
  </si>
  <si>
    <t>• 이전에 치질 수술을 받은 적이 있는 환자
• 지난 3년 동안 두 번 이상의 치질 주사 치료를 받은 적이 있는 환자
• 지난 3년 동안 두 번 이상의 고무밴드결찰 시술을 받은 적이 있는 환자
• 항문주위 패혈증, 염증성 장질환, 대장 악성종양, 기존 괄약근 손상이 있는 환자
• 면역 결핍 상태인 환자
• 전신 또는 척추 마취를 할 수 없는 환자
• 현재 warfarin, clopidogrel 또는 다른 과응고성 상태를 가지고 있는 환자
• 임신한 여성 환자
• 충분한 정보에 입각한 동의를 할 수 없는(이는 정신적 능력이나 언어 장벽 때문일 수 있음) 환자
• 이전에 참가했던 경험이 있던 환자</t>
    <phoneticPr fontId="1" type="noConversion"/>
  </si>
  <si>
    <t xml:space="preserve">• 각 치핵에 내시경을 통해 고무 밴드를 적용할 수 있도록 함. 밴드는 forceps ligator를 사용하여 적용하였음
• 이 고무줄은 혈액 공급을 제한하여 약 1-2주 후에 허혈 상태가 됨. 섬유화되 결과는 존재했을 수 있는 모든 haemorrhoidal prolapse를 감소시킴 
</t>
    <phoneticPr fontId="1" type="noConversion"/>
  </si>
  <si>
    <t>• 18세 이상 환자
• (Goligher 기준) 2-3도 치핵 환자 
• 동의서를 작성한 환자</t>
    <phoneticPr fontId="1" type="noConversion"/>
  </si>
  <si>
    <t xml:space="preserve">• (Goligher 기준) 3도 이하 치핵 환자 
• (미국마취학회 신체상태 분류(ASA) 기준) 2도 이하 환자
</t>
    <phoneticPr fontId="1" type="noConversion"/>
  </si>
  <si>
    <t>• 3도(증후성) 치핵 환자
*배변시 탈출된 치핵이 손으로 환원을 통해 감소될 수 있는 환자</t>
    <phoneticPr fontId="1" type="noConversion"/>
  </si>
  <si>
    <t>1-2도(증후성) 치핵 환자</t>
    <phoneticPr fontId="1" type="noConversion"/>
  </si>
  <si>
    <t xml:space="preserve">• 치핵, 염증성 장 질환, 직장 궤양, 또는 누공, 항문직장관 덩어리(anorectal mass), 혈전성 치핵, 항문 틈새과 같은 질환에 대한 수술 이력이 있는 환자
</t>
    <phoneticPr fontId="1" type="noConversion"/>
  </si>
  <si>
    <t>• 임신 중이거나 크론병인 환자
• 종기·대장암·간문고혈압 환자 
• 외치핵 및 4도 등급의 치핵 환자 
• 동반성 항문 틈새가 있는 환자</t>
    <phoneticPr fontId="1" type="noConversion"/>
  </si>
  <si>
    <t>• 급성 항문 질환
• 항문악성종양
• 연령 &gt; 80세 
• (미국마취학회 신체상태 분류(ASA) 기준) 3도 이상 환자
• 염증성 장질환 환자
• 직장수술 이력이 있는 환자
• 임상적으로 유의한 정신질환이 있는 환자</t>
    <phoneticPr fontId="1" type="noConversion"/>
  </si>
  <si>
    <t>• 임신 중이거나 크론병인 환자
• 이전에 직장에 대한 주요 수술을 받은 환자 
• 종기, 대장암 또는 항문암을 포함한 다른 항문 질환 환자 
(단, 최소 6개월 전에 고무밴드결찰 시술로 이미 치료에 실패한 환자는 포함)</t>
    <phoneticPr fontId="1" type="noConversion"/>
  </si>
  <si>
    <t>• 급성 혈전성 치핵 환자
• 외부 치핵 또는 기타 부수적인 항문 질환(틈새, 누공 또는 종기 등) 환자
• 염증성 장 질환 또는 혈액학적 장애 환자
• 항응고제 환자 
• 이전 치핵 절제술 또는 누공 수술을 포함한 이전 직장 수술 이력이 있는 환자</t>
    <phoneticPr fontId="1" type="noConversion"/>
  </si>
  <si>
    <t>• 3- 4도 치핵 환자
• 1- 2도급 치핵 환자 중 아래에 해당되는 환자
* 다른 동시다발적인 항문 질환을 가진 환자(누공, 틈새, 회음부 농양, 염증성 장질환).
* 응고 장애가 있는 환자
* 항응고제로 치료 중인 환자
* 문맥 고혈압, 간경변 등 다른 의학적 질환이 있는 환자
* 추적 조사 도중 이탈된 환자</t>
    <phoneticPr fontId="1" type="noConversion"/>
  </si>
  <si>
    <t>• 간경변증 환자
• 임산부/수유 중인 여성
• 출혈 장애 환자
• 면역 억제 환자
•  polidocanol 알레르기가 있는 환자
•  기타 회음부 질환 환자</t>
    <phoneticPr fontId="1" type="noConversion"/>
  </si>
  <si>
    <t>20017.10.1.-2020.7.15.</t>
    <phoneticPr fontId="1" type="noConversion"/>
  </si>
  <si>
    <t xml:space="preserve">2년 추적관찰 시점에서 점막고정술과 동반된 초음파 유도하 치핵동맥결찰술은 치핵근치술(vessel sealing device hemorrhoidectomy)에 비해 재발에 있어 더 관련이 있음 </t>
    <phoneticPr fontId="1" type="noConversion"/>
  </si>
  <si>
    <t xml:space="preserve">경화요법은 초음파 유도하 치핵동맥결찰술보다 더 효과적이고 안전했음
</t>
    <phoneticPr fontId="1" type="noConversion"/>
  </si>
  <si>
    <t xml:space="preserve">non-doppler HAL(Ligation and mucopexy) </t>
    <phoneticPr fontId="1" type="noConversion"/>
  </si>
  <si>
    <t>응고법(Infrared Coagulation)</t>
    <phoneticPr fontId="1" type="noConversion"/>
  </si>
  <si>
    <t xml:space="preserve">경화요법(sclerotherapy) </t>
    <phoneticPr fontId="1" type="noConversion"/>
  </si>
  <si>
    <t>Ligation and mucopexy은 3도 치핵을 치료하기 위한 간단하고 비용 효율적이며 편리한 방법이었음. 치핵점막증 및 치핵 혈관을 찾아주는 도플러의 보조는 이점이 없으며 시간이 많이 걸리는 절차로 사료됨</t>
    <phoneticPr fontId="1" type="noConversion"/>
  </si>
  <si>
    <t xml:space="preserve">non-doppler HAL(Ligation and Hemorrhoidopexy combined with pudendal nerve block) </t>
    <phoneticPr fontId="1" type="noConversion"/>
  </si>
  <si>
    <r>
      <t xml:space="preserve">배정순서 생성에 무작위 방법(컴퓨터를 이용)을 시행한 경우
Randomisation was undertaken using the </t>
    </r>
    <r>
      <rPr>
        <b/>
        <sz val="11"/>
        <color theme="1"/>
        <rFont val="맑은 고딕"/>
        <family val="3"/>
        <charset val="129"/>
        <scheme val="minor"/>
      </rPr>
      <t xml:space="preserve">CTRU’s web-based </t>
    </r>
    <r>
      <rPr>
        <sz val="11"/>
        <color theme="1"/>
        <rFont val="맑은 고딕"/>
        <family val="3"/>
        <charset val="129"/>
        <scheme val="minor"/>
      </rPr>
      <t>randomisation system</t>
    </r>
    <phoneticPr fontId="1" type="noConversion"/>
  </si>
  <si>
    <r>
      <t xml:space="preserve">배정순서 생성에 무작위 방법(컴퓨터를 이용)을 시행한 경우
Randomization was done using </t>
    </r>
    <r>
      <rPr>
        <b/>
        <sz val="11"/>
        <color theme="1"/>
        <rFont val="맑은 고딕"/>
        <family val="3"/>
        <charset val="129"/>
        <scheme val="minor"/>
      </rPr>
      <t>computer-generated tables</t>
    </r>
    <r>
      <rPr>
        <sz val="11"/>
        <color theme="1"/>
        <rFont val="맑은 고딕"/>
        <family val="3"/>
        <charset val="129"/>
        <scheme val="minor"/>
      </rPr>
      <t xml:space="preserve"> and patients were distributed into two groups,</t>
    </r>
    <phoneticPr fontId="1" type="noConversion"/>
  </si>
  <si>
    <r>
      <t xml:space="preserve">배정순서 생성에 무작위 방법(컴퓨터를 이용)을 시행한 경우
Randomization (1:1) was performed by a dedicated </t>
    </r>
    <r>
      <rPr>
        <b/>
        <sz val="11"/>
        <color theme="1"/>
        <rFont val="맑은 고딕"/>
        <family val="3"/>
        <charset val="129"/>
        <scheme val="minor"/>
      </rPr>
      <t>electronic
software</t>
    </r>
    <r>
      <rPr>
        <sz val="11"/>
        <color theme="1"/>
        <rFont val="맑은 고딕"/>
        <family val="3"/>
        <charset val="129"/>
        <scheme val="minor"/>
      </rPr>
      <t xml:space="preserve"> and sealed opaque envelopes were used.</t>
    </r>
    <phoneticPr fontId="1" type="noConversion"/>
  </si>
  <si>
    <r>
      <t>배정순서 생성에 무작위 방법(컴퓨터를 이용)을 시행한 경우
Randomization was</t>
    </r>
    <r>
      <rPr>
        <b/>
        <sz val="11"/>
        <color theme="1"/>
        <rFont val="맑은 고딕"/>
        <family val="3"/>
        <charset val="129"/>
        <scheme val="minor"/>
      </rPr>
      <t xml:space="preserve"> computer-generated </t>
    </r>
    <r>
      <rPr>
        <sz val="11"/>
        <color theme="1"/>
        <rFont val="맑은 고딕"/>
        <family val="3"/>
        <charset val="129"/>
        <scheme val="minor"/>
      </rPr>
      <t xml:space="preserve">(assignments were
enclosed in sequentially numbered and sealed envelopes). </t>
    </r>
    <phoneticPr fontId="1" type="noConversion"/>
  </si>
  <si>
    <r>
      <t xml:space="preserve">배정순서 생성에 무작위 방법(컴퓨터를 이용)을 시행한 경우
The randomization sequence was </t>
    </r>
    <r>
      <rPr>
        <b/>
        <sz val="11"/>
        <color theme="1"/>
        <rFont val="맑은 고딕"/>
        <family val="3"/>
        <charset val="129"/>
        <scheme val="minor"/>
      </rPr>
      <t>computer generated</t>
    </r>
    <r>
      <rPr>
        <sz val="11"/>
        <color theme="1"/>
        <rFont val="맑은 고딕"/>
        <family val="3"/>
        <charset val="129"/>
        <scheme val="minor"/>
      </rPr>
      <t xml:space="preserve"> and stratified by sex using blocks of 10.</t>
    </r>
    <phoneticPr fontId="1" type="noConversion"/>
  </si>
  <si>
    <r>
      <t xml:space="preserve">배정순서 생성에 무작위 방법(컴퓨터를 이용)을 시행한 경우
Simple randomization
was used </t>
    </r>
    <r>
      <rPr>
        <b/>
        <sz val="10"/>
        <color theme="1"/>
        <rFont val="맑은 고딕"/>
        <family val="3"/>
        <charset val="129"/>
        <scheme val="minor"/>
      </rPr>
      <t>based on a computer-generated randomization</t>
    </r>
    <r>
      <rPr>
        <sz val="10"/>
        <color theme="1"/>
        <rFont val="맑은 고딕"/>
        <family val="3"/>
        <charset val="129"/>
        <scheme val="minor"/>
      </rPr>
      <t xml:space="preserve">
scheme to allocate patients to the study arms.</t>
    </r>
    <phoneticPr fontId="1" type="noConversion"/>
  </si>
  <si>
    <r>
      <t>배정순서 생성에 무작위 방법을 시행한 경우
we used r</t>
    </r>
    <r>
      <rPr>
        <b/>
        <sz val="11"/>
        <color theme="1"/>
        <rFont val="맑은 고딕"/>
        <family val="3"/>
        <charset val="129"/>
        <scheme val="minor"/>
      </rPr>
      <t>andom permuted blocks</t>
    </r>
    <r>
      <rPr>
        <sz val="11"/>
        <color theme="1"/>
        <rFont val="맑은 고딕"/>
        <family val="3"/>
        <charset val="129"/>
        <scheme val="minor"/>
      </rPr>
      <t xml:space="preserve"> with sizes varying from four to six and sequentially numbered.</t>
    </r>
    <phoneticPr fontId="1" type="noConversion"/>
  </si>
  <si>
    <r>
      <t xml:space="preserve">배정순서 생성에 무작위 방법(컴퓨터를 이용)을 시행한 경우
Randomization was </t>
    </r>
    <r>
      <rPr>
        <b/>
        <sz val="11"/>
        <color theme="1"/>
        <rFont val="맑은 고딕"/>
        <family val="3"/>
        <charset val="129"/>
        <scheme val="minor"/>
      </rPr>
      <t>carried out online</t>
    </r>
    <r>
      <rPr>
        <sz val="11"/>
        <color theme="1"/>
        <rFont val="맑은 고딕"/>
        <family val="3"/>
        <charset val="129"/>
        <scheme val="minor"/>
      </rPr>
      <t xml:space="preserve"> and stratified according
to HD grade</t>
    </r>
    <phoneticPr fontId="1" type="noConversion"/>
  </si>
  <si>
    <r>
      <t xml:space="preserve">배정순서 생성에 무작위 방법(컴퓨터를 이용)을 시행한 경우
Randomisation was </t>
    </r>
    <r>
      <rPr>
        <b/>
        <sz val="11"/>
        <color theme="1"/>
        <rFont val="맑은 고딕"/>
        <family val="3"/>
        <charset val="129"/>
        <scheme val="minor"/>
      </rPr>
      <t>computer-generated</t>
    </r>
    <r>
      <rPr>
        <sz val="11"/>
        <color theme="1"/>
        <rFont val="맑은 고딕"/>
        <family val="3"/>
        <charset val="129"/>
        <scheme val="minor"/>
      </rPr>
      <t>, using numbered and sealed envelopes, 
which were opened in the operating room before surgery.</t>
    </r>
    <phoneticPr fontId="1" type="noConversion"/>
  </si>
  <si>
    <r>
      <t xml:space="preserve">배정순서 생성에 무작위 방법(컴퓨터를 이용)을 시행한 경우
Randomization was based
on a </t>
    </r>
    <r>
      <rPr>
        <b/>
        <sz val="11"/>
        <color theme="1"/>
        <rFont val="맑은 고딕"/>
        <family val="3"/>
        <charset val="129"/>
        <scheme val="minor"/>
      </rPr>
      <t>computer-generated</t>
    </r>
    <r>
      <rPr>
        <sz val="11"/>
        <color theme="1"/>
        <rFont val="맑은 고딕"/>
        <family val="3"/>
        <charset val="129"/>
        <scheme val="minor"/>
      </rPr>
      <t xml:space="preserve"> random sequence of treatment that was made aware to the surgeons after input of the
data on the website</t>
    </r>
    <phoneticPr fontId="1" type="noConversion"/>
  </si>
  <si>
    <r>
      <t xml:space="preserve">배정순서 생성에 무작위 방법(컴퓨터를 이용)을 시행한 경우
Table of </t>
    </r>
    <r>
      <rPr>
        <b/>
        <sz val="11"/>
        <color theme="1"/>
        <rFont val="맑은 고딕"/>
        <family val="3"/>
        <charset val="129"/>
        <scheme val="minor"/>
      </rPr>
      <t>randomized numbers generated by 
computer</t>
    </r>
    <r>
      <rPr>
        <sz val="11"/>
        <color theme="1"/>
        <rFont val="맑은 고딕"/>
        <family val="3"/>
        <charset val="129"/>
        <scheme val="minor"/>
      </rPr>
      <t xml:space="preserve"> and put in sealed envelope for patient’s 
selection selected for each procedure.</t>
    </r>
    <phoneticPr fontId="1" type="noConversion"/>
  </si>
  <si>
    <r>
      <t xml:space="preserve">적절한 방법에 의해 배정순서가 은폐됨
To ensure equal allocation across centres, randomisation was stratified by centre using permuted blocks of random sizes 2, 4 and 6. 
</t>
    </r>
    <r>
      <rPr>
        <b/>
        <sz val="11"/>
        <color theme="1"/>
        <rFont val="맑은 고딕"/>
        <family val="3"/>
        <charset val="129"/>
        <scheme val="minor"/>
      </rPr>
      <t>Allocation concealment</t>
    </r>
    <r>
      <rPr>
        <sz val="11"/>
        <color theme="1"/>
        <rFont val="맑은 고딕"/>
        <family val="3"/>
        <charset val="129"/>
        <scheme val="minor"/>
      </rPr>
      <t xml:space="preserve"> was achieved by ensuring that the participant identifier was entered, following which the allocation was revealed; no member of the
study team had access to the randomisation schedule during recruitment.</t>
    </r>
    <phoneticPr fontId="1" type="noConversion"/>
  </si>
  <si>
    <r>
      <t xml:space="preserve">적절한 방법에 의해 배정순서가 은폐됨
Randomization (1:1) was performed by a dedicated electronic
software and sealed </t>
    </r>
    <r>
      <rPr>
        <b/>
        <sz val="11"/>
        <color theme="1"/>
        <rFont val="맑은 고딕"/>
        <family val="3"/>
        <charset val="129"/>
        <scheme val="minor"/>
      </rPr>
      <t xml:space="preserve">opaque envelopes </t>
    </r>
    <r>
      <rPr>
        <sz val="11"/>
        <color theme="1"/>
        <rFont val="맑은 고딕"/>
        <family val="3"/>
        <charset val="129"/>
        <scheme val="minor"/>
      </rPr>
      <t>were used.</t>
    </r>
    <phoneticPr fontId="1" type="noConversion"/>
  </si>
  <si>
    <r>
      <t>적절한 방법에 의해 배정순서가 은폐됨
Randomization was done by an outpatient clinic employee
using</t>
    </r>
    <r>
      <rPr>
        <b/>
        <sz val="11"/>
        <color theme="1"/>
        <rFont val="맑은 고딕"/>
        <family val="3"/>
        <charset val="129"/>
        <scheme val="minor"/>
      </rPr>
      <t xml:space="preserve"> a closed-envelope</t>
    </r>
    <r>
      <rPr>
        <sz val="11"/>
        <color theme="1"/>
        <rFont val="맑은 고딕"/>
        <family val="3"/>
        <charset val="129"/>
        <scheme val="minor"/>
      </rPr>
      <t xml:space="preserve"> method.</t>
    </r>
    <phoneticPr fontId="1" type="noConversion"/>
  </si>
  <si>
    <r>
      <t xml:space="preserve">적절한 방법에 의해 배정순서가 은폐됨
Recruited patients were
randomly allocated, by means </t>
    </r>
    <r>
      <rPr>
        <b/>
        <sz val="11"/>
        <color theme="1"/>
        <rFont val="맑은 고딕"/>
        <family val="3"/>
        <charset val="129"/>
        <scheme val="minor"/>
      </rPr>
      <t>of sealed envelopes,</t>
    </r>
    <r>
      <rPr>
        <sz val="11"/>
        <color theme="1"/>
        <rFont val="맑은 고딕"/>
        <family val="3"/>
        <charset val="129"/>
        <scheme val="minor"/>
      </rPr>
      <t xml:space="preserve"> to one
of the two study arms</t>
    </r>
    <phoneticPr fontId="1" type="noConversion"/>
  </si>
  <si>
    <r>
      <t xml:space="preserve">적절한 방법에 의해 배정순서가 은폐됨
Randomization was computer-generated (assignments were
enclosed in sequentially numbered and </t>
    </r>
    <r>
      <rPr>
        <b/>
        <sz val="11"/>
        <color theme="1"/>
        <rFont val="맑은 고딕"/>
        <family val="3"/>
        <charset val="129"/>
        <scheme val="minor"/>
      </rPr>
      <t>sealed envelopes</t>
    </r>
    <r>
      <rPr>
        <sz val="11"/>
        <color theme="1"/>
        <rFont val="맑은 고딕"/>
        <family val="3"/>
        <charset val="129"/>
        <scheme val="minor"/>
      </rPr>
      <t xml:space="preserve">). </t>
    </r>
    <phoneticPr fontId="1" type="noConversion"/>
  </si>
  <si>
    <r>
      <t xml:space="preserve">적절한 방법에 의해 배정순서가 은폐됨
</t>
    </r>
    <r>
      <rPr>
        <b/>
        <sz val="10"/>
        <color theme="1"/>
        <rFont val="맑은 고딕"/>
        <family val="3"/>
        <charset val="129"/>
        <scheme val="minor"/>
      </rPr>
      <t>Allocation concealment was ensured by giving identity numbers to enrolled patients.</t>
    </r>
    <r>
      <rPr>
        <sz val="10"/>
        <color theme="1"/>
        <rFont val="맑은 고딕"/>
        <family val="3"/>
        <charset val="129"/>
        <scheme val="minor"/>
      </rPr>
      <t xml:space="preserve"> The generator of the
allocation was separated from the executor </t>
    </r>
    <phoneticPr fontId="1" type="noConversion"/>
  </si>
  <si>
    <r>
      <t xml:space="preserve">적절한 방법에 의해 배정순서가 은폐됨
</t>
    </r>
    <r>
      <rPr>
        <b/>
        <sz val="11"/>
        <color theme="1"/>
        <rFont val="맑은 고딕"/>
        <family val="3"/>
        <charset val="129"/>
        <scheme val="minor"/>
      </rPr>
      <t>Sealed envelopes</t>
    </r>
    <r>
      <rPr>
        <sz val="11"/>
        <color theme="1"/>
        <rFont val="맑은 고딕"/>
        <family val="3"/>
        <charset val="129"/>
        <scheme val="minor"/>
      </rPr>
      <t xml:space="preserve"> with a random number table were prepared.</t>
    </r>
    <phoneticPr fontId="1" type="noConversion"/>
  </si>
  <si>
    <r>
      <t xml:space="preserve">적절한 방법에 의해 배정순서가 은폐됨
Randomisation was com puter-generated, using numbered and </t>
    </r>
    <r>
      <rPr>
        <b/>
        <sz val="11"/>
        <color theme="1"/>
        <rFont val="맑은 고딕"/>
        <family val="3"/>
        <charset val="129"/>
        <scheme val="minor"/>
      </rPr>
      <t xml:space="preserve">sealed envelopes, </t>
    </r>
    <r>
      <rPr>
        <sz val="11"/>
        <color theme="1"/>
        <rFont val="맑은 고딕"/>
        <family val="3"/>
        <charset val="129"/>
        <scheme val="minor"/>
      </rPr>
      <t xml:space="preserve">
which were opened in the operating room before surgery.</t>
    </r>
    <phoneticPr fontId="1" type="noConversion"/>
  </si>
  <si>
    <r>
      <t xml:space="preserve">적절한 방법에 의해 배정순서가 은폐됨
Table of randomized numbers generated by 
computer and put in </t>
    </r>
    <r>
      <rPr>
        <b/>
        <sz val="11"/>
        <color theme="1"/>
        <rFont val="맑은 고딕"/>
        <family val="3"/>
        <charset val="129"/>
        <scheme val="minor"/>
      </rPr>
      <t>sealed envelope</t>
    </r>
    <r>
      <rPr>
        <sz val="11"/>
        <color theme="1"/>
        <rFont val="맑은 고딕"/>
        <family val="3"/>
        <charset val="129"/>
        <scheme val="minor"/>
      </rPr>
      <t xml:space="preserve"> for patient’s 
selection selected for each procedure.</t>
    </r>
    <phoneticPr fontId="1" type="noConversion"/>
  </si>
  <si>
    <t>Trenti(2022)</t>
    <phoneticPr fontId="1" type="noConversion"/>
  </si>
  <si>
    <t>Lee(2021)</t>
    <phoneticPr fontId="1" type="noConversion"/>
  </si>
  <si>
    <t>Rorvik(2020)</t>
    <phoneticPr fontId="1" type="noConversion"/>
  </si>
  <si>
    <t>Genova(2019)</t>
    <phoneticPr fontId="1" type="noConversion"/>
  </si>
  <si>
    <t>Carvajal(2019)</t>
    <phoneticPr fontId="1" type="noConversion"/>
  </si>
  <si>
    <t>Tsunoda(2017)</t>
    <phoneticPr fontId="1" type="noConversion"/>
  </si>
  <si>
    <t>Leung(2017)</t>
    <phoneticPr fontId="1" type="noConversion"/>
  </si>
  <si>
    <t xml:space="preserve">Denoya(2014) </t>
    <phoneticPr fontId="1" type="noConversion"/>
  </si>
  <si>
    <t xml:space="preserve">De Nardi(2014) </t>
    <phoneticPr fontId="1" type="noConversion"/>
  </si>
  <si>
    <t>Denoya(2013)</t>
    <phoneticPr fontId="1" type="noConversion"/>
  </si>
  <si>
    <t>Elmer(2013)</t>
    <phoneticPr fontId="1" type="noConversion"/>
  </si>
  <si>
    <t>Zampieri(2012)</t>
    <phoneticPr fontId="1" type="noConversion"/>
  </si>
  <si>
    <t>Bursics(2004)</t>
    <phoneticPr fontId="1" type="noConversion"/>
  </si>
  <si>
    <t>1년 추적관찰 시점에, 초음파 유도하 치핵동맥결찰술을 받은 군에서의 재발은 거의 없었음. 치핵 증상 점수, 합병증, EQ-5D-5L, 변실금 점수는 두 군(초음파 유도하 치핵동맥결찰술 및 고무밴드결찰술)간 차이가 없었고, 고무밴드결찰술에 비해 초음파 유도하 치핵동맥결찰술 이후 수술 후 통증이 더 크게 나타 났음. 초음파 유도하 치핵동맥결찰술은 고무밴드결찰술에 비해 더 비쌌으며, QALY당 의료비용 측면에서 비용 효율적일 가능성이 낮은걸로 사료됨</t>
    <phoneticPr fontId="1" type="noConversion"/>
  </si>
  <si>
    <t>(도플러 가이드가 없이 mucopexy를 동반한) 치핵동맥결찰술은 3등급과 4등급 치핵의 효과적인 치료를 위해 고려될 수 있음</t>
    <phoneticPr fontId="1" type="noConversion"/>
  </si>
  <si>
    <t>초음파 유도하 치핵동맥결찰술과 치핵근치술 모두 안전하며 유사한 단기적 결과를 보였음. 그러나 치핵근치술에서는 치핵 증상 개선, 낮은 재발률 및 환자 만족도 향상과 관련이 있었음</t>
    <phoneticPr fontId="1" type="noConversion"/>
  </si>
  <si>
    <t>재발률은 3년 추적조사 시점에서는 두 군간 큰 차이가 없었으나, (하위군 분석) 4도 치핵 환자에서는 차이가 있었음. 합병증은 치핵근치술 후에만 발생하는 것으로 나타남</t>
    <phoneticPr fontId="1" type="noConversion"/>
  </si>
  <si>
    <t>치핵근치술과 비교했을 때, 초음파 유도하 치핵동맥결찰술은 수술 후 통증, 이환률, 치료율은 유사한 것으로 나타남</t>
    <phoneticPr fontId="1" type="noConversion"/>
  </si>
  <si>
    <t>치핵근치술과 비교하여, 초음파 유도하 치핵동맥결찰술은 치핵등급 3-4도 환자를 대상으로 통증을 감소시킴</t>
    <phoneticPr fontId="1" type="noConversion"/>
  </si>
  <si>
    <t>초음파 유도하 치핵동맥결찰술은 고무밴드결찰술보다 안전하고, 3도 치핵 치료에 효과적인 것으로 나왔음. 2도 치핵 환자의 경우, 초음파 유도하 치핵동맥결찰술 수행 시 재발이 없었음. 두 시술 모두 합병증 발생률이 거의 같았음</t>
    <phoneticPr fontId="1" type="noConversion"/>
  </si>
  <si>
    <t>도플러 변환기를 사용하지 않고도 치핵 동맥 결찰술을 효과적으로 수행할 수 있음을 보여줌. 또한 초기 치핵(1, 2등급) 환자에 더 효과적이라는 것을 시사함</t>
    <phoneticPr fontId="1" type="noConversion"/>
  </si>
  <si>
    <t>회음부 신경 차단을 동반한 치핵동맥결찰술은 단기 및 장기적으로 보았을 때 favor한 결과와 관련이 있었음. 단, 더 큰 표본의 RCT가 필요로 해 보임</t>
    <phoneticPr fontId="1" type="noConversion"/>
  </si>
  <si>
    <t>초음파 유도하 치핵 동맥 결찰술이 치질 질환의 징후와 증상을 현저히 감소시킨다는 것을 확인함. 단, 도플러 변환기가 이러한 유의한 효과에 기여하지 않는다는 것으로 사료됨</t>
    <phoneticPr fontId="1" type="noConversion"/>
  </si>
  <si>
    <t>응고법 및 초음파 유도하 치핵동맥결찰술 모두 최소한의 침습적이고, 최소한의 불편함과 관련이 있으며, day-care 수술에 적합했음. 응고법은 시술 시간이 짧고, 수술 후 입원 기간이 짧으며, 시술 비용이 낮은 반면, 초음파 유도하 치핵동맥결찰술은 치핵 증상을 제어하는데 더 효과적이며, 수술 후 합병증 발생률이 낮으며, 반복 시술 요구 사항이 적게 나타남</t>
    <phoneticPr fontId="1" type="noConversion"/>
  </si>
  <si>
    <t>초음파 유도하 치핵동맥결찰술은 치료율은 높았고, 수술 후 통증은 경미했으며, 환자의 97.5%는 통증으로 인해 병원에 다시 돌아오지 않았음. 치핵근치술(LigaSureTM assisted pile excision)은 초음파 유도하 치핵동맥결찰술보다 비록 치료율은 더 높았지만, 6시간 이내의 수술 후 통증과 병원으로 돌아오는 복귀율이 무려 65%로 높았고, 수술 후 만족도 평가는 초음파 유도하 치핵동맥결찰술보다 낮았음. 따라서 3등급 이상의 내치핵 환자의 외래 수술에는 초음파 유도하 치핵동맥결찰술을 권장함</t>
    <phoneticPr fontId="1" type="noConversion"/>
  </si>
  <si>
    <t xml:space="preserve">수술 후, 1년 추적관찰 했을 때,  치핵 증상 점수에서는 초음파 유도하 치핵동맥결찰술과 치핵근치술간의 차이가 발견되지 않았음. 치핵근치술은 치핵탈출증 증상 및 환자만족도에 있어 더 좋은 효과를 보였음. 초음파 유도하 치핵동맥결찰술은 치핵근치술에 비해 재발을 막기 위해 치료가 필요한 환자의 수가 더 많았음
</t>
    <phoneticPr fontId="1" type="noConversion"/>
  </si>
  <si>
    <t>3도 치핵 환자에게서 초음파 유도하 치핵동맥결찰술은 치핵근치술과 동일한 결과를 제공하는 반면 4도 치핵 환자에게서는 치핵근치술로 더 나은 결과를 얻을 수 있었음. 그러나 4도 치핵 환자의 경우 초음파 유도하 치핵동맥결찰술과 치핵근치술 중 수술부위, 마취, 환자 상태 등 환자와의 객관적인 검사를 기반으로 보다 합리적으로 이루어져야 한다고 사료됨</t>
    <phoneticPr fontId="1" type="noConversion"/>
  </si>
  <si>
    <t>초음파 유도하 치핵동맥결찰술은 치핵근치술보다 수술 후 통증을 덜 유발하고, 수술 후 환자의 (치핵 증상에 대한) 불만이 적었음. 12개월의 추적 관찰 후 이환률과 재발률의 차이는 관찰되지 않았음</t>
    <phoneticPr fontId="1" type="noConversion"/>
  </si>
  <si>
    <t>중기 결과(mid-term result)는 초음파 유도하 치핵동맥결찰술과 치핵근치술 두군 모두에서 3도 치핵 환자에서의 삶의 질에 있어 유사한 영향을 미쳤음. 그러나 초음파 유도하 치핵동맥결찰술은 치핵근치술보다 수술 후 초기 통증이 적고 정상적인 활동으로 더 빨리 복귀하는 것으로 나타남</t>
    <phoneticPr fontId="1" type="noConversion"/>
  </si>
  <si>
    <t>초음파 유도하 치핵동맥결찰술 및 치핵근치술에서의 수술 후 통증 차이는 이전의 문헌들에서 보고된 결과에 비해 낮게 나타났음</t>
    <phoneticPr fontId="1" type="noConversion"/>
  </si>
  <si>
    <t>초음파 유도하 치핵동맥결찰술은 효과적인 기술이며, Ligure 치핵근치술과 비교할 때 단기적으로 (수술적 혹은 임상적) 좋은 결과가 있었음</t>
    <phoneticPr fontId="1" type="noConversion"/>
  </si>
  <si>
    <t>두 시술 모두 치핵 치료에 효과적이었음. 도플러 유도하 치핵동맥결찰술을 수행하였을 때, 1년 추적관찰 결과는 치핵근치술과 결과다 다르지 않았음. 도플러 유도하 치핵동맥결찰술은 1-day 수술에 이상적인 것으로 보이며 최소 침습 수술 요건을 충족하는 것이 이점으로 보임</t>
    <phoneticPr fontId="1" type="noConversion"/>
  </si>
  <si>
    <t>두 시술 모두 3- 4도 치핵 치료를 위해 간단하고 쉽게 수행할 수 있었음. 치핵근치술은 낮은 재발률, 수술 후 적은 통증, 빠른 업무 복귀, 높은 환자 만족도 측면에서 더 나은 결과를 보였음</t>
    <phoneticPr fontId="1" type="noConversion"/>
  </si>
  <si>
    <t>전체적인 이상반응</t>
    <phoneticPr fontId="1" type="noConversion"/>
  </si>
  <si>
    <t>합병증
(complication)</t>
    <phoneticPr fontId="1" type="noConversion"/>
  </si>
  <si>
    <t>3도 치핵환자 대상</t>
    <phoneticPr fontId="1" type="noConversion"/>
  </si>
  <si>
    <t>Shehata
(2019)</t>
    <phoneticPr fontId="1" type="noConversion"/>
  </si>
  <si>
    <t>Shehata
(2019)</t>
    <phoneticPr fontId="1" type="noConversion"/>
  </si>
  <si>
    <t>Brown
(2016)</t>
    <phoneticPr fontId="1" type="noConversion"/>
  </si>
  <si>
    <t>serious AE 
(요폐, 골반 패혈증, 전신 합병증 제외한 심각한 부작용 )</t>
    <phoneticPr fontId="1" type="noConversion"/>
  </si>
  <si>
    <t>AE 
(치열 포함)</t>
    <phoneticPr fontId="1" type="noConversion"/>
  </si>
  <si>
    <t>-</t>
  </si>
  <si>
    <t>Perivoliotis
(2021)</t>
    <phoneticPr fontId="1" type="noConversion"/>
  </si>
  <si>
    <t>Perivoliotis
(2021)</t>
    <phoneticPr fontId="1" type="noConversion"/>
  </si>
  <si>
    <t>단기 AE</t>
    <phoneticPr fontId="1" type="noConversion"/>
  </si>
  <si>
    <t>중기 AE</t>
    <phoneticPr fontId="1" type="noConversion"/>
  </si>
  <si>
    <t>장기 AE</t>
    <phoneticPr fontId="1" type="noConversion"/>
  </si>
  <si>
    <t>Schuurman
(2012)</t>
    <phoneticPr fontId="1" type="noConversion"/>
  </si>
  <si>
    <t>합병증
(complication)</t>
    <phoneticPr fontId="1" type="noConversion"/>
  </si>
  <si>
    <t xml:space="preserve">정기 검진 이외로 
병원에 추가 방문한 환자 수 </t>
    <phoneticPr fontId="1" type="noConversion"/>
  </si>
  <si>
    <t xml:space="preserve">추가 조치를 받은 
환자 수 </t>
    <phoneticPr fontId="1" type="noConversion"/>
  </si>
  <si>
    <t>&lt;0.0005</t>
    <phoneticPr fontId="1" type="noConversion"/>
  </si>
  <si>
    <t>Ahmad
(2013)</t>
    <phoneticPr fontId="1" type="noConversion"/>
  </si>
  <si>
    <t>수술 후 합병증
(complication)</t>
    <phoneticPr fontId="1" type="noConversion"/>
  </si>
  <si>
    <t>Neves
(2022)</t>
    <phoneticPr fontId="1" type="noConversion"/>
  </si>
  <si>
    <t>overall 합병증
(complication)</t>
    <phoneticPr fontId="1" type="noConversion"/>
  </si>
  <si>
    <t>mild 합병증
(complication)</t>
    <phoneticPr fontId="1" type="noConversion"/>
  </si>
  <si>
    <t>moderate 합병증
(complication)</t>
    <phoneticPr fontId="1" type="noConversion"/>
  </si>
  <si>
    <t>세부지표</t>
    <phoneticPr fontId="1" type="noConversion"/>
  </si>
  <si>
    <t>minor 출혈</t>
    <phoneticPr fontId="1" type="noConversion"/>
  </si>
  <si>
    <t>Alemrajabi
(2022)</t>
    <phoneticPr fontId="1" type="noConversion"/>
  </si>
  <si>
    <t>Alemrajabi
(2022)</t>
    <phoneticPr fontId="1" type="noConversion"/>
  </si>
  <si>
    <t>출혈</t>
  </si>
  <si>
    <t>출혈</t>
    <phoneticPr fontId="1" type="noConversion"/>
  </si>
  <si>
    <t>Gupta
(2011)</t>
    <phoneticPr fontId="1" type="noConversion"/>
  </si>
  <si>
    <t>추적관찰 6개월</t>
  </si>
  <si>
    <t>추적관찰 6개월</t>
    <phoneticPr fontId="1" type="noConversion"/>
  </si>
  <si>
    <t>추적관찰 1년</t>
  </si>
  <si>
    <t>추적관찰 1년</t>
    <phoneticPr fontId="1" type="noConversion"/>
  </si>
  <si>
    <t>추적관찰 6주</t>
  </si>
  <si>
    <t>추적관찰 6주</t>
    <phoneticPr fontId="1" type="noConversion"/>
  </si>
  <si>
    <t>추적관찰 1일</t>
  </si>
  <si>
    <t>추적관찰 1일</t>
    <phoneticPr fontId="1" type="noConversion"/>
  </si>
  <si>
    <t>추적관찰 1개월</t>
  </si>
  <si>
    <t>추적관찰 1개월</t>
    <phoneticPr fontId="1" type="noConversion"/>
  </si>
  <si>
    <t>추적관찰 1일</t>
    <phoneticPr fontId="1" type="noConversion"/>
  </si>
  <si>
    <t>추적관찰 3개월</t>
  </si>
  <si>
    <t>추적관찰 3개월</t>
    <phoneticPr fontId="1" type="noConversion"/>
  </si>
  <si>
    <t>추적관찰 1개월</t>
    <phoneticPr fontId="1" type="noConversion"/>
  </si>
  <si>
    <t>mild 출혈</t>
    <phoneticPr fontId="1" type="noConversion"/>
  </si>
  <si>
    <t>moderate 출혈</t>
    <phoneticPr fontId="1" type="noConversion"/>
  </si>
  <si>
    <t>가스실금
(Gas incontinence)</t>
    <phoneticPr fontId="1" type="noConversion"/>
  </si>
  <si>
    <t>변실금
(Fecal incontinence)</t>
    <phoneticPr fontId="1" type="noConversion"/>
  </si>
  <si>
    <t>변실금
(Fecal incontinence)</t>
    <phoneticPr fontId="1" type="noConversion"/>
  </si>
  <si>
    <t>Ahmad
(2021)</t>
    <phoneticPr fontId="1" type="noConversion"/>
  </si>
  <si>
    <t>Ahmad
(2021)</t>
    <phoneticPr fontId="1" type="noConversion"/>
  </si>
  <si>
    <t>변지림(Soiling)</t>
    <phoneticPr fontId="1" type="noConversion"/>
  </si>
  <si>
    <t>추적관찰 1년</t>
    <phoneticPr fontId="1" type="noConversion"/>
  </si>
  <si>
    <t>추적관찰 6주</t>
    <phoneticPr fontId="1" type="noConversion"/>
  </si>
  <si>
    <t>두 군간 유의한 차이가 없었음</t>
  </si>
  <si>
    <t>두 군간 유의한 차이가 없었음</t>
    <phoneticPr fontId="1" type="noConversion"/>
  </si>
  <si>
    <t xml:space="preserve">변비 </t>
    <phoneticPr fontId="1" type="noConversion"/>
  </si>
  <si>
    <t>Schuurman
(2012)</t>
    <phoneticPr fontId="1" type="noConversion"/>
  </si>
  <si>
    <t>배변장애 없음</t>
    <phoneticPr fontId="1" type="noConversion"/>
  </si>
  <si>
    <t>mild 배변장애</t>
    <phoneticPr fontId="1" type="noConversion"/>
  </si>
  <si>
    <t>severe 배변장애</t>
    <phoneticPr fontId="1" type="noConversion"/>
  </si>
  <si>
    <t>severe 배변장애</t>
    <phoneticPr fontId="1" type="noConversion"/>
  </si>
  <si>
    <t>요폐</t>
    <phoneticPr fontId="1" type="noConversion"/>
  </si>
  <si>
    <t>추적관찰 1일</t>
    <phoneticPr fontId="1" type="noConversion"/>
  </si>
  <si>
    <t>협착</t>
    <phoneticPr fontId="1" type="noConversion"/>
  </si>
  <si>
    <t>추적관찰 3개월</t>
    <phoneticPr fontId="1" type="noConversion"/>
  </si>
  <si>
    <t>감염</t>
  </si>
  <si>
    <t>감염</t>
    <phoneticPr fontId="1" type="noConversion"/>
  </si>
  <si>
    <t>쥐젖</t>
  </si>
  <si>
    <t>쥐젖</t>
    <phoneticPr fontId="1" type="noConversion"/>
  </si>
  <si>
    <t>쥐젖</t>
    <phoneticPr fontId="1" type="noConversion"/>
  </si>
  <si>
    <t>mild 통증</t>
    <phoneticPr fontId="1" type="noConversion"/>
  </si>
  <si>
    <t>severe 통증</t>
    <phoneticPr fontId="1" type="noConversion"/>
  </si>
  <si>
    <t>추적관찰 3주</t>
    <phoneticPr fontId="1" type="noConversion"/>
  </si>
  <si>
    <t>패혈</t>
    <phoneticPr fontId="1" type="noConversion"/>
  </si>
  <si>
    <t>항문주위 혈전</t>
    <phoneticPr fontId="1" type="noConversion"/>
  </si>
  <si>
    <t>전신 합병증</t>
    <phoneticPr fontId="1" type="noConversion"/>
  </si>
  <si>
    <t>누공</t>
    <phoneticPr fontId="1" type="noConversion"/>
  </si>
  <si>
    <t>저혈압</t>
    <phoneticPr fontId="1" type="noConversion"/>
  </si>
  <si>
    <t>메스꺼움</t>
    <phoneticPr fontId="1" type="noConversion"/>
  </si>
  <si>
    <t>구토</t>
    <phoneticPr fontId="1" type="noConversion"/>
  </si>
  <si>
    <t>두통</t>
    <phoneticPr fontId="1" type="noConversion"/>
  </si>
  <si>
    <t>부종</t>
    <phoneticPr fontId="1" type="noConversion"/>
  </si>
  <si>
    <t>혈종</t>
  </si>
  <si>
    <t>혈종</t>
    <phoneticPr fontId="1" type="noConversion"/>
  </si>
  <si>
    <t xml:space="preserve">뒤무직(Tenesmus) </t>
    <phoneticPr fontId="1" type="noConversion"/>
  </si>
  <si>
    <t>추적관찰 6일</t>
    <phoneticPr fontId="1" type="noConversion"/>
  </si>
  <si>
    <t>중재 전</t>
    <phoneticPr fontId="1" type="noConversion"/>
  </si>
  <si>
    <t>postoperative</t>
  </si>
  <si>
    <t>postoperative</t>
    <phoneticPr fontId="1" type="noConversion"/>
  </si>
  <si>
    <t>배변 점수</t>
    <phoneticPr fontId="1" type="noConversion"/>
  </si>
  <si>
    <t>수술 중 이상반응</t>
    <phoneticPr fontId="1" type="noConversion"/>
  </si>
  <si>
    <t>Denoya
(2013)</t>
    <phoneticPr fontId="1" type="noConversion"/>
  </si>
  <si>
    <t>Carvajal
(2019)</t>
    <phoneticPr fontId="1" type="noConversion"/>
  </si>
  <si>
    <t>Rorvik
(2020)</t>
    <phoneticPr fontId="1" type="noConversion"/>
  </si>
  <si>
    <t>Giarratano
(2018)</t>
    <phoneticPr fontId="1" type="noConversion"/>
  </si>
  <si>
    <t>Lucarelli
(2013)</t>
    <phoneticPr fontId="1" type="noConversion"/>
  </si>
  <si>
    <t>Giarratano
(2018)</t>
    <phoneticPr fontId="1" type="noConversion"/>
  </si>
  <si>
    <t>Lehur
(2016)</t>
    <phoneticPr fontId="1" type="noConversion"/>
  </si>
  <si>
    <t>Tsunoda
(2017)</t>
    <phoneticPr fontId="1" type="noConversion"/>
  </si>
  <si>
    <t>Denoya
(2013)</t>
    <phoneticPr fontId="1" type="noConversion"/>
  </si>
  <si>
    <t>출혈량</t>
    <phoneticPr fontId="1" type="noConversion"/>
  </si>
  <si>
    <t>device dysfunctions</t>
    <phoneticPr fontId="1" type="noConversion"/>
  </si>
  <si>
    <t>device 
failure</t>
    <phoneticPr fontId="1" type="noConversion"/>
  </si>
  <si>
    <t>Intraoperative adverse events</t>
    <phoneticPr fontId="1" type="noConversion"/>
  </si>
  <si>
    <t>Intraoperative 
complication</t>
    <phoneticPr fontId="1" type="noConversion"/>
  </si>
  <si>
    <t>ml</t>
    <phoneticPr fontId="1" type="noConversion"/>
  </si>
  <si>
    <t>점수</t>
  </si>
  <si>
    <t>점수</t>
    <phoneticPr fontId="1" type="noConversion"/>
  </si>
  <si>
    <t>NS</t>
  </si>
  <si>
    <t>추적관찰 2년</t>
  </si>
  <si>
    <t>추적관찰 2년</t>
    <phoneticPr fontId="1" type="noConversion"/>
  </si>
  <si>
    <t>추적관찰 1년</t>
    <phoneticPr fontId="1" type="noConversion"/>
  </si>
  <si>
    <t>AE</t>
    <phoneticPr fontId="1" type="noConversion"/>
  </si>
  <si>
    <t>합병증(complication)</t>
    <phoneticPr fontId="1" type="noConversion"/>
  </si>
  <si>
    <t>Zampieri(2012)</t>
  </si>
  <si>
    <t>합병증(complication) 또는 재입원(readmission)</t>
    <phoneticPr fontId="1" type="noConversion"/>
  </si>
  <si>
    <t>Bursics(2004)</t>
  </si>
  <si>
    <t>early postoperative</t>
  </si>
  <si>
    <t>early postoperative</t>
    <phoneticPr fontId="1" type="noConversion"/>
  </si>
  <si>
    <t>부작용이 발생한 환자 수</t>
    <phoneticPr fontId="1" type="noConversion"/>
  </si>
  <si>
    <t>47
(THD:26,
AMI:21)</t>
    <phoneticPr fontId="1" type="noConversion"/>
  </si>
  <si>
    <t>49
(PPH:35,
HEM:14)</t>
    <phoneticPr fontId="1" type="noConversion"/>
  </si>
  <si>
    <t>Lehur(2016)</t>
  </si>
  <si>
    <t xml:space="preserve">부작용이 발생한 환자 수 </t>
    <phoneticPr fontId="1" type="noConversion"/>
  </si>
  <si>
    <t>operative</t>
    <phoneticPr fontId="1" type="noConversion"/>
  </si>
  <si>
    <t>추적관찰 1년 6개월</t>
    <phoneticPr fontId="1" type="noConversion"/>
  </si>
  <si>
    <t xml:space="preserve"> 급박변</t>
    <phoneticPr fontId="1" type="noConversion"/>
  </si>
  <si>
    <t>변지림(Soiling)이 발생한 환자 수</t>
    <phoneticPr fontId="1" type="noConversion"/>
  </si>
  <si>
    <t>추적관찰 2년</t>
    <phoneticPr fontId="1" type="noConversion"/>
  </si>
  <si>
    <t>추적관찰 15일</t>
  </si>
  <si>
    <t>추적관찰 15일</t>
    <phoneticPr fontId="1" type="noConversion"/>
  </si>
  <si>
    <t>추적관찰 1개월</t>
    <phoneticPr fontId="1" type="noConversion"/>
  </si>
  <si>
    <t>추적관찰 6개월</t>
    <phoneticPr fontId="1" type="noConversion"/>
  </si>
  <si>
    <t>1*</t>
  </si>
  <si>
    <t>5*</t>
  </si>
  <si>
    <t xml:space="preserve">변실금 </t>
    <phoneticPr fontId="1" type="noConversion"/>
  </si>
  <si>
    <t>변실금</t>
    <phoneticPr fontId="1" type="noConversion"/>
  </si>
  <si>
    <t>가스실금</t>
    <phoneticPr fontId="1" type="noConversion"/>
  </si>
  <si>
    <t>변비</t>
    <phoneticPr fontId="1" type="noConversion"/>
  </si>
  <si>
    <t>추적관찰 2-4개월</t>
  </si>
  <si>
    <t>추적관찰 2-4개월</t>
    <phoneticPr fontId="1" type="noConversion"/>
  </si>
  <si>
    <t xml:space="preserve">변실금 또는 급박변 </t>
    <phoneticPr fontId="1" type="noConversion"/>
  </si>
  <si>
    <t>4**</t>
  </si>
  <si>
    <t>13**
(PPH:11, HEM:2)</t>
    <phoneticPr fontId="1" type="noConversion"/>
  </si>
  <si>
    <t>4**
(THD:1, AMI:3)</t>
    <phoneticPr fontId="1" type="noConversion"/>
  </si>
  <si>
    <t>2**</t>
  </si>
  <si>
    <t>0**</t>
  </si>
  <si>
    <t>7**</t>
  </si>
  <si>
    <t>건</t>
    <phoneticPr fontId="1" type="noConversion"/>
  </si>
  <si>
    <t>Lucarelli(2013)</t>
  </si>
  <si>
    <t>중재군: 추적관찰 (중위수) 40개월
대조군: 추적관찰 (중위수) 43개월</t>
    <phoneticPr fontId="1" type="noConversion"/>
  </si>
  <si>
    <t>방광기능장애
mild  bladder dysfunction</t>
    <phoneticPr fontId="1" type="noConversion"/>
  </si>
  <si>
    <t xml:space="preserve">추적관찰 6주 </t>
  </si>
  <si>
    <t xml:space="preserve">추적관찰 6주 </t>
    <phoneticPr fontId="1" type="noConversion"/>
  </si>
  <si>
    <t xml:space="preserve">추적관찰 6주 </t>
    <phoneticPr fontId="1" type="noConversion"/>
  </si>
  <si>
    <t>NS</t>
    <phoneticPr fontId="1" type="noConversion"/>
  </si>
  <si>
    <t xml:space="preserve">배설억제능력 악화
(deterioration of continence) </t>
    <phoneticPr fontId="1" type="noConversion"/>
  </si>
  <si>
    <t xml:space="preserve">배설억제능력 악화
(deterioration of continence) </t>
    <phoneticPr fontId="1" type="noConversion"/>
  </si>
  <si>
    <t>10**
(PPH:6, HEM:4)</t>
    <phoneticPr fontId="1" type="noConversion"/>
  </si>
  <si>
    <t>11**
(THD:4, AMI:7)</t>
    <phoneticPr fontId="1" type="noConversion"/>
  </si>
  <si>
    <t>11**</t>
  </si>
  <si>
    <t>10**</t>
  </si>
  <si>
    <t>명</t>
  </si>
  <si>
    <t>명</t>
    <phoneticPr fontId="1" type="noConversion"/>
  </si>
  <si>
    <t>재수술이 필요한 출혈</t>
  </si>
  <si>
    <t>출혈(Secondary hemorrhage)</t>
  </si>
  <si>
    <t>12**</t>
  </si>
  <si>
    <t>12**
(THD:8, AMI:4)</t>
    <phoneticPr fontId="1" type="noConversion"/>
  </si>
  <si>
    <t>0**
(THD:0, AMI:0)</t>
    <phoneticPr fontId="1" type="noConversion"/>
  </si>
  <si>
    <t>8**
(PPH:4, HEM:4)</t>
    <phoneticPr fontId="1" type="noConversion"/>
  </si>
  <si>
    <t>6**
(PPH:4, HEM:2)</t>
    <phoneticPr fontId="1" type="noConversion"/>
  </si>
  <si>
    <t>postpoperative</t>
  </si>
  <si>
    <t>8**</t>
  </si>
  <si>
    <t>6**</t>
  </si>
  <si>
    <t>항문협착</t>
  </si>
  <si>
    <t>중위수 추적관찰 3년</t>
  </si>
  <si>
    <t>0**
(PPH:0, HEM:0)</t>
    <phoneticPr fontId="1" type="noConversion"/>
  </si>
  <si>
    <t>1**</t>
  </si>
  <si>
    <t>혈전</t>
  </si>
  <si>
    <t>1**
(THD:0, AMI:1)</t>
    <phoneticPr fontId="1" type="noConversion"/>
  </si>
  <si>
    <t>상처</t>
  </si>
  <si>
    <t xml:space="preserve">입원을 요하는 심각한 통증 </t>
  </si>
  <si>
    <t>항문 통증</t>
  </si>
  <si>
    <t xml:space="preserve">
8**
(PPH:6, HEM:2)
</t>
    <phoneticPr fontId="1" type="noConversion"/>
  </si>
  <si>
    <t>1**
(PPH:0, HEM:1)</t>
    <phoneticPr fontId="1" type="noConversion"/>
  </si>
  <si>
    <t>8** 
(THD:6, AMI:2)</t>
    <phoneticPr fontId="1" type="noConversion"/>
  </si>
  <si>
    <t>입원을 요하는 심각한 통증</t>
  </si>
  <si>
    <t>심각한 통증</t>
  </si>
  <si>
    <t>통증</t>
  </si>
  <si>
    <t>30일 이상 지속된 통증</t>
  </si>
  <si>
    <t>배뇨장애</t>
  </si>
  <si>
    <t>치열</t>
  </si>
  <si>
    <t>1**
(THD:1, AMI:0)</t>
    <phoneticPr fontId="1" type="noConversion"/>
  </si>
  <si>
    <t>2**
(PPH:1, HEM:1)</t>
    <phoneticPr fontId="1" type="noConversion"/>
  </si>
  <si>
    <t>국소 감염</t>
  </si>
  <si>
    <t>9**</t>
  </si>
  <si>
    <t>발열</t>
  </si>
  <si>
    <t>분변매복</t>
  </si>
  <si>
    <t>5**</t>
  </si>
  <si>
    <t xml:space="preserve">
8**
(PPH:4, HEM:4)
</t>
    <phoneticPr fontId="1" type="noConversion"/>
  </si>
  <si>
    <t xml:space="preserve">
5**
(THD:4, AMI:1)
</t>
    <phoneticPr fontId="1" type="noConversion"/>
  </si>
  <si>
    <t>재수술</t>
  </si>
  <si>
    <t>18**</t>
  </si>
  <si>
    <t>심각한 패혈</t>
  </si>
  <si>
    <t>Symptomatic anal complication (치열, 혈전 등)</t>
  </si>
  <si>
    <t>3**</t>
  </si>
  <si>
    <t xml:space="preserve">
18**
(THD:10, AMI:8)
</t>
    <phoneticPr fontId="1" type="noConversion"/>
  </si>
  <si>
    <t xml:space="preserve">
6**
(PPH:5, HEM:1)
</t>
    <phoneticPr fontId="1" type="noConversion"/>
  </si>
  <si>
    <t xml:space="preserve">조임근 병변
(sphincter lesions) </t>
    <phoneticPr fontId="1" type="noConversion"/>
  </si>
  <si>
    <t>통증, 출혈 또는 기타원인으로 인해 외래입원</t>
  </si>
  <si>
    <t>물집 또는 습진 또는 항문경련</t>
  </si>
  <si>
    <t>통증, 출혈 또는 메스꺼움으로 인한 장기입원/재입원</t>
  </si>
  <si>
    <t>위궤양</t>
  </si>
  <si>
    <t>농양</t>
  </si>
  <si>
    <t>통증 또는 가스/변실금</t>
  </si>
  <si>
    <t>완치</t>
  </si>
  <si>
    <t>협착 또는 치열</t>
  </si>
  <si>
    <t>Trenti
(2022)</t>
    <phoneticPr fontId="1" type="noConversion"/>
  </si>
  <si>
    <t>Vaizey 점수</t>
  </si>
  <si>
    <t xml:space="preserve">Wexner 점수 </t>
  </si>
  <si>
    <t xml:space="preserve">
Rorvik
(2020)
</t>
    <phoneticPr fontId="1" type="noConversion"/>
  </si>
  <si>
    <t>중위수: 3</t>
  </si>
  <si>
    <t>범위: 0-13</t>
  </si>
  <si>
    <t>중위수: 2</t>
  </si>
  <si>
    <t xml:space="preserve">
범위: 0-12
IQR: 4.8
</t>
    <phoneticPr fontId="1" type="noConversion"/>
  </si>
  <si>
    <t xml:space="preserve">
범위: 0-7
IQR: 2.0
</t>
    <phoneticPr fontId="1" type="noConversion"/>
  </si>
  <si>
    <t>중위수: 0</t>
  </si>
  <si>
    <t xml:space="preserve">
범위:0-11
IQR: 2.0
</t>
    <phoneticPr fontId="1" type="noConversion"/>
  </si>
  <si>
    <t xml:space="preserve">
Tsunoda
(2017)
</t>
    <phoneticPr fontId="1" type="noConversion"/>
  </si>
  <si>
    <t xml:space="preserve">
FISI 점수 
</t>
    <phoneticPr fontId="1" type="noConversion"/>
  </si>
  <si>
    <t xml:space="preserve">ODS 점수 </t>
  </si>
  <si>
    <t>&lt; 0.05</t>
  </si>
  <si>
    <t>회</t>
  </si>
  <si>
    <t>days</t>
  </si>
  <si>
    <t xml:space="preserve">하루 동안 배변 횟수 </t>
  </si>
  <si>
    <t xml:space="preserve">변비가 지속된 기간 </t>
  </si>
  <si>
    <t xml:space="preserve">
Denoya
(2013)
</t>
    <phoneticPr fontId="1" type="noConversion"/>
  </si>
  <si>
    <t xml:space="preserve">변비약 사용 </t>
    <phoneticPr fontId="1" type="noConversion"/>
  </si>
  <si>
    <t xml:space="preserve">
중재군에서 대조군보다 변비약 사용이 더 적었음. (p&lt;0.05)
</t>
    <phoneticPr fontId="1" type="noConversion"/>
  </si>
  <si>
    <t>&lt;0.02</t>
  </si>
  <si>
    <t xml:space="preserve">
두 군간 유의한 차이는 없었음
</t>
    <phoneticPr fontId="1" type="noConversion"/>
  </si>
  <si>
    <t>ODS 점수</t>
  </si>
  <si>
    <t xml:space="preserve">
Infantino
(2012)
</t>
    <phoneticPr fontId="1" type="noConversion"/>
  </si>
  <si>
    <t>Lee
(2021)</t>
    <phoneticPr fontId="1" type="noConversion"/>
  </si>
  <si>
    <t>부종 점수</t>
    <phoneticPr fontId="1" type="noConversion"/>
  </si>
  <si>
    <t>&lt; 0.001</t>
  </si>
  <si>
    <t>출혈이 발생한 환자 수</t>
    <phoneticPr fontId="1" type="noConversion"/>
  </si>
  <si>
    <t>출혈 없음
(No bleeding)</t>
    <phoneticPr fontId="1" type="noConversion"/>
  </si>
  <si>
    <t>mild 출혈
(Mild bleeding)</t>
    <phoneticPr fontId="1" type="noConversion"/>
  </si>
  <si>
    <t>Moderate 출혈
(Moderate bleeding)</t>
    <phoneticPr fontId="1" type="noConversion"/>
  </si>
  <si>
    <t>심각한 출혈
(Severe bleeding)</t>
    <phoneticPr fontId="1" type="noConversion"/>
  </si>
  <si>
    <t>출혈 없음
(Blood loss_none)</t>
    <phoneticPr fontId="1" type="noConversion"/>
  </si>
  <si>
    <t>mild 출혈
(Blood loss_mild)</t>
    <phoneticPr fontId="1" type="noConversion"/>
  </si>
  <si>
    <t>심각한 출혈
(Blood loss_severe)</t>
    <phoneticPr fontId="1" type="noConversion"/>
  </si>
  <si>
    <t>출혈점수</t>
  </si>
  <si>
    <t>점수</t>
    <phoneticPr fontId="1" type="noConversion"/>
  </si>
  <si>
    <t>2도 치핵환자 대상</t>
    <phoneticPr fontId="1" type="noConversion"/>
  </si>
  <si>
    <t>2도 치핵환자 대상</t>
  </si>
  <si>
    <t>3도 치핵환자 대상</t>
  </si>
  <si>
    <t>추적관찰 12시간</t>
  </si>
  <si>
    <t>추적관찰 3년</t>
  </si>
  <si>
    <t xml:space="preserve">
추적관찰 
1년 6개월
</t>
    <phoneticPr fontId="1" type="noConversion"/>
  </si>
  <si>
    <t>추적관찰 
1년 6개월</t>
    <phoneticPr fontId="1" type="noConversion"/>
  </si>
  <si>
    <t xml:space="preserve">Revised Fecal Incontinence 
점수 </t>
    <phoneticPr fontId="1" type="noConversion"/>
  </si>
  <si>
    <t xml:space="preserve">
범위: 0-13
IQR: 4.0
</t>
    <phoneticPr fontId="1" type="noConversion"/>
  </si>
  <si>
    <t>증상이 완전히 개선된 환자 수</t>
    <phoneticPr fontId="1" type="noConversion"/>
  </si>
  <si>
    <t>Brown
(2016)</t>
    <phoneticPr fontId="1" type="noConversion"/>
  </si>
  <si>
    <t>증상이 호전되지 않는 환자 수</t>
    <phoneticPr fontId="1" type="noConversion"/>
  </si>
  <si>
    <t xml:space="preserve">
Perivoliotis
(2021)
</t>
    <phoneticPr fontId="1" type="noConversion"/>
  </si>
  <si>
    <t xml:space="preserve">
증상이 개선된 환자 수
</t>
    <phoneticPr fontId="1" type="noConversion"/>
  </si>
  <si>
    <t xml:space="preserve">
증상이 개선된 환자 수
(환자보고)
</t>
    <phoneticPr fontId="1" type="noConversion"/>
  </si>
  <si>
    <t xml:space="preserve">
Schuurman
(2012)
</t>
    <phoneticPr fontId="1" type="noConversion"/>
  </si>
  <si>
    <t>Ahmad
(2013)</t>
    <phoneticPr fontId="1" type="noConversion"/>
  </si>
  <si>
    <t xml:space="preserve">
치료가 실패한 환자 수
</t>
    <phoneticPr fontId="1" type="noConversion"/>
  </si>
  <si>
    <t xml:space="preserve">
Neves
(2022)
</t>
    <phoneticPr fontId="1" type="noConversion"/>
  </si>
  <si>
    <t xml:space="preserve">
Shehata
(2019)
</t>
    <phoneticPr fontId="1" type="noConversion"/>
  </si>
  <si>
    <t>개월</t>
    <phoneticPr fontId="1" type="noConversion"/>
  </si>
  <si>
    <t xml:space="preserve">
치핵 증상이 완전히 개선될 때 까지 소요기간
</t>
    <phoneticPr fontId="1" type="noConversion"/>
  </si>
  <si>
    <t>점수</t>
    <phoneticPr fontId="1" type="noConversion"/>
  </si>
  <si>
    <t>추가 시술(RBL)을 받은 환자 수</t>
  </si>
  <si>
    <t>추가 시술(HAL)을 받은 환자 수</t>
  </si>
  <si>
    <t>추가 시술(EH)을 받은 환자 수</t>
  </si>
  <si>
    <t>추가 시술(SH)을 받은 환자 수</t>
  </si>
  <si>
    <t xml:space="preserve">재시술이 필요한 환자 수
(환자보고) </t>
    <phoneticPr fontId="1" type="noConversion"/>
  </si>
  <si>
    <t>Schuurman
(2012)</t>
    <phoneticPr fontId="1" type="noConversion"/>
  </si>
  <si>
    <t>Perivoliotis
(2021)</t>
    <phoneticPr fontId="1" type="noConversion"/>
  </si>
  <si>
    <t xml:space="preserve">
추적관찰 1개월
</t>
    <phoneticPr fontId="1" type="noConversion"/>
  </si>
  <si>
    <t xml:space="preserve">
재시술이 필요한 환자 수 
</t>
    <phoneticPr fontId="1" type="noConversion"/>
  </si>
  <si>
    <t xml:space="preserve">
Ahmad
(2013)
</t>
    <phoneticPr fontId="1" type="noConversion"/>
  </si>
  <si>
    <t xml:space="preserve">
VAS pain_more painful
</t>
    <phoneticPr fontId="1" type="noConversion"/>
  </si>
  <si>
    <t xml:space="preserve">
VAS pain_more same 
</t>
    <phoneticPr fontId="1" type="noConversion"/>
  </si>
  <si>
    <t xml:space="preserve">
VAS pain_less painful 
</t>
    <phoneticPr fontId="1" type="noConversion"/>
  </si>
  <si>
    <t xml:space="preserve">
Ahmad
(2021)
</t>
    <phoneticPr fontId="1" type="noConversion"/>
  </si>
  <si>
    <t>통증</t>
    <phoneticPr fontId="1" type="noConversion"/>
  </si>
  <si>
    <t>두 군간 유의한 차이가 없었음</t>
    <phoneticPr fontId="1" type="noConversion"/>
  </si>
  <si>
    <t xml:space="preserve">
통증 없음
</t>
    <phoneticPr fontId="1" type="noConversion"/>
  </si>
  <si>
    <t xml:space="preserve">
약간의 통증
</t>
    <phoneticPr fontId="1" type="noConversion"/>
  </si>
  <si>
    <t>심각한 통증</t>
    <phoneticPr fontId="1" type="noConversion"/>
  </si>
  <si>
    <t xml:space="preserve">수술시간 </t>
  </si>
  <si>
    <t>분</t>
  </si>
  <si>
    <t>-</t>
    <phoneticPr fontId="1" type="noConversion"/>
  </si>
  <si>
    <t>시간</t>
  </si>
  <si>
    <t>perioperative</t>
  </si>
  <si>
    <t>퇴원까지의 시간</t>
  </si>
  <si>
    <t>재원기간</t>
  </si>
  <si>
    <t xml:space="preserve">진통제 사용 시간 </t>
  </si>
  <si>
    <t xml:space="preserve">추가 진통제 사용 시간 </t>
  </si>
  <si>
    <t xml:space="preserve">사용된 진통제 수 </t>
  </si>
  <si>
    <t>일</t>
  </si>
  <si>
    <t xml:space="preserve">tablets </t>
  </si>
  <si>
    <t>range: 
4-9</t>
    <phoneticPr fontId="1" type="noConversion"/>
  </si>
  <si>
    <t>range: 
4-13</t>
    <phoneticPr fontId="1" type="noConversion"/>
  </si>
  <si>
    <t xml:space="preserve">
통증이 하루만 지속된 경우
</t>
    <phoneticPr fontId="1" type="noConversion"/>
  </si>
  <si>
    <t xml:space="preserve">
중재 전-
추적관찰 1일 MD
</t>
    <phoneticPr fontId="1" type="noConversion"/>
  </si>
  <si>
    <t xml:space="preserve">
중재 전-
추적관찰 6주 MD
</t>
    <phoneticPr fontId="1" type="noConversion"/>
  </si>
  <si>
    <t>통증이 1주일간 지속된 경우</t>
    <phoneticPr fontId="1" type="noConversion"/>
  </si>
  <si>
    <t>통증이 1주일간 지속된 경우</t>
    <phoneticPr fontId="1" type="noConversion"/>
  </si>
  <si>
    <t>VAS 점수</t>
  </si>
  <si>
    <t xml:space="preserve">
추적관찰 2일
</t>
    <phoneticPr fontId="1" type="noConversion"/>
  </si>
  <si>
    <t>추적관찰 1일~7일</t>
  </si>
  <si>
    <t>범위: 1.7-5.9</t>
    <phoneticPr fontId="1" type="noConversion"/>
  </si>
  <si>
    <t>범위: 2.9-6.3</t>
    <phoneticPr fontId="1" type="noConversion"/>
  </si>
  <si>
    <t>Shehata
(2019)</t>
    <phoneticPr fontId="1" type="noConversion"/>
  </si>
  <si>
    <t xml:space="preserve">
Gupta
(2011) 
</t>
    <phoneticPr fontId="1" type="noConversion"/>
  </si>
  <si>
    <t>재발</t>
  </si>
  <si>
    <t>재발</t>
    <phoneticPr fontId="1" type="noConversion"/>
  </si>
  <si>
    <t>시술에 대한 만족한 환자 수</t>
    <phoneticPr fontId="1" type="noConversion"/>
  </si>
  <si>
    <t>추적관찰 1개월</t>
    <phoneticPr fontId="1" type="noConversion"/>
  </si>
  <si>
    <t xml:space="preserve">EQ-5D-5L </t>
  </si>
  <si>
    <t xml:space="preserve">EQ-5D-5L </t>
    <phoneticPr fontId="1" type="noConversion"/>
  </si>
  <si>
    <t>SF-36
_감정으로 인한 역할 제한</t>
    <phoneticPr fontId="1" type="noConversion"/>
  </si>
  <si>
    <t>post-
operative</t>
    <phoneticPr fontId="1" type="noConversion"/>
  </si>
  <si>
    <t>추적관찰 1일~7일</t>
    <phoneticPr fontId="1" type="noConversion"/>
  </si>
  <si>
    <t>직장으로 복귀기간</t>
  </si>
  <si>
    <t>직장으로 복귀기간</t>
    <phoneticPr fontId="1" type="noConversion"/>
  </si>
  <si>
    <t>Neves
(2022)</t>
    <phoneticPr fontId="1" type="noConversion"/>
  </si>
  <si>
    <t>출혈 0점</t>
  </si>
  <si>
    <t>출혈 2점</t>
  </si>
  <si>
    <t>출혈 4점</t>
  </si>
  <si>
    <t>출혈 6점</t>
  </si>
  <si>
    <t>출혈 8점</t>
  </si>
  <si>
    <t>명</t>
    <phoneticPr fontId="1" type="noConversion"/>
  </si>
  <si>
    <t>Lee
(2021)</t>
    <phoneticPr fontId="1" type="noConversion"/>
  </si>
  <si>
    <t>Rorvik
(2020)</t>
    <phoneticPr fontId="1" type="noConversion"/>
  </si>
  <si>
    <t>Genova
(2019)</t>
    <phoneticPr fontId="1" type="noConversion"/>
  </si>
  <si>
    <t>중재 직후</t>
  </si>
  <si>
    <t>Carvajal
(2019)</t>
    <phoneticPr fontId="1" type="noConversion"/>
  </si>
  <si>
    <t>Denoya
(2014)</t>
    <phoneticPr fontId="1" type="noConversion"/>
  </si>
  <si>
    <t>배변시 출혈</t>
  </si>
  <si>
    <t xml:space="preserve">
Denoya
(2013)
</t>
    <phoneticPr fontId="1" type="noConversion"/>
  </si>
  <si>
    <t>Elmer
(2013)</t>
    <phoneticPr fontId="1" type="noConversion"/>
  </si>
  <si>
    <t xml:space="preserve">
Zampieri
(2012)
</t>
    <phoneticPr fontId="1" type="noConversion"/>
  </si>
  <si>
    <t xml:space="preserve">
Bursics
(2004)
</t>
    <phoneticPr fontId="1" type="noConversion"/>
  </si>
  <si>
    <t>중재군: 추적관찰 (중위수)
40개월
대조군: 추적관찰
(중위수)
43개월</t>
    <phoneticPr fontId="1" type="noConversion"/>
  </si>
  <si>
    <t>post
operative</t>
    <phoneticPr fontId="1" type="noConversion"/>
  </si>
  <si>
    <t xml:space="preserve">
추적관찰 6주
</t>
    <phoneticPr fontId="1" type="noConversion"/>
  </si>
  <si>
    <t>항문출혈</t>
  </si>
  <si>
    <t>직장출혈</t>
  </si>
  <si>
    <t xml:space="preserve">
Lucarelli
(2013)
</t>
    <phoneticPr fontId="1" type="noConversion"/>
  </si>
  <si>
    <t xml:space="preserve">
Festen
(2009)
</t>
    <phoneticPr fontId="1" type="noConversion"/>
  </si>
  <si>
    <t xml:space="preserve">
Khafagy
(2009)†
</t>
    <phoneticPr fontId="1" type="noConversion"/>
  </si>
  <si>
    <t xml:space="preserve">
Khafagy
(2009)†
</t>
    <phoneticPr fontId="1" type="noConversion"/>
  </si>
  <si>
    <t xml:space="preserve">
post
operative
</t>
    <phoneticPr fontId="1" type="noConversion"/>
  </si>
  <si>
    <t>Leung
(2017)</t>
    <phoneticPr fontId="1" type="noConversion"/>
  </si>
  <si>
    <t>추적관찰 2개월</t>
  </si>
  <si>
    <t>추적관찰 4개월</t>
  </si>
  <si>
    <t>범위:1-4</t>
  </si>
  <si>
    <t>범위:1-3</t>
  </si>
  <si>
    <t>범위: 1-5</t>
  </si>
  <si>
    <t>범위: 1-3</t>
  </si>
  <si>
    <t>범위: 1-2</t>
  </si>
  <si>
    <t xml:space="preserve">
치핵 증상 회복 정도(Recovery)
_정상 혹은 약간의 호전
</t>
    <phoneticPr fontId="1" type="noConversion"/>
  </si>
  <si>
    <t xml:space="preserve">
치핵 증상 회복 정도(Recovery)
_아픔을 느낌
</t>
    <phoneticPr fontId="1" type="noConversion"/>
  </si>
  <si>
    <t xml:space="preserve">
치핵 증상 회복 정도(Recovery)
_아픔을 느낌
</t>
    <phoneticPr fontId="1" type="noConversion"/>
  </si>
  <si>
    <t xml:space="preserve">
Elmer
(2013)
</t>
    <phoneticPr fontId="1" type="noConversion"/>
  </si>
  <si>
    <t xml:space="preserve">
Venturi
(2016)
</t>
    <phoneticPr fontId="1" type="noConversion"/>
  </si>
  <si>
    <t>치핵 증상이 호전된 환자 수</t>
  </si>
  <si>
    <t>치핵 증상이 악화된 환자 수</t>
  </si>
  <si>
    <t xml:space="preserve">
추적관찰 6주 
</t>
    <phoneticPr fontId="1" type="noConversion"/>
  </si>
  <si>
    <t>Festen
(2009)</t>
    <phoneticPr fontId="1" type="noConversion"/>
  </si>
  <si>
    <t>Trenti
(2022)</t>
    <phoneticPr fontId="1" type="noConversion"/>
  </si>
  <si>
    <t xml:space="preserve">
Rorvik
(2020)
</t>
    <phoneticPr fontId="1" type="noConversion"/>
  </si>
  <si>
    <t xml:space="preserve">
Lehur
(2016)
</t>
    <phoneticPr fontId="1" type="noConversion"/>
  </si>
  <si>
    <t xml:space="preserve">
추적관찰 1년 6개월
</t>
    <phoneticPr fontId="1" type="noConversion"/>
  </si>
  <si>
    <t xml:space="preserve">
PATE 2000§
</t>
    <phoneticPr fontId="1" type="noConversion"/>
  </si>
  <si>
    <t>중위수: 5</t>
  </si>
  <si>
    <t>범위: 0-17
IQR:
9.0</t>
    <phoneticPr fontId="1" type="noConversion"/>
  </si>
  <si>
    <t xml:space="preserve">
중위수:  
3
</t>
    <phoneticPr fontId="1" type="noConversion"/>
  </si>
  <si>
    <t xml:space="preserve">
범위:
0-17
IQR:
5.0
</t>
    <phoneticPr fontId="1" type="noConversion"/>
  </si>
  <si>
    <t xml:space="preserve">
0.18
</t>
    <phoneticPr fontId="1" type="noConversion"/>
  </si>
  <si>
    <t xml:space="preserve">추적관찰 2년 </t>
  </si>
  <si>
    <t xml:space="preserve">
중재 전-
추적관찰 2년 
MD
</t>
    <phoneticPr fontId="1" type="noConversion"/>
  </si>
  <si>
    <t xml:space="preserve">
early post
operative
</t>
    <phoneticPr fontId="1" type="noConversion"/>
  </si>
  <si>
    <t>첫 번째 배변까지의 기간</t>
  </si>
  <si>
    <t>수술 후 첫 배변까지의 기간</t>
  </si>
  <si>
    <t xml:space="preserve">
Tsunoda
(2017)
</t>
    <phoneticPr fontId="1" type="noConversion"/>
  </si>
  <si>
    <t xml:space="preserve">
Leung
(2017)
</t>
    <phoneticPr fontId="1" type="noConversion"/>
  </si>
  <si>
    <t>추적관찰 16개월</t>
  </si>
  <si>
    <t>중재군: 추적관찰 (중위수) 40개월
대조군: 추적관찰 (중위수) 43개월</t>
    <phoneticPr fontId="1" type="noConversion"/>
  </si>
  <si>
    <t xml:space="preserve">쥐젖제거 (Excision of skin tags)시술로 재시술을 받은 환자 수 </t>
  </si>
  <si>
    <t>고무밴드 결찰술 또는 DG-HAL로 재시술을 받은 환자 수</t>
  </si>
  <si>
    <t xml:space="preserve">보행치료(ambulatory therapy)가 필요한 환자 수 </t>
  </si>
  <si>
    <t xml:space="preserve">수술적 치료(surgical therapy)가 필요한 환자 수 </t>
  </si>
  <si>
    <t xml:space="preserve">
Venturi
(2016)
</t>
    <phoneticPr fontId="1" type="noConversion"/>
  </si>
  <si>
    <t xml:space="preserve">
De Nardi
(2014) 
</t>
    <phoneticPr fontId="1" type="noConversion"/>
  </si>
  <si>
    <t xml:space="preserve">
Carvajal
(2019)
</t>
    <phoneticPr fontId="1" type="noConversion"/>
  </si>
  <si>
    <t>THD: 15
AMI: 48</t>
    <phoneticPr fontId="1" type="noConversion"/>
  </si>
  <si>
    <t xml:space="preserve">
PPH: 18 HEM: 30
</t>
    <phoneticPr fontId="1" type="noConversion"/>
  </si>
  <si>
    <t xml:space="preserve">
언급없음
</t>
    <phoneticPr fontId="1" type="noConversion"/>
  </si>
  <si>
    <t xml:space="preserve">
추적관찰 12시간
</t>
    <phoneticPr fontId="1" type="noConversion"/>
  </si>
  <si>
    <t xml:space="preserve">
당일 퇴원한 환자 수
</t>
    <phoneticPr fontId="1" type="noConversion"/>
  </si>
  <si>
    <t xml:space="preserve">
12시간 내에 병원에 방문한 환자 수
</t>
    <phoneticPr fontId="1" type="noConversion"/>
  </si>
  <si>
    <t xml:space="preserve">
응급실에 방문한 환자 수
</t>
    <phoneticPr fontId="1" type="noConversion"/>
  </si>
  <si>
    <t xml:space="preserve">
병원에 입원한 환자 수
</t>
    <phoneticPr fontId="1" type="noConversion"/>
  </si>
  <si>
    <t xml:space="preserve">
Hospital stay 한 환자 수
</t>
    <phoneticPr fontId="1" type="noConversion"/>
  </si>
  <si>
    <t xml:space="preserve">
진통제를 사용한 환자 수
</t>
    <phoneticPr fontId="1" type="noConversion"/>
  </si>
  <si>
    <t xml:space="preserve">
경구 마취 진통제를 사용한 환자 수 
</t>
    <phoneticPr fontId="1" type="noConversion"/>
  </si>
  <si>
    <t>일</t>
    <phoneticPr fontId="1" type="noConversion"/>
  </si>
  <si>
    <t>수술 후 통증을 호소한 환자 수</t>
  </si>
  <si>
    <t>휴식 때 통증을 호소한 환자 수</t>
  </si>
  <si>
    <t>추적관찰 6시간</t>
  </si>
  <si>
    <t xml:space="preserve">
수술 후 VAS 점수가 0-3점이 나타난 환자 수 
</t>
    <phoneticPr fontId="1" type="noConversion"/>
  </si>
  <si>
    <t xml:space="preserve">
수술 후 VAS 점수가 4-6점이 나타난 환자 수 
</t>
    <phoneticPr fontId="1" type="noConversion"/>
  </si>
  <si>
    <t xml:space="preserve">
수술 후 VAS 점수가 7-10점이 나타난 환자 수
</t>
    <phoneticPr fontId="1" type="noConversion"/>
  </si>
  <si>
    <t xml:space="preserve">추적관찰 1일 </t>
  </si>
  <si>
    <t xml:space="preserve">추적관찰 2일 </t>
  </si>
  <si>
    <t>수술 후 VAS 점수가 0점이 나타난 환자 수</t>
  </si>
  <si>
    <t xml:space="preserve">
통증을 호소한 환자 수 
</t>
    <phoneticPr fontId="1" type="noConversion"/>
  </si>
  <si>
    <t xml:space="preserve">통증을 호소한 환자 수 </t>
  </si>
  <si>
    <t xml:space="preserve">첫 배변 시 통증을 호소한 환자 수 </t>
  </si>
  <si>
    <t xml:space="preserve">배변과 무관한 통증을 호소한 환자 수 </t>
  </si>
  <si>
    <t xml:space="preserve">
 통증을 호소한 환자 수
</t>
    <phoneticPr fontId="1" type="noConversion"/>
  </si>
  <si>
    <t xml:space="preserve">통증이 완치된 환자 수 </t>
  </si>
  <si>
    <t>통증이 개선된 환자 수</t>
  </si>
  <si>
    <t>통증이 그대로 유지된 환자 수</t>
  </si>
  <si>
    <t xml:space="preserve">
&gt;0.05
</t>
    <phoneticPr fontId="1" type="noConversion"/>
  </si>
  <si>
    <t>Giarratano
(2018)</t>
    <phoneticPr fontId="1" type="noConversion"/>
  </si>
  <si>
    <t xml:space="preserve">통증을 호소한 환자 수 </t>
    <phoneticPr fontId="1" type="noConversion"/>
  </si>
  <si>
    <t xml:space="preserve">
항문 통증을 호소한 환자 수
</t>
    <phoneticPr fontId="1" type="noConversion"/>
  </si>
  <si>
    <t>통증 점수 개선을 보고한 환자 수</t>
  </si>
  <si>
    <t xml:space="preserve">
THD: 13, AMI: 10
</t>
    <phoneticPr fontId="1" type="noConversion"/>
  </si>
  <si>
    <t xml:space="preserve">
PPH: 5, HEM:2 
</t>
    <phoneticPr fontId="1" type="noConversion"/>
  </si>
  <si>
    <t>추적관찰 15개월</t>
  </si>
  <si>
    <t xml:space="preserve">
Trenti
(2022)
</t>
    <phoneticPr fontId="1" type="noConversion"/>
  </si>
  <si>
    <t xml:space="preserve">
Genova
(2019)
</t>
    <phoneticPr fontId="1" type="noConversion"/>
  </si>
  <si>
    <t xml:space="preserve">
Denoya
(2014)
</t>
    <phoneticPr fontId="1" type="noConversion"/>
  </si>
  <si>
    <t xml:space="preserve">
Venara
(2018)‡
</t>
    <phoneticPr fontId="1" type="noConversion"/>
  </si>
  <si>
    <t xml:space="preserve">
Giarratano
(2018)
</t>
    <phoneticPr fontId="1" type="noConversion"/>
  </si>
  <si>
    <t xml:space="preserve">
Infantino
(2012)
</t>
    <phoneticPr fontId="1" type="noConversion"/>
  </si>
  <si>
    <t xml:space="preserve">
추적관찰 
(평균) 17개월
</t>
    <phoneticPr fontId="1" type="noConversion"/>
  </si>
  <si>
    <t>수술시간</t>
  </si>
  <si>
    <t>수술실에서의 소요시간</t>
  </si>
  <si>
    <t>Venturi(2016)</t>
  </si>
  <si>
    <t>Khafagy
(2009)†</t>
    <phoneticPr fontId="1" type="noConversion"/>
  </si>
  <si>
    <t xml:space="preserve">
THD: 43.6 AMI: 44.6
</t>
    <phoneticPr fontId="1" type="noConversion"/>
  </si>
  <si>
    <t xml:space="preserve">
THD: 1.4
AMI: 1.9
</t>
    <phoneticPr fontId="1" type="noConversion"/>
  </si>
  <si>
    <t xml:space="preserve">
PPH: 34.4 HEM: 24.3
</t>
    <phoneticPr fontId="1" type="noConversion"/>
  </si>
  <si>
    <t xml:space="preserve">
PPH: 1.2
HEM: 1.2
</t>
    <phoneticPr fontId="1" type="noConversion"/>
  </si>
  <si>
    <t xml:space="preserve">
NR
</t>
    <phoneticPr fontId="1" type="noConversion"/>
  </si>
  <si>
    <t>범위: 10-34</t>
  </si>
  <si>
    <t>범위: 30-45</t>
  </si>
  <si>
    <t>중위수: 41</t>
  </si>
  <si>
    <t>범위: 30-60</t>
  </si>
  <si>
    <t>범위: 15-50</t>
  </si>
  <si>
    <t>범위:40-55</t>
  </si>
  <si>
    <t>범위: 38-58</t>
  </si>
  <si>
    <t>범위: 45-68</t>
  </si>
  <si>
    <t>범위: 40-60</t>
  </si>
  <si>
    <t xml:space="preserve">
&lt;0.05
</t>
    <phoneticPr fontId="1" type="noConversion"/>
  </si>
  <si>
    <t xml:space="preserve">
&lt;0.05
</t>
    <phoneticPr fontId="1" type="noConversion"/>
  </si>
  <si>
    <t>범위: 2-6</t>
  </si>
  <si>
    <t>범위: 3-9</t>
  </si>
  <si>
    <t xml:space="preserve">
PPH: 0.1
HEM: 0.1
</t>
    <phoneticPr fontId="1" type="noConversion"/>
  </si>
  <si>
    <t xml:space="preserve">
PPH: 1.5 HEM: 0.9
</t>
    <phoneticPr fontId="1" type="noConversion"/>
  </si>
  <si>
    <t xml:space="preserve">
THD: 0.1
AMI: 0.1
</t>
    <phoneticPr fontId="1" type="noConversion"/>
  </si>
  <si>
    <t xml:space="preserve">
THD: 1.4
AMI: 0.8
</t>
    <phoneticPr fontId="1" type="noConversion"/>
  </si>
  <si>
    <t xml:space="preserve">
193
</t>
    <phoneticPr fontId="1" type="noConversion"/>
  </si>
  <si>
    <t xml:space="preserve">
184 
</t>
    <phoneticPr fontId="1" type="noConversion"/>
  </si>
  <si>
    <t>언급없음</t>
  </si>
  <si>
    <t>퇴원까지의 기간</t>
  </si>
  <si>
    <t xml:space="preserve">
Hospital stay
</t>
    <phoneticPr fontId="1" type="noConversion"/>
  </si>
  <si>
    <t>tablet à 500mg</t>
  </si>
  <si>
    <t>tablet à 400mg</t>
  </si>
  <si>
    <t>tablet à 10mg</t>
  </si>
  <si>
    <t>중위수: 1</t>
  </si>
  <si>
    <t xml:space="preserve">
범위: 0-52
IQR: 3.5
</t>
    <phoneticPr fontId="1" type="noConversion"/>
  </si>
  <si>
    <t xml:space="preserve">
0.84
</t>
    <phoneticPr fontId="1" type="noConversion"/>
  </si>
  <si>
    <t xml:space="preserve">
중위수: 1
</t>
    <phoneticPr fontId="1" type="noConversion"/>
  </si>
  <si>
    <t xml:space="preserve">
범위: 0-64
IQR: 4.8
</t>
    <phoneticPr fontId="1" type="noConversion"/>
  </si>
  <si>
    <t xml:space="preserve">
해열 진통제
(Paracetamol) 사용량  
</t>
    <phoneticPr fontId="1" type="noConversion"/>
  </si>
  <si>
    <t xml:space="preserve">
이부프로펜(Ibuprofen) 사용량
</t>
    <phoneticPr fontId="1" type="noConversion"/>
  </si>
  <si>
    <t xml:space="preserve">
마약성 진통제(Opioids) 사용량 
</t>
    <phoneticPr fontId="1" type="noConversion"/>
  </si>
  <si>
    <t>tablet</t>
  </si>
  <si>
    <t>해열 진통제(Panadol) 사용량</t>
  </si>
  <si>
    <t>마약성 진통제(narcotic analgesic) 사용기간</t>
  </si>
  <si>
    <t xml:space="preserve">마약성 진통제(dextropropoxyphene) 사용기간 </t>
  </si>
  <si>
    <t>minor 진통제 사용량</t>
  </si>
  <si>
    <t xml:space="preserve">비스테로이드 항염증제(parenteral diclofenac) 사용량 </t>
  </si>
  <si>
    <t xml:space="preserve">
하루 평균 진통제 사용량
</t>
    <phoneticPr fontId="1" type="noConversion"/>
  </si>
  <si>
    <t>&lt;0.005</t>
  </si>
  <si>
    <t xml:space="preserve">
14.3
(중위수: 7)
</t>
    <phoneticPr fontId="1" type="noConversion"/>
  </si>
  <si>
    <t xml:space="preserve">
1.1
(중위수: 0)
</t>
    <phoneticPr fontId="1" type="noConversion"/>
  </si>
  <si>
    <t xml:space="preserve">
중위수: 9
</t>
    <phoneticPr fontId="1" type="noConversion"/>
  </si>
  <si>
    <t xml:space="preserve">
범위: 0-14
</t>
    <phoneticPr fontId="1" type="noConversion"/>
  </si>
  <si>
    <t xml:space="preserve">
18
</t>
    <phoneticPr fontId="1" type="noConversion"/>
  </si>
  <si>
    <t xml:space="preserve">
중위수: 8
</t>
    <phoneticPr fontId="1" type="noConversion"/>
  </si>
  <si>
    <t xml:space="preserve">
NS
</t>
    <phoneticPr fontId="1" type="noConversion"/>
  </si>
  <si>
    <t>dose</t>
  </si>
  <si>
    <t xml:space="preserve">ampoul-es </t>
  </si>
  <si>
    <t xml:space="preserve">
Lee
(2021)
</t>
    <phoneticPr fontId="1" type="noConversion"/>
  </si>
  <si>
    <t>수술 후 VAS 점수</t>
  </si>
  <si>
    <t xml:space="preserve">
수술 후 VAS 점수
</t>
    <phoneticPr fontId="1" type="noConversion"/>
  </si>
  <si>
    <t>중위수: 31</t>
  </si>
  <si>
    <t>중위수: 44</t>
  </si>
  <si>
    <t>중위수: 35</t>
  </si>
  <si>
    <t xml:space="preserve">
범위: 0-100
IQR: 36
</t>
    <phoneticPr fontId="1" type="noConversion"/>
  </si>
  <si>
    <t xml:space="preserve">
범위: 0-120
IQR: 45
</t>
    <phoneticPr fontId="1" type="noConversion"/>
  </si>
  <si>
    <t xml:space="preserve">
범위: 0-1108
IQR: 51
</t>
    <phoneticPr fontId="1" type="noConversion"/>
  </si>
  <si>
    <t xml:space="preserve">
중위수: 27.5
</t>
    <phoneticPr fontId="1" type="noConversion"/>
  </si>
  <si>
    <t xml:space="preserve">
중위수: 44.5
</t>
    <phoneticPr fontId="1" type="noConversion"/>
  </si>
  <si>
    <t xml:space="preserve">
중위수: 54
</t>
    <phoneticPr fontId="1" type="noConversion"/>
  </si>
  <si>
    <t xml:space="preserve">
범위: 1.0-81.0
IQR: 29.5
</t>
    <phoneticPr fontId="1" type="noConversion"/>
  </si>
  <si>
    <t xml:space="preserve">
범위: 4-108
IQR: 40
</t>
    <phoneticPr fontId="1" type="noConversion"/>
  </si>
  <si>
    <t xml:space="preserve">
범위: 8-126
IQR: 37
</t>
    <phoneticPr fontId="1" type="noConversion"/>
  </si>
  <si>
    <t>수술 후 통증 정도</t>
  </si>
  <si>
    <t>퇴원 후 통증 정도</t>
  </si>
  <si>
    <t xml:space="preserve">
중재군이 대조군에 비해 통증정도가 덜함(P=0.049)
</t>
    <phoneticPr fontId="1" type="noConversion"/>
  </si>
  <si>
    <t xml:space="preserve">
중재군이 대조군에 비해 통증정도가 덜함(통계적 유의성은 제시하지 않음)
</t>
    <phoneticPr fontId="1" type="noConversion"/>
  </si>
  <si>
    <t>추적관찰 2-4일</t>
  </si>
  <si>
    <t>추적관찰 6-7일</t>
  </si>
  <si>
    <t>추적관찰 2-7일</t>
  </si>
  <si>
    <t>Tsunoda
(2017)</t>
    <phoneticPr fontId="1" type="noConversion"/>
  </si>
  <si>
    <t xml:space="preserve">
VAS 점수
</t>
    <phoneticPr fontId="1" type="noConversion"/>
  </si>
  <si>
    <t xml:space="preserve">
범위: 0.75-9.0
</t>
    <phoneticPr fontId="1" type="noConversion"/>
  </si>
  <si>
    <t xml:space="preserve">
범위: 0.13-8.00
</t>
    <phoneticPr fontId="1" type="noConversion"/>
  </si>
  <si>
    <t xml:space="preserve">BPI 점수(심각한 통증) </t>
  </si>
  <si>
    <t xml:space="preserve">BPI 점수(일상생활에 방해가 될 만한 통증) </t>
  </si>
  <si>
    <t>배변시 VAS 점수</t>
  </si>
  <si>
    <t xml:space="preserve">
두 군간 유의한 차이가 없었음
</t>
    <phoneticPr fontId="1" type="noConversion"/>
  </si>
  <si>
    <t xml:space="preserve">
수술 후 BPI 점수
</t>
    <phoneticPr fontId="1" type="noConversion"/>
  </si>
  <si>
    <t>Denoya
(2013)</t>
    <phoneticPr fontId="1" type="noConversion"/>
  </si>
  <si>
    <t>중위수: 5.5</t>
  </si>
  <si>
    <t>중위수: 7</t>
  </si>
  <si>
    <t>중위수: 4.5</t>
  </si>
  <si>
    <t>중위수: 4</t>
  </si>
  <si>
    <t>중위수: 2.5</t>
  </si>
  <si>
    <t>중위수: 1.5</t>
  </si>
  <si>
    <t>중위수: 0.5</t>
  </si>
  <si>
    <t>중위수: 8</t>
  </si>
  <si>
    <t>중위수: 7.5</t>
  </si>
  <si>
    <t>중위수: 6.5</t>
  </si>
  <si>
    <t>중위수: 6</t>
  </si>
  <si>
    <t>중위수:4.5</t>
  </si>
  <si>
    <t>중위수: 3.5</t>
  </si>
  <si>
    <t>중위수:4</t>
  </si>
  <si>
    <t>Peak 통증 지속 기간</t>
    <phoneticPr fontId="1" type="noConversion"/>
  </si>
  <si>
    <t>범위: 5-14</t>
  </si>
  <si>
    <t xml:space="preserve">
 VAS 점수
</t>
    <phoneticPr fontId="1" type="noConversion"/>
  </si>
  <si>
    <t>퇴원시 VAS 점수</t>
    <phoneticPr fontId="1" type="noConversion"/>
  </si>
  <si>
    <t xml:space="preserve">
추적관찰 1일
</t>
    <phoneticPr fontId="1" type="noConversion"/>
  </si>
  <si>
    <t>Infantino
(2012)</t>
    <phoneticPr fontId="1" type="noConversion"/>
  </si>
  <si>
    <t xml:space="preserve">VAS 점수(자발통증) </t>
  </si>
  <si>
    <t>VAS 점수(배변시 통증)</t>
  </si>
  <si>
    <t xml:space="preserve">
VAS 점수(24시간 이내)
</t>
    <phoneticPr fontId="1" type="noConversion"/>
  </si>
  <si>
    <t xml:space="preserve">
VAS 점수(처음 움직일 때)
</t>
    <phoneticPr fontId="1" type="noConversion"/>
  </si>
  <si>
    <t xml:space="preserve">
VAS 점수(1주 이내)
</t>
    <phoneticPr fontId="1" type="noConversion"/>
  </si>
  <si>
    <t>불만족</t>
  </si>
  <si>
    <t>다소 만족</t>
  </si>
  <si>
    <t>만족</t>
  </si>
  <si>
    <t>매우 만족</t>
  </si>
  <si>
    <t>보통</t>
  </si>
  <si>
    <t xml:space="preserve">
추적관찰 6개월
</t>
    <phoneticPr fontId="1" type="noConversion"/>
  </si>
  <si>
    <t xml:space="preserve">
추적관찰 1년
</t>
    <phoneticPr fontId="1" type="noConversion"/>
  </si>
  <si>
    <t>환자만족도_1(매우 불만족)</t>
  </si>
  <si>
    <t xml:space="preserve">환자만족도_2 </t>
  </si>
  <si>
    <t xml:space="preserve">환자만족도_3 </t>
  </si>
  <si>
    <t xml:space="preserve">환자만족도_4 </t>
  </si>
  <si>
    <t xml:space="preserve">환자만족도_5 </t>
  </si>
  <si>
    <t xml:space="preserve">환자만족도_6 </t>
  </si>
  <si>
    <t xml:space="preserve">환자만족도_7(매우만족) </t>
  </si>
  <si>
    <t xml:space="preserve">
De Nardi
(2014)
</t>
    <phoneticPr fontId="1" type="noConversion"/>
  </si>
  <si>
    <t xml:space="preserve">
수면능력 향상
(Sleep better) 
</t>
    <phoneticPr fontId="1" type="noConversion"/>
  </si>
  <si>
    <t xml:space="preserve">
활동능력 향상
(Activity better) 
</t>
    <phoneticPr fontId="1" type="noConversion"/>
  </si>
  <si>
    <t>불만족(poor)</t>
  </si>
  <si>
    <t>보통(good)</t>
  </si>
  <si>
    <t>만족(excellent)</t>
  </si>
  <si>
    <t>추적관찰 3년 6개월</t>
  </si>
  <si>
    <t>매우 불만족</t>
  </si>
  <si>
    <t xml:space="preserve">
환자만족도 점수*
</t>
    <phoneticPr fontId="1" type="noConversion"/>
  </si>
  <si>
    <t>범위: 1-4</t>
  </si>
  <si>
    <t xml:space="preserve">환자만족도 점수** </t>
  </si>
  <si>
    <t xml:space="preserve">
추적관찰 2년
</t>
    <phoneticPr fontId="1" type="noConversion"/>
  </si>
  <si>
    <t xml:space="preserve">Short Health Scale </t>
  </si>
  <si>
    <t>SF-36-version 2</t>
  </si>
  <si>
    <t xml:space="preserve">
범위: 4-19
IQR: 5
</t>
    <phoneticPr fontId="1" type="noConversion"/>
  </si>
  <si>
    <t xml:space="preserve">
범위: 4-19
IQR: 6
</t>
    <phoneticPr fontId="1" type="noConversion"/>
  </si>
  <si>
    <t xml:space="preserve">
두 군간 유의한 차이는 없었음
</t>
    <phoneticPr fontId="1" type="noConversion"/>
  </si>
  <si>
    <t xml:space="preserve">
QoL
</t>
    <phoneticPr fontId="1" type="noConversion"/>
  </si>
  <si>
    <t xml:space="preserve">
중재군, 대조군 모두 삶의질이 향상됨. 단, 두 군간 유의한 차이는 없었음
</t>
    <phoneticPr fontId="1" type="noConversion"/>
  </si>
  <si>
    <t xml:space="preserve">
중재군, 대조군 모두 삶의질이 향상됨
</t>
    <phoneticPr fontId="1" type="noConversion"/>
  </si>
  <si>
    <t>중위수: 12</t>
  </si>
  <si>
    <t>재발(의사보고)</t>
  </si>
  <si>
    <t>재발(환자보고)</t>
  </si>
  <si>
    <t>추적관찰 
3년 6개월</t>
    <phoneticPr fontId="1" type="noConversion"/>
  </si>
  <si>
    <t xml:space="preserve">
추적관찰 
1년 6개월
</t>
    <phoneticPr fontId="1" type="noConversion"/>
  </si>
  <si>
    <t xml:space="preserve">
 추적관찰 
(중위수) 36개월
</t>
    <phoneticPr fontId="1" type="noConversion"/>
  </si>
  <si>
    <t xml:space="preserve">중재군:추적관찰 (중위수) 40개월
대조군:추적관찰 (중위수) 43개월
</t>
    <phoneticPr fontId="1" type="noConversion"/>
  </si>
  <si>
    <t xml:space="preserve">
해당 시술을 추천할 
의향이 있음
</t>
    <phoneticPr fontId="1" type="noConversion"/>
  </si>
  <si>
    <t xml:space="preserve">중재군: 추적관찰 (중위수) 40개월
대조군: 추적관찰
(중위수) 43개월
</t>
    <phoneticPr fontId="1" type="noConversion"/>
  </si>
  <si>
    <t>추적관찰 
1년 6개월</t>
    <phoneticPr fontId="1" type="noConversion"/>
  </si>
  <si>
    <t>중재군에서 대조군보다 일반적인 활동능력, 기분, 수면 능력, 업무 복귀 능력 항목에서 더 좋은 점수를 얻음. (단 통계적 유의한 차이에 대한 언급은 없음)</t>
    <phoneticPr fontId="1" type="noConversion"/>
  </si>
  <si>
    <t>마약성 진통제(Tramadol) 
사용량</t>
    <phoneticPr fontId="1" type="noConversion"/>
  </si>
  <si>
    <t>경구 진통제(Oral analgesics) 
사용량</t>
    <phoneticPr fontId="1" type="noConversion"/>
  </si>
  <si>
    <t>고무밴드 결찰술로 재시술을 
받은 환자 수</t>
    <phoneticPr fontId="1" type="noConversion"/>
  </si>
  <si>
    <t>DG-HAL로 재시술을 받은 
환자 수</t>
    <phoneticPr fontId="1" type="noConversion"/>
  </si>
  <si>
    <t xml:space="preserve">재발로 인해 재시술을 받은 
환자 수 </t>
    <phoneticPr fontId="1" type="noConversion"/>
  </si>
  <si>
    <t xml:space="preserve">중재군: 추적관찰 (중위수) 40개월
대조군: 추적관찰 (중위수) 43개월
</t>
    <phoneticPr fontId="1" type="noConversion"/>
  </si>
  <si>
    <t>치핵 증상이 매우 호전된 
환자 수</t>
    <phoneticPr fontId="1" type="noConversion"/>
  </si>
  <si>
    <t>일상으로 회복기간</t>
    <phoneticPr fontId="1" type="noConversion"/>
  </si>
  <si>
    <t xml:space="preserve">SF-36_사회적 수행 </t>
    <phoneticPr fontId="1" type="noConversion"/>
  </si>
  <si>
    <t>SF-36_정서적 안정</t>
    <phoneticPr fontId="1" type="noConversion"/>
  </si>
  <si>
    <t>SF-36_에너지</t>
    <phoneticPr fontId="1" type="noConversion"/>
  </si>
  <si>
    <t>SF-36_통증</t>
    <phoneticPr fontId="1" type="noConversion"/>
  </si>
  <si>
    <t>SF-36_전반적 건강 인식</t>
    <phoneticPr fontId="1" type="noConversion"/>
  </si>
  <si>
    <t>SF-36_신체적 수행 능력</t>
    <phoneticPr fontId="1" type="noConversion"/>
  </si>
  <si>
    <t>재발 시 같은 시술을 받을 
의향이 있는 환자 수</t>
    <phoneticPr fontId="1" type="noConversion"/>
  </si>
  <si>
    <t>재발(환자보고)</t>
    <phoneticPr fontId="1" type="noConversion"/>
  </si>
  <si>
    <t xml:space="preserve">재시술을 받은 환자 수 </t>
    <phoneticPr fontId="1" type="noConversion"/>
  </si>
  <si>
    <t xml:space="preserve">완전한 치료성공을 보고한 
환자 수 (complete) </t>
    <phoneticPr fontId="1" type="noConversion"/>
  </si>
  <si>
    <t xml:space="preserve">부분적 치료성공을
보고한 환자 수(partial) </t>
    <phoneticPr fontId="1" type="noConversion"/>
  </si>
  <si>
    <t>치료가 더 필요하다고 보고한 
환자 수(Therapeutic)</t>
    <phoneticPr fontId="1" type="noConversion"/>
  </si>
  <si>
    <t>증상이 완화된 환자 수</t>
    <phoneticPr fontId="1" type="noConversion"/>
  </si>
  <si>
    <t xml:space="preserve">증상이 개선된 환자 수 </t>
    <phoneticPr fontId="1" type="noConversion"/>
  </si>
  <si>
    <t xml:space="preserve">(Clavien–Dindo classification) GRADE 1등급 </t>
    <phoneticPr fontId="1" type="noConversion"/>
  </si>
  <si>
    <t xml:space="preserve">(Clavien–Dindo classification)
GRADE 2등급 </t>
    <phoneticPr fontId="1" type="noConversion"/>
  </si>
  <si>
    <t xml:space="preserve">(Clavien–Dindo classification)
GRADE 3등급 </t>
    <phoneticPr fontId="1" type="noConversion"/>
  </si>
  <si>
    <t xml:space="preserve">(Clavien–Dindo classification) 
GRADE 1-3등급 </t>
    <phoneticPr fontId="1" type="noConversion"/>
  </si>
  <si>
    <t xml:space="preserve">(Clavien–Dindo classification) GRADE 2등급 </t>
    <phoneticPr fontId="1" type="noConversion"/>
  </si>
  <si>
    <t xml:space="preserve">(Clavien–Dindo classification)
GRADE 3_b등급 </t>
    <phoneticPr fontId="1" type="noConversion"/>
  </si>
  <si>
    <t xml:space="preserve">(Clavien–Dindo classification) GRADE 3_b등급 </t>
    <phoneticPr fontId="1" type="noConversion"/>
  </si>
  <si>
    <t xml:space="preserve">(Clavien–Dindo classification)
GRADE 1등급 </t>
    <phoneticPr fontId="1" type="noConversion"/>
  </si>
  <si>
    <t xml:space="preserve">(Clavien–Dindo classification)
GRADE 3_a등급 </t>
    <phoneticPr fontId="1" type="noConversion"/>
  </si>
  <si>
    <t xml:space="preserve">(Clavien–Dindo classification)
GRADE 3등급 
** 부작용이 발생한 환자를 대상으로 함  </t>
    <phoneticPr fontId="1" type="noConversion"/>
  </si>
  <si>
    <t xml:space="preserve">(Clavien–Dindo classification)
GRADE 1등급 
** 부작용이 발생한 환자를 대상으로 함 </t>
    <phoneticPr fontId="1" type="noConversion"/>
  </si>
  <si>
    <t xml:space="preserve">(Clavien–Dindo classification)
GRADE 2등급 
** 부작용이 발생한 환자를 대상으로 함 </t>
    <phoneticPr fontId="1" type="noConversion"/>
  </si>
  <si>
    <t xml:space="preserve">(Clavien–Dindo classification) GRADE 1등급
** 부작용이 발생한 환자를 대상으로 함  </t>
    <phoneticPr fontId="1" type="noConversion"/>
  </si>
  <si>
    <t xml:space="preserve">(Clavien–Dindo classification)
GRADE 3등급 
** 부작용이 발생한 환자를 대상으로 함 </t>
    <phoneticPr fontId="1" type="noConversion"/>
  </si>
  <si>
    <t xml:space="preserve">(Clavien–Dindo classification) 
GRADE 1등급 </t>
    <phoneticPr fontId="1" type="noConversion"/>
  </si>
  <si>
    <t xml:space="preserve">(Clavien–Dindo classification) 
GRADE 2등급 
** 부작용이 발생한 환자를 대상으로 함 </t>
    <phoneticPr fontId="1" type="noConversion"/>
  </si>
  <si>
    <t>SF-36_physical activities</t>
    <phoneticPr fontId="1" type="noConversion"/>
  </si>
  <si>
    <t xml:space="preserve">SF-36_socail activites for physical or emotional issues </t>
    <phoneticPr fontId="1" type="noConversion"/>
  </si>
  <si>
    <t>SF-36_usual role activities for physical issues</t>
    <phoneticPr fontId="1" type="noConversion"/>
  </si>
  <si>
    <t>SF-36_bodily pain</t>
    <phoneticPr fontId="1" type="noConversion"/>
  </si>
  <si>
    <t>SF-36_mental health</t>
    <phoneticPr fontId="1" type="noConversion"/>
  </si>
  <si>
    <t>SF-36_usual role activities for emotional issues</t>
    <phoneticPr fontId="1" type="noConversion"/>
  </si>
  <si>
    <t xml:space="preserve">SF-36_vitality </t>
    <phoneticPr fontId="1" type="noConversion"/>
  </si>
  <si>
    <t>SF-36_general health perception</t>
    <phoneticPr fontId="1" type="noConversion"/>
  </si>
  <si>
    <t xml:space="preserve">수술시간 </t>
    <phoneticPr fontId="1" type="noConversion"/>
  </si>
  <si>
    <t>3-4도 치핵환자</t>
    <phoneticPr fontId="1" type="noConversion"/>
  </si>
  <si>
    <t>중재군</t>
    <phoneticPr fontId="1" type="noConversion"/>
  </si>
  <si>
    <t>대조군</t>
    <phoneticPr fontId="1" type="noConversion"/>
  </si>
  <si>
    <t>점수</t>
    <phoneticPr fontId="1" type="noConversion"/>
  </si>
  <si>
    <t>분</t>
    <phoneticPr fontId="1" type="noConversion"/>
  </si>
  <si>
    <t>일</t>
    <phoneticPr fontId="1" type="noConversion"/>
  </si>
  <si>
    <t>Venturi
(2016)</t>
    <phoneticPr fontId="1" type="noConversion"/>
  </si>
  <si>
    <t>physical activities</t>
    <phoneticPr fontId="1" type="noConversion"/>
  </si>
  <si>
    <t>socail activites</t>
    <phoneticPr fontId="1" type="noConversion"/>
  </si>
  <si>
    <t>usual role activities for physical issues</t>
    <phoneticPr fontId="1" type="noConversion"/>
  </si>
  <si>
    <t>bodily pain</t>
    <phoneticPr fontId="1" type="noConversion"/>
  </si>
  <si>
    <t>mental health</t>
    <phoneticPr fontId="1" type="noConversion"/>
  </si>
  <si>
    <t>usual role activities for emotional issues</t>
    <phoneticPr fontId="1" type="noConversion"/>
  </si>
  <si>
    <t xml:space="preserve">vitality </t>
    <phoneticPr fontId="1" type="noConversion"/>
  </si>
  <si>
    <t>general health perception</t>
    <phoneticPr fontId="1" type="noConversion"/>
  </si>
  <si>
    <t>→변환</t>
    <phoneticPr fontId="1" type="noConversion"/>
  </si>
  <si>
    <t xml:space="preserve">재원기간 </t>
    <phoneticPr fontId="1" type="noConversion"/>
  </si>
  <si>
    <t xml:space="preserve">일상으로 회복하는 기간 </t>
    <phoneticPr fontId="1" type="noConversion"/>
  </si>
  <si>
    <t>치핵 증상 점수</t>
    <phoneticPr fontId="1" type="noConversion"/>
  </si>
  <si>
    <t>출혈이 발생한 환자를 대상으로 함</t>
    <phoneticPr fontId="1" type="noConversion"/>
  </si>
  <si>
    <t>4도 치핵환자 대상</t>
    <phoneticPr fontId="1" type="noConversion"/>
  </si>
  <si>
    <t>S</t>
    <phoneticPr fontId="1" type="noConversion"/>
  </si>
  <si>
    <t xml:space="preserve">중재군 2명 중 1명은 지혈성 봉합, 나머지 1명은 치핵근치술을 받음. 대조군 1명은 지혈성 봉합을 받음 </t>
    <phoneticPr fontId="1" type="noConversion"/>
  </si>
  <si>
    <t>중재군 2명 모두 치핵근치술을 받음. 대조군 1명은 절제술(excisional surgery)을 받음</t>
    <phoneticPr fontId="1" type="noConversion"/>
  </si>
  <si>
    <t>대상자는 모두 4도 치핵 환자로, 중재군 15명 중 1명은 Stapled Anopexy, 나머지 1명은 Milligan-morgan hemorrhoidectomy를 받음</t>
    <phoneticPr fontId="1" type="noConversion"/>
  </si>
  <si>
    <t>중재군 6명과 대조군 2명, 즉 8명을 대상으로 7명은 개방 치질근치술, 나머지 1명은 자동문합기 치핵절제술을 받음</t>
    <phoneticPr fontId="1" type="noConversion"/>
  </si>
  <si>
    <t>재시술을 받은 환자 수</t>
    <phoneticPr fontId="1" type="noConversion"/>
  </si>
  <si>
    <t>재시술</t>
    <phoneticPr fontId="1" type="noConversion"/>
  </si>
  <si>
    <t xml:space="preserve">치핵치료를 위해 다른 시술을 받은 환자 수 </t>
    <phoneticPr fontId="1" type="noConversion"/>
  </si>
  <si>
    <t>치핵 치료 실패한  환자 수</t>
    <phoneticPr fontId="1" type="noConversion"/>
  </si>
  <si>
    <t xml:space="preserve">3도 치핵 환자 </t>
  </si>
  <si>
    <t xml:space="preserve">4도 치핵 환자 </t>
    <phoneticPr fontId="1" type="noConversion"/>
  </si>
  <si>
    <t>수술시간</t>
    <phoneticPr fontId="1" type="noConversion"/>
  </si>
  <si>
    <t>치핵 증상 완화</t>
    <phoneticPr fontId="1" type="noConversion"/>
  </si>
  <si>
    <t>환자만족도 점수</t>
    <phoneticPr fontId="1" type="noConversion"/>
  </si>
  <si>
    <t>점수가 높을수록 환자만족도가 큼</t>
    <phoneticPr fontId="1" type="noConversion"/>
  </si>
  <si>
    <t>점수가 높을수록 증상개선</t>
    <phoneticPr fontId="1" type="noConversion"/>
  </si>
  <si>
    <t xml:space="preserve">
Giordano 설문지
</t>
    <phoneticPr fontId="1" type="noConversion"/>
  </si>
  <si>
    <t>치핵 증상
중증도</t>
    <phoneticPr fontId="1" type="noConversion"/>
  </si>
  <si>
    <t>점수가 높을수록 증상악화</t>
    <phoneticPr fontId="1" type="noConversion"/>
  </si>
  <si>
    <t>0= "고통 없음“, 10 = "상상할 수 없는 고통"</t>
    <phoneticPr fontId="1" type="noConversion"/>
  </si>
  <si>
    <t xml:space="preserve">
수술 후 통증 점수
</t>
    <phoneticPr fontId="1" type="noConversion"/>
  </si>
  <si>
    <t xml:space="preserve">
수술 후 Peak 통증 점수
</t>
    <phoneticPr fontId="1" type="noConversion"/>
  </si>
  <si>
    <t xml:space="preserve">
수술 후 배변 시
 통증 점수
</t>
    <phoneticPr fontId="1" type="noConversion"/>
  </si>
  <si>
    <t>휴식시 통증 점수</t>
    <phoneticPr fontId="1" type="noConversion"/>
  </si>
  <si>
    <t>휴식시 통증 점수*</t>
    <phoneticPr fontId="1" type="noConversion"/>
  </si>
  <si>
    <t>Peak 통증 점수</t>
    <phoneticPr fontId="1" type="noConversion"/>
  </si>
  <si>
    <t xml:space="preserve">통증 점수 </t>
    <phoneticPr fontId="1" type="noConversion"/>
  </si>
  <si>
    <t>Alemrajabi
(2022)</t>
    <phoneticPr fontId="1" type="noConversion"/>
  </si>
  <si>
    <t>Elmer
(2013)</t>
    <phoneticPr fontId="1" type="noConversion"/>
  </si>
  <si>
    <t>Lehur
(2016)</t>
    <phoneticPr fontId="1" type="noConversion"/>
  </si>
  <si>
    <t>Bursics
(2004)</t>
    <phoneticPr fontId="1" type="noConversion"/>
  </si>
  <si>
    <t>De Nardi
(2014)</t>
    <phoneticPr fontId="1" type="noConversion"/>
  </si>
  <si>
    <t>Denoya
(2014)</t>
    <phoneticPr fontId="1" type="noConversion"/>
  </si>
  <si>
    <t>Genova
(2019)</t>
    <phoneticPr fontId="1" type="noConversion"/>
  </si>
  <si>
    <t>Leung
(2017)</t>
    <phoneticPr fontId="1" type="noConversion"/>
  </si>
  <si>
    <t>Infantino
(2012)</t>
    <phoneticPr fontId="1" type="noConversion"/>
  </si>
  <si>
    <t>Khafagy
(2009)†</t>
    <phoneticPr fontId="1" type="noConversion"/>
  </si>
  <si>
    <r>
      <t>Venara
(2018)</t>
    </r>
    <r>
      <rPr>
        <vertAlign val="superscript"/>
        <sz val="11"/>
        <color rgb="FF000000"/>
        <rFont val="맑은 고딕"/>
        <family val="3"/>
        <charset val="129"/>
        <scheme val="minor"/>
      </rPr>
      <t>‡</t>
    </r>
    <phoneticPr fontId="1" type="noConversion"/>
  </si>
  <si>
    <t>Khafagy
(2009)</t>
    <phoneticPr fontId="1" type="noConversion"/>
  </si>
  <si>
    <t>Giarratano
(2018)</t>
    <phoneticPr fontId="1" type="noConversion"/>
  </si>
  <si>
    <t>Infantino
(2012)</t>
    <phoneticPr fontId="1" type="noConversion"/>
  </si>
  <si>
    <t>Festen
(2009)</t>
    <phoneticPr fontId="1" type="noConversion"/>
  </si>
  <si>
    <t>Venara
(2018)‡</t>
    <phoneticPr fontId="1" type="noConversion"/>
  </si>
  <si>
    <t xml:space="preserve">
Alemrajabi
(2022)
</t>
    <phoneticPr fontId="1" type="noConversion"/>
  </si>
  <si>
    <t>Perivoliotis
(2021)</t>
    <phoneticPr fontId="1" type="noConversion"/>
  </si>
  <si>
    <t>Alemrajabi
(2022)</t>
    <phoneticPr fontId="1" type="noConversion"/>
  </si>
  <si>
    <t>Denoya
(2013)</t>
    <phoneticPr fontId="1" type="noConversion"/>
  </si>
  <si>
    <t xml:space="preserve">Gupta
(2011) </t>
    <phoneticPr fontId="1" type="noConversion"/>
  </si>
  <si>
    <t xml:space="preserve">De Nardi
(2014) </t>
    <phoneticPr fontId="1" type="noConversion"/>
  </si>
  <si>
    <t>Brown
(2016)</t>
    <phoneticPr fontId="1" type="noConversion"/>
  </si>
  <si>
    <t>Zampieri
(2012)</t>
    <phoneticPr fontId="1" type="noConversion"/>
  </si>
  <si>
    <t>Zampieri
(2012)</t>
    <phoneticPr fontId="1" type="noConversion"/>
  </si>
  <si>
    <t>SF-36
_신체적 원인으로 인한 
역할 제한</t>
    <phoneticPr fontId="1" type="noConversion"/>
  </si>
  <si>
    <t xml:space="preserve">VAS점수가 0-3점이 나타난 
환자 수 </t>
    <phoneticPr fontId="1" type="noConversion"/>
  </si>
  <si>
    <t xml:space="preserve">VAS점수가 4-7점이 나타난 
환자 수 </t>
    <phoneticPr fontId="1" type="noConversion"/>
  </si>
  <si>
    <t xml:space="preserve">VAS점수가 8-10점이 나타난
 환자 수 </t>
    <phoneticPr fontId="1" type="noConversion"/>
  </si>
  <si>
    <t>수술 후 통증을 
보고한 환자 수</t>
    <phoneticPr fontId="1" type="noConversion"/>
  </si>
  <si>
    <t>환자만족도</t>
  </si>
  <si>
    <t>삶의 질</t>
  </si>
  <si>
    <t>일상 또는 직장으로의 회복기간</t>
    <phoneticPr fontId="1" type="noConversion"/>
  </si>
  <si>
    <t>치핵 증상이 완화된 환자 수</t>
    <phoneticPr fontId="1" type="noConversion"/>
  </si>
  <si>
    <t>치핵증상완화 점수</t>
    <phoneticPr fontId="1" type="noConversion"/>
  </si>
  <si>
    <t>첫 배변까지의 기간</t>
    <phoneticPr fontId="1" type="noConversion"/>
  </si>
  <si>
    <t>환자만족도 점수</t>
  </si>
  <si>
    <t>시술에 만족한 환자 수</t>
  </si>
  <si>
    <r>
      <t>Venara
(2018)</t>
    </r>
    <r>
      <rPr>
        <vertAlign val="superscript"/>
        <sz val="11"/>
        <color rgb="FF000000"/>
        <rFont val="맑은 고딕"/>
        <family val="3"/>
        <charset val="129"/>
        <scheme val="minor"/>
      </rPr>
      <t>‡</t>
    </r>
    <phoneticPr fontId="1" type="noConversion"/>
  </si>
  <si>
    <t xml:space="preserve">
SF-36
정신적 요소
</t>
    <phoneticPr fontId="1" type="noConversion"/>
  </si>
  <si>
    <t xml:space="preserve">
SF-36
신체적 요소
</t>
    <phoneticPr fontId="1" type="noConversion"/>
  </si>
  <si>
    <t>SF-36
전반적 건강 인식</t>
    <phoneticPr fontId="1" type="noConversion"/>
  </si>
  <si>
    <t>SF-36
에너지</t>
    <phoneticPr fontId="1" type="noConversion"/>
  </si>
  <si>
    <t>SF-36
통증</t>
    <phoneticPr fontId="1" type="noConversion"/>
  </si>
  <si>
    <t>SF-36
정서적 안정</t>
    <phoneticPr fontId="1" type="noConversion"/>
  </si>
  <si>
    <t>SF-36
감정으로 인한 역할 제한</t>
    <phoneticPr fontId="1" type="noConversion"/>
  </si>
  <si>
    <t>SF-36
신체적 원인으로 인한 역할 제한</t>
    <phoneticPr fontId="1" type="noConversion"/>
  </si>
  <si>
    <t>SF-36
사회적 수행</t>
    <phoneticPr fontId="1" type="noConversion"/>
  </si>
  <si>
    <t>SF-12
신체적 요소</t>
    <phoneticPr fontId="1" type="noConversion"/>
  </si>
  <si>
    <t>SF-12
정신적 요소</t>
    <phoneticPr fontId="1" type="noConversion"/>
  </si>
  <si>
    <t>SF-12
신체적 수행 능력</t>
    <phoneticPr fontId="1" type="noConversion"/>
  </si>
  <si>
    <t>SF-12
신체적 원인으로 인한 역할 제한</t>
    <phoneticPr fontId="1" type="noConversion"/>
  </si>
  <si>
    <t>SF-12
통증</t>
    <phoneticPr fontId="1" type="noConversion"/>
  </si>
  <si>
    <t>SF-12
전반적 건강 인식</t>
    <phoneticPr fontId="1" type="noConversion"/>
  </si>
  <si>
    <t>SF-12
에너지</t>
    <phoneticPr fontId="1" type="noConversion"/>
  </si>
  <si>
    <t xml:space="preserve">SF-12
사회적 수행 </t>
    <phoneticPr fontId="1" type="noConversion"/>
  </si>
  <si>
    <t>SF-12
감정으로 인한 역할 제한</t>
    <phoneticPr fontId="1" type="noConversion"/>
  </si>
  <si>
    <t>SF-12
정서적 안정</t>
    <phoneticPr fontId="1" type="noConversion"/>
  </si>
  <si>
    <t xml:space="preserve">
FIQOL
Lifestyle
</t>
    <phoneticPr fontId="1" type="noConversion"/>
  </si>
  <si>
    <t xml:space="preserve">
FIQOL
스트레스 대처 행동(Coping)
</t>
    <phoneticPr fontId="1" type="noConversion"/>
  </si>
  <si>
    <t xml:space="preserve">
FIQOL
우울감
</t>
    <phoneticPr fontId="1" type="noConversion"/>
  </si>
  <si>
    <t xml:space="preserve">
FIQOL
당황감
</t>
    <phoneticPr fontId="1" type="noConversion"/>
  </si>
  <si>
    <t xml:space="preserve">
SF-12
신체적 요소
</t>
    <phoneticPr fontId="1" type="noConversion"/>
  </si>
  <si>
    <t xml:space="preserve">
SF-12
정신적 요소
</t>
    <phoneticPr fontId="1" type="noConversion"/>
  </si>
  <si>
    <t xml:space="preserve">
HDSS 설문지
Total
</t>
    <phoneticPr fontId="1" type="noConversion"/>
  </si>
  <si>
    <t xml:space="preserve">
HDSS 설문지
improvement
</t>
    <phoneticPr fontId="1" type="noConversion"/>
  </si>
  <si>
    <t xml:space="preserve">
치핵 등급을 
유지한 환자 수
치핵
등급 2
</t>
    <phoneticPr fontId="1" type="noConversion"/>
  </si>
  <si>
    <t xml:space="preserve">
치핵 등급을 
유지한 환자 수
치핵
등급 3
</t>
    <phoneticPr fontId="1" type="noConversion"/>
  </si>
  <si>
    <t>수술 후 VAS 점수가 0점이 
나타난 환자 수</t>
    <phoneticPr fontId="1" type="noConversion"/>
  </si>
  <si>
    <t>SF-36
신체적 수행 능력</t>
    <phoneticPr fontId="1" type="noConversion"/>
  </si>
  <si>
    <t>부종
점수가 0점</t>
    <phoneticPr fontId="1" type="noConversion"/>
  </si>
  <si>
    <t>부종
점수가 2점</t>
    <phoneticPr fontId="1" type="noConversion"/>
  </si>
  <si>
    <t>부종
점수가 4점</t>
    <phoneticPr fontId="1" type="noConversion"/>
  </si>
  <si>
    <t>부종
점수가 6점</t>
    <phoneticPr fontId="1" type="noConversion"/>
  </si>
  <si>
    <t>• 척추 마취를 수행함
• 흡수 가능한 2/0 Vicryl를 이용하여 결찰이 수행됨</t>
    <phoneticPr fontId="1" type="noConversion"/>
  </si>
  <si>
    <t>• 도플러 변환기는 항문으로 들어가고,  피가 흐르는 동맥 소리가 도플러 소리에 의해 식별되었음</t>
    <phoneticPr fontId="1" type="noConversion"/>
  </si>
  <si>
    <t>• Arterial ligation이 수행되었음. 초음파 유도하 치핵동맥결찰술과 동일하게 절차는 수행되었으나, 도플러를 활성화 시키지 않음</t>
    <phoneticPr fontId="1" type="noConversion"/>
  </si>
  <si>
    <t>• 도플러의 도움없이 결찰의 과정을 밟음. 결찰은 손으로(digitally) 촉진한 후 수행된</t>
    <phoneticPr fontId="1" type="noConversion"/>
  </si>
  <si>
    <t>• 도플러의 도움없이 결찰의 과정을 밟음
• 치상선 위의 hemorrhoid mucosa submucosa을 연속적으로 suture하는 과정을 통해 hemorrhoidopexy를 수행됨
• Ligation and hemorrhoidopexy 수행 전에 회음부 신경 차단술을 적용함</t>
    <phoneticPr fontId="1" type="noConversion"/>
  </si>
  <si>
    <t>• 도플러의 도움 없이 결찰과정이 수행됨</t>
    <phoneticPr fontId="1" type="noConversion"/>
  </si>
  <si>
    <t>초음파 유도하 치핵동맥결찰술과 치핵절제술은 치핵등금 II/III 에서 실행 가능함.
초음파 유도하 치핵동맥결찰술은 수술 후 통증이 적고 입원기간이 짧았지만, 더 비싸며, 재발 위험이 증가했음을 시사함</t>
    <phoneticPr fontId="1" type="noConversion"/>
  </si>
  <si>
    <t xml:space="preserve">두 중재술 모두, 치핵증상 완화 및 환자 만족도 측면에서 결과가 유사하였지만, 장기 추적 관찰에서 재발률은 치핵절제술에 비해 초음파 유도하 치핵결찰수에서 유의하게 높게 나옴
</t>
    <phoneticPr fontId="1" type="noConversion"/>
  </si>
  <si>
    <t>초음파 유도하 치핵동맥결찰술 및 치핵절제술 기법은 3도 치핵 환자의 치료에 효과적임. 초음파 유도하 치핵동맥결찰술은 치핵절제술에 비해 비용 효율적인 비율이 더 높고 통증이 더 낮았음.
수술 후 통증과 재발은 두 그룹 사이에 큰 차이가 없었음</t>
    <phoneticPr fontId="1" type="noConversion"/>
  </si>
  <si>
    <t>원형자동문합기를 이용한 치핵절제술과 초음파 유도하 치핵동맥결찰술은  합병증 비율 및 다른 단기 결과들을 고려했을 때, 치핵 등급 III 및 IV 환자에 대해 안전한 치료로 보임. 초음파 유도하 치핵동맥결찰술는 유사한 합병증률과 단기적 결과를 동반하지만, 원형자동문합기를 이용한 치핵절제술와 비교할 때 수술 후 통증이 덜하기 때문에 선호되는 치료법일 수 있음. 게다가, 덜 침습적이고, 더 쉽게 배울 수 있고, 비용이 덜 든다는 장점이 있음</t>
    <phoneticPr fontId="1" type="noConversion"/>
  </si>
  <si>
    <t xml:space="preserve">기존의 치핵 치료를 위해 스테이플 및 도플러 재료를 사용하지만, skin tag prolapse에 예외로 보임(효과적이지 않은것으로 사료됨)
</t>
    <phoneticPr fontId="1" type="noConversion"/>
  </si>
  <si>
    <t>두 시술 모두 안전하고 효과적임. 치핵절제술은는 4도 치핵 환자에서 탈장과 폐색된 배변 증상을 줄이는 데 더 효과적이며, 비용이 많이 든다는 단점이 있었음.
prolapse 크기와 변비 증상의 존재는 수술 기법을 선택하기 위한 기준이 될 수 있을 것으로 생각됨</t>
    <phoneticPr fontId="1" type="noConversion"/>
  </si>
  <si>
    <t>3년 6개월</t>
    <phoneticPr fontId="1" type="noConversion"/>
  </si>
  <si>
    <t>• 5% Xylocaine jelly가 표면 마취를 위해 도포됨
•  윤활제를 바른 내시경을 삽입하고 탐침을 치질 덩어리의 밑부분에 놓고 1.5초의 적외선을 가함
•  작고 하얀 점으로 응고점을 표시되고, 이 지점 아래에 있는 피는 치질의 혈관이 파괴되어 혈류가 감소하게 되고 때로는 출혈이 즉시 감소한게 됨(이후 1~2주 동안, 흉터 조직이 형성되고 치유 과정이 진행됨)</t>
    <phoneticPr fontId="1" type="noConversion"/>
  </si>
  <si>
    <t>• Tessari’s technique을 사용하여 Polidocanol(Aethoxysklerol 3%) foam을 제조함
• 정맥 주사 바늘은 (혈액을 통해) 조혈 내 주사를 위해 사용됨
• 3주 간격으로 최대 3회를 수행했음
* 단, 임상 반응(치료 후 3주가 지난 후 참가자는 SHSS(Sodergren hemorrhoidal severity score) 점수 기준으로 0점을 받았거나 HDBG(Hemorrhoidal disease bleeding grade
) 등급 기준 1점 이하일 때는 추가적인 치료는 없습니다.);
• 세션당 최대 선량은 20 mL임</t>
    <phoneticPr fontId="1" type="noConversion"/>
  </si>
  <si>
    <t>점수가 낮을수록 증상개선</t>
    <phoneticPr fontId="1" type="noConversion"/>
  </si>
  <si>
    <t xml:space="preserve">Vaizey 점수 </t>
    <phoneticPr fontId="1" type="noConversion"/>
  </si>
  <si>
    <t>Vaizey 점수</t>
    <phoneticPr fontId="1" type="noConversion"/>
  </si>
  <si>
    <t>Wexner 점수</t>
    <phoneticPr fontId="1" type="noConversion"/>
  </si>
  <si>
    <t>점수가 높을수록 호전</t>
    <phoneticPr fontId="1" type="noConversion"/>
  </si>
  <si>
    <t>배변 문제 점수</t>
    <phoneticPr fontId="1" type="noConversion"/>
  </si>
  <si>
    <t>0점: 부종이 보이지 않음; 2점: mild 부종; 4점: 부종; 6점: 심각한 부종</t>
    <phoneticPr fontId="1" type="noConversion"/>
  </si>
  <si>
    <t>5점 리커트 척도를 사용: 점수가 높을수록 호전</t>
    <phoneticPr fontId="1" type="noConversion"/>
  </si>
  <si>
    <t>출혈점수</t>
    <phoneticPr fontId="1" type="noConversion"/>
  </si>
  <si>
    <t>0점: 배변 시 출혈 없음; 1-2점: 배변 후 휴지에 묻을 정도의 출혈이 있음; 3-5점: 배변 중 육안으로 볼 수 있는 출혈이 있음; 6점: 배변 시 제트(jet) 출혈이 있음; 7-8점: 저혈량성 쇼크가 올 정도의 출혈이 있음</t>
    <phoneticPr fontId="1" type="noConversion"/>
  </si>
  <si>
    <t>1-5점: 1점은 무증상이며 5점은 악화된 증상을 의미함</t>
    <phoneticPr fontId="1" type="noConversion"/>
  </si>
  <si>
    <t>0= "고통 없음“, 10 = "상상할 수 없는 고통"</t>
    <phoneticPr fontId="1" type="noConversion"/>
  </si>
  <si>
    <t>첫 배변시 통증점수</t>
    <phoneticPr fontId="1" type="noConversion"/>
  </si>
  <si>
    <t>• 약물치료에 반응하지 않았던 1-3도 증후성 치핵 환자</t>
    <phoneticPr fontId="1" type="noConversion"/>
  </si>
  <si>
    <t>• 약물치료(10일 동안 plenty of fluids와 20g of ispaghula husk를 투입)에 반응하지 않았던 1-2도 증후성 치핵 환자</t>
    <phoneticPr fontId="1" type="noConversion"/>
  </si>
  <si>
    <t>• 기존치료(4주동안 diosmin과 topical analgesics를 투입)에 반응하지 않았던 2-3도 치핵 환자</t>
    <phoneticPr fontId="1" type="noConversion"/>
  </si>
  <si>
    <t>• 3-4도 치핵환자</t>
    <phoneticPr fontId="1" type="noConversion"/>
  </si>
  <si>
    <t>• 2-3도 환자
(2도 환자: 배변 후에 자연적으로 치핵증상이 감소되었던 환자, 3도 환자: 손가락으로 환원이 필요한 환자)</t>
    <phoneticPr fontId="1" type="noConversion"/>
  </si>
  <si>
    <t>• 지속성 3-4도 치핵환자</t>
    <phoneticPr fontId="1" type="noConversion"/>
  </si>
  <si>
    <t xml:space="preserve">• 1-2도 치핵환자
• 항문직장관 환자
• 직장탈출 또는 탈장 환자
•  항문직장 관련 수술이력이 있던 환자 
•  변실금, 배변 점수가 15점 초과인 환자 
•  금기증에 해당하는 환자 </t>
    <phoneticPr fontId="1" type="noConversion"/>
  </si>
  <si>
    <t>Perioperative</t>
    <phoneticPr fontId="1" type="noConversion"/>
  </si>
  <si>
    <t xml:space="preserve">이동가능까지의 시간(Mobilization) </t>
    <phoneticPr fontId="1" type="noConversion"/>
  </si>
  <si>
    <t>Tsunoda
(2020)</t>
    <phoneticPr fontId="1" type="noConversion"/>
  </si>
  <si>
    <t>De Nardi
(2014)</t>
    <phoneticPr fontId="1" type="noConversion"/>
  </si>
  <si>
    <t>Elmer
(2013)</t>
    <phoneticPr fontId="1" type="noConversion"/>
  </si>
  <si>
    <t>Bursics
(2004)</t>
    <phoneticPr fontId="1" type="noConversion"/>
  </si>
  <si>
    <t>Giarratano
(2018)</t>
    <phoneticPr fontId="1" type="noConversion"/>
  </si>
  <si>
    <t>Venturi
(2016)</t>
    <phoneticPr fontId="1" type="noConversion"/>
  </si>
  <si>
    <t>Lucarelli
(2013)</t>
    <phoneticPr fontId="1" type="noConversion"/>
  </si>
  <si>
    <t>*직장을 다니던 환자 수</t>
    <phoneticPr fontId="1" type="noConversion"/>
  </si>
  <si>
    <t>14*</t>
    <phoneticPr fontId="1" type="noConversion"/>
  </si>
  <si>
    <t>10*</t>
    <phoneticPr fontId="1" type="noConversion"/>
  </si>
  <si>
    <t>수술 관련 지표: 연속형 변수</t>
    <phoneticPr fontId="1" type="noConversion"/>
  </si>
  <si>
    <t>수술 관련 지표: 이분형 변수</t>
    <phoneticPr fontId="1" type="noConversion"/>
  </si>
  <si>
    <t>operative</t>
    <phoneticPr fontId="1" type="noConversion"/>
  </si>
  <si>
    <t>Perioperative</t>
    <phoneticPr fontId="1" type="noConversion"/>
  </si>
  <si>
    <t>중재 전</t>
    <phoneticPr fontId="1" type="noConversion"/>
  </si>
  <si>
    <t>추적관찰 (중위수)  3년</t>
    <phoneticPr fontId="1" type="noConversion"/>
  </si>
  <si>
    <t>추적관찰 
3개월-1년</t>
    <phoneticPr fontId="1" type="noConversion"/>
  </si>
  <si>
    <t>추적관찰 (중위수) 3년</t>
    <phoneticPr fontId="1" type="noConversion"/>
  </si>
  <si>
    <t>언급없음
(추적관찰 1년)</t>
    <phoneticPr fontId="1" type="noConversion"/>
  </si>
  <si>
    <t xml:space="preserve">
추적관찰 2주
</t>
    <phoneticPr fontId="1" type="noConversion"/>
  </si>
  <si>
    <t>추적관찰 1주</t>
    <phoneticPr fontId="1" type="noConversion"/>
  </si>
  <si>
    <t>추적관찰 1주</t>
    <phoneticPr fontId="1" type="noConversion"/>
  </si>
  <si>
    <t>추적관찰 2년</t>
    <phoneticPr fontId="1" type="noConversion"/>
  </si>
  <si>
    <t>추적관찰 3개월-1년</t>
    <phoneticPr fontId="1" type="noConversion"/>
  </si>
  <si>
    <t>추적관찰 2개월</t>
    <phoneticPr fontId="1" type="noConversion"/>
  </si>
  <si>
    <t>추적관찰 1개월</t>
    <phoneticPr fontId="1" type="noConversion"/>
  </si>
  <si>
    <t>추적관찰 3개월</t>
    <phoneticPr fontId="1" type="noConversion"/>
  </si>
  <si>
    <t>추적관찰 2주</t>
    <phoneticPr fontId="1" type="noConversion"/>
  </si>
  <si>
    <t xml:space="preserve">
중재 전-
추적관찰 1주 MD
</t>
    <phoneticPr fontId="1" type="noConversion"/>
  </si>
  <si>
    <t xml:space="preserve">
중재 전-
추적관찰 3주 MD
</t>
    <phoneticPr fontId="1" type="noConversion"/>
  </si>
  <si>
    <t xml:space="preserve">
추적관찰 3개월
</t>
    <phoneticPr fontId="1" type="noConversion"/>
  </si>
  <si>
    <t xml:space="preserve">
추적관찰 1주
</t>
    <phoneticPr fontId="1" type="noConversion"/>
  </si>
  <si>
    <t xml:space="preserve">
추적관찰 (평균)
3년
</t>
    <phoneticPr fontId="1" type="noConversion"/>
  </si>
  <si>
    <t>추적관찰 (중위수) 3년</t>
    <phoneticPr fontId="1" type="noConversion"/>
  </si>
  <si>
    <t xml:space="preserve">추적관찰 6개월
</t>
    <phoneticPr fontId="1" type="noConversion"/>
  </si>
  <si>
    <t>추적관찰 (평균) 3년</t>
    <phoneticPr fontId="1" type="noConversion"/>
  </si>
  <si>
    <t>중재 직후</t>
    <phoneticPr fontId="1" type="noConversion"/>
  </si>
  <si>
    <t>추적관찰 1년</t>
    <phoneticPr fontId="1" type="noConversion"/>
  </si>
  <si>
    <t>추적관찰 
(중위수) 3년</t>
    <phoneticPr fontId="1" type="noConversion"/>
  </si>
  <si>
    <t>추적관찰 
(평균) 3년</t>
    <phoneticPr fontId="1" type="noConversion"/>
  </si>
  <si>
    <t>추적관찰 3주</t>
    <phoneticPr fontId="1" type="noConversion"/>
  </si>
  <si>
    <t>추적관찰 2주</t>
    <phoneticPr fontId="1" type="noConversion"/>
  </si>
  <si>
    <t xml:space="preserve">추적관찰 1주 </t>
    <phoneticPr fontId="1" type="noConversion"/>
  </si>
  <si>
    <t xml:space="preserve">추적관찰 3주 </t>
    <phoneticPr fontId="1" type="noConversion"/>
  </si>
  <si>
    <t>추적관찰 4주</t>
    <phoneticPr fontId="1" type="noConversion"/>
  </si>
  <si>
    <t>추적관찰 5주</t>
    <phoneticPr fontId="1" type="noConversion"/>
  </si>
  <si>
    <t>operative</t>
  </si>
  <si>
    <t>early postoperative</t>
    <phoneticPr fontId="1" type="noConversion"/>
  </si>
  <si>
    <t>postoperative</t>
    <phoneticPr fontId="1" type="noConversion"/>
  </si>
  <si>
    <t>범위: 1-25</t>
  </si>
  <si>
    <t>범위:0-13</t>
  </si>
  <si>
    <t>중위수: 14</t>
  </si>
  <si>
    <t>범위: 1-22</t>
  </si>
  <si>
    <t>범위:2-5</t>
  </si>
  <si>
    <t>일</t>
    <phoneticPr fontId="1" type="noConversion"/>
  </si>
  <si>
    <t>&lt;0.0005</t>
  </si>
  <si>
    <t xml:space="preserve">일상 또는 직장으로의 회복기간 </t>
    <phoneticPr fontId="1" type="noConversion"/>
  </si>
  <si>
    <t xml:space="preserve">일상으로의 회복기간 </t>
  </si>
  <si>
    <t xml:space="preserve">일상으로의 회복기간 </t>
    <phoneticPr fontId="1" type="noConversion"/>
  </si>
  <si>
    <t>일상 또는 직장으로의 회복기간</t>
    <phoneticPr fontId="1" type="noConversion"/>
  </si>
  <si>
    <t>직장으로의 회복기간</t>
  </si>
  <si>
    <t>직장으로의 회복기간</t>
    <phoneticPr fontId="1" type="noConversion"/>
  </si>
  <si>
    <t>범위: 3-18</t>
  </si>
  <si>
    <t>추적관찰 1년</t>
    <phoneticPr fontId="1" type="noConversion"/>
  </si>
  <si>
    <t>추적관찰 1주</t>
    <phoneticPr fontId="1" type="noConversion"/>
  </si>
  <si>
    <t>추적관찰 1~24개월</t>
    <phoneticPr fontId="1" type="noConversion"/>
  </si>
  <si>
    <t>추적관찰 2주</t>
    <phoneticPr fontId="1" type="noConversion"/>
  </si>
  <si>
    <t>•  척추마취가 시행됨
•  환자가 lithotomy position에 있을 동안, THD 기기가 항문관에 배치됨 
•  도플러 프로브는 동맥을 식별하는데 사용됨. 동맥은 흡수가능한 봉합사 그리고 긴 바늘을 사용하여 결찰되었음
•  모든 신호가 사라질때 까지, 과정은 반복되어 진행됨(6-7회 정도). 
•  pack 또는 거즈가 사용되지 않았음</t>
    <phoneticPr fontId="1" type="noConversion"/>
  </si>
  <si>
    <t>• 동 시술은 기본적으로 동맥에 대해 정확한 감지를 하면서, 봉합사를 사용하여 혈관을 결찰하게 되어 출혈이 감소하는 원리로 수행됨
• 'pexy'와 결합할 경우, 출혈과 치핵 탈출증 모두가 해결되게 되어 연구에 참여한 모든 외과의사들은 'pexy'을 수행함</t>
    <phoneticPr fontId="1" type="noConversion"/>
  </si>
  <si>
    <t>• 오른쪽 후측방, 오른쪽 중측방, 오른쪽 전측방, 왼쪽 전측방, 왼쪽 전측방, 왼쪽 전측방에 위치한 혈관들(치핵동맥)은 1, 3, 5, 7, 9, 11시 위치에서 묶었음. 
• 점막고정술(mucopexy)이 같이 수행됨</t>
    <phoneticPr fontId="1" type="noConversion"/>
  </si>
  <si>
    <t xml:space="preserve">• 수술은 일반 마취 또는 척추 마취 하에서 수행됨
•  DGHAL 장치는 도플러 프로브와 조명이 장착된 특수 내시경으로 구성됨
• 도플러 프로브는 수술 창(operative window)에 있고, 도플러의 신호에 따라 동맥이 식별되어 선택적으로 결찰이 가능함
• 윤활 후 특수 내시경이 항문관을 통해 항문 가장자리에서 약 6-7cm 떨어진 하부 직장에 도입됨
•  직장 점막과 직장 벽의 점막하층은 동맥을 묶기 위해 2–0의 흡수성 polyglycolic acid을 이용하여 스티치한 뒤 고정됨 </t>
    <phoneticPr fontId="1" type="noConversion"/>
  </si>
  <si>
    <t>• 흡수성 2/0 Vicryl을 통해 결찰함
• 도플러 신호의 현저한 감소 또는 소실은 혈관 폐색을 확인하는 것으로 간주됨</t>
    <phoneticPr fontId="1" type="noConversion"/>
  </si>
  <si>
    <t>•  내시경은 도플러 장치에 연결되며, 쉽게 인식할 수 있는 음향 신호를 생성하게 됨. 동맥 신호가 감지되고, 이후 결찰 후에는 도플러 변환기를 사용하여 해당 지점에 동맥 신호가 없음을 확인함
•  결찰은 이 시술을 위해 특별히 제작된 2.0 vicryl 로 수행됨</t>
    <phoneticPr fontId="1" type="noConversion"/>
  </si>
  <si>
    <t>• 초음파 유도하 치핵동맥결찰술은 수술실에서 국소 마취 하에 수행됨. 도플러를 사용하여 동맥을 식별함. 이후 치상선 위에서 결찰과정을 수행하고 이 절차는 봉합선 아래 1-1.5cm에서 반복됨
• RAR 시술(치상선 위 2-3cm에서 시작하여 연속적인 봉함)은 치핵 등급 3도 환자에서 수행됨
• 수술적 치료는 한 번만 시행됨</t>
    <phoneticPr fontId="1" type="noConversion"/>
  </si>
  <si>
    <t>• 도플러 변환기를 이용하여 치핵 동맥을 식별하고 결찰함(1, 3, 5 7, 9, 11시 방향)
• 점막술(mucopexy)을 같이 시행함(중위수: 6회, 범위: 3-8회)</t>
    <phoneticPr fontId="1" type="noConversion"/>
  </si>
  <si>
    <t>• 도플러 변환기를 이용하여 치핵 동맥을 식별하고 결찰함
• 점막술(mucopexy)을 같이 시행함</t>
    <phoneticPr fontId="1" type="noConversion"/>
  </si>
  <si>
    <t>• 도플러 변환기를 사용하여 혈류를 파악한 뒤 결찰함(1, 3, 5 7, 9, 11시 방향)
• mucopexy도 같이 수행됨</t>
    <phoneticPr fontId="1" type="noConversion"/>
  </si>
  <si>
    <t>• 내시경 초음파 탐침을 사용하여 치핵을 결찰함
• 약 7-8개의 치핵동맥은 1, 3, 5, 7, 9, 11시 위치에서 결찰되었음. 결찰은 vicryl 을 이용하여 수행됨
• 초음파 프로브(probe)가 동맥 신호를 찾았음</t>
    <phoneticPr fontId="1" type="noConversion"/>
  </si>
  <si>
    <t xml:space="preserve">• 전신마취 또는 국소마취를 이용함
• 도플러는 직장부위에 삽입되었고, 직장 주위로 회전하며  치핵 동맥을 식별함 
• 동맥 도플러 신호를 받으면, 니들 홀더를 삽입함. 해당 단계가 끝나면, 정확도를 높이기 위해 동맥을 식별할 수 있는 소리가 들리면, 새로운 니들 홀더를 삽입함(치상선에서 최소 1cm 거리를 유지하도록 함)
• 이후, 도플러를 제거한 후, digital 검사를 통해 실밥의 위치를 확인함 </t>
    <phoneticPr fontId="1" type="noConversion"/>
  </si>
  <si>
    <t>• 도플러 probe 와 window로 구성되어 있으며, 도플러 변환기를 사용하여 치핵 동맥을 식별함
• 치핵 동맥은 2/0 absorbable VICRYL를 이용하여 결찰되었음 
• 연속적으로 점막고정술(mucopexy)을 시행함</t>
    <phoneticPr fontId="1" type="noConversion"/>
  </si>
  <si>
    <t xml:space="preserve">• 내시경 초음파 탐침을 사용하여 치핵을 식별하고, 이후 도플러 유도하 흡수성 봉합사를 통해 동맥혈류가 방해되도록 함(결찰함)
• Vertical mucopexy는 탈출증 환자에 있어 선택적으로 수행됨 </t>
    <phoneticPr fontId="1" type="noConversion"/>
  </si>
  <si>
    <t>• 내시경 초음파 탐침을 사용하여 치핵을 식별함
• 흡수성 2-0 THD suture을 통해 결찰함</t>
    <phoneticPr fontId="1" type="noConversion"/>
  </si>
  <si>
    <t>• 도플러 변환기는 항문으로 들어가고,  항문관과 그 둘레를 회전하였으며, 피가 흐르는 동맥 소리가 도플러 소리에 의해 식별되었음
•  일단 진동하는 도플러 소리가 나면, 점막 접합부에 표시가 되었고, 도플러 변환기는 항문관에서 제거되었음
•  짧고 둥근 바늘위에 2-0 폴리글락틴 910(Vicryl)이 8자로 혈관 주위에 배치되었고, 결찰은 도플러 소리의 부재로 확인되었음
•  치핵 동맥의 결찰 과정은 도플러 소리는 모든 동맥이 연결될 때까지 반복되었고, 도플러 소리가 없는 것으로 확인되었으며, 모든 환자에 대해 최소 5~6개의 동맥이 연결되었음</t>
    <phoneticPr fontId="1" type="noConversion"/>
  </si>
  <si>
    <t>THD 제조사의 연구비 지원을 받아 수행됨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</si>
</sst>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vertAlign val="superscript"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vertAlign val="superscript"/>
      <sz val="11"/>
      <color rgb="FF0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9" fontId="8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0" fontId="0" fillId="10" borderId="0" xfId="0" applyFill="1">
      <alignment vertical="center"/>
    </xf>
    <xf numFmtId="0" fontId="16" fillId="10" borderId="0" xfId="0" applyFont="1" applyFill="1" applyAlignment="1">
      <alignment horizontal="center" vertical="center"/>
    </xf>
    <xf numFmtId="0" fontId="17" fillId="10" borderId="0" xfId="0" quotePrefix="1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3">
    <cellStyle name="백분율 2" xfId="2"/>
    <cellStyle name="표준" xfId="0" builtinId="0"/>
    <cellStyle name="표준 2" xfId="1"/>
  </cellStyles>
  <dxfs count="482"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481"/>
      <tableStyleElement type="headerRow" dxfId="480"/>
      <tableStyleElement type="totalRow" dxfId="479"/>
      <tableStyleElement type="firstColumn" dxfId="478"/>
      <tableStyleElement type="lastColumn" dxfId="477"/>
      <tableStyleElement type="firstRowStripe" dxfId="476"/>
      <tableStyleElement type="firstColumnStripe" dxfId="475"/>
    </tableStyle>
    <tableStyle name="Light Style 1 - Accent 1" table="0" count="7">
      <tableStyleElement type="wholeTable" dxfId="474"/>
      <tableStyleElement type="headerRow" dxfId="473"/>
      <tableStyleElement type="totalRow" dxfId="472"/>
      <tableStyleElement type="firstColumn" dxfId="471"/>
      <tableStyleElement type="lastColumn" dxfId="470"/>
      <tableStyleElement type="firstRowStripe" dxfId="469"/>
      <tableStyleElement type="firstColumnStripe" dxfId="468"/>
    </tableStyle>
  </tableStyles>
  <colors>
    <mruColors>
      <color rgb="FFFFE1FE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55" zoomScaleNormal="55" workbookViewId="0">
      <selection activeCell="F52" sqref="F52"/>
    </sheetView>
  </sheetViews>
  <sheetFormatPr defaultRowHeight="13.5"/>
  <cols>
    <col min="1" max="1" width="9" style="6"/>
    <col min="2" max="2" width="11.375" style="2" customWidth="1"/>
    <col min="3" max="3" width="23.875" style="2" customWidth="1"/>
    <col min="4" max="4" width="8.25" style="2" customWidth="1"/>
    <col min="5" max="5" width="8.25" style="6" customWidth="1"/>
    <col min="6" max="6" width="20.375" style="6" customWidth="1"/>
    <col min="7" max="7" width="16" style="2" customWidth="1"/>
    <col min="8" max="8" width="35.25" style="2" customWidth="1"/>
    <col min="9" max="9" width="22.625" style="2" customWidth="1"/>
    <col min="10" max="10" width="46.5" style="2" customWidth="1"/>
    <col min="11" max="11" width="15.625" style="6" customWidth="1"/>
    <col min="12" max="12" width="7.875" style="6" customWidth="1"/>
    <col min="13" max="13" width="15.625" style="2" customWidth="1"/>
    <col min="14" max="14" width="15.625" style="6" customWidth="1"/>
    <col min="15" max="16" width="15.625" style="2" customWidth="1"/>
    <col min="17" max="17" width="15.625" style="6" customWidth="1"/>
    <col min="18" max="18" width="15.625" style="2" customWidth="1"/>
    <col min="19" max="21" width="15.625" style="6" customWidth="1"/>
    <col min="22" max="22" width="33.5" style="6" customWidth="1"/>
    <col min="23" max="23" width="17.125" style="2" customWidth="1"/>
    <col min="24" max="24" width="19" style="2" customWidth="1"/>
    <col min="25" max="25" width="29.625" style="6" customWidth="1"/>
    <col min="26" max="26" width="17.5" style="6" customWidth="1"/>
    <col min="27" max="27" width="14.125" style="6" customWidth="1"/>
    <col min="28" max="29" width="9" style="2"/>
    <col min="30" max="30" width="34.625" style="6" customWidth="1"/>
    <col min="31" max="31" width="32.875" style="2" customWidth="1"/>
    <col min="32" max="16384" width="9" style="2"/>
  </cols>
  <sheetData>
    <row r="1" spans="1:31" s="1" customFormat="1" ht="18.75" customHeight="1">
      <c r="A1" s="101" t="s">
        <v>147</v>
      </c>
      <c r="B1" s="101" t="s">
        <v>0</v>
      </c>
      <c r="C1" s="101" t="s">
        <v>1</v>
      </c>
      <c r="D1" s="101" t="s">
        <v>242</v>
      </c>
      <c r="E1" s="101" t="s">
        <v>240</v>
      </c>
      <c r="F1" s="101" t="s">
        <v>249</v>
      </c>
      <c r="G1" s="102" t="s">
        <v>38</v>
      </c>
      <c r="H1" s="101" t="s">
        <v>9</v>
      </c>
      <c r="I1" s="101" t="s">
        <v>14</v>
      </c>
      <c r="J1" s="101" t="s">
        <v>8</v>
      </c>
      <c r="K1" s="101" t="s">
        <v>7</v>
      </c>
      <c r="L1" s="102" t="s">
        <v>48</v>
      </c>
      <c r="M1" s="101" t="s">
        <v>2</v>
      </c>
      <c r="N1" s="101"/>
      <c r="O1" s="101"/>
      <c r="P1" s="101" t="s">
        <v>52</v>
      </c>
      <c r="Q1" s="101"/>
      <c r="R1" s="101"/>
      <c r="S1" s="101" t="s">
        <v>306</v>
      </c>
      <c r="T1" s="101"/>
      <c r="U1" s="101"/>
      <c r="V1" s="101" t="s">
        <v>51</v>
      </c>
      <c r="W1" s="101"/>
      <c r="X1" s="101"/>
      <c r="Y1" s="101" t="s">
        <v>52</v>
      </c>
      <c r="Z1" s="101"/>
      <c r="AA1" s="101"/>
      <c r="AB1" s="101" t="s">
        <v>10</v>
      </c>
      <c r="AC1" s="101"/>
      <c r="AD1" s="101" t="s">
        <v>140</v>
      </c>
      <c r="AE1" s="101" t="s">
        <v>183</v>
      </c>
    </row>
    <row r="2" spans="1:31" s="1" customFormat="1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80" t="s">
        <v>160</v>
      </c>
      <c r="N2" s="87" t="s">
        <v>161</v>
      </c>
      <c r="O2" s="87" t="s">
        <v>163</v>
      </c>
      <c r="P2" s="80" t="s">
        <v>160</v>
      </c>
      <c r="Q2" s="87" t="s">
        <v>161</v>
      </c>
      <c r="R2" s="87" t="s">
        <v>163</v>
      </c>
      <c r="S2" s="80" t="s">
        <v>160</v>
      </c>
      <c r="T2" s="87" t="s">
        <v>161</v>
      </c>
      <c r="U2" s="87" t="s">
        <v>163</v>
      </c>
      <c r="V2" s="80" t="s">
        <v>50</v>
      </c>
      <c r="W2" s="80" t="s">
        <v>49</v>
      </c>
      <c r="X2" s="80" t="s">
        <v>5</v>
      </c>
      <c r="Y2" s="80" t="s">
        <v>53</v>
      </c>
      <c r="Z2" s="80" t="s">
        <v>54</v>
      </c>
      <c r="AA2" s="80" t="s">
        <v>6</v>
      </c>
      <c r="AB2" s="80" t="s">
        <v>2</v>
      </c>
      <c r="AC2" s="80" t="s">
        <v>3</v>
      </c>
      <c r="AD2" s="101"/>
      <c r="AE2" s="101"/>
    </row>
    <row r="3" spans="1:31" s="6" customFormat="1" ht="20.100000000000001" customHeight="1">
      <c r="A3" s="19">
        <v>1</v>
      </c>
      <c r="B3" s="81">
        <v>13269</v>
      </c>
      <c r="C3" s="22" t="s">
        <v>72</v>
      </c>
      <c r="D3" s="29" t="s">
        <v>61</v>
      </c>
      <c r="E3" s="19" t="s">
        <v>40</v>
      </c>
      <c r="F3" s="20" t="s">
        <v>18</v>
      </c>
      <c r="G3" s="22">
        <v>2</v>
      </c>
      <c r="H3" s="22" t="s">
        <v>237</v>
      </c>
      <c r="I3" s="14" t="s">
        <v>349</v>
      </c>
      <c r="J3" s="14" t="s">
        <v>350</v>
      </c>
      <c r="K3" s="74" t="s">
        <v>152</v>
      </c>
      <c r="L3" s="19" t="s">
        <v>93</v>
      </c>
      <c r="M3" s="20">
        <v>25</v>
      </c>
      <c r="N3" s="20">
        <v>7</v>
      </c>
      <c r="O3" s="31">
        <v>45.4</v>
      </c>
      <c r="P3" s="31">
        <v>25</v>
      </c>
      <c r="Q3" s="31">
        <v>10</v>
      </c>
      <c r="R3" s="31">
        <v>42.3</v>
      </c>
      <c r="S3" s="20">
        <f t="shared" ref="S3:S11" si="0">M3+P3</f>
        <v>50</v>
      </c>
      <c r="T3" s="20">
        <f t="shared" ref="T3:T5" si="1">N3+Q3</f>
        <v>17</v>
      </c>
      <c r="U3" s="20" t="s">
        <v>18</v>
      </c>
      <c r="V3" s="19" t="s">
        <v>224</v>
      </c>
      <c r="W3" s="21" t="s">
        <v>18</v>
      </c>
      <c r="X3" s="91" t="s">
        <v>1315</v>
      </c>
      <c r="Y3" s="27" t="s">
        <v>82</v>
      </c>
      <c r="Z3" s="20" t="s">
        <v>18</v>
      </c>
      <c r="AA3" s="14" t="s">
        <v>351</v>
      </c>
      <c r="AB3" s="20">
        <v>0</v>
      </c>
      <c r="AC3" s="20">
        <v>0</v>
      </c>
      <c r="AD3" s="74" t="s">
        <v>414</v>
      </c>
      <c r="AE3" s="73" t="s">
        <v>179</v>
      </c>
    </row>
    <row r="4" spans="1:31" s="6" customFormat="1" ht="20.100000000000001" customHeight="1">
      <c r="A4" s="19">
        <v>2</v>
      </c>
      <c r="B4" s="81">
        <v>13232</v>
      </c>
      <c r="C4" s="22" t="s">
        <v>73</v>
      </c>
      <c r="D4" s="29" t="s">
        <v>17</v>
      </c>
      <c r="E4" s="19" t="s">
        <v>40</v>
      </c>
      <c r="F4" s="20" t="s">
        <v>18</v>
      </c>
      <c r="G4" s="22">
        <v>17</v>
      </c>
      <c r="H4" s="22" t="s">
        <v>238</v>
      </c>
      <c r="I4" s="14" t="s">
        <v>352</v>
      </c>
      <c r="J4" s="14" t="s">
        <v>354</v>
      </c>
      <c r="K4" s="74" t="s">
        <v>353</v>
      </c>
      <c r="L4" s="19" t="s">
        <v>93</v>
      </c>
      <c r="M4" s="20">
        <v>161</v>
      </c>
      <c r="N4" s="20">
        <f>161-85</f>
        <v>76</v>
      </c>
      <c r="O4" s="31">
        <v>48.5</v>
      </c>
      <c r="P4" s="31">
        <v>176</v>
      </c>
      <c r="Q4" s="31">
        <f>176-99</f>
        <v>77</v>
      </c>
      <c r="R4" s="31">
        <v>49</v>
      </c>
      <c r="S4" s="20">
        <f t="shared" si="0"/>
        <v>337</v>
      </c>
      <c r="T4" s="20">
        <f t="shared" si="1"/>
        <v>153</v>
      </c>
      <c r="U4" s="20" t="s">
        <v>18</v>
      </c>
      <c r="V4" s="19" t="s">
        <v>224</v>
      </c>
      <c r="W4" s="74" t="s">
        <v>89</v>
      </c>
      <c r="X4" s="91" t="s">
        <v>1316</v>
      </c>
      <c r="Y4" s="27" t="s">
        <v>82</v>
      </c>
      <c r="Z4" s="20" t="s">
        <v>18</v>
      </c>
      <c r="AA4" s="14" t="s">
        <v>355</v>
      </c>
      <c r="AB4" s="22">
        <v>33.5</v>
      </c>
      <c r="AC4" s="22">
        <v>33</v>
      </c>
      <c r="AD4" s="14" t="s">
        <v>408</v>
      </c>
      <c r="AE4" s="73" t="s">
        <v>180</v>
      </c>
    </row>
    <row r="5" spans="1:31" s="6" customFormat="1" ht="20.100000000000001" customHeight="1">
      <c r="A5" s="19">
        <v>3</v>
      </c>
      <c r="B5" s="81">
        <v>13322</v>
      </c>
      <c r="C5" s="22" t="s">
        <v>79</v>
      </c>
      <c r="D5" s="29" t="s">
        <v>77</v>
      </c>
      <c r="E5" s="19" t="s">
        <v>40</v>
      </c>
      <c r="F5" s="20" t="s">
        <v>18</v>
      </c>
      <c r="G5" s="22">
        <v>1</v>
      </c>
      <c r="H5" s="22" t="s">
        <v>239</v>
      </c>
      <c r="I5" s="14" t="s">
        <v>259</v>
      </c>
      <c r="J5" s="14" t="s">
        <v>360</v>
      </c>
      <c r="K5" s="74" t="s">
        <v>148</v>
      </c>
      <c r="L5" s="19" t="s">
        <v>93</v>
      </c>
      <c r="M5" s="20">
        <v>18</v>
      </c>
      <c r="N5" s="20">
        <v>9</v>
      </c>
      <c r="O5" s="31">
        <v>44.7</v>
      </c>
      <c r="P5" s="31">
        <v>18</v>
      </c>
      <c r="Q5" s="31">
        <v>10</v>
      </c>
      <c r="R5" s="31">
        <v>40.9</v>
      </c>
      <c r="S5" s="20">
        <f t="shared" si="0"/>
        <v>36</v>
      </c>
      <c r="T5" s="20">
        <f t="shared" si="1"/>
        <v>19</v>
      </c>
      <c r="U5" s="20" t="s">
        <v>18</v>
      </c>
      <c r="V5" s="19" t="s">
        <v>224</v>
      </c>
      <c r="W5" s="74" t="s">
        <v>85</v>
      </c>
      <c r="X5" s="91" t="s">
        <v>1317</v>
      </c>
      <c r="Y5" s="27" t="s">
        <v>83</v>
      </c>
      <c r="Z5" s="20" t="s">
        <v>18</v>
      </c>
      <c r="AA5" s="25" t="s">
        <v>1213</v>
      </c>
      <c r="AB5" s="20">
        <v>0</v>
      </c>
      <c r="AC5" s="20">
        <v>0</v>
      </c>
      <c r="AD5" s="74" t="s">
        <v>409</v>
      </c>
      <c r="AE5" s="73" t="s">
        <v>179</v>
      </c>
    </row>
    <row r="6" spans="1:31" s="6" customFormat="1" ht="20.100000000000001" customHeight="1">
      <c r="A6" s="19">
        <v>4</v>
      </c>
      <c r="B6" s="81">
        <v>13305</v>
      </c>
      <c r="C6" s="22" t="s">
        <v>74</v>
      </c>
      <c r="D6" s="29" t="s">
        <v>70</v>
      </c>
      <c r="E6" s="19" t="s">
        <v>40</v>
      </c>
      <c r="F6" s="20" t="s">
        <v>18</v>
      </c>
      <c r="G6" s="22">
        <v>1</v>
      </c>
      <c r="H6" s="20" t="s">
        <v>18</v>
      </c>
      <c r="I6" s="14" t="s">
        <v>1239</v>
      </c>
      <c r="J6" s="14" t="s">
        <v>361</v>
      </c>
      <c r="K6" s="74" t="s">
        <v>153</v>
      </c>
      <c r="L6" s="19" t="s">
        <v>93</v>
      </c>
      <c r="M6" s="20">
        <v>60</v>
      </c>
      <c r="N6" s="20" t="s">
        <v>18</v>
      </c>
      <c r="O6" s="31" t="s">
        <v>18</v>
      </c>
      <c r="P6" s="31">
        <v>60</v>
      </c>
      <c r="Q6" s="31" t="s">
        <v>18</v>
      </c>
      <c r="R6" s="31" t="s">
        <v>18</v>
      </c>
      <c r="S6" s="20">
        <f t="shared" si="0"/>
        <v>120</v>
      </c>
      <c r="T6" s="20" t="s">
        <v>18</v>
      </c>
      <c r="U6" s="20" t="s">
        <v>18</v>
      </c>
      <c r="V6" s="19" t="s">
        <v>224</v>
      </c>
      <c r="W6" s="21" t="s">
        <v>18</v>
      </c>
      <c r="X6" s="91" t="s">
        <v>1211</v>
      </c>
      <c r="Y6" s="27" t="s">
        <v>83</v>
      </c>
      <c r="Z6" s="20" t="s">
        <v>18</v>
      </c>
      <c r="AA6" s="14" t="s">
        <v>1214</v>
      </c>
      <c r="AB6" s="20">
        <v>0</v>
      </c>
      <c r="AC6" s="20">
        <v>0</v>
      </c>
      <c r="AD6" s="74" t="s">
        <v>415</v>
      </c>
      <c r="AE6" s="73" t="s">
        <v>180</v>
      </c>
    </row>
    <row r="7" spans="1:31" s="6" customFormat="1" ht="20.100000000000001" customHeight="1">
      <c r="A7" s="19">
        <v>5</v>
      </c>
      <c r="B7" s="81">
        <v>12639</v>
      </c>
      <c r="C7" s="22" t="s">
        <v>80</v>
      </c>
      <c r="D7" s="29" t="s">
        <v>78</v>
      </c>
      <c r="E7" s="19" t="s">
        <v>40</v>
      </c>
      <c r="F7" s="22" t="s">
        <v>243</v>
      </c>
      <c r="G7" s="22">
        <v>1</v>
      </c>
      <c r="H7" s="20" t="s">
        <v>367</v>
      </c>
      <c r="I7" s="21" t="s">
        <v>357</v>
      </c>
      <c r="J7" s="14" t="s">
        <v>362</v>
      </c>
      <c r="K7" s="74" t="s">
        <v>142</v>
      </c>
      <c r="L7" s="19" t="s">
        <v>93</v>
      </c>
      <c r="M7" s="20">
        <v>30</v>
      </c>
      <c r="N7" s="20">
        <v>13</v>
      </c>
      <c r="O7" s="31">
        <v>52.47</v>
      </c>
      <c r="P7" s="31">
        <v>30</v>
      </c>
      <c r="Q7" s="31">
        <v>12</v>
      </c>
      <c r="R7" s="31">
        <v>52.87</v>
      </c>
      <c r="S7" s="20">
        <f t="shared" si="0"/>
        <v>60</v>
      </c>
      <c r="T7" s="20">
        <f t="shared" ref="T7:T10" si="2">N7+Q7</f>
        <v>25</v>
      </c>
      <c r="U7" s="20" t="s">
        <v>18</v>
      </c>
      <c r="V7" s="19" t="s">
        <v>224</v>
      </c>
      <c r="W7" s="21" t="s">
        <v>18</v>
      </c>
      <c r="X7" s="14" t="s">
        <v>1212</v>
      </c>
      <c r="Y7" s="27" t="s">
        <v>374</v>
      </c>
      <c r="Z7" s="20" t="s">
        <v>18</v>
      </c>
      <c r="AA7" s="14" t="s">
        <v>1215</v>
      </c>
      <c r="AB7" s="20">
        <v>0</v>
      </c>
      <c r="AC7" s="20">
        <v>0</v>
      </c>
      <c r="AD7" s="14" t="s">
        <v>416</v>
      </c>
      <c r="AE7" s="73" t="s">
        <v>181</v>
      </c>
    </row>
    <row r="8" spans="1:31" s="6" customFormat="1" ht="20.100000000000001" customHeight="1">
      <c r="A8" s="19">
        <v>6</v>
      </c>
      <c r="B8" s="81">
        <v>13002</v>
      </c>
      <c r="C8" s="22" t="s">
        <v>75</v>
      </c>
      <c r="D8" s="29" t="s">
        <v>36</v>
      </c>
      <c r="E8" s="19" t="s">
        <v>40</v>
      </c>
      <c r="F8" s="20" t="s">
        <v>18</v>
      </c>
      <c r="G8" s="22">
        <v>1</v>
      </c>
      <c r="H8" s="22" t="s">
        <v>244</v>
      </c>
      <c r="I8" s="21" t="s">
        <v>356</v>
      </c>
      <c r="J8" s="14" t="s">
        <v>363</v>
      </c>
      <c r="K8" s="74" t="s">
        <v>152</v>
      </c>
      <c r="L8" s="19" t="s">
        <v>93</v>
      </c>
      <c r="M8" s="20">
        <v>38</v>
      </c>
      <c r="N8" s="30">
        <f>38*14/36</f>
        <v>14.777777777777779</v>
      </c>
      <c r="O8" s="31">
        <v>50</v>
      </c>
      <c r="P8" s="31">
        <v>35</v>
      </c>
      <c r="Q8" s="85">
        <f>35*10/34</f>
        <v>10.294117647058824</v>
      </c>
      <c r="R8" s="31">
        <v>51</v>
      </c>
      <c r="S8" s="20">
        <f t="shared" si="0"/>
        <v>73</v>
      </c>
      <c r="T8" s="30">
        <f t="shared" si="2"/>
        <v>25.071895424836605</v>
      </c>
      <c r="U8" s="20" t="s">
        <v>18</v>
      </c>
      <c r="V8" s="19" t="s">
        <v>224</v>
      </c>
      <c r="W8" s="74" t="s">
        <v>90</v>
      </c>
      <c r="X8" s="91" t="s">
        <v>1319</v>
      </c>
      <c r="Y8" s="27" t="s">
        <v>83</v>
      </c>
      <c r="Z8" s="20" t="s">
        <v>18</v>
      </c>
      <c r="AA8" s="14" t="s">
        <v>1216</v>
      </c>
      <c r="AB8" s="20">
        <v>0</v>
      </c>
      <c r="AC8" s="20">
        <v>0</v>
      </c>
      <c r="AD8" s="74" t="s">
        <v>417</v>
      </c>
      <c r="AE8" s="73" t="s">
        <v>179</v>
      </c>
    </row>
    <row r="9" spans="1:31" s="6" customFormat="1" ht="20.100000000000001" customHeight="1">
      <c r="A9" s="19">
        <v>7</v>
      </c>
      <c r="B9" s="81">
        <v>13038</v>
      </c>
      <c r="C9" s="22" t="s">
        <v>81</v>
      </c>
      <c r="D9" s="29" t="s">
        <v>70</v>
      </c>
      <c r="E9" s="19" t="s">
        <v>40</v>
      </c>
      <c r="F9" s="20" t="s">
        <v>18</v>
      </c>
      <c r="G9" s="20" t="s">
        <v>18</v>
      </c>
      <c r="H9" s="20" t="s">
        <v>18</v>
      </c>
      <c r="I9" s="21" t="s">
        <v>358</v>
      </c>
      <c r="J9" s="14" t="s">
        <v>364</v>
      </c>
      <c r="K9" s="74" t="s">
        <v>154</v>
      </c>
      <c r="L9" s="19" t="s">
        <v>93</v>
      </c>
      <c r="M9" s="20">
        <v>24</v>
      </c>
      <c r="N9" s="20">
        <v>11</v>
      </c>
      <c r="O9" s="31">
        <v>44</v>
      </c>
      <c r="P9" s="31">
        <v>24</v>
      </c>
      <c r="Q9" s="31">
        <v>12</v>
      </c>
      <c r="R9" s="31">
        <v>47.4</v>
      </c>
      <c r="S9" s="20">
        <f t="shared" si="0"/>
        <v>48</v>
      </c>
      <c r="T9" s="20">
        <f t="shared" si="2"/>
        <v>23</v>
      </c>
      <c r="U9" s="20" t="s">
        <v>18</v>
      </c>
      <c r="V9" s="19" t="s">
        <v>224</v>
      </c>
      <c r="W9" s="21" t="s">
        <v>18</v>
      </c>
      <c r="X9" s="91" t="s">
        <v>1318</v>
      </c>
      <c r="Y9" s="27" t="s">
        <v>370</v>
      </c>
      <c r="Z9" s="20" t="s">
        <v>18</v>
      </c>
      <c r="AA9" s="20" t="s">
        <v>18</v>
      </c>
      <c r="AB9" s="22">
        <v>8.3000000000000007</v>
      </c>
      <c r="AC9" s="22">
        <v>4.2</v>
      </c>
      <c r="AD9" s="74" t="s">
        <v>373</v>
      </c>
      <c r="AE9" s="73" t="s">
        <v>180</v>
      </c>
    </row>
    <row r="10" spans="1:31" s="6" customFormat="1" ht="20.100000000000001" customHeight="1">
      <c r="A10" s="19">
        <v>8</v>
      </c>
      <c r="B10" s="81">
        <v>13307</v>
      </c>
      <c r="C10" s="22" t="s">
        <v>136</v>
      </c>
      <c r="D10" s="29" t="s">
        <v>70</v>
      </c>
      <c r="E10" s="19" t="s">
        <v>40</v>
      </c>
      <c r="F10" s="20" t="s">
        <v>18</v>
      </c>
      <c r="G10" s="20" t="s">
        <v>18</v>
      </c>
      <c r="H10" s="22" t="s">
        <v>245</v>
      </c>
      <c r="I10" s="14" t="s">
        <v>1240</v>
      </c>
      <c r="J10" s="14" t="s">
        <v>365</v>
      </c>
      <c r="K10" s="74" t="s">
        <v>359</v>
      </c>
      <c r="L10" s="19" t="s">
        <v>93</v>
      </c>
      <c r="M10" s="20">
        <v>116</v>
      </c>
      <c r="N10" s="20">
        <v>47</v>
      </c>
      <c r="O10" s="31" t="s">
        <v>175</v>
      </c>
      <c r="P10" s="31">
        <v>129</v>
      </c>
      <c r="Q10" s="31">
        <v>53</v>
      </c>
      <c r="R10" s="31" t="s">
        <v>176</v>
      </c>
      <c r="S10" s="20">
        <f t="shared" si="0"/>
        <v>245</v>
      </c>
      <c r="T10" s="20">
        <f t="shared" si="2"/>
        <v>100</v>
      </c>
      <c r="U10" s="20" t="s">
        <v>18</v>
      </c>
      <c r="V10" s="19" t="s">
        <v>224</v>
      </c>
      <c r="W10" s="74" t="s">
        <v>84</v>
      </c>
      <c r="X10" s="91" t="s">
        <v>1320</v>
      </c>
      <c r="Y10" s="27" t="s">
        <v>371</v>
      </c>
      <c r="Z10" s="20" t="s">
        <v>18</v>
      </c>
      <c r="AA10" s="14" t="s">
        <v>1224</v>
      </c>
      <c r="AB10" s="20">
        <v>0</v>
      </c>
      <c r="AC10" s="20">
        <v>0</v>
      </c>
      <c r="AD10" s="74" t="s">
        <v>418</v>
      </c>
      <c r="AE10" s="73" t="s">
        <v>179</v>
      </c>
    </row>
    <row r="11" spans="1:31" s="6" customFormat="1" ht="20.100000000000001" customHeight="1">
      <c r="A11" s="19">
        <v>9</v>
      </c>
      <c r="B11" s="81">
        <v>12558</v>
      </c>
      <c r="C11" s="22" t="s">
        <v>76</v>
      </c>
      <c r="D11" s="29" t="s">
        <v>71</v>
      </c>
      <c r="E11" s="19" t="s">
        <v>40</v>
      </c>
      <c r="F11" s="20" t="s">
        <v>18</v>
      </c>
      <c r="G11" s="22">
        <v>1</v>
      </c>
      <c r="H11" s="22" t="s">
        <v>246</v>
      </c>
      <c r="I11" s="14" t="s">
        <v>1241</v>
      </c>
      <c r="J11" s="14" t="s">
        <v>366</v>
      </c>
      <c r="K11" s="74" t="s">
        <v>152</v>
      </c>
      <c r="L11" s="19" t="s">
        <v>93</v>
      </c>
      <c r="M11" s="20">
        <v>22</v>
      </c>
      <c r="N11" s="20" t="s">
        <v>18</v>
      </c>
      <c r="O11" s="31" t="s">
        <v>18</v>
      </c>
      <c r="P11" s="31">
        <v>24</v>
      </c>
      <c r="Q11" s="31" t="s">
        <v>18</v>
      </c>
      <c r="R11" s="31" t="s">
        <v>18</v>
      </c>
      <c r="S11" s="20">
        <f t="shared" si="0"/>
        <v>46</v>
      </c>
      <c r="T11" s="20">
        <v>30</v>
      </c>
      <c r="U11" s="20">
        <v>49.6</v>
      </c>
      <c r="V11" s="19" t="s">
        <v>224</v>
      </c>
      <c r="W11" s="74" t="s">
        <v>85</v>
      </c>
      <c r="X11" s="91" t="s">
        <v>1321</v>
      </c>
      <c r="Y11" s="27" t="s">
        <v>372</v>
      </c>
      <c r="Z11" s="20" t="s">
        <v>18</v>
      </c>
      <c r="AA11" s="14" t="s">
        <v>1225</v>
      </c>
      <c r="AB11" s="20">
        <v>0</v>
      </c>
      <c r="AC11" s="20">
        <v>0</v>
      </c>
      <c r="AD11" s="74" t="s">
        <v>369</v>
      </c>
      <c r="AE11" s="73" t="s">
        <v>198</v>
      </c>
    </row>
    <row r="12" spans="1:31" s="6" customFormat="1" ht="20.100000000000001" customHeight="1">
      <c r="A12" s="19">
        <v>10</v>
      </c>
      <c r="B12" s="81">
        <v>12573</v>
      </c>
      <c r="C12" s="32" t="s">
        <v>395</v>
      </c>
      <c r="D12" s="19" t="s">
        <v>16</v>
      </c>
      <c r="E12" s="19" t="s">
        <v>241</v>
      </c>
      <c r="F12" s="19" t="s">
        <v>248</v>
      </c>
      <c r="G12" s="20">
        <v>10</v>
      </c>
      <c r="H12" s="20" t="s">
        <v>218</v>
      </c>
      <c r="I12" s="21" t="s">
        <v>247</v>
      </c>
      <c r="J12" s="21" t="s">
        <v>327</v>
      </c>
      <c r="K12" s="74" t="s">
        <v>148</v>
      </c>
      <c r="L12" s="19" t="s">
        <v>93</v>
      </c>
      <c r="M12" s="20">
        <v>39</v>
      </c>
      <c r="N12" s="20">
        <v>12</v>
      </c>
      <c r="O12" s="31">
        <v>49.1</v>
      </c>
      <c r="P12" s="31">
        <v>41</v>
      </c>
      <c r="Q12" s="31">
        <v>10</v>
      </c>
      <c r="R12" s="31">
        <v>51.7</v>
      </c>
      <c r="S12" s="20">
        <f>M12+P12</f>
        <v>80</v>
      </c>
      <c r="T12" s="20">
        <f>N12+Q12</f>
        <v>22</v>
      </c>
      <c r="U12" s="20" t="s">
        <v>169</v>
      </c>
      <c r="V12" s="19" t="s">
        <v>224</v>
      </c>
      <c r="W12" s="74" t="s">
        <v>84</v>
      </c>
      <c r="X12" s="21" t="s">
        <v>328</v>
      </c>
      <c r="Y12" s="27" t="s">
        <v>301</v>
      </c>
      <c r="Z12" s="27" t="s">
        <v>250</v>
      </c>
      <c r="AA12" s="21" t="s">
        <v>251</v>
      </c>
      <c r="AB12" s="22">
        <v>7.7</v>
      </c>
      <c r="AC12" s="22">
        <v>4.9000000000000004</v>
      </c>
      <c r="AD12" s="14" t="s">
        <v>368</v>
      </c>
      <c r="AE12" s="73" t="s">
        <v>182</v>
      </c>
    </row>
    <row r="13" spans="1:31" s="6" customFormat="1" ht="20.100000000000001" customHeight="1">
      <c r="A13" s="19">
        <v>11</v>
      </c>
      <c r="B13" s="81">
        <v>13271</v>
      </c>
      <c r="C13" s="32" t="s">
        <v>396</v>
      </c>
      <c r="D13" s="29" t="s">
        <v>57</v>
      </c>
      <c r="E13" s="19" t="s">
        <v>241</v>
      </c>
      <c r="F13" s="20" t="s">
        <v>18</v>
      </c>
      <c r="G13" s="22">
        <v>1</v>
      </c>
      <c r="H13" s="22" t="s">
        <v>219</v>
      </c>
      <c r="I13" s="14" t="s">
        <v>252</v>
      </c>
      <c r="J13" s="14" t="s">
        <v>253</v>
      </c>
      <c r="K13" s="74" t="s">
        <v>151</v>
      </c>
      <c r="L13" s="19" t="s">
        <v>93</v>
      </c>
      <c r="M13" s="20">
        <v>40</v>
      </c>
      <c r="N13" s="20" t="s">
        <v>169</v>
      </c>
      <c r="O13" s="31" t="s">
        <v>169</v>
      </c>
      <c r="P13" s="31">
        <v>40</v>
      </c>
      <c r="Q13" s="31" t="s">
        <v>169</v>
      </c>
      <c r="R13" s="31" t="s">
        <v>169</v>
      </c>
      <c r="S13" s="20">
        <f t="shared" ref="S13:S31" si="3">M13+P13</f>
        <v>80</v>
      </c>
      <c r="T13" s="20" t="s">
        <v>18</v>
      </c>
      <c r="U13" s="20">
        <v>23</v>
      </c>
      <c r="V13" s="19" t="s">
        <v>224</v>
      </c>
      <c r="W13" s="74" t="s">
        <v>85</v>
      </c>
      <c r="X13" s="91" t="s">
        <v>1323</v>
      </c>
      <c r="Y13" s="27" t="s">
        <v>302</v>
      </c>
      <c r="Z13" s="20" t="s">
        <v>18</v>
      </c>
      <c r="AA13" s="14" t="s">
        <v>254</v>
      </c>
      <c r="AB13" s="20">
        <v>0</v>
      </c>
      <c r="AC13" s="20">
        <v>0</v>
      </c>
      <c r="AD13" s="74" t="s">
        <v>419</v>
      </c>
      <c r="AE13" s="73" t="s">
        <v>179</v>
      </c>
    </row>
    <row r="14" spans="1:31" s="6" customFormat="1" ht="20.100000000000001" customHeight="1">
      <c r="A14" s="19">
        <v>12</v>
      </c>
      <c r="B14" s="81">
        <v>12677</v>
      </c>
      <c r="C14" s="32" t="s">
        <v>397</v>
      </c>
      <c r="D14" s="19" t="s">
        <v>55</v>
      </c>
      <c r="E14" s="19" t="s">
        <v>241</v>
      </c>
      <c r="F14" s="19" t="s">
        <v>255</v>
      </c>
      <c r="G14" s="22">
        <v>1</v>
      </c>
      <c r="H14" s="20" t="s">
        <v>256</v>
      </c>
      <c r="I14" s="21" t="s">
        <v>257</v>
      </c>
      <c r="J14" s="14" t="s">
        <v>329</v>
      </c>
      <c r="K14" s="74" t="s">
        <v>149</v>
      </c>
      <c r="L14" s="19" t="s">
        <v>93</v>
      </c>
      <c r="M14" s="20">
        <v>50</v>
      </c>
      <c r="N14" s="20">
        <v>30</v>
      </c>
      <c r="O14" s="31">
        <v>54</v>
      </c>
      <c r="P14" s="31">
        <v>48</v>
      </c>
      <c r="Q14" s="31">
        <v>27</v>
      </c>
      <c r="R14" s="31">
        <v>53.5</v>
      </c>
      <c r="S14" s="20">
        <f t="shared" si="3"/>
        <v>98</v>
      </c>
      <c r="T14" s="20">
        <f t="shared" ref="T14:T31" si="4">N14+Q14</f>
        <v>57</v>
      </c>
      <c r="U14" s="20" t="s">
        <v>169</v>
      </c>
      <c r="V14" s="19" t="s">
        <v>224</v>
      </c>
      <c r="W14" s="74" t="s">
        <v>84</v>
      </c>
      <c r="X14" s="91" t="s">
        <v>1322</v>
      </c>
      <c r="Y14" s="27" t="s">
        <v>261</v>
      </c>
      <c r="Z14" s="20" t="s">
        <v>18</v>
      </c>
      <c r="AA14" s="21" t="s">
        <v>258</v>
      </c>
      <c r="AB14" s="22">
        <v>18</v>
      </c>
      <c r="AC14" s="22">
        <v>10.4</v>
      </c>
      <c r="AD14" s="74" t="s">
        <v>420</v>
      </c>
      <c r="AE14" s="73" t="s">
        <v>180</v>
      </c>
    </row>
    <row r="15" spans="1:31" s="6" customFormat="1" ht="20.100000000000001" customHeight="1">
      <c r="A15" s="19">
        <v>13</v>
      </c>
      <c r="B15" s="81">
        <v>12688</v>
      </c>
      <c r="C15" s="32" t="s">
        <v>398</v>
      </c>
      <c r="D15" s="19" t="s">
        <v>37</v>
      </c>
      <c r="E15" s="19" t="s">
        <v>241</v>
      </c>
      <c r="F15" s="20" t="s">
        <v>18</v>
      </c>
      <c r="G15" s="20" t="s">
        <v>18</v>
      </c>
      <c r="H15" s="22" t="s">
        <v>220</v>
      </c>
      <c r="I15" s="14" t="s">
        <v>259</v>
      </c>
      <c r="J15" s="14" t="s">
        <v>260</v>
      </c>
      <c r="K15" s="74" t="s">
        <v>94</v>
      </c>
      <c r="L15" s="19" t="s">
        <v>93</v>
      </c>
      <c r="M15" s="20">
        <v>45</v>
      </c>
      <c r="N15" s="20" t="s">
        <v>169</v>
      </c>
      <c r="O15" s="31" t="s">
        <v>169</v>
      </c>
      <c r="P15" s="31">
        <v>44</v>
      </c>
      <c r="Q15" s="31" t="s">
        <v>169</v>
      </c>
      <c r="R15" s="31" t="s">
        <v>169</v>
      </c>
      <c r="S15" s="20">
        <f t="shared" si="3"/>
        <v>89</v>
      </c>
      <c r="T15" s="20" t="s">
        <v>18</v>
      </c>
      <c r="U15" s="20" t="s">
        <v>169</v>
      </c>
      <c r="V15" s="19" t="s">
        <v>224</v>
      </c>
      <c r="W15" s="74" t="s">
        <v>84</v>
      </c>
      <c r="X15" s="91" t="s">
        <v>1323</v>
      </c>
      <c r="Y15" s="27" t="s">
        <v>262</v>
      </c>
      <c r="Z15" s="20" t="s">
        <v>18</v>
      </c>
      <c r="AA15" s="21" t="s">
        <v>18</v>
      </c>
      <c r="AB15" s="20">
        <v>0</v>
      </c>
      <c r="AC15" s="20">
        <v>0</v>
      </c>
      <c r="AD15" s="74" t="s">
        <v>421</v>
      </c>
      <c r="AE15" s="73" t="s">
        <v>184</v>
      </c>
    </row>
    <row r="16" spans="1:31" s="6" customFormat="1" ht="20.100000000000001" customHeight="1">
      <c r="A16" s="19">
        <v>14</v>
      </c>
      <c r="B16" s="81">
        <v>13266</v>
      </c>
      <c r="C16" s="32" t="s">
        <v>399</v>
      </c>
      <c r="D16" s="19" t="s">
        <v>16</v>
      </c>
      <c r="E16" s="19" t="s">
        <v>241</v>
      </c>
      <c r="F16" s="19" t="s">
        <v>263</v>
      </c>
      <c r="G16" s="22">
        <v>1</v>
      </c>
      <c r="H16" s="22" t="s">
        <v>221</v>
      </c>
      <c r="I16" s="21" t="s">
        <v>264</v>
      </c>
      <c r="J16" s="14" t="s">
        <v>265</v>
      </c>
      <c r="K16" s="74" t="s">
        <v>150</v>
      </c>
      <c r="L16" s="19" t="s">
        <v>93</v>
      </c>
      <c r="M16" s="20">
        <v>20</v>
      </c>
      <c r="N16" s="20">
        <v>8</v>
      </c>
      <c r="O16" s="31">
        <v>50.2</v>
      </c>
      <c r="P16" s="31">
        <v>20</v>
      </c>
      <c r="Q16" s="31">
        <v>8</v>
      </c>
      <c r="R16" s="31">
        <v>51</v>
      </c>
      <c r="S16" s="20">
        <f t="shared" si="3"/>
        <v>40</v>
      </c>
      <c r="T16" s="20">
        <f t="shared" si="4"/>
        <v>16</v>
      </c>
      <c r="U16" s="20" t="s">
        <v>169</v>
      </c>
      <c r="V16" s="19" t="s">
        <v>224</v>
      </c>
      <c r="W16" s="74" t="s">
        <v>85</v>
      </c>
      <c r="X16" s="100" t="s">
        <v>1324</v>
      </c>
      <c r="Y16" s="27" t="s">
        <v>266</v>
      </c>
      <c r="Z16" s="20" t="s">
        <v>18</v>
      </c>
      <c r="AA16" s="14" t="s">
        <v>267</v>
      </c>
      <c r="AB16" s="20">
        <v>0</v>
      </c>
      <c r="AC16" s="20">
        <v>0</v>
      </c>
      <c r="AD16" s="74" t="s">
        <v>422</v>
      </c>
      <c r="AE16" s="73" t="s">
        <v>182</v>
      </c>
    </row>
    <row r="17" spans="1:31" s="6" customFormat="1" ht="20.100000000000001" customHeight="1">
      <c r="A17" s="19">
        <v>15</v>
      </c>
      <c r="B17" s="81">
        <v>12771</v>
      </c>
      <c r="C17" s="32" t="s">
        <v>400</v>
      </c>
      <c r="D17" s="19" t="s">
        <v>56</v>
      </c>
      <c r="E17" s="19" t="s">
        <v>241</v>
      </c>
      <c r="F17" s="20" t="s">
        <v>18</v>
      </c>
      <c r="G17" s="20" t="s">
        <v>18</v>
      </c>
      <c r="H17" s="22" t="s">
        <v>222</v>
      </c>
      <c r="I17" s="14" t="s">
        <v>268</v>
      </c>
      <c r="J17" s="14" t="s">
        <v>269</v>
      </c>
      <c r="K17" s="74" t="s">
        <v>151</v>
      </c>
      <c r="L17" s="19" t="s">
        <v>93</v>
      </c>
      <c r="M17" s="20">
        <v>22</v>
      </c>
      <c r="N17" s="20">
        <v>3</v>
      </c>
      <c r="O17" s="31">
        <v>56</v>
      </c>
      <c r="P17" s="31">
        <v>22</v>
      </c>
      <c r="Q17" s="31">
        <v>4</v>
      </c>
      <c r="R17" s="31">
        <v>59</v>
      </c>
      <c r="S17" s="20">
        <f t="shared" si="3"/>
        <v>44</v>
      </c>
      <c r="T17" s="20">
        <f t="shared" si="4"/>
        <v>7</v>
      </c>
      <c r="U17" s="20" t="s">
        <v>169</v>
      </c>
      <c r="V17" s="19" t="s">
        <v>224</v>
      </c>
      <c r="W17" s="74" t="s">
        <v>84</v>
      </c>
      <c r="X17" s="14" t="s">
        <v>270</v>
      </c>
      <c r="Y17" s="27" t="s">
        <v>271</v>
      </c>
      <c r="Z17" s="27" t="s">
        <v>272</v>
      </c>
      <c r="AA17" s="14" t="s">
        <v>273</v>
      </c>
      <c r="AB17" s="20">
        <v>0</v>
      </c>
      <c r="AC17" s="20">
        <v>0</v>
      </c>
      <c r="AD17" s="74" t="s">
        <v>423</v>
      </c>
      <c r="AE17" s="73" t="s">
        <v>185</v>
      </c>
    </row>
    <row r="18" spans="1:31" s="6" customFormat="1" ht="20.100000000000001" customHeight="1">
      <c r="A18" s="19">
        <v>16</v>
      </c>
      <c r="B18" s="81">
        <v>12779</v>
      </c>
      <c r="C18" s="32" t="s">
        <v>401</v>
      </c>
      <c r="D18" s="19" t="s">
        <v>57</v>
      </c>
      <c r="E18" s="19" t="s">
        <v>241</v>
      </c>
      <c r="F18" s="20" t="s">
        <v>18</v>
      </c>
      <c r="G18" s="20" t="s">
        <v>18</v>
      </c>
      <c r="H18" s="22" t="s">
        <v>225</v>
      </c>
      <c r="I18" s="21" t="s">
        <v>274</v>
      </c>
      <c r="J18" s="14" t="s">
        <v>275</v>
      </c>
      <c r="K18" s="74" t="s">
        <v>152</v>
      </c>
      <c r="L18" s="19" t="s">
        <v>93</v>
      </c>
      <c r="M18" s="20">
        <v>40</v>
      </c>
      <c r="N18" s="20">
        <v>16</v>
      </c>
      <c r="O18" s="31">
        <v>53</v>
      </c>
      <c r="P18" s="31">
        <v>40</v>
      </c>
      <c r="Q18" s="31">
        <v>12</v>
      </c>
      <c r="R18" s="31">
        <v>50</v>
      </c>
      <c r="S18" s="20">
        <f t="shared" si="3"/>
        <v>80</v>
      </c>
      <c r="T18" s="20">
        <f t="shared" si="4"/>
        <v>28</v>
      </c>
      <c r="U18" s="20" t="s">
        <v>169</v>
      </c>
      <c r="V18" s="19" t="s">
        <v>224</v>
      </c>
      <c r="W18" s="74" t="s">
        <v>84</v>
      </c>
      <c r="X18" s="21" t="s">
        <v>330</v>
      </c>
      <c r="Y18" s="27" t="s">
        <v>276</v>
      </c>
      <c r="Z18" s="25" t="s">
        <v>277</v>
      </c>
      <c r="AA18" s="14" t="s">
        <v>278</v>
      </c>
      <c r="AB18" s="20">
        <v>0</v>
      </c>
      <c r="AC18" s="20">
        <v>0</v>
      </c>
      <c r="AD18" s="74" t="s">
        <v>410</v>
      </c>
      <c r="AE18" s="73" t="s">
        <v>180</v>
      </c>
    </row>
    <row r="19" spans="1:31" s="6" customFormat="1" ht="20.100000000000001" customHeight="1">
      <c r="A19" s="19">
        <v>17</v>
      </c>
      <c r="B19" s="81">
        <v>12898</v>
      </c>
      <c r="C19" s="32" t="s">
        <v>402</v>
      </c>
      <c r="D19" s="19" t="s">
        <v>15</v>
      </c>
      <c r="E19" s="19" t="s">
        <v>241</v>
      </c>
      <c r="F19" s="20" t="s">
        <v>18</v>
      </c>
      <c r="G19" s="20" t="s">
        <v>18</v>
      </c>
      <c r="H19" s="20" t="s">
        <v>18</v>
      </c>
      <c r="I19" s="14" t="s">
        <v>252</v>
      </c>
      <c r="J19" s="14" t="s">
        <v>279</v>
      </c>
      <c r="K19" s="74" t="s">
        <v>94</v>
      </c>
      <c r="L19" s="19" t="s">
        <v>93</v>
      </c>
      <c r="M19" s="20">
        <v>12</v>
      </c>
      <c r="N19" s="20">
        <v>7</v>
      </c>
      <c r="O19" s="31">
        <v>53.8</v>
      </c>
      <c r="P19" s="31">
        <v>15</v>
      </c>
      <c r="Q19" s="31">
        <v>1</v>
      </c>
      <c r="R19" s="31">
        <v>53.1</v>
      </c>
      <c r="S19" s="20">
        <f t="shared" si="3"/>
        <v>27</v>
      </c>
      <c r="T19" s="20">
        <f t="shared" si="4"/>
        <v>8</v>
      </c>
      <c r="U19" s="20" t="s">
        <v>169</v>
      </c>
      <c r="V19" s="19" t="s">
        <v>224</v>
      </c>
      <c r="W19" s="74" t="s">
        <v>84</v>
      </c>
      <c r="X19" s="21" t="s">
        <v>280</v>
      </c>
      <c r="Y19" s="27" t="s">
        <v>281</v>
      </c>
      <c r="Z19" s="20" t="s">
        <v>18</v>
      </c>
      <c r="AA19" s="21" t="s">
        <v>282</v>
      </c>
      <c r="AB19" s="20">
        <v>0</v>
      </c>
      <c r="AC19" s="20">
        <v>0</v>
      </c>
      <c r="AD19" s="74" t="s">
        <v>411</v>
      </c>
      <c r="AE19" s="73" t="s">
        <v>184</v>
      </c>
    </row>
    <row r="20" spans="1:31" s="6" customFormat="1" ht="20.100000000000001" customHeight="1">
      <c r="A20" s="19">
        <v>18</v>
      </c>
      <c r="B20" s="81">
        <v>12909</v>
      </c>
      <c r="C20" s="32" t="s">
        <v>403</v>
      </c>
      <c r="D20" s="19" t="s">
        <v>37</v>
      </c>
      <c r="E20" s="19" t="s">
        <v>241</v>
      </c>
      <c r="F20" s="19" t="s">
        <v>283</v>
      </c>
      <c r="G20" s="22">
        <v>1</v>
      </c>
      <c r="H20" s="22" t="s">
        <v>226</v>
      </c>
      <c r="I20" s="21" t="s">
        <v>284</v>
      </c>
      <c r="J20" s="14" t="s">
        <v>285</v>
      </c>
      <c r="K20" s="74" t="s">
        <v>151</v>
      </c>
      <c r="L20" s="19" t="s">
        <v>93</v>
      </c>
      <c r="M20" s="20">
        <v>25</v>
      </c>
      <c r="N20" s="20">
        <v>9</v>
      </c>
      <c r="O20" s="31" t="s">
        <v>165</v>
      </c>
      <c r="P20" s="31">
        <v>25</v>
      </c>
      <c r="Q20" s="31">
        <v>8</v>
      </c>
      <c r="R20" s="31" t="s">
        <v>164</v>
      </c>
      <c r="S20" s="20">
        <f t="shared" si="3"/>
        <v>50</v>
      </c>
      <c r="T20" s="20">
        <f t="shared" si="4"/>
        <v>17</v>
      </c>
      <c r="U20" s="20" t="s">
        <v>169</v>
      </c>
      <c r="V20" s="19" t="s">
        <v>224</v>
      </c>
      <c r="W20" s="74" t="s">
        <v>84</v>
      </c>
      <c r="X20" s="21" t="s">
        <v>286</v>
      </c>
      <c r="Y20" s="27" t="s">
        <v>288</v>
      </c>
      <c r="Z20" s="20" t="s">
        <v>18</v>
      </c>
      <c r="AA20" s="14" t="s">
        <v>287</v>
      </c>
      <c r="AB20" s="22">
        <v>4</v>
      </c>
      <c r="AC20" s="22">
        <v>8</v>
      </c>
      <c r="AD20" s="74" t="s">
        <v>412</v>
      </c>
      <c r="AE20" s="73" t="s">
        <v>180</v>
      </c>
    </row>
    <row r="21" spans="1:31" s="6" customFormat="1" ht="20.100000000000001" customHeight="1">
      <c r="A21" s="19">
        <v>19</v>
      </c>
      <c r="B21" s="81">
        <v>12949</v>
      </c>
      <c r="C21" s="32" t="s">
        <v>404</v>
      </c>
      <c r="D21" s="19" t="s">
        <v>15</v>
      </c>
      <c r="E21" s="19" t="s">
        <v>241</v>
      </c>
      <c r="F21" s="22" t="s">
        <v>227</v>
      </c>
      <c r="G21" s="22">
        <v>1</v>
      </c>
      <c r="H21" s="22" t="s">
        <v>227</v>
      </c>
      <c r="I21" s="14" t="s">
        <v>289</v>
      </c>
      <c r="J21" s="14" t="s">
        <v>290</v>
      </c>
      <c r="K21" s="74" t="s">
        <v>148</v>
      </c>
      <c r="L21" s="19" t="s">
        <v>93</v>
      </c>
      <c r="M21" s="20">
        <v>20</v>
      </c>
      <c r="N21" s="20">
        <v>9</v>
      </c>
      <c r="O21" s="31">
        <v>48.5</v>
      </c>
      <c r="P21" s="31">
        <v>20</v>
      </c>
      <c r="Q21" s="31">
        <v>15</v>
      </c>
      <c r="R21" s="31">
        <v>53.9</v>
      </c>
      <c r="S21" s="20">
        <f t="shared" si="3"/>
        <v>40</v>
      </c>
      <c r="T21" s="20">
        <f t="shared" si="4"/>
        <v>24</v>
      </c>
      <c r="U21" s="20" t="s">
        <v>169</v>
      </c>
      <c r="V21" s="19" t="s">
        <v>224</v>
      </c>
      <c r="W21" s="74" t="s">
        <v>84</v>
      </c>
      <c r="X21" s="91" t="s">
        <v>1325</v>
      </c>
      <c r="Y21" s="27" t="s">
        <v>291</v>
      </c>
      <c r="Z21" s="20" t="s">
        <v>18</v>
      </c>
      <c r="AA21" s="100" t="s">
        <v>292</v>
      </c>
      <c r="AB21" s="20">
        <v>0</v>
      </c>
      <c r="AC21" s="20">
        <v>0</v>
      </c>
      <c r="AD21" s="74" t="s">
        <v>413</v>
      </c>
      <c r="AE21" s="73" t="s">
        <v>186</v>
      </c>
    </row>
    <row r="22" spans="1:31" s="6" customFormat="1" ht="20.100000000000001" customHeight="1">
      <c r="A22" s="19">
        <v>20</v>
      </c>
      <c r="B22" s="81">
        <v>12957</v>
      </c>
      <c r="C22" s="32" t="s">
        <v>405</v>
      </c>
      <c r="D22" s="19" t="s">
        <v>58</v>
      </c>
      <c r="E22" s="19" t="s">
        <v>241</v>
      </c>
      <c r="F22" s="20" t="s">
        <v>18</v>
      </c>
      <c r="G22" s="22">
        <v>1</v>
      </c>
      <c r="H22" s="22" t="s">
        <v>228</v>
      </c>
      <c r="I22" s="21" t="s">
        <v>293</v>
      </c>
      <c r="J22" s="14" t="s">
        <v>294</v>
      </c>
      <c r="K22" s="74" t="s">
        <v>152</v>
      </c>
      <c r="L22" s="19" t="s">
        <v>93</v>
      </c>
      <c r="M22" s="20">
        <v>20</v>
      </c>
      <c r="N22" s="20">
        <v>12</v>
      </c>
      <c r="O22" s="31">
        <v>58</v>
      </c>
      <c r="P22" s="31">
        <v>19</v>
      </c>
      <c r="Q22" s="31">
        <v>11</v>
      </c>
      <c r="R22" s="31">
        <v>55</v>
      </c>
      <c r="S22" s="20">
        <f t="shared" si="3"/>
        <v>39</v>
      </c>
      <c r="T22" s="20">
        <f t="shared" si="4"/>
        <v>23</v>
      </c>
      <c r="U22" s="20" t="s">
        <v>169</v>
      </c>
      <c r="V22" s="19" t="s">
        <v>224</v>
      </c>
      <c r="W22" s="74" t="s">
        <v>84</v>
      </c>
      <c r="X22" s="14" t="s">
        <v>297</v>
      </c>
      <c r="Y22" s="27" t="s">
        <v>295</v>
      </c>
      <c r="Z22" s="20" t="s">
        <v>18</v>
      </c>
      <c r="AA22" s="14" t="s">
        <v>296</v>
      </c>
      <c r="AB22" s="22">
        <v>0</v>
      </c>
      <c r="AC22" s="22">
        <v>5.3</v>
      </c>
      <c r="AD22" s="74" t="s">
        <v>424</v>
      </c>
      <c r="AE22" s="73" t="s">
        <v>180</v>
      </c>
    </row>
    <row r="23" spans="1:31" s="6" customFormat="1" ht="20.100000000000001" customHeight="1">
      <c r="A23" s="19">
        <v>21</v>
      </c>
      <c r="B23" s="81">
        <v>12996</v>
      </c>
      <c r="C23" s="32" t="s">
        <v>406</v>
      </c>
      <c r="D23" s="19" t="s">
        <v>37</v>
      </c>
      <c r="E23" s="19" t="s">
        <v>241</v>
      </c>
      <c r="F23" s="20" t="s">
        <v>18</v>
      </c>
      <c r="G23" s="20" t="s">
        <v>18</v>
      </c>
      <c r="H23" s="22" t="s">
        <v>229</v>
      </c>
      <c r="I23" s="21" t="s">
        <v>298</v>
      </c>
      <c r="J23" s="14" t="s">
        <v>300</v>
      </c>
      <c r="K23" s="74" t="s">
        <v>299</v>
      </c>
      <c r="L23" s="19" t="s">
        <v>93</v>
      </c>
      <c r="M23" s="20">
        <v>46</v>
      </c>
      <c r="N23" s="20">
        <v>18</v>
      </c>
      <c r="O23" s="31" t="s">
        <v>18</v>
      </c>
      <c r="P23" s="31">
        <v>68</v>
      </c>
      <c r="Q23" s="31">
        <v>25</v>
      </c>
      <c r="R23" s="31" t="s">
        <v>18</v>
      </c>
      <c r="S23" s="20">
        <f t="shared" si="3"/>
        <v>114</v>
      </c>
      <c r="T23" s="20">
        <f t="shared" si="4"/>
        <v>43</v>
      </c>
      <c r="U23" s="20" t="s">
        <v>166</v>
      </c>
      <c r="V23" s="19" t="s">
        <v>224</v>
      </c>
      <c r="W23" s="21" t="s">
        <v>18</v>
      </c>
      <c r="X23" s="21" t="s">
        <v>18</v>
      </c>
      <c r="Y23" s="27" t="s">
        <v>303</v>
      </c>
      <c r="Z23" s="20" t="s">
        <v>18</v>
      </c>
      <c r="AA23" s="21" t="s">
        <v>18</v>
      </c>
      <c r="AB23" s="20">
        <v>0</v>
      </c>
      <c r="AC23" s="20">
        <v>0</v>
      </c>
      <c r="AD23" s="74" t="s">
        <v>425</v>
      </c>
      <c r="AE23" s="73" t="s">
        <v>179</v>
      </c>
    </row>
    <row r="24" spans="1:31" s="6" customFormat="1" ht="20.100000000000001" customHeight="1">
      <c r="A24" s="19">
        <v>22</v>
      </c>
      <c r="B24" s="81">
        <v>13196</v>
      </c>
      <c r="C24" s="32" t="s">
        <v>407</v>
      </c>
      <c r="D24" s="19" t="s">
        <v>59</v>
      </c>
      <c r="E24" s="19" t="s">
        <v>241</v>
      </c>
      <c r="F24" s="20" t="s">
        <v>18</v>
      </c>
      <c r="G24" s="20" t="s">
        <v>18</v>
      </c>
      <c r="H24" s="20" t="s">
        <v>18</v>
      </c>
      <c r="I24" s="33" t="s">
        <v>304</v>
      </c>
      <c r="J24" s="33" t="s">
        <v>307</v>
      </c>
      <c r="K24" s="74" t="s">
        <v>305</v>
      </c>
      <c r="L24" s="19" t="s">
        <v>93</v>
      </c>
      <c r="M24" s="20">
        <v>30</v>
      </c>
      <c r="N24" s="20">
        <v>12</v>
      </c>
      <c r="O24" s="31">
        <v>47.4</v>
      </c>
      <c r="P24" s="31">
        <v>30</v>
      </c>
      <c r="Q24" s="31">
        <v>21</v>
      </c>
      <c r="R24" s="31">
        <v>46.7</v>
      </c>
      <c r="S24" s="20">
        <f t="shared" si="3"/>
        <v>60</v>
      </c>
      <c r="T24" s="20">
        <v>33</v>
      </c>
      <c r="U24" s="20">
        <v>47.5</v>
      </c>
      <c r="V24" s="19" t="s">
        <v>224</v>
      </c>
      <c r="W24" s="21" t="s">
        <v>18</v>
      </c>
      <c r="X24" s="91" t="s">
        <v>1326</v>
      </c>
      <c r="Y24" s="27" t="s">
        <v>308</v>
      </c>
      <c r="Z24" s="20" t="s">
        <v>18</v>
      </c>
      <c r="AA24" s="21" t="s">
        <v>309</v>
      </c>
      <c r="AB24" s="20">
        <v>0</v>
      </c>
      <c r="AC24" s="20">
        <v>0</v>
      </c>
      <c r="AD24" s="74" t="s">
        <v>426</v>
      </c>
      <c r="AE24" s="73" t="s">
        <v>180</v>
      </c>
    </row>
    <row r="25" spans="1:31" s="6" customFormat="1" ht="20.100000000000001" customHeight="1">
      <c r="A25" s="19">
        <v>23</v>
      </c>
      <c r="B25" s="81">
        <v>12730</v>
      </c>
      <c r="C25" s="19" t="s">
        <v>62</v>
      </c>
      <c r="D25" s="19" t="s">
        <v>60</v>
      </c>
      <c r="E25" s="19" t="s">
        <v>241</v>
      </c>
      <c r="F25" s="22" t="s">
        <v>230</v>
      </c>
      <c r="G25" s="22">
        <v>22</v>
      </c>
      <c r="H25" s="20" t="s">
        <v>18</v>
      </c>
      <c r="I25" s="21" t="s">
        <v>310</v>
      </c>
      <c r="J25" s="14" t="s">
        <v>311</v>
      </c>
      <c r="K25" s="74" t="s">
        <v>152</v>
      </c>
      <c r="L25" s="19" t="s">
        <v>92</v>
      </c>
      <c r="M25" s="20">
        <v>193</v>
      </c>
      <c r="N25" s="20" t="s">
        <v>169</v>
      </c>
      <c r="O25" s="31" t="s">
        <v>169</v>
      </c>
      <c r="P25" s="31">
        <v>184</v>
      </c>
      <c r="Q25" s="31" t="s">
        <v>169</v>
      </c>
      <c r="R25" s="31" t="s">
        <v>169</v>
      </c>
      <c r="S25" s="20">
        <f t="shared" si="3"/>
        <v>377</v>
      </c>
      <c r="T25" s="20" t="s">
        <v>18</v>
      </c>
      <c r="U25" s="20" t="s">
        <v>169</v>
      </c>
      <c r="V25" s="19" t="s">
        <v>159</v>
      </c>
      <c r="W25" s="74" t="s">
        <v>86</v>
      </c>
      <c r="X25" s="91" t="s">
        <v>331</v>
      </c>
      <c r="Y25" s="27" t="s">
        <v>313</v>
      </c>
      <c r="Z25" s="27" t="s">
        <v>312</v>
      </c>
      <c r="AA25" s="21" t="s">
        <v>320</v>
      </c>
      <c r="AB25" s="22">
        <v>14.5</v>
      </c>
      <c r="AC25" s="22">
        <v>13</v>
      </c>
      <c r="AD25" s="74" t="s">
        <v>217</v>
      </c>
      <c r="AE25" s="73" t="s">
        <v>180</v>
      </c>
    </row>
    <row r="26" spans="1:31" s="6" customFormat="1" ht="20.100000000000001" customHeight="1">
      <c r="A26" s="19">
        <v>24</v>
      </c>
      <c r="B26" s="81">
        <v>12735</v>
      </c>
      <c r="C26" s="19" t="s">
        <v>63</v>
      </c>
      <c r="D26" s="19" t="s">
        <v>37</v>
      </c>
      <c r="E26" s="19" t="s">
        <v>241</v>
      </c>
      <c r="F26" s="20" t="s">
        <v>18</v>
      </c>
      <c r="G26" s="20" t="s">
        <v>18</v>
      </c>
      <c r="H26" s="22" t="s">
        <v>231</v>
      </c>
      <c r="I26" s="14" t="s">
        <v>314</v>
      </c>
      <c r="J26" s="14" t="s">
        <v>315</v>
      </c>
      <c r="K26" s="74" t="s">
        <v>94</v>
      </c>
      <c r="L26" s="19" t="s">
        <v>93</v>
      </c>
      <c r="M26" s="20">
        <v>50</v>
      </c>
      <c r="N26" s="20">
        <v>23</v>
      </c>
      <c r="O26" s="31">
        <v>56</v>
      </c>
      <c r="P26" s="31">
        <v>50</v>
      </c>
      <c r="Q26" s="31">
        <v>25</v>
      </c>
      <c r="R26" s="31">
        <v>56</v>
      </c>
      <c r="S26" s="20">
        <f t="shared" si="3"/>
        <v>100</v>
      </c>
      <c r="T26" s="20">
        <f t="shared" si="4"/>
        <v>48</v>
      </c>
      <c r="U26" s="20" t="s">
        <v>169</v>
      </c>
      <c r="V26" s="19" t="s">
        <v>224</v>
      </c>
      <c r="W26" s="74" t="s">
        <v>84</v>
      </c>
      <c r="X26" s="100" t="s">
        <v>1327</v>
      </c>
      <c r="Y26" s="27" t="s">
        <v>316</v>
      </c>
      <c r="Z26" s="27" t="s">
        <v>317</v>
      </c>
      <c r="AA26" s="21" t="s">
        <v>319</v>
      </c>
      <c r="AB26" s="20">
        <v>0</v>
      </c>
      <c r="AC26" s="20">
        <v>0</v>
      </c>
      <c r="AD26" s="74" t="s">
        <v>427</v>
      </c>
      <c r="AE26" s="73" t="s">
        <v>182</v>
      </c>
    </row>
    <row r="27" spans="1:31" s="6" customFormat="1" ht="20.100000000000001" customHeight="1">
      <c r="A27" s="19">
        <v>25</v>
      </c>
      <c r="B27" s="81">
        <v>12843</v>
      </c>
      <c r="C27" s="19" t="s">
        <v>64</v>
      </c>
      <c r="D27" s="19" t="s">
        <v>37</v>
      </c>
      <c r="E27" s="19" t="s">
        <v>241</v>
      </c>
      <c r="F27" s="20" t="s">
        <v>18</v>
      </c>
      <c r="G27" s="20" t="s">
        <v>18</v>
      </c>
      <c r="H27" s="22" t="s">
        <v>232</v>
      </c>
      <c r="I27" s="14" t="s">
        <v>1242</v>
      </c>
      <c r="J27" s="91" t="s">
        <v>1245</v>
      </c>
      <c r="K27" s="74" t="s">
        <v>141</v>
      </c>
      <c r="L27" s="19" t="s">
        <v>93</v>
      </c>
      <c r="M27" s="20">
        <v>35</v>
      </c>
      <c r="N27" s="20">
        <f>35-17</f>
        <v>18</v>
      </c>
      <c r="O27" s="31" t="s">
        <v>167</v>
      </c>
      <c r="P27" s="31">
        <v>35</v>
      </c>
      <c r="Q27" s="31">
        <f>35-18</f>
        <v>17</v>
      </c>
      <c r="R27" s="31" t="s">
        <v>168</v>
      </c>
      <c r="S27" s="20">
        <f t="shared" si="3"/>
        <v>70</v>
      </c>
      <c r="T27" s="20">
        <f t="shared" si="4"/>
        <v>35</v>
      </c>
      <c r="U27" s="20" t="s">
        <v>169</v>
      </c>
      <c r="V27" s="19" t="s">
        <v>224</v>
      </c>
      <c r="W27" s="74" t="s">
        <v>84</v>
      </c>
      <c r="X27" s="100" t="s">
        <v>1329</v>
      </c>
      <c r="Y27" s="27" t="s">
        <v>316</v>
      </c>
      <c r="Z27" s="27" t="s">
        <v>318</v>
      </c>
      <c r="AA27" s="14" t="s">
        <v>321</v>
      </c>
      <c r="AB27" s="22">
        <v>77.099999999999994</v>
      </c>
      <c r="AC27" s="22">
        <v>85.7</v>
      </c>
      <c r="AD27" s="74" t="s">
        <v>1222</v>
      </c>
      <c r="AE27" s="73" t="s">
        <v>1223</v>
      </c>
    </row>
    <row r="28" spans="1:31" s="6" customFormat="1" ht="20.100000000000001" customHeight="1">
      <c r="A28" s="19">
        <v>26</v>
      </c>
      <c r="B28" s="81">
        <v>13289</v>
      </c>
      <c r="C28" s="19" t="s">
        <v>65</v>
      </c>
      <c r="D28" s="19" t="s">
        <v>60</v>
      </c>
      <c r="E28" s="19" t="s">
        <v>241</v>
      </c>
      <c r="F28" s="20" t="s">
        <v>18</v>
      </c>
      <c r="G28" s="20" t="s">
        <v>18</v>
      </c>
      <c r="H28" s="22" t="s">
        <v>233</v>
      </c>
      <c r="I28" s="14" t="s">
        <v>1243</v>
      </c>
      <c r="J28" s="91" t="s">
        <v>322</v>
      </c>
      <c r="K28" s="74" t="s">
        <v>152</v>
      </c>
      <c r="L28" s="19" t="s">
        <v>93</v>
      </c>
      <c r="M28" s="20">
        <v>197</v>
      </c>
      <c r="N28" s="20">
        <v>76</v>
      </c>
      <c r="O28" s="31">
        <v>50</v>
      </c>
      <c r="P28" s="31">
        <v>196</v>
      </c>
      <c r="Q28" s="31">
        <v>70</v>
      </c>
      <c r="R28" s="31">
        <v>50.5</v>
      </c>
      <c r="S28" s="20">
        <f t="shared" si="3"/>
        <v>393</v>
      </c>
      <c r="T28" s="20">
        <f t="shared" si="4"/>
        <v>146</v>
      </c>
      <c r="U28" s="20" t="s">
        <v>169</v>
      </c>
      <c r="V28" s="19" t="s">
        <v>224</v>
      </c>
      <c r="W28" s="74" t="s">
        <v>88</v>
      </c>
      <c r="X28" s="91" t="s">
        <v>1328</v>
      </c>
      <c r="Y28" s="27" t="s">
        <v>323</v>
      </c>
      <c r="Z28" s="27" t="s">
        <v>312</v>
      </c>
      <c r="AA28" s="21" t="s">
        <v>324</v>
      </c>
      <c r="AB28" s="20">
        <v>0</v>
      </c>
      <c r="AC28" s="20">
        <v>0</v>
      </c>
      <c r="AD28" s="74" t="s">
        <v>1217</v>
      </c>
      <c r="AE28" s="73" t="s">
        <v>180</v>
      </c>
    </row>
    <row r="29" spans="1:31" s="6" customFormat="1" ht="20.100000000000001" customHeight="1">
      <c r="A29" s="19">
        <v>27</v>
      </c>
      <c r="B29" s="81">
        <v>12987</v>
      </c>
      <c r="C29" s="19" t="s">
        <v>66</v>
      </c>
      <c r="D29" s="19" t="s">
        <v>37</v>
      </c>
      <c r="E29" s="19" t="s">
        <v>241</v>
      </c>
      <c r="F29" s="19" t="s">
        <v>325</v>
      </c>
      <c r="G29" s="22">
        <v>1</v>
      </c>
      <c r="H29" s="22" t="s">
        <v>234</v>
      </c>
      <c r="I29" s="14" t="s">
        <v>1242</v>
      </c>
      <c r="J29" s="14" t="s">
        <v>326</v>
      </c>
      <c r="K29" s="74" t="s">
        <v>94</v>
      </c>
      <c r="L29" s="19" t="s">
        <v>93</v>
      </c>
      <c r="M29" s="20">
        <v>63</v>
      </c>
      <c r="N29" s="20">
        <v>29</v>
      </c>
      <c r="O29" s="31" t="s">
        <v>170</v>
      </c>
      <c r="P29" s="31">
        <v>61</v>
      </c>
      <c r="Q29" s="31">
        <v>34</v>
      </c>
      <c r="R29" s="31" t="s">
        <v>171</v>
      </c>
      <c r="S29" s="20">
        <f t="shared" si="3"/>
        <v>124</v>
      </c>
      <c r="T29" s="20">
        <f t="shared" si="4"/>
        <v>63</v>
      </c>
      <c r="U29" s="20" t="s">
        <v>169</v>
      </c>
      <c r="V29" s="19" t="s">
        <v>224</v>
      </c>
      <c r="W29" s="74" t="s">
        <v>84</v>
      </c>
      <c r="X29" s="14" t="s">
        <v>332</v>
      </c>
      <c r="Y29" s="27" t="s">
        <v>316</v>
      </c>
      <c r="Z29" s="19" t="s">
        <v>333</v>
      </c>
      <c r="AA29" s="14" t="s">
        <v>335</v>
      </c>
      <c r="AB29" s="20">
        <v>0</v>
      </c>
      <c r="AC29" s="20">
        <v>0</v>
      </c>
      <c r="AD29" s="74" t="s">
        <v>1218</v>
      </c>
      <c r="AE29" s="73" t="s">
        <v>195</v>
      </c>
    </row>
    <row r="30" spans="1:31" s="6" customFormat="1" ht="20.100000000000001" customHeight="1">
      <c r="A30" s="19">
        <v>28</v>
      </c>
      <c r="B30" s="81">
        <v>13508</v>
      </c>
      <c r="C30" s="19" t="s">
        <v>67</v>
      </c>
      <c r="D30" s="29" t="s">
        <v>37</v>
      </c>
      <c r="E30" s="19" t="s">
        <v>241</v>
      </c>
      <c r="F30" s="22" t="s">
        <v>235</v>
      </c>
      <c r="G30" s="22">
        <v>1</v>
      </c>
      <c r="H30" s="22" t="s">
        <v>336</v>
      </c>
      <c r="I30" s="14" t="s">
        <v>337</v>
      </c>
      <c r="J30" s="14" t="s">
        <v>338</v>
      </c>
      <c r="K30" s="74" t="s">
        <v>151</v>
      </c>
      <c r="L30" s="19" t="s">
        <v>93</v>
      </c>
      <c r="M30" s="20">
        <v>85</v>
      </c>
      <c r="N30" s="20">
        <v>27</v>
      </c>
      <c r="O30" s="31">
        <v>47.6</v>
      </c>
      <c r="P30" s="31">
        <v>84</v>
      </c>
      <c r="Q30" s="31">
        <v>26</v>
      </c>
      <c r="R30" s="31">
        <v>46.2</v>
      </c>
      <c r="S30" s="20">
        <f t="shared" si="3"/>
        <v>169</v>
      </c>
      <c r="T30" s="20">
        <f t="shared" si="4"/>
        <v>53</v>
      </c>
      <c r="U30" s="20" t="s">
        <v>169</v>
      </c>
      <c r="V30" s="19" t="s">
        <v>224</v>
      </c>
      <c r="W30" s="74" t="s">
        <v>84</v>
      </c>
      <c r="X30" s="14" t="s">
        <v>339</v>
      </c>
      <c r="Y30" s="27" t="s">
        <v>316</v>
      </c>
      <c r="Z30" s="19" t="s">
        <v>340</v>
      </c>
      <c r="AA30" s="14" t="s">
        <v>334</v>
      </c>
      <c r="AB30" s="20">
        <v>0</v>
      </c>
      <c r="AC30" s="20">
        <v>0</v>
      </c>
      <c r="AD30" s="74" t="s">
        <v>1219</v>
      </c>
      <c r="AE30" s="73" t="s">
        <v>187</v>
      </c>
    </row>
    <row r="31" spans="1:31" s="6" customFormat="1" ht="20.100000000000001" customHeight="1">
      <c r="A31" s="19">
        <v>29</v>
      </c>
      <c r="B31" s="81">
        <v>13146</v>
      </c>
      <c r="C31" s="19" t="s">
        <v>68</v>
      </c>
      <c r="D31" s="29" t="s">
        <v>36</v>
      </c>
      <c r="E31" s="19" t="s">
        <v>241</v>
      </c>
      <c r="F31" s="20" t="s">
        <v>18</v>
      </c>
      <c r="G31" s="20" t="s">
        <v>18</v>
      </c>
      <c r="H31" s="22" t="s">
        <v>236</v>
      </c>
      <c r="I31" s="14" t="s">
        <v>1244</v>
      </c>
      <c r="J31" s="14" t="s">
        <v>341</v>
      </c>
      <c r="K31" s="74" t="s">
        <v>94</v>
      </c>
      <c r="L31" s="19" t="s">
        <v>93</v>
      </c>
      <c r="M31" s="20">
        <v>23</v>
      </c>
      <c r="N31" s="30">
        <f>23*1/3.3</f>
        <v>6.9696969696969697</v>
      </c>
      <c r="O31" s="31">
        <v>39</v>
      </c>
      <c r="P31" s="31">
        <v>18</v>
      </c>
      <c r="Q31" s="85">
        <f>18*1/3.4</f>
        <v>5.2941176470588234</v>
      </c>
      <c r="R31" s="31">
        <v>35</v>
      </c>
      <c r="S31" s="20">
        <f t="shared" si="3"/>
        <v>41</v>
      </c>
      <c r="T31" s="30">
        <f t="shared" si="4"/>
        <v>12.263814616755793</v>
      </c>
      <c r="U31" s="20" t="s">
        <v>169</v>
      </c>
      <c r="V31" s="19" t="s">
        <v>224</v>
      </c>
      <c r="W31" s="74" t="s">
        <v>87</v>
      </c>
      <c r="X31" s="14" t="s">
        <v>344</v>
      </c>
      <c r="Y31" s="27" t="s">
        <v>316</v>
      </c>
      <c r="Z31" s="19" t="s">
        <v>342</v>
      </c>
      <c r="AA31" s="14" t="s">
        <v>343</v>
      </c>
      <c r="AB31" s="20">
        <v>0</v>
      </c>
      <c r="AC31" s="20">
        <v>0</v>
      </c>
      <c r="AD31" s="74" t="s">
        <v>1220</v>
      </c>
      <c r="AE31" s="73" t="s">
        <v>197</v>
      </c>
    </row>
    <row r="32" spans="1:31" s="6" customFormat="1" ht="20.100000000000001" customHeight="1">
      <c r="A32" s="19">
        <v>30</v>
      </c>
      <c r="B32" s="81">
        <v>13087</v>
      </c>
      <c r="C32" s="22" t="s">
        <v>69</v>
      </c>
      <c r="D32" s="29" t="s">
        <v>61</v>
      </c>
      <c r="E32" s="19" t="s">
        <v>241</v>
      </c>
      <c r="F32" s="20" t="s">
        <v>18</v>
      </c>
      <c r="G32" s="22">
        <v>1</v>
      </c>
      <c r="H32" s="22" t="s">
        <v>223</v>
      </c>
      <c r="I32" s="14" t="s">
        <v>259</v>
      </c>
      <c r="J32" s="14" t="s">
        <v>345</v>
      </c>
      <c r="K32" s="74" t="s">
        <v>94</v>
      </c>
      <c r="L32" s="19" t="s">
        <v>91</v>
      </c>
      <c r="M32" s="20">
        <v>15</v>
      </c>
      <c r="N32" s="20">
        <v>2</v>
      </c>
      <c r="O32" s="31">
        <v>40.1</v>
      </c>
      <c r="P32" s="31" t="s">
        <v>172</v>
      </c>
      <c r="Q32" s="31" t="s">
        <v>173</v>
      </c>
      <c r="R32" s="31" t="s">
        <v>174</v>
      </c>
      <c r="S32" s="20">
        <v>45</v>
      </c>
      <c r="T32" s="20">
        <v>13</v>
      </c>
      <c r="U32" s="20" t="s">
        <v>169</v>
      </c>
      <c r="V32" s="19" t="s">
        <v>224</v>
      </c>
      <c r="W32" s="21" t="s">
        <v>18</v>
      </c>
      <c r="X32" s="100" t="s">
        <v>1330</v>
      </c>
      <c r="Y32" s="27" t="s">
        <v>346</v>
      </c>
      <c r="Z32" s="27" t="s">
        <v>347</v>
      </c>
      <c r="AA32" s="14" t="s">
        <v>348</v>
      </c>
      <c r="AB32" s="20">
        <v>0</v>
      </c>
      <c r="AC32" s="20">
        <v>0</v>
      </c>
      <c r="AD32" s="74" t="s">
        <v>1221</v>
      </c>
      <c r="AE32" s="86" t="s">
        <v>196</v>
      </c>
    </row>
    <row r="33" spans="4:6" s="6" customFormat="1">
      <c r="D33" s="7"/>
      <c r="E33" s="7"/>
      <c r="F33" s="7"/>
    </row>
    <row r="34" spans="4:6" ht="15" customHeight="1"/>
    <row r="35" spans="4:6" ht="15" customHeight="1"/>
    <row r="36" spans="4:6" ht="15" customHeight="1"/>
    <row r="37" spans="4:6" ht="15" customHeight="1"/>
    <row r="38" spans="4:6" ht="15" customHeight="1"/>
    <row r="39" spans="4:6" ht="15" customHeight="1"/>
    <row r="40" spans="4:6" ht="15" customHeight="1"/>
    <row r="41" spans="4:6" ht="15" customHeight="1"/>
  </sheetData>
  <mergeCells count="20">
    <mergeCell ref="A1:A2"/>
    <mergeCell ref="B1:B2"/>
    <mergeCell ref="G1:G2"/>
    <mergeCell ref="D1:D2"/>
    <mergeCell ref="H1:H2"/>
    <mergeCell ref="AE1:AE2"/>
    <mergeCell ref="V1:X1"/>
    <mergeCell ref="C1:C2"/>
    <mergeCell ref="AD1:AD2"/>
    <mergeCell ref="I1:I2"/>
    <mergeCell ref="J1:J2"/>
    <mergeCell ref="AB1:AC1"/>
    <mergeCell ref="M1:O1"/>
    <mergeCell ref="P1:R1"/>
    <mergeCell ref="K1:K2"/>
    <mergeCell ref="L1:L2"/>
    <mergeCell ref="S1:U1"/>
    <mergeCell ref="E1:E2"/>
    <mergeCell ref="F1:F2"/>
    <mergeCell ref="Y1:AA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"/>
  <sheetViews>
    <sheetView tabSelected="1" zoomScale="40" zoomScaleNormal="40" workbookViewId="0">
      <selection sqref="A1:A2"/>
    </sheetView>
  </sheetViews>
  <sheetFormatPr defaultRowHeight="16.5"/>
  <cols>
    <col min="1" max="1" width="20.75" customWidth="1"/>
    <col min="2" max="2" width="16.625" customWidth="1"/>
    <col min="3" max="3" width="14" customWidth="1"/>
    <col min="4" max="4" width="25.375" style="9" customWidth="1"/>
    <col min="5" max="5" width="15.625" customWidth="1"/>
    <col min="19" max="19" width="38.625" style="79" customWidth="1"/>
  </cols>
  <sheetData>
    <row r="1" spans="1:19" ht="16.5" customHeight="1">
      <c r="A1" s="115" t="s">
        <v>143</v>
      </c>
      <c r="B1" s="117" t="s">
        <v>0</v>
      </c>
      <c r="C1" s="119" t="s">
        <v>1</v>
      </c>
      <c r="D1" s="118" t="s">
        <v>11</v>
      </c>
      <c r="E1" s="117" t="s">
        <v>13</v>
      </c>
      <c r="F1" s="117" t="s">
        <v>12</v>
      </c>
      <c r="G1" s="107" t="s">
        <v>96</v>
      </c>
      <c r="H1" s="107"/>
      <c r="I1" s="107"/>
      <c r="J1" s="108" t="s">
        <v>97</v>
      </c>
      <c r="K1" s="109"/>
      <c r="L1" s="110"/>
      <c r="M1" s="107" t="s">
        <v>4</v>
      </c>
      <c r="N1" s="112" t="s">
        <v>98</v>
      </c>
      <c r="O1" s="112"/>
      <c r="P1" s="113" t="s">
        <v>99</v>
      </c>
      <c r="Q1" s="114"/>
      <c r="R1" s="112" t="s">
        <v>4</v>
      </c>
      <c r="S1" s="105" t="s">
        <v>19</v>
      </c>
    </row>
    <row r="2" spans="1:19">
      <c r="A2" s="116"/>
      <c r="B2" s="118"/>
      <c r="C2" s="118"/>
      <c r="D2" s="121"/>
      <c r="E2" s="118"/>
      <c r="F2" s="118"/>
      <c r="G2" s="23" t="s">
        <v>95</v>
      </c>
      <c r="H2" s="26" t="s">
        <v>103</v>
      </c>
      <c r="I2" s="26" t="s">
        <v>104</v>
      </c>
      <c r="J2" s="23" t="s">
        <v>95</v>
      </c>
      <c r="K2" s="26" t="s">
        <v>103</v>
      </c>
      <c r="L2" s="26" t="s">
        <v>104</v>
      </c>
      <c r="M2" s="111"/>
      <c r="N2" s="24" t="s">
        <v>95</v>
      </c>
      <c r="O2" s="24" t="s">
        <v>100</v>
      </c>
      <c r="P2" s="24" t="s">
        <v>95</v>
      </c>
      <c r="Q2" s="24" t="s">
        <v>100</v>
      </c>
      <c r="R2" s="120"/>
      <c r="S2" s="106"/>
    </row>
    <row r="3" spans="1:19" ht="49.5" customHeight="1">
      <c r="A3" s="67" t="s">
        <v>428</v>
      </c>
      <c r="B3" s="70">
        <v>13269</v>
      </c>
      <c r="C3" s="43" t="s">
        <v>431</v>
      </c>
      <c r="D3" s="60" t="s">
        <v>429</v>
      </c>
      <c r="E3" s="43" t="s">
        <v>461</v>
      </c>
      <c r="F3" s="44" t="s">
        <v>101</v>
      </c>
      <c r="G3" s="70"/>
      <c r="H3" s="70"/>
      <c r="I3" s="70"/>
      <c r="J3" s="70"/>
      <c r="K3" s="70"/>
      <c r="L3" s="70"/>
      <c r="M3" s="70"/>
      <c r="N3" s="40">
        <v>15</v>
      </c>
      <c r="O3" s="40">
        <v>1</v>
      </c>
      <c r="P3" s="40">
        <v>11</v>
      </c>
      <c r="Q3" s="40">
        <v>1</v>
      </c>
      <c r="R3" s="40">
        <v>0.73</v>
      </c>
      <c r="S3" s="40" t="s">
        <v>687</v>
      </c>
    </row>
    <row r="4" spans="1:19" ht="49.5" customHeight="1">
      <c r="A4" s="67" t="s">
        <v>428</v>
      </c>
      <c r="B4" s="70">
        <v>13269</v>
      </c>
      <c r="C4" s="43" t="s">
        <v>72</v>
      </c>
      <c r="D4" s="60" t="s">
        <v>429</v>
      </c>
      <c r="E4" s="43" t="s">
        <v>461</v>
      </c>
      <c r="F4" s="44" t="s">
        <v>101</v>
      </c>
      <c r="G4" s="70"/>
      <c r="H4" s="70"/>
      <c r="I4" s="70"/>
      <c r="J4" s="70"/>
      <c r="K4" s="70"/>
      <c r="L4" s="70"/>
      <c r="M4" s="70"/>
      <c r="N4" s="40">
        <v>10</v>
      </c>
      <c r="O4" s="40">
        <v>0</v>
      </c>
      <c r="P4" s="40">
        <v>14</v>
      </c>
      <c r="Q4" s="40">
        <v>3</v>
      </c>
      <c r="R4" s="40">
        <v>0.11</v>
      </c>
      <c r="S4" s="40" t="s">
        <v>430</v>
      </c>
    </row>
    <row r="5" spans="1:19" ht="65.099999999999994" customHeight="1">
      <c r="A5" s="67" t="s">
        <v>428</v>
      </c>
      <c r="B5" s="70">
        <v>13232</v>
      </c>
      <c r="C5" s="45" t="s">
        <v>433</v>
      </c>
      <c r="D5" s="63" t="s">
        <v>434</v>
      </c>
      <c r="E5" s="45" t="s">
        <v>463</v>
      </c>
      <c r="F5" s="44" t="s">
        <v>101</v>
      </c>
      <c r="G5" s="70"/>
      <c r="H5" s="70"/>
      <c r="I5" s="70"/>
      <c r="J5" s="70"/>
      <c r="K5" s="70"/>
      <c r="L5" s="70"/>
      <c r="M5" s="70"/>
      <c r="N5" s="40">
        <v>162</v>
      </c>
      <c r="O5" s="40">
        <v>6</v>
      </c>
      <c r="P5" s="40">
        <v>178</v>
      </c>
      <c r="Q5" s="40">
        <v>2</v>
      </c>
      <c r="R5" s="40" t="s">
        <v>35</v>
      </c>
      <c r="S5" s="40"/>
    </row>
    <row r="6" spans="1:19" ht="49.5" customHeight="1">
      <c r="A6" s="67" t="s">
        <v>428</v>
      </c>
      <c r="B6" s="70">
        <v>13232</v>
      </c>
      <c r="C6" s="45" t="s">
        <v>433</v>
      </c>
      <c r="D6" s="63" t="s">
        <v>435</v>
      </c>
      <c r="E6" s="45" t="s">
        <v>465</v>
      </c>
      <c r="F6" s="44" t="s">
        <v>101</v>
      </c>
      <c r="G6" s="70"/>
      <c r="H6" s="70"/>
      <c r="I6" s="70"/>
      <c r="J6" s="70"/>
      <c r="K6" s="70"/>
      <c r="L6" s="70"/>
      <c r="M6" s="70"/>
      <c r="N6" s="40">
        <v>143</v>
      </c>
      <c r="O6" s="40">
        <v>3</v>
      </c>
      <c r="P6" s="40">
        <v>150</v>
      </c>
      <c r="Q6" s="40">
        <v>0</v>
      </c>
      <c r="R6" s="40" t="s">
        <v>35</v>
      </c>
      <c r="S6" s="40"/>
    </row>
    <row r="7" spans="1:19" ht="49.5" customHeight="1">
      <c r="A7" s="67" t="s">
        <v>428</v>
      </c>
      <c r="B7" s="70">
        <v>12639</v>
      </c>
      <c r="C7" s="45" t="s">
        <v>437</v>
      </c>
      <c r="D7" s="66" t="s">
        <v>439</v>
      </c>
      <c r="E7" s="45" t="s">
        <v>467</v>
      </c>
      <c r="F7" s="44" t="s">
        <v>101</v>
      </c>
      <c r="G7" s="70"/>
      <c r="H7" s="70"/>
      <c r="I7" s="70"/>
      <c r="J7" s="70"/>
      <c r="K7" s="70"/>
      <c r="L7" s="70"/>
      <c r="M7" s="70"/>
      <c r="N7" s="40">
        <v>30</v>
      </c>
      <c r="O7" s="40">
        <v>16</v>
      </c>
      <c r="P7" s="40">
        <v>30</v>
      </c>
      <c r="Q7" s="40">
        <v>5</v>
      </c>
      <c r="R7" s="40">
        <v>2E-3</v>
      </c>
      <c r="S7" s="40"/>
    </row>
    <row r="8" spans="1:19" ht="49.5" customHeight="1">
      <c r="A8" s="67" t="s">
        <v>428</v>
      </c>
      <c r="B8" s="70">
        <v>12639</v>
      </c>
      <c r="C8" s="45" t="s">
        <v>438</v>
      </c>
      <c r="D8" s="66" t="s">
        <v>440</v>
      </c>
      <c r="E8" s="45" t="s">
        <v>1268</v>
      </c>
      <c r="F8" s="44" t="s">
        <v>101</v>
      </c>
      <c r="G8" s="70"/>
      <c r="H8" s="70"/>
      <c r="I8" s="70"/>
      <c r="J8" s="70"/>
      <c r="K8" s="70"/>
      <c r="L8" s="70"/>
      <c r="M8" s="70"/>
      <c r="N8" s="40">
        <v>30</v>
      </c>
      <c r="O8" s="40">
        <v>1</v>
      </c>
      <c r="P8" s="40">
        <v>30</v>
      </c>
      <c r="Q8" s="40">
        <v>0</v>
      </c>
      <c r="R8" s="40">
        <v>0.313</v>
      </c>
      <c r="S8" s="40"/>
    </row>
    <row r="9" spans="1:19" ht="49.5" customHeight="1">
      <c r="A9" s="67" t="s">
        <v>428</v>
      </c>
      <c r="B9" s="70">
        <v>12639</v>
      </c>
      <c r="C9" s="45" t="s">
        <v>438</v>
      </c>
      <c r="D9" s="66" t="s">
        <v>441</v>
      </c>
      <c r="E9" s="45" t="s">
        <v>469</v>
      </c>
      <c r="F9" s="44" t="s">
        <v>101</v>
      </c>
      <c r="G9" s="70"/>
      <c r="H9" s="70"/>
      <c r="I9" s="70"/>
      <c r="J9" s="70"/>
      <c r="K9" s="70"/>
      <c r="L9" s="70"/>
      <c r="M9" s="70"/>
      <c r="N9" s="40">
        <v>30</v>
      </c>
      <c r="O9" s="40">
        <v>7</v>
      </c>
      <c r="P9" s="40">
        <v>30</v>
      </c>
      <c r="Q9" s="40">
        <v>2</v>
      </c>
      <c r="R9" s="40">
        <v>7.0999999999999994E-2</v>
      </c>
      <c r="S9" s="40"/>
    </row>
    <row r="10" spans="1:19" ht="49.5" customHeight="1">
      <c r="A10" s="67" t="s">
        <v>428</v>
      </c>
      <c r="B10" s="70">
        <v>13002</v>
      </c>
      <c r="C10" s="45" t="s">
        <v>442</v>
      </c>
      <c r="D10" s="63" t="s">
        <v>443</v>
      </c>
      <c r="E10" s="43" t="s">
        <v>461</v>
      </c>
      <c r="F10" s="44" t="s">
        <v>101</v>
      </c>
      <c r="G10" s="70"/>
      <c r="H10" s="70"/>
      <c r="I10" s="70"/>
      <c r="J10" s="70"/>
      <c r="K10" s="70"/>
      <c r="L10" s="70"/>
      <c r="M10" s="70"/>
      <c r="N10" s="40">
        <v>38</v>
      </c>
      <c r="O10" s="40">
        <v>3</v>
      </c>
      <c r="P10" s="40">
        <v>35</v>
      </c>
      <c r="Q10" s="40">
        <v>0</v>
      </c>
      <c r="R10" s="70" t="s">
        <v>446</v>
      </c>
      <c r="S10" s="40"/>
    </row>
    <row r="11" spans="1:19" ht="49.5" customHeight="1">
      <c r="A11" s="67" t="s">
        <v>428</v>
      </c>
      <c r="B11" s="70">
        <v>13002</v>
      </c>
      <c r="C11" s="45" t="s">
        <v>442</v>
      </c>
      <c r="D11" s="63" t="s">
        <v>444</v>
      </c>
      <c r="E11" s="43" t="s">
        <v>461</v>
      </c>
      <c r="F11" s="44" t="s">
        <v>101</v>
      </c>
      <c r="G11" s="70"/>
      <c r="H11" s="70"/>
      <c r="I11" s="70"/>
      <c r="J11" s="70"/>
      <c r="K11" s="70"/>
      <c r="L11" s="70"/>
      <c r="M11" s="70"/>
      <c r="N11" s="40">
        <v>38</v>
      </c>
      <c r="O11" s="40">
        <v>7</v>
      </c>
      <c r="P11" s="40">
        <v>35</v>
      </c>
      <c r="Q11" s="40">
        <v>2</v>
      </c>
      <c r="R11" s="70" t="s">
        <v>446</v>
      </c>
      <c r="S11" s="40"/>
    </row>
    <row r="12" spans="1:19" ht="49.5" customHeight="1">
      <c r="A12" s="67" t="s">
        <v>428</v>
      </c>
      <c r="B12" s="70">
        <v>13002</v>
      </c>
      <c r="C12" s="45" t="s">
        <v>442</v>
      </c>
      <c r="D12" s="63" t="s">
        <v>445</v>
      </c>
      <c r="E12" s="43" t="s">
        <v>461</v>
      </c>
      <c r="F12" s="44" t="s">
        <v>101</v>
      </c>
      <c r="G12" s="70"/>
      <c r="H12" s="70"/>
      <c r="I12" s="70"/>
      <c r="J12" s="70"/>
      <c r="K12" s="70"/>
      <c r="L12" s="70"/>
      <c r="M12" s="70"/>
      <c r="N12" s="40">
        <v>38</v>
      </c>
      <c r="O12" s="40">
        <v>5</v>
      </c>
      <c r="P12" s="40">
        <v>35</v>
      </c>
      <c r="Q12" s="40">
        <v>0</v>
      </c>
      <c r="R12" s="70" t="s">
        <v>446</v>
      </c>
      <c r="S12" s="40"/>
    </row>
    <row r="13" spans="1:19" ht="49.5" customHeight="1">
      <c r="A13" s="67" t="s">
        <v>428</v>
      </c>
      <c r="B13" s="70">
        <v>13307</v>
      </c>
      <c r="C13" s="45" t="s">
        <v>447</v>
      </c>
      <c r="D13" s="63" t="s">
        <v>448</v>
      </c>
      <c r="E13" s="55" t="s">
        <v>1268</v>
      </c>
      <c r="F13" s="44" t="s">
        <v>101</v>
      </c>
      <c r="G13" s="70"/>
      <c r="H13" s="70"/>
      <c r="I13" s="70"/>
      <c r="J13" s="70"/>
      <c r="K13" s="70"/>
      <c r="L13" s="70"/>
      <c r="M13" s="70"/>
      <c r="N13" s="40">
        <v>116</v>
      </c>
      <c r="O13" s="40">
        <v>2</v>
      </c>
      <c r="P13" s="40">
        <v>129</v>
      </c>
      <c r="Q13" s="40">
        <v>13</v>
      </c>
      <c r="R13" s="40" t="s">
        <v>137</v>
      </c>
      <c r="S13" s="40"/>
    </row>
    <row r="14" spans="1:19" ht="49.5" customHeight="1">
      <c r="A14" s="67" t="s">
        <v>428</v>
      </c>
      <c r="B14" s="70">
        <v>12558</v>
      </c>
      <c r="C14" s="45" t="s">
        <v>449</v>
      </c>
      <c r="D14" s="63" t="s">
        <v>450</v>
      </c>
      <c r="E14" s="43" t="s">
        <v>1272</v>
      </c>
      <c r="F14" s="44" t="s">
        <v>101</v>
      </c>
      <c r="G14" s="70"/>
      <c r="H14" s="70"/>
      <c r="I14" s="70"/>
      <c r="J14" s="70"/>
      <c r="K14" s="70"/>
      <c r="L14" s="70"/>
      <c r="M14" s="70"/>
      <c r="N14" s="40">
        <v>22</v>
      </c>
      <c r="O14" s="40">
        <v>15</v>
      </c>
      <c r="P14" s="40">
        <v>24</v>
      </c>
      <c r="Q14" s="40">
        <v>6</v>
      </c>
      <c r="R14" s="40">
        <v>3.0000000000000001E-3</v>
      </c>
      <c r="S14" s="40"/>
    </row>
    <row r="15" spans="1:19" ht="49.5" customHeight="1">
      <c r="A15" s="67" t="s">
        <v>428</v>
      </c>
      <c r="B15" s="70">
        <v>12558</v>
      </c>
      <c r="C15" s="45" t="s">
        <v>449</v>
      </c>
      <c r="D15" s="63" t="s">
        <v>451</v>
      </c>
      <c r="E15" s="92" t="s">
        <v>1272</v>
      </c>
      <c r="F15" s="44" t="s">
        <v>101</v>
      </c>
      <c r="G15" s="70"/>
      <c r="H15" s="70"/>
      <c r="I15" s="70"/>
      <c r="J15" s="70"/>
      <c r="K15" s="70"/>
      <c r="L15" s="70"/>
      <c r="M15" s="70"/>
      <c r="N15" s="40">
        <v>22</v>
      </c>
      <c r="O15" s="40">
        <v>13</v>
      </c>
      <c r="P15" s="40">
        <v>24</v>
      </c>
      <c r="Q15" s="40">
        <v>5</v>
      </c>
      <c r="R15" s="40">
        <v>3.0000000000000001E-3</v>
      </c>
      <c r="S15" s="40"/>
    </row>
    <row r="16" spans="1:19" ht="49.5" customHeight="1">
      <c r="A16" s="67" t="s">
        <v>428</v>
      </c>
      <c r="B16" s="70">
        <v>12558</v>
      </c>
      <c r="C16" s="45" t="s">
        <v>449</v>
      </c>
      <c r="D16" s="63" t="s">
        <v>452</v>
      </c>
      <c r="E16" s="92" t="s">
        <v>1272</v>
      </c>
      <c r="F16" s="44" t="s">
        <v>101</v>
      </c>
      <c r="G16" s="70"/>
      <c r="H16" s="70"/>
      <c r="I16" s="70"/>
      <c r="J16" s="70"/>
      <c r="K16" s="70"/>
      <c r="L16" s="70"/>
      <c r="M16" s="70"/>
      <c r="N16" s="40">
        <v>22</v>
      </c>
      <c r="O16" s="40">
        <v>0</v>
      </c>
      <c r="P16" s="40">
        <v>24</v>
      </c>
      <c r="Q16" s="40">
        <v>1</v>
      </c>
      <c r="R16" s="40">
        <v>0.95</v>
      </c>
      <c r="S16" s="40"/>
    </row>
    <row r="17" spans="1:19" ht="49.5" customHeight="1">
      <c r="A17" s="67" t="s">
        <v>453</v>
      </c>
      <c r="B17" s="70">
        <v>13269</v>
      </c>
      <c r="C17" s="43" t="s">
        <v>431</v>
      </c>
      <c r="D17" s="63" t="s">
        <v>454</v>
      </c>
      <c r="E17" s="43" t="s">
        <v>461</v>
      </c>
      <c r="F17" s="44" t="s">
        <v>101</v>
      </c>
      <c r="G17" s="70"/>
      <c r="H17" s="70"/>
      <c r="I17" s="70"/>
      <c r="J17" s="70"/>
      <c r="K17" s="70"/>
      <c r="L17" s="70"/>
      <c r="M17" s="70"/>
      <c r="N17" s="40">
        <v>15</v>
      </c>
      <c r="O17" s="40">
        <v>1</v>
      </c>
      <c r="P17" s="40">
        <v>11</v>
      </c>
      <c r="Q17" s="40">
        <v>0</v>
      </c>
      <c r="R17" s="40">
        <v>0.2</v>
      </c>
      <c r="S17" s="40" t="s">
        <v>688</v>
      </c>
    </row>
    <row r="18" spans="1:19" ht="49.5" customHeight="1">
      <c r="A18" s="67" t="s">
        <v>453</v>
      </c>
      <c r="B18" s="70">
        <v>13269</v>
      </c>
      <c r="C18" s="43" t="s">
        <v>432</v>
      </c>
      <c r="D18" s="63" t="s">
        <v>454</v>
      </c>
      <c r="E18" s="43" t="s">
        <v>461</v>
      </c>
      <c r="F18" s="44" t="s">
        <v>101</v>
      </c>
      <c r="G18" s="70"/>
      <c r="H18" s="70"/>
      <c r="I18" s="70"/>
      <c r="J18" s="70"/>
      <c r="K18" s="70"/>
      <c r="L18" s="70"/>
      <c r="M18" s="70"/>
      <c r="N18" s="40">
        <v>10</v>
      </c>
      <c r="O18" s="40">
        <v>0</v>
      </c>
      <c r="P18" s="40">
        <v>14</v>
      </c>
      <c r="Q18" s="40">
        <v>1</v>
      </c>
      <c r="R18" s="40">
        <v>0.39</v>
      </c>
      <c r="S18" s="40" t="s">
        <v>689</v>
      </c>
    </row>
    <row r="19" spans="1:19" ht="49.5" customHeight="1">
      <c r="A19" s="67" t="s">
        <v>453</v>
      </c>
      <c r="B19" s="70">
        <v>13322</v>
      </c>
      <c r="C19" s="45" t="s">
        <v>455</v>
      </c>
      <c r="D19" s="63" t="s">
        <v>458</v>
      </c>
      <c r="E19" s="43" t="s">
        <v>473</v>
      </c>
      <c r="F19" s="44" t="s">
        <v>101</v>
      </c>
      <c r="G19" s="70"/>
      <c r="H19" s="70"/>
      <c r="I19" s="70"/>
      <c r="J19" s="70"/>
      <c r="K19" s="70"/>
      <c r="L19" s="70"/>
      <c r="M19" s="70"/>
      <c r="N19" s="40">
        <v>18</v>
      </c>
      <c r="O19" s="40">
        <v>3</v>
      </c>
      <c r="P19" s="40">
        <v>18</v>
      </c>
      <c r="Q19" s="40">
        <v>4</v>
      </c>
      <c r="R19" s="40" t="s">
        <v>145</v>
      </c>
      <c r="S19" s="76"/>
    </row>
    <row r="20" spans="1:19" ht="49.5" customHeight="1">
      <c r="A20" s="67" t="s">
        <v>453</v>
      </c>
      <c r="B20" s="70">
        <v>13322</v>
      </c>
      <c r="C20" s="45" t="s">
        <v>456</v>
      </c>
      <c r="D20" s="63" t="s">
        <v>458</v>
      </c>
      <c r="E20" s="43" t="s">
        <v>472</v>
      </c>
      <c r="F20" s="44" t="s">
        <v>101</v>
      </c>
      <c r="G20" s="70"/>
      <c r="H20" s="70"/>
      <c r="I20" s="70"/>
      <c r="J20" s="70"/>
      <c r="K20" s="70"/>
      <c r="L20" s="70"/>
      <c r="M20" s="70"/>
      <c r="N20" s="40">
        <v>18</v>
      </c>
      <c r="O20" s="40">
        <v>0</v>
      </c>
      <c r="P20" s="40">
        <v>18</v>
      </c>
      <c r="Q20" s="40">
        <v>2</v>
      </c>
      <c r="R20" s="40" t="s">
        <v>145</v>
      </c>
      <c r="S20" s="76"/>
    </row>
    <row r="21" spans="1:19" ht="49.5" customHeight="1">
      <c r="A21" s="67" t="s">
        <v>453</v>
      </c>
      <c r="B21" s="70">
        <v>13322</v>
      </c>
      <c r="C21" s="45" t="s">
        <v>456</v>
      </c>
      <c r="D21" s="63" t="s">
        <v>458</v>
      </c>
      <c r="E21" s="43" t="s">
        <v>461</v>
      </c>
      <c r="F21" s="44" t="s">
        <v>101</v>
      </c>
      <c r="G21" s="70"/>
      <c r="H21" s="70"/>
      <c r="I21" s="70"/>
      <c r="J21" s="70"/>
      <c r="K21" s="70"/>
      <c r="L21" s="70"/>
      <c r="M21" s="70"/>
      <c r="N21" s="40">
        <v>18</v>
      </c>
      <c r="O21" s="40">
        <v>0</v>
      </c>
      <c r="P21" s="40">
        <v>18</v>
      </c>
      <c r="Q21" s="40">
        <v>0</v>
      </c>
      <c r="R21" s="40" t="s">
        <v>145</v>
      </c>
      <c r="S21" s="76"/>
    </row>
    <row r="22" spans="1:19" ht="49.5" customHeight="1">
      <c r="A22" s="67" t="s">
        <v>453</v>
      </c>
      <c r="B22" s="70">
        <v>12639</v>
      </c>
      <c r="C22" s="45" t="s">
        <v>438</v>
      </c>
      <c r="D22" s="63" t="s">
        <v>458</v>
      </c>
      <c r="E22" s="45" t="s">
        <v>470</v>
      </c>
      <c r="F22" s="44" t="s">
        <v>101</v>
      </c>
      <c r="G22" s="70"/>
      <c r="H22" s="70"/>
      <c r="I22" s="70"/>
      <c r="J22" s="70"/>
      <c r="K22" s="70"/>
      <c r="L22" s="70"/>
      <c r="M22" s="70"/>
      <c r="N22" s="40">
        <v>30</v>
      </c>
      <c r="O22" s="40">
        <v>5</v>
      </c>
      <c r="P22" s="40">
        <v>30</v>
      </c>
      <c r="Q22" s="40">
        <v>1</v>
      </c>
      <c r="R22" s="40">
        <v>8.5000000000000006E-2</v>
      </c>
      <c r="S22" s="76"/>
    </row>
    <row r="23" spans="1:19" ht="49.5" customHeight="1">
      <c r="A23" s="67" t="s">
        <v>453</v>
      </c>
      <c r="B23" s="70">
        <v>13038</v>
      </c>
      <c r="C23" s="45" t="s">
        <v>459</v>
      </c>
      <c r="D23" s="63" t="s">
        <v>458</v>
      </c>
      <c r="E23" s="45" t="s">
        <v>1266</v>
      </c>
      <c r="F23" s="44" t="s">
        <v>101</v>
      </c>
      <c r="G23" s="70"/>
      <c r="H23" s="70"/>
      <c r="I23" s="70"/>
      <c r="J23" s="70"/>
      <c r="K23" s="70"/>
      <c r="L23" s="70"/>
      <c r="M23" s="70"/>
      <c r="N23" s="40">
        <v>22</v>
      </c>
      <c r="O23" s="40">
        <v>1</v>
      </c>
      <c r="P23" s="40">
        <v>23</v>
      </c>
      <c r="Q23" s="40" t="s">
        <v>35</v>
      </c>
      <c r="R23" s="40" t="s">
        <v>35</v>
      </c>
      <c r="S23" s="76"/>
    </row>
    <row r="24" spans="1:19" ht="49.5" customHeight="1">
      <c r="A24" s="67" t="s">
        <v>453</v>
      </c>
      <c r="B24" s="70">
        <v>12558</v>
      </c>
      <c r="C24" s="45" t="s">
        <v>449</v>
      </c>
      <c r="D24" s="63" t="s">
        <v>474</v>
      </c>
      <c r="E24" s="92" t="s">
        <v>1272</v>
      </c>
      <c r="F24" s="44" t="s">
        <v>101</v>
      </c>
      <c r="G24" s="70"/>
      <c r="H24" s="70"/>
      <c r="I24" s="70"/>
      <c r="J24" s="70"/>
      <c r="K24" s="70"/>
      <c r="L24" s="70"/>
      <c r="M24" s="70"/>
      <c r="N24" s="40">
        <v>22</v>
      </c>
      <c r="O24" s="40">
        <v>3</v>
      </c>
      <c r="P24" s="40">
        <v>24</v>
      </c>
      <c r="Q24" s="40">
        <v>1</v>
      </c>
      <c r="R24" s="40">
        <v>3.0000000000000001E-3</v>
      </c>
      <c r="S24" s="76"/>
    </row>
    <row r="25" spans="1:19" ht="49.5" customHeight="1">
      <c r="A25" s="67" t="s">
        <v>453</v>
      </c>
      <c r="B25" s="70">
        <v>12558</v>
      </c>
      <c r="C25" s="45" t="s">
        <v>449</v>
      </c>
      <c r="D25" s="63" t="s">
        <v>475</v>
      </c>
      <c r="E25" s="92" t="s">
        <v>1272</v>
      </c>
      <c r="F25" s="44" t="s">
        <v>101</v>
      </c>
      <c r="G25" s="70"/>
      <c r="H25" s="70"/>
      <c r="I25" s="70"/>
      <c r="J25" s="70"/>
      <c r="K25" s="70"/>
      <c r="L25" s="70"/>
      <c r="M25" s="70"/>
      <c r="N25" s="40">
        <v>22</v>
      </c>
      <c r="O25" s="40">
        <v>13</v>
      </c>
      <c r="P25" s="40">
        <v>24</v>
      </c>
      <c r="Q25" s="40">
        <v>5</v>
      </c>
      <c r="R25" s="40">
        <v>3.0000000000000001E-3</v>
      </c>
      <c r="S25" s="76"/>
    </row>
    <row r="26" spans="1:19" ht="49.5" customHeight="1">
      <c r="A26" s="67" t="s">
        <v>453</v>
      </c>
      <c r="B26" s="70">
        <v>13322</v>
      </c>
      <c r="C26" s="45" t="s">
        <v>456</v>
      </c>
      <c r="D26" s="63" t="s">
        <v>476</v>
      </c>
      <c r="E26" s="43" t="s">
        <v>473</v>
      </c>
      <c r="F26" s="44" t="s">
        <v>101</v>
      </c>
      <c r="G26" s="70"/>
      <c r="H26" s="70"/>
      <c r="I26" s="70"/>
      <c r="J26" s="70"/>
      <c r="K26" s="70"/>
      <c r="L26" s="70"/>
      <c r="M26" s="70"/>
      <c r="N26" s="40">
        <v>18</v>
      </c>
      <c r="O26" s="40">
        <v>2</v>
      </c>
      <c r="P26" s="40">
        <v>18</v>
      </c>
      <c r="Q26" s="40">
        <v>2</v>
      </c>
      <c r="R26" s="40">
        <v>0.65800000000000003</v>
      </c>
      <c r="S26" s="40"/>
    </row>
    <row r="27" spans="1:19" ht="49.5" customHeight="1">
      <c r="A27" s="67" t="s">
        <v>453</v>
      </c>
      <c r="B27" s="70">
        <v>13322</v>
      </c>
      <c r="C27" s="45" t="s">
        <v>456</v>
      </c>
      <c r="D27" s="63" t="s">
        <v>476</v>
      </c>
      <c r="E27" s="43" t="s">
        <v>472</v>
      </c>
      <c r="F27" s="44" t="s">
        <v>101</v>
      </c>
      <c r="G27" s="70"/>
      <c r="H27" s="70"/>
      <c r="I27" s="70"/>
      <c r="J27" s="70"/>
      <c r="K27" s="70"/>
      <c r="L27" s="70"/>
      <c r="M27" s="70"/>
      <c r="N27" s="40">
        <v>18</v>
      </c>
      <c r="O27" s="40">
        <v>0</v>
      </c>
      <c r="P27" s="40">
        <v>18</v>
      </c>
      <c r="Q27" s="40">
        <v>0</v>
      </c>
      <c r="R27" s="40">
        <v>0.48599999999999999</v>
      </c>
      <c r="S27" s="40"/>
    </row>
    <row r="28" spans="1:19" ht="49.5" customHeight="1">
      <c r="A28" s="67" t="s">
        <v>453</v>
      </c>
      <c r="B28" s="70">
        <v>13322</v>
      </c>
      <c r="C28" s="45" t="s">
        <v>456</v>
      </c>
      <c r="D28" s="63" t="s">
        <v>476</v>
      </c>
      <c r="E28" s="43" t="s">
        <v>461</v>
      </c>
      <c r="F28" s="44" t="s">
        <v>101</v>
      </c>
      <c r="G28" s="70"/>
      <c r="H28" s="70"/>
      <c r="I28" s="70"/>
      <c r="J28" s="70"/>
      <c r="K28" s="70"/>
      <c r="L28" s="70"/>
      <c r="M28" s="70"/>
      <c r="N28" s="40">
        <v>18</v>
      </c>
      <c r="O28" s="40">
        <v>0</v>
      </c>
      <c r="P28" s="40">
        <v>18</v>
      </c>
      <c r="Q28" s="40">
        <v>0</v>
      </c>
      <c r="R28" s="40" t="s">
        <v>145</v>
      </c>
      <c r="S28" s="40"/>
    </row>
    <row r="29" spans="1:19" ht="49.5" customHeight="1">
      <c r="A29" s="67" t="s">
        <v>453</v>
      </c>
      <c r="B29" s="70">
        <v>13322</v>
      </c>
      <c r="C29" s="45" t="s">
        <v>456</v>
      </c>
      <c r="D29" s="63" t="s">
        <v>477</v>
      </c>
      <c r="E29" s="43" t="s">
        <v>473</v>
      </c>
      <c r="F29" s="44" t="s">
        <v>101</v>
      </c>
      <c r="G29" s="70"/>
      <c r="H29" s="70"/>
      <c r="I29" s="70"/>
      <c r="J29" s="70"/>
      <c r="K29" s="70"/>
      <c r="L29" s="70"/>
      <c r="M29" s="70"/>
      <c r="N29" s="40">
        <v>18</v>
      </c>
      <c r="O29" s="40">
        <v>1</v>
      </c>
      <c r="P29" s="40">
        <v>18</v>
      </c>
      <c r="Q29" s="40">
        <v>2</v>
      </c>
      <c r="R29" s="40" t="s">
        <v>145</v>
      </c>
      <c r="S29" s="40"/>
    </row>
    <row r="30" spans="1:19" ht="49.5" customHeight="1">
      <c r="A30" s="67" t="s">
        <v>453</v>
      </c>
      <c r="B30" s="70">
        <v>13322</v>
      </c>
      <c r="C30" s="45" t="s">
        <v>456</v>
      </c>
      <c r="D30" s="63" t="s">
        <v>478</v>
      </c>
      <c r="E30" s="43" t="s">
        <v>472</v>
      </c>
      <c r="F30" s="44" t="s">
        <v>101</v>
      </c>
      <c r="G30" s="70"/>
      <c r="H30" s="70"/>
      <c r="I30" s="70"/>
      <c r="J30" s="70"/>
      <c r="K30" s="70"/>
      <c r="L30" s="70"/>
      <c r="M30" s="70"/>
      <c r="N30" s="40">
        <v>18</v>
      </c>
      <c r="O30" s="40">
        <v>0</v>
      </c>
      <c r="P30" s="40">
        <v>18</v>
      </c>
      <c r="Q30" s="40">
        <v>0</v>
      </c>
      <c r="R30" s="40" t="s">
        <v>145</v>
      </c>
      <c r="S30" s="40"/>
    </row>
    <row r="31" spans="1:19" ht="49.5" customHeight="1">
      <c r="A31" s="67" t="s">
        <v>453</v>
      </c>
      <c r="B31" s="70">
        <v>13322</v>
      </c>
      <c r="C31" s="45" t="s">
        <v>456</v>
      </c>
      <c r="D31" s="63" t="s">
        <v>478</v>
      </c>
      <c r="E31" s="43" t="s">
        <v>461</v>
      </c>
      <c r="F31" s="44" t="s">
        <v>101</v>
      </c>
      <c r="G31" s="70"/>
      <c r="H31" s="70"/>
      <c r="I31" s="70"/>
      <c r="J31" s="70"/>
      <c r="K31" s="70"/>
      <c r="L31" s="70"/>
      <c r="M31" s="70"/>
      <c r="N31" s="40">
        <v>18</v>
      </c>
      <c r="O31" s="40">
        <v>0</v>
      </c>
      <c r="P31" s="40">
        <v>18</v>
      </c>
      <c r="Q31" s="40">
        <v>0</v>
      </c>
      <c r="R31" s="40" t="s">
        <v>145</v>
      </c>
      <c r="S31" s="40"/>
    </row>
    <row r="32" spans="1:19" ht="49.5" customHeight="1">
      <c r="A32" s="67" t="s">
        <v>453</v>
      </c>
      <c r="B32" s="70">
        <v>13305</v>
      </c>
      <c r="C32" s="45" t="s">
        <v>479</v>
      </c>
      <c r="D32" s="63" t="s">
        <v>481</v>
      </c>
      <c r="E32" s="43" t="s">
        <v>483</v>
      </c>
      <c r="F32" s="44" t="s">
        <v>101</v>
      </c>
      <c r="G32" s="70"/>
      <c r="H32" s="70"/>
      <c r="I32" s="70"/>
      <c r="J32" s="70"/>
      <c r="K32" s="70"/>
      <c r="L32" s="70"/>
      <c r="M32" s="70"/>
      <c r="N32" s="104" t="s">
        <v>485</v>
      </c>
      <c r="O32" s="104"/>
      <c r="P32" s="104"/>
      <c r="Q32" s="104"/>
      <c r="R32" s="104"/>
      <c r="S32" s="76"/>
    </row>
    <row r="33" spans="1:19" ht="49.5" customHeight="1">
      <c r="A33" s="67" t="s">
        <v>453</v>
      </c>
      <c r="B33" s="70">
        <v>13305</v>
      </c>
      <c r="C33" s="45" t="s">
        <v>480</v>
      </c>
      <c r="D33" s="63" t="s">
        <v>481</v>
      </c>
      <c r="E33" s="43" t="s">
        <v>461</v>
      </c>
      <c r="F33" s="44" t="s">
        <v>101</v>
      </c>
      <c r="G33" s="70"/>
      <c r="H33" s="70"/>
      <c r="I33" s="70"/>
      <c r="J33" s="70"/>
      <c r="K33" s="70"/>
      <c r="L33" s="70"/>
      <c r="M33" s="70"/>
      <c r="N33" s="104" t="s">
        <v>485</v>
      </c>
      <c r="O33" s="104"/>
      <c r="P33" s="104"/>
      <c r="Q33" s="104"/>
      <c r="R33" s="104"/>
      <c r="S33" s="76"/>
    </row>
    <row r="34" spans="1:19" ht="49.5" customHeight="1">
      <c r="A34" s="67" t="s">
        <v>453</v>
      </c>
      <c r="B34" s="70">
        <v>13305</v>
      </c>
      <c r="C34" s="45" t="s">
        <v>480</v>
      </c>
      <c r="D34" s="63" t="s">
        <v>481</v>
      </c>
      <c r="E34" s="43" t="s">
        <v>482</v>
      </c>
      <c r="F34" s="44" t="s">
        <v>101</v>
      </c>
      <c r="G34" s="70"/>
      <c r="H34" s="70"/>
      <c r="I34" s="70"/>
      <c r="J34" s="70"/>
      <c r="K34" s="70"/>
      <c r="L34" s="70"/>
      <c r="M34" s="70"/>
      <c r="N34" s="104" t="s">
        <v>485</v>
      </c>
      <c r="O34" s="104"/>
      <c r="P34" s="104"/>
      <c r="Q34" s="104"/>
      <c r="R34" s="104"/>
      <c r="S34" s="76"/>
    </row>
    <row r="35" spans="1:19" ht="49.5" customHeight="1">
      <c r="A35" s="67" t="s">
        <v>453</v>
      </c>
      <c r="B35" s="70">
        <v>12639</v>
      </c>
      <c r="C35" s="45" t="s">
        <v>438</v>
      </c>
      <c r="D35" s="63" t="s">
        <v>486</v>
      </c>
      <c r="E35" s="43" t="s">
        <v>473</v>
      </c>
      <c r="F35" s="44" t="s">
        <v>101</v>
      </c>
      <c r="G35" s="70"/>
      <c r="H35" s="70"/>
      <c r="I35" s="70"/>
      <c r="J35" s="70"/>
      <c r="K35" s="70"/>
      <c r="L35" s="70"/>
      <c r="M35" s="70"/>
      <c r="N35" s="40">
        <v>30</v>
      </c>
      <c r="O35" s="40">
        <v>5</v>
      </c>
      <c r="P35" s="40">
        <v>30</v>
      </c>
      <c r="Q35" s="40">
        <v>0</v>
      </c>
      <c r="R35" s="40">
        <v>0.02</v>
      </c>
      <c r="S35" s="40" t="s">
        <v>436</v>
      </c>
    </row>
    <row r="36" spans="1:19" ht="49.5" customHeight="1">
      <c r="A36" s="67" t="s">
        <v>453</v>
      </c>
      <c r="B36" s="70">
        <v>13002</v>
      </c>
      <c r="C36" s="45" t="s">
        <v>487</v>
      </c>
      <c r="D36" s="63" t="s">
        <v>488</v>
      </c>
      <c r="E36" s="43" t="s">
        <v>483</v>
      </c>
      <c r="F36" s="44" t="s">
        <v>101</v>
      </c>
      <c r="G36" s="70"/>
      <c r="H36" s="70"/>
      <c r="I36" s="70"/>
      <c r="J36" s="70"/>
      <c r="K36" s="70"/>
      <c r="L36" s="70"/>
      <c r="M36" s="70"/>
      <c r="N36" s="40">
        <v>38</v>
      </c>
      <c r="O36" s="40">
        <v>2</v>
      </c>
      <c r="P36" s="40">
        <v>35</v>
      </c>
      <c r="Q36" s="40">
        <v>2</v>
      </c>
      <c r="R36" s="40" t="s">
        <v>35</v>
      </c>
      <c r="S36" s="76"/>
    </row>
    <row r="37" spans="1:19" ht="49.5" customHeight="1">
      <c r="A37" s="67" t="s">
        <v>453</v>
      </c>
      <c r="B37" s="70">
        <v>13002</v>
      </c>
      <c r="C37" s="45" t="s">
        <v>487</v>
      </c>
      <c r="D37" s="63" t="s">
        <v>488</v>
      </c>
      <c r="E37" s="43" t="s">
        <v>461</v>
      </c>
      <c r="F37" s="44" t="s">
        <v>101</v>
      </c>
      <c r="G37" s="70"/>
      <c r="H37" s="70"/>
      <c r="I37" s="70"/>
      <c r="J37" s="70"/>
      <c r="K37" s="70"/>
      <c r="L37" s="70"/>
      <c r="M37" s="70"/>
      <c r="N37" s="40">
        <v>38</v>
      </c>
      <c r="O37" s="40">
        <v>4</v>
      </c>
      <c r="P37" s="40">
        <v>35</v>
      </c>
      <c r="Q37" s="40">
        <v>15</v>
      </c>
      <c r="R37" s="40" t="s">
        <v>35</v>
      </c>
      <c r="S37" s="76"/>
    </row>
    <row r="38" spans="1:19" ht="49.5" customHeight="1">
      <c r="A38" s="67" t="s">
        <v>453</v>
      </c>
      <c r="B38" s="70">
        <v>13002</v>
      </c>
      <c r="C38" s="45" t="s">
        <v>487</v>
      </c>
      <c r="D38" s="63" t="s">
        <v>488</v>
      </c>
      <c r="E38" s="43" t="s">
        <v>482</v>
      </c>
      <c r="F38" s="44" t="s">
        <v>101</v>
      </c>
      <c r="G38" s="70"/>
      <c r="H38" s="70"/>
      <c r="I38" s="70"/>
      <c r="J38" s="70"/>
      <c r="K38" s="70"/>
      <c r="L38" s="70"/>
      <c r="M38" s="70"/>
      <c r="N38" s="40">
        <v>38</v>
      </c>
      <c r="O38" s="40">
        <v>21</v>
      </c>
      <c r="P38" s="40">
        <v>35</v>
      </c>
      <c r="Q38" s="40">
        <v>25</v>
      </c>
      <c r="R38" s="40" t="s">
        <v>35</v>
      </c>
      <c r="S38" s="76"/>
    </row>
    <row r="39" spans="1:19" ht="49.5" customHeight="1">
      <c r="A39" s="67" t="s">
        <v>453</v>
      </c>
      <c r="B39" s="70">
        <v>13002</v>
      </c>
      <c r="C39" s="45" t="s">
        <v>487</v>
      </c>
      <c r="D39" s="63" t="s">
        <v>489</v>
      </c>
      <c r="E39" s="43" t="s">
        <v>483</v>
      </c>
      <c r="F39" s="44" t="s">
        <v>101</v>
      </c>
      <c r="G39" s="70"/>
      <c r="H39" s="70"/>
      <c r="I39" s="70"/>
      <c r="J39" s="70"/>
      <c r="K39" s="70"/>
      <c r="L39" s="70"/>
      <c r="M39" s="70"/>
      <c r="N39" s="40">
        <v>38</v>
      </c>
      <c r="O39" s="40">
        <v>25</v>
      </c>
      <c r="P39" s="40">
        <v>35</v>
      </c>
      <c r="Q39" s="40">
        <v>15</v>
      </c>
      <c r="R39" s="40" t="s">
        <v>35</v>
      </c>
      <c r="S39" s="76"/>
    </row>
    <row r="40" spans="1:19" ht="49.5" customHeight="1">
      <c r="A40" s="67" t="s">
        <v>453</v>
      </c>
      <c r="B40" s="70">
        <v>13002</v>
      </c>
      <c r="C40" s="45" t="s">
        <v>487</v>
      </c>
      <c r="D40" s="63" t="s">
        <v>489</v>
      </c>
      <c r="E40" s="43" t="s">
        <v>461</v>
      </c>
      <c r="F40" s="44" t="s">
        <v>101</v>
      </c>
      <c r="G40" s="70"/>
      <c r="H40" s="70"/>
      <c r="I40" s="70"/>
      <c r="J40" s="70"/>
      <c r="K40" s="70"/>
      <c r="L40" s="70"/>
      <c r="M40" s="70"/>
      <c r="N40" s="40">
        <v>38</v>
      </c>
      <c r="O40" s="40">
        <v>14</v>
      </c>
      <c r="P40" s="40">
        <v>35</v>
      </c>
      <c r="Q40" s="40">
        <v>28</v>
      </c>
      <c r="R40" s="40" t="s">
        <v>35</v>
      </c>
      <c r="S40" s="76"/>
    </row>
    <row r="41" spans="1:19" ht="49.5" customHeight="1">
      <c r="A41" s="67" t="s">
        <v>453</v>
      </c>
      <c r="B41" s="70">
        <v>13002</v>
      </c>
      <c r="C41" s="45" t="s">
        <v>487</v>
      </c>
      <c r="D41" s="63" t="s">
        <v>489</v>
      </c>
      <c r="E41" s="43" t="s">
        <v>482</v>
      </c>
      <c r="F41" s="44" t="s">
        <v>101</v>
      </c>
      <c r="G41" s="70"/>
      <c r="H41" s="70"/>
      <c r="I41" s="70"/>
      <c r="J41" s="70"/>
      <c r="K41" s="70"/>
      <c r="L41" s="70"/>
      <c r="M41" s="70"/>
      <c r="N41" s="40">
        <v>38</v>
      </c>
      <c r="O41" s="40">
        <v>11</v>
      </c>
      <c r="P41" s="40">
        <v>35</v>
      </c>
      <c r="Q41" s="40">
        <v>13</v>
      </c>
      <c r="R41" s="40" t="s">
        <v>35</v>
      </c>
      <c r="S41" s="76"/>
    </row>
    <row r="42" spans="1:19" ht="49.5" customHeight="1">
      <c r="A42" s="67" t="s">
        <v>453</v>
      </c>
      <c r="B42" s="70">
        <v>13002</v>
      </c>
      <c r="C42" s="45" t="s">
        <v>487</v>
      </c>
      <c r="D42" s="63" t="s">
        <v>490</v>
      </c>
      <c r="E42" s="43" t="s">
        <v>483</v>
      </c>
      <c r="F42" s="44" t="s">
        <v>101</v>
      </c>
      <c r="G42" s="70"/>
      <c r="H42" s="70"/>
      <c r="I42" s="70"/>
      <c r="J42" s="70"/>
      <c r="K42" s="70"/>
      <c r="L42" s="70"/>
      <c r="M42" s="70"/>
      <c r="N42" s="40">
        <v>38</v>
      </c>
      <c r="O42" s="40">
        <v>20</v>
      </c>
      <c r="P42" s="40">
        <v>35</v>
      </c>
      <c r="Q42" s="40">
        <v>12</v>
      </c>
      <c r="R42" s="40" t="s">
        <v>35</v>
      </c>
      <c r="S42" s="76"/>
    </row>
    <row r="43" spans="1:19" ht="49.5" customHeight="1">
      <c r="A43" s="67" t="s">
        <v>453</v>
      </c>
      <c r="B43" s="70">
        <v>13002</v>
      </c>
      <c r="C43" s="45" t="s">
        <v>487</v>
      </c>
      <c r="D43" s="63" t="s">
        <v>491</v>
      </c>
      <c r="E43" s="43" t="s">
        <v>461</v>
      </c>
      <c r="F43" s="44" t="s">
        <v>101</v>
      </c>
      <c r="G43" s="70"/>
      <c r="H43" s="70"/>
      <c r="I43" s="70"/>
      <c r="J43" s="70"/>
      <c r="K43" s="70"/>
      <c r="L43" s="70"/>
      <c r="M43" s="70"/>
      <c r="N43" s="40">
        <v>38</v>
      </c>
      <c r="O43" s="40">
        <v>4</v>
      </c>
      <c r="P43" s="40">
        <v>35</v>
      </c>
      <c r="Q43" s="40">
        <v>7</v>
      </c>
      <c r="R43" s="40" t="s">
        <v>35</v>
      </c>
      <c r="S43" s="76"/>
    </row>
    <row r="44" spans="1:19" ht="49.5" customHeight="1">
      <c r="A44" s="67" t="s">
        <v>453</v>
      </c>
      <c r="B44" s="70">
        <v>13002</v>
      </c>
      <c r="C44" s="45" t="s">
        <v>487</v>
      </c>
      <c r="D44" s="63" t="s">
        <v>491</v>
      </c>
      <c r="E44" s="43" t="s">
        <v>482</v>
      </c>
      <c r="F44" s="44" t="s">
        <v>101</v>
      </c>
      <c r="G44" s="70"/>
      <c r="H44" s="70"/>
      <c r="I44" s="70"/>
      <c r="J44" s="70"/>
      <c r="K44" s="70"/>
      <c r="L44" s="70"/>
      <c r="M44" s="70"/>
      <c r="N44" s="40">
        <v>38</v>
      </c>
      <c r="O44" s="40">
        <v>3</v>
      </c>
      <c r="P44" s="40">
        <v>35</v>
      </c>
      <c r="Q44" s="40">
        <v>0</v>
      </c>
      <c r="R44" s="40" t="s">
        <v>35</v>
      </c>
      <c r="S44" s="76"/>
    </row>
    <row r="45" spans="1:19" ht="49.5" customHeight="1">
      <c r="A45" s="67" t="s">
        <v>453</v>
      </c>
      <c r="B45" s="70">
        <v>13232</v>
      </c>
      <c r="C45" s="45" t="s">
        <v>433</v>
      </c>
      <c r="D45" s="63" t="s">
        <v>492</v>
      </c>
      <c r="E45" s="43" t="s">
        <v>482</v>
      </c>
      <c r="F45" s="44" t="s">
        <v>101</v>
      </c>
      <c r="G45" s="70"/>
      <c r="H45" s="70"/>
      <c r="I45" s="70"/>
      <c r="J45" s="70"/>
      <c r="K45" s="70"/>
      <c r="L45" s="70"/>
      <c r="M45" s="70"/>
      <c r="N45" s="40">
        <v>162</v>
      </c>
      <c r="O45" s="40">
        <v>2</v>
      </c>
      <c r="P45" s="40">
        <v>178</v>
      </c>
      <c r="Q45" s="40">
        <v>0</v>
      </c>
      <c r="R45" s="40" t="s">
        <v>35</v>
      </c>
      <c r="S45" s="40"/>
    </row>
    <row r="46" spans="1:19" ht="49.5" customHeight="1">
      <c r="A46" s="67" t="s">
        <v>453</v>
      </c>
      <c r="B46" s="70">
        <v>12639</v>
      </c>
      <c r="C46" s="45" t="s">
        <v>438</v>
      </c>
      <c r="D46" s="63" t="s">
        <v>492</v>
      </c>
      <c r="E46" s="43" t="s">
        <v>493</v>
      </c>
      <c r="F46" s="44" t="s">
        <v>101</v>
      </c>
      <c r="G46" s="70"/>
      <c r="H46" s="70"/>
      <c r="I46" s="70"/>
      <c r="J46" s="70"/>
      <c r="K46" s="70"/>
      <c r="L46" s="70"/>
      <c r="M46" s="70"/>
      <c r="N46" s="40">
        <v>30</v>
      </c>
      <c r="O46" s="40">
        <v>14</v>
      </c>
      <c r="P46" s="40">
        <v>30</v>
      </c>
      <c r="Q46" s="40">
        <v>1</v>
      </c>
      <c r="R46" s="40" t="s">
        <v>133</v>
      </c>
      <c r="S46" s="40"/>
    </row>
    <row r="47" spans="1:19" ht="49.5" customHeight="1">
      <c r="A47" s="67" t="s">
        <v>453</v>
      </c>
      <c r="B47" s="70">
        <v>13038</v>
      </c>
      <c r="C47" s="45" t="s">
        <v>459</v>
      </c>
      <c r="D47" s="63" t="s">
        <v>492</v>
      </c>
      <c r="E47" s="55" t="s">
        <v>1266</v>
      </c>
      <c r="F47" s="44" t="s">
        <v>101</v>
      </c>
      <c r="G47" s="70"/>
      <c r="H47" s="70"/>
      <c r="I47" s="70"/>
      <c r="J47" s="70"/>
      <c r="K47" s="70"/>
      <c r="L47" s="70"/>
      <c r="M47" s="70"/>
      <c r="N47" s="40">
        <v>22</v>
      </c>
      <c r="O47" s="40">
        <v>3</v>
      </c>
      <c r="P47" s="40">
        <v>23</v>
      </c>
      <c r="Q47" s="40">
        <v>1</v>
      </c>
      <c r="R47" s="40" t="s">
        <v>35</v>
      </c>
      <c r="S47" s="40"/>
    </row>
    <row r="48" spans="1:19" ht="49.5" customHeight="1">
      <c r="A48" s="67" t="s">
        <v>453</v>
      </c>
      <c r="B48" s="70">
        <v>13232</v>
      </c>
      <c r="C48" s="45" t="s">
        <v>433</v>
      </c>
      <c r="D48" s="63" t="s">
        <v>494</v>
      </c>
      <c r="E48" s="43" t="s">
        <v>483</v>
      </c>
      <c r="F48" s="44" t="s">
        <v>101</v>
      </c>
      <c r="G48" s="70"/>
      <c r="H48" s="70"/>
      <c r="I48" s="70"/>
      <c r="J48" s="70"/>
      <c r="K48" s="70"/>
      <c r="L48" s="70"/>
      <c r="M48" s="70"/>
      <c r="N48" s="40">
        <v>143</v>
      </c>
      <c r="O48" s="40">
        <v>0</v>
      </c>
      <c r="P48" s="40">
        <v>150</v>
      </c>
      <c r="Q48" s="40">
        <v>0</v>
      </c>
      <c r="R48" s="40" t="s">
        <v>35</v>
      </c>
      <c r="S48" s="40"/>
    </row>
    <row r="49" spans="1:19" ht="49.5" customHeight="1">
      <c r="A49" s="67" t="s">
        <v>453</v>
      </c>
      <c r="B49" s="70">
        <v>13322</v>
      </c>
      <c r="C49" s="45" t="s">
        <v>456</v>
      </c>
      <c r="D49" s="63" t="s">
        <v>494</v>
      </c>
      <c r="E49" s="43" t="s">
        <v>473</v>
      </c>
      <c r="F49" s="44" t="s">
        <v>101</v>
      </c>
      <c r="G49" s="70"/>
      <c r="H49" s="70"/>
      <c r="I49" s="70"/>
      <c r="J49" s="70"/>
      <c r="K49" s="70"/>
      <c r="L49" s="70"/>
      <c r="M49" s="70"/>
      <c r="N49" s="40">
        <v>18</v>
      </c>
      <c r="O49" s="40">
        <v>0</v>
      </c>
      <c r="P49" s="40">
        <v>18</v>
      </c>
      <c r="Q49" s="40">
        <v>2</v>
      </c>
      <c r="R49" s="40">
        <v>0.48599999999999999</v>
      </c>
      <c r="S49" s="40"/>
    </row>
    <row r="50" spans="1:19" ht="49.5" customHeight="1">
      <c r="A50" s="67" t="s">
        <v>453</v>
      </c>
      <c r="B50" s="70">
        <v>13322</v>
      </c>
      <c r="C50" s="45" t="s">
        <v>456</v>
      </c>
      <c r="D50" s="63" t="s">
        <v>494</v>
      </c>
      <c r="E50" s="43" t="s">
        <v>495</v>
      </c>
      <c r="F50" s="44" t="s">
        <v>101</v>
      </c>
      <c r="G50" s="70"/>
      <c r="H50" s="70"/>
      <c r="I50" s="70"/>
      <c r="J50" s="70"/>
      <c r="K50" s="70"/>
      <c r="L50" s="70"/>
      <c r="M50" s="70"/>
      <c r="N50" s="40">
        <v>18</v>
      </c>
      <c r="O50" s="40">
        <v>1</v>
      </c>
      <c r="P50" s="40">
        <v>18</v>
      </c>
      <c r="Q50" s="40">
        <v>2</v>
      </c>
      <c r="R50" s="40" t="s">
        <v>145</v>
      </c>
      <c r="S50" s="40"/>
    </row>
    <row r="51" spans="1:19" ht="49.5" customHeight="1">
      <c r="A51" s="67" t="s">
        <v>453</v>
      </c>
      <c r="B51" s="70">
        <v>13322</v>
      </c>
      <c r="C51" s="45" t="s">
        <v>456</v>
      </c>
      <c r="D51" s="63" t="s">
        <v>494</v>
      </c>
      <c r="E51" s="43" t="s">
        <v>461</v>
      </c>
      <c r="F51" s="44" t="s">
        <v>101</v>
      </c>
      <c r="G51" s="70"/>
      <c r="H51" s="70"/>
      <c r="I51" s="70"/>
      <c r="J51" s="70"/>
      <c r="K51" s="70"/>
      <c r="L51" s="70"/>
      <c r="M51" s="70"/>
      <c r="N51" s="40">
        <v>18</v>
      </c>
      <c r="O51" s="40">
        <v>0</v>
      </c>
      <c r="P51" s="40">
        <v>18</v>
      </c>
      <c r="Q51" s="40">
        <v>0</v>
      </c>
      <c r="R51" s="40" t="s">
        <v>145</v>
      </c>
      <c r="S51" s="40"/>
    </row>
    <row r="52" spans="1:19" ht="49.5" customHeight="1">
      <c r="A52" s="67" t="s">
        <v>453</v>
      </c>
      <c r="B52" s="70">
        <v>12639</v>
      </c>
      <c r="C52" s="45" t="s">
        <v>438</v>
      </c>
      <c r="D52" s="63" t="s">
        <v>494</v>
      </c>
      <c r="E52" s="55" t="s">
        <v>1268</v>
      </c>
      <c r="F52" s="44" t="s">
        <v>101</v>
      </c>
      <c r="G52" s="70"/>
      <c r="H52" s="70"/>
      <c r="I52" s="70"/>
      <c r="J52" s="70"/>
      <c r="K52" s="70"/>
      <c r="L52" s="70"/>
      <c r="M52" s="70"/>
      <c r="N52" s="40">
        <v>30</v>
      </c>
      <c r="O52" s="40">
        <v>3</v>
      </c>
      <c r="P52" s="40">
        <v>30</v>
      </c>
      <c r="Q52" s="40">
        <v>0</v>
      </c>
      <c r="R52" s="40">
        <v>0.11</v>
      </c>
      <c r="S52" s="40"/>
    </row>
    <row r="53" spans="1:19" ht="49.5" customHeight="1">
      <c r="A53" s="67" t="s">
        <v>453</v>
      </c>
      <c r="B53" s="70">
        <v>13322</v>
      </c>
      <c r="C53" s="45" t="s">
        <v>456</v>
      </c>
      <c r="D53" s="63" t="s">
        <v>497</v>
      </c>
      <c r="E53" s="43" t="s">
        <v>473</v>
      </c>
      <c r="F53" s="44" t="s">
        <v>101</v>
      </c>
      <c r="G53" s="70"/>
      <c r="H53" s="70"/>
      <c r="I53" s="70"/>
      <c r="J53" s="70"/>
      <c r="K53" s="70"/>
      <c r="L53" s="70"/>
      <c r="M53" s="70"/>
      <c r="N53" s="40">
        <v>18</v>
      </c>
      <c r="O53" s="40">
        <v>3</v>
      </c>
      <c r="P53" s="40">
        <v>18</v>
      </c>
      <c r="Q53" s="40">
        <v>4</v>
      </c>
      <c r="R53" s="40" t="s">
        <v>145</v>
      </c>
      <c r="S53" s="40"/>
    </row>
    <row r="54" spans="1:19" ht="49.5" customHeight="1">
      <c r="A54" s="67" t="s">
        <v>453</v>
      </c>
      <c r="B54" s="70">
        <v>13322</v>
      </c>
      <c r="C54" s="45" t="s">
        <v>456</v>
      </c>
      <c r="D54" s="63" t="s">
        <v>497</v>
      </c>
      <c r="E54" s="43" t="s">
        <v>495</v>
      </c>
      <c r="F54" s="44" t="s">
        <v>101</v>
      </c>
      <c r="G54" s="70"/>
      <c r="H54" s="70"/>
      <c r="I54" s="70"/>
      <c r="J54" s="70"/>
      <c r="K54" s="70"/>
      <c r="L54" s="70"/>
      <c r="M54" s="70"/>
      <c r="N54" s="40">
        <v>18</v>
      </c>
      <c r="O54" s="40">
        <v>0</v>
      </c>
      <c r="P54" s="40">
        <v>18</v>
      </c>
      <c r="Q54" s="40">
        <v>0</v>
      </c>
      <c r="R54" s="40" t="s">
        <v>145</v>
      </c>
      <c r="S54" s="40"/>
    </row>
    <row r="55" spans="1:19" ht="49.5" customHeight="1">
      <c r="A55" s="67" t="s">
        <v>453</v>
      </c>
      <c r="B55" s="70">
        <v>13322</v>
      </c>
      <c r="C55" s="45" t="s">
        <v>456</v>
      </c>
      <c r="D55" s="63" t="s">
        <v>497</v>
      </c>
      <c r="E55" s="43" t="s">
        <v>461</v>
      </c>
      <c r="F55" s="44" t="s">
        <v>101</v>
      </c>
      <c r="G55" s="70"/>
      <c r="H55" s="70"/>
      <c r="I55" s="70"/>
      <c r="J55" s="70"/>
      <c r="K55" s="70"/>
      <c r="L55" s="70"/>
      <c r="M55" s="70"/>
      <c r="N55" s="40">
        <v>18</v>
      </c>
      <c r="O55" s="40">
        <v>0</v>
      </c>
      <c r="P55" s="40">
        <v>18</v>
      </c>
      <c r="Q55" s="40">
        <v>1</v>
      </c>
      <c r="R55" s="40" t="s">
        <v>145</v>
      </c>
      <c r="S55" s="40"/>
    </row>
    <row r="56" spans="1:19" ht="49.5" customHeight="1">
      <c r="A56" s="67" t="s">
        <v>453</v>
      </c>
      <c r="B56" s="70">
        <v>12639</v>
      </c>
      <c r="C56" s="45" t="s">
        <v>438</v>
      </c>
      <c r="D56" s="63" t="s">
        <v>497</v>
      </c>
      <c r="E56" s="55" t="s">
        <v>1268</v>
      </c>
      <c r="F56" s="44" t="s">
        <v>101</v>
      </c>
      <c r="G56" s="70"/>
      <c r="H56" s="70"/>
      <c r="I56" s="70"/>
      <c r="J56" s="70"/>
      <c r="K56" s="70"/>
      <c r="L56" s="70"/>
      <c r="M56" s="70"/>
      <c r="N56" s="40">
        <v>30</v>
      </c>
      <c r="O56" s="40">
        <v>0</v>
      </c>
      <c r="P56" s="40">
        <v>30</v>
      </c>
      <c r="Q56" s="40">
        <v>0</v>
      </c>
      <c r="R56" s="40" t="s">
        <v>35</v>
      </c>
      <c r="S56" s="40"/>
    </row>
    <row r="57" spans="1:19" ht="49.5" customHeight="1">
      <c r="A57" s="67" t="s">
        <v>453</v>
      </c>
      <c r="B57" s="70">
        <v>13232</v>
      </c>
      <c r="C57" s="45" t="s">
        <v>433</v>
      </c>
      <c r="D57" s="63" t="s">
        <v>499</v>
      </c>
      <c r="E57" s="43" t="s">
        <v>483</v>
      </c>
      <c r="F57" s="44" t="s">
        <v>101</v>
      </c>
      <c r="G57" s="70"/>
      <c r="H57" s="70"/>
      <c r="I57" s="70"/>
      <c r="J57" s="70"/>
      <c r="K57" s="70"/>
      <c r="L57" s="70"/>
      <c r="M57" s="70"/>
      <c r="N57" s="40">
        <v>143</v>
      </c>
      <c r="O57" s="40">
        <v>10</v>
      </c>
      <c r="P57" s="40">
        <v>150</v>
      </c>
      <c r="Q57" s="40">
        <v>10</v>
      </c>
      <c r="R57" s="40" t="s">
        <v>35</v>
      </c>
      <c r="S57" s="40"/>
    </row>
    <row r="58" spans="1:19" ht="49.5" customHeight="1">
      <c r="A58" s="67" t="s">
        <v>453</v>
      </c>
      <c r="B58" s="70">
        <v>12639</v>
      </c>
      <c r="C58" s="45" t="s">
        <v>438</v>
      </c>
      <c r="D58" s="63" t="s">
        <v>500</v>
      </c>
      <c r="E58" s="43" t="s">
        <v>473</v>
      </c>
      <c r="F58" s="44" t="s">
        <v>101</v>
      </c>
      <c r="G58" s="70"/>
      <c r="H58" s="70"/>
      <c r="I58" s="70"/>
      <c r="J58" s="70"/>
      <c r="K58" s="70"/>
      <c r="L58" s="70"/>
      <c r="M58" s="70"/>
      <c r="N58" s="40">
        <v>30</v>
      </c>
      <c r="O58" s="40">
        <v>1</v>
      </c>
      <c r="P58" s="40">
        <v>30</v>
      </c>
      <c r="Q58" s="40">
        <v>0</v>
      </c>
      <c r="R58" s="40">
        <v>0.31</v>
      </c>
      <c r="S58" s="40"/>
    </row>
    <row r="59" spans="1:19" ht="49.5" customHeight="1">
      <c r="A59" s="67" t="s">
        <v>453</v>
      </c>
      <c r="B59" s="70">
        <v>13269</v>
      </c>
      <c r="C59" s="45" t="s">
        <v>432</v>
      </c>
      <c r="D59" s="63" t="s">
        <v>502</v>
      </c>
      <c r="E59" s="43" t="s">
        <v>461</v>
      </c>
      <c r="F59" s="44" t="s">
        <v>101</v>
      </c>
      <c r="G59" s="70"/>
      <c r="H59" s="70"/>
      <c r="I59" s="70"/>
      <c r="J59" s="70"/>
      <c r="K59" s="70"/>
      <c r="L59" s="70"/>
      <c r="M59" s="70"/>
      <c r="N59" s="40">
        <v>15</v>
      </c>
      <c r="O59" s="40">
        <v>0</v>
      </c>
      <c r="P59" s="40">
        <v>11</v>
      </c>
      <c r="Q59" s="40">
        <v>1</v>
      </c>
      <c r="R59" s="40">
        <v>0.23</v>
      </c>
      <c r="S59" s="40" t="s">
        <v>688</v>
      </c>
    </row>
    <row r="60" spans="1:19" ht="49.5" customHeight="1">
      <c r="A60" s="67" t="s">
        <v>453</v>
      </c>
      <c r="B60" s="70">
        <v>13269</v>
      </c>
      <c r="C60" s="45" t="s">
        <v>432</v>
      </c>
      <c r="D60" s="63" t="s">
        <v>502</v>
      </c>
      <c r="E60" s="43" t="s">
        <v>461</v>
      </c>
      <c r="F60" s="44" t="s">
        <v>101</v>
      </c>
      <c r="G60" s="70"/>
      <c r="H60" s="70"/>
      <c r="I60" s="70"/>
      <c r="J60" s="70"/>
      <c r="K60" s="70"/>
      <c r="L60" s="70"/>
      <c r="M60" s="70"/>
      <c r="N60" s="40">
        <v>10</v>
      </c>
      <c r="O60" s="40">
        <v>0</v>
      </c>
      <c r="P60" s="40">
        <v>14</v>
      </c>
      <c r="Q60" s="40">
        <v>2</v>
      </c>
      <c r="R60" s="40">
        <v>0.21</v>
      </c>
      <c r="S60" s="40" t="s">
        <v>689</v>
      </c>
    </row>
    <row r="61" spans="1:19" ht="49.5" customHeight="1">
      <c r="A61" s="67" t="s">
        <v>453</v>
      </c>
      <c r="B61" s="70">
        <v>12558</v>
      </c>
      <c r="C61" s="45" t="s">
        <v>449</v>
      </c>
      <c r="D61" s="63" t="s">
        <v>501</v>
      </c>
      <c r="E61" s="43" t="s">
        <v>503</v>
      </c>
      <c r="F61" s="44" t="s">
        <v>101</v>
      </c>
      <c r="G61" s="70"/>
      <c r="H61" s="70"/>
      <c r="I61" s="70"/>
      <c r="J61" s="70"/>
      <c r="K61" s="70"/>
      <c r="L61" s="70"/>
      <c r="M61" s="70"/>
      <c r="N61" s="40">
        <v>22</v>
      </c>
      <c r="O61" s="40">
        <v>10</v>
      </c>
      <c r="P61" s="40">
        <v>24</v>
      </c>
      <c r="Q61" s="40">
        <v>4</v>
      </c>
      <c r="R61" s="40">
        <v>3.0000000000000001E-3</v>
      </c>
      <c r="S61" s="40"/>
    </row>
    <row r="62" spans="1:19" ht="49.5" customHeight="1">
      <c r="A62" s="67" t="s">
        <v>453</v>
      </c>
      <c r="B62" s="70">
        <v>13232</v>
      </c>
      <c r="C62" s="45" t="s">
        <v>433</v>
      </c>
      <c r="D62" s="63" t="s">
        <v>504</v>
      </c>
      <c r="E62" s="43" t="s">
        <v>482</v>
      </c>
      <c r="F62" s="44" t="s">
        <v>101</v>
      </c>
      <c r="G62" s="70"/>
      <c r="H62" s="70"/>
      <c r="I62" s="70"/>
      <c r="J62" s="70"/>
      <c r="K62" s="70"/>
      <c r="L62" s="70"/>
      <c r="M62" s="70"/>
      <c r="N62" s="40">
        <v>162</v>
      </c>
      <c r="O62" s="40">
        <v>1</v>
      </c>
      <c r="P62" s="40">
        <v>178</v>
      </c>
      <c r="Q62" s="40">
        <v>0</v>
      </c>
      <c r="R62" s="40" t="s">
        <v>35</v>
      </c>
      <c r="S62" s="40"/>
    </row>
    <row r="63" spans="1:19" ht="49.5" customHeight="1">
      <c r="A63" s="67" t="s">
        <v>453</v>
      </c>
      <c r="B63" s="70">
        <v>13038</v>
      </c>
      <c r="C63" s="45" t="s">
        <v>459</v>
      </c>
      <c r="D63" s="63" t="s">
        <v>504</v>
      </c>
      <c r="E63" s="55" t="s">
        <v>1266</v>
      </c>
      <c r="F63" s="44" t="s">
        <v>101</v>
      </c>
      <c r="G63" s="70"/>
      <c r="H63" s="70"/>
      <c r="I63" s="70"/>
      <c r="J63" s="70"/>
      <c r="K63" s="70"/>
      <c r="L63" s="70"/>
      <c r="M63" s="70"/>
      <c r="N63" s="40">
        <v>22</v>
      </c>
      <c r="O63" s="40">
        <v>0</v>
      </c>
      <c r="P63" s="40">
        <v>23</v>
      </c>
      <c r="Q63" s="40">
        <v>0</v>
      </c>
      <c r="R63" s="40" t="s">
        <v>35</v>
      </c>
      <c r="S63" s="40"/>
    </row>
    <row r="64" spans="1:19" ht="49.5" customHeight="1">
      <c r="A64" s="67" t="s">
        <v>453</v>
      </c>
      <c r="B64" s="70">
        <v>13038</v>
      </c>
      <c r="C64" s="45" t="s">
        <v>459</v>
      </c>
      <c r="D64" s="63" t="s">
        <v>505</v>
      </c>
      <c r="E64" s="55" t="s">
        <v>1266</v>
      </c>
      <c r="F64" s="44" t="s">
        <v>101</v>
      </c>
      <c r="G64" s="70"/>
      <c r="H64" s="70"/>
      <c r="I64" s="70"/>
      <c r="J64" s="70"/>
      <c r="K64" s="70"/>
      <c r="L64" s="70"/>
      <c r="M64" s="70"/>
      <c r="N64" s="40">
        <v>22</v>
      </c>
      <c r="O64" s="40" t="s">
        <v>35</v>
      </c>
      <c r="P64" s="40">
        <v>23</v>
      </c>
      <c r="Q64" s="40">
        <v>3</v>
      </c>
      <c r="R64" s="40" t="s">
        <v>35</v>
      </c>
      <c r="S64" s="40"/>
    </row>
    <row r="65" spans="1:19" ht="49.5" customHeight="1">
      <c r="A65" s="67" t="s">
        <v>453</v>
      </c>
      <c r="B65" s="70">
        <v>12558</v>
      </c>
      <c r="C65" s="45" t="s">
        <v>449</v>
      </c>
      <c r="D65" s="63" t="s">
        <v>505</v>
      </c>
      <c r="E65" s="43" t="s">
        <v>503</v>
      </c>
      <c r="F65" s="44" t="s">
        <v>101</v>
      </c>
      <c r="G65" s="70"/>
      <c r="H65" s="70"/>
      <c r="I65" s="70"/>
      <c r="J65" s="70"/>
      <c r="K65" s="70"/>
      <c r="L65" s="70"/>
      <c r="M65" s="70"/>
      <c r="N65" s="40">
        <v>22</v>
      </c>
      <c r="O65" s="40">
        <v>0</v>
      </c>
      <c r="P65" s="40">
        <v>24</v>
      </c>
      <c r="Q65" s="40">
        <v>1</v>
      </c>
      <c r="R65" s="40">
        <v>0.95</v>
      </c>
      <c r="S65" s="40"/>
    </row>
    <row r="66" spans="1:19" ht="49.5" customHeight="1">
      <c r="A66" s="67" t="s">
        <v>453</v>
      </c>
      <c r="B66" s="70">
        <v>13232</v>
      </c>
      <c r="C66" s="45" t="s">
        <v>433</v>
      </c>
      <c r="D66" s="63" t="s">
        <v>506</v>
      </c>
      <c r="E66" s="43" t="s">
        <v>482</v>
      </c>
      <c r="F66" s="44" t="s">
        <v>101</v>
      </c>
      <c r="G66" s="70"/>
      <c r="H66" s="70"/>
      <c r="I66" s="70"/>
      <c r="J66" s="70"/>
      <c r="K66" s="70"/>
      <c r="L66" s="70"/>
      <c r="M66" s="70"/>
      <c r="N66" s="40">
        <v>162</v>
      </c>
      <c r="O66" s="40">
        <v>3</v>
      </c>
      <c r="P66" s="40">
        <v>178</v>
      </c>
      <c r="Q66" s="40">
        <v>0</v>
      </c>
      <c r="R66" s="40" t="s">
        <v>35</v>
      </c>
      <c r="S66" s="40"/>
    </row>
    <row r="67" spans="1:19" ht="49.5" customHeight="1">
      <c r="A67" s="67" t="s">
        <v>453</v>
      </c>
      <c r="B67" s="70">
        <v>13232</v>
      </c>
      <c r="C67" s="45" t="s">
        <v>433</v>
      </c>
      <c r="D67" s="63" t="s">
        <v>507</v>
      </c>
      <c r="E67" s="43" t="s">
        <v>483</v>
      </c>
      <c r="F67" s="44" t="s">
        <v>101</v>
      </c>
      <c r="G67" s="70"/>
      <c r="H67" s="70"/>
      <c r="I67" s="70"/>
      <c r="J67" s="70"/>
      <c r="K67" s="70"/>
      <c r="L67" s="70"/>
      <c r="M67" s="70"/>
      <c r="N67" s="40">
        <v>143</v>
      </c>
      <c r="O67" s="40">
        <v>0</v>
      </c>
      <c r="P67" s="40">
        <v>150</v>
      </c>
      <c r="Q67" s="40">
        <v>0</v>
      </c>
      <c r="R67" s="40" t="s">
        <v>35</v>
      </c>
      <c r="S67" s="40"/>
    </row>
    <row r="68" spans="1:19" ht="49.5" customHeight="1">
      <c r="A68" s="67" t="s">
        <v>453</v>
      </c>
      <c r="B68" s="70">
        <v>12639</v>
      </c>
      <c r="C68" s="45" t="s">
        <v>438</v>
      </c>
      <c r="D68" s="63" t="s">
        <v>508</v>
      </c>
      <c r="E68" s="43" t="s">
        <v>493</v>
      </c>
      <c r="F68" s="44" t="s">
        <v>101</v>
      </c>
      <c r="G68" s="70"/>
      <c r="H68" s="70"/>
      <c r="I68" s="70"/>
      <c r="J68" s="70"/>
      <c r="K68" s="70"/>
      <c r="L68" s="70"/>
      <c r="M68" s="70"/>
      <c r="N68" s="40">
        <v>30</v>
      </c>
      <c r="O68" s="40">
        <v>1</v>
      </c>
      <c r="P68" s="40">
        <v>30</v>
      </c>
      <c r="Q68" s="40">
        <v>0</v>
      </c>
      <c r="R68" s="40">
        <v>0.313</v>
      </c>
      <c r="S68" s="40"/>
    </row>
    <row r="69" spans="1:19" ht="49.5" customHeight="1">
      <c r="A69" s="67" t="s">
        <v>453</v>
      </c>
      <c r="B69" s="70">
        <v>12639</v>
      </c>
      <c r="C69" s="45" t="s">
        <v>438</v>
      </c>
      <c r="D69" s="63" t="s">
        <v>509</v>
      </c>
      <c r="E69" s="43" t="s">
        <v>493</v>
      </c>
      <c r="F69" s="44" t="s">
        <v>101</v>
      </c>
      <c r="G69" s="70"/>
      <c r="H69" s="70"/>
      <c r="I69" s="70"/>
      <c r="J69" s="70"/>
      <c r="K69" s="70"/>
      <c r="L69" s="70"/>
      <c r="M69" s="70"/>
      <c r="N69" s="40">
        <v>30</v>
      </c>
      <c r="O69" s="40">
        <v>7</v>
      </c>
      <c r="P69" s="40">
        <v>30</v>
      </c>
      <c r="Q69" s="40">
        <v>2</v>
      </c>
      <c r="R69" s="40">
        <v>7.0999999999999994E-2</v>
      </c>
      <c r="S69" s="40"/>
    </row>
    <row r="70" spans="1:19" ht="49.5" customHeight="1">
      <c r="A70" s="67" t="s">
        <v>453</v>
      </c>
      <c r="B70" s="70">
        <v>12639</v>
      </c>
      <c r="C70" s="45" t="s">
        <v>438</v>
      </c>
      <c r="D70" s="63" t="s">
        <v>510</v>
      </c>
      <c r="E70" s="43" t="s">
        <v>493</v>
      </c>
      <c r="F70" s="44" t="s">
        <v>101</v>
      </c>
      <c r="G70" s="70"/>
      <c r="H70" s="70"/>
      <c r="I70" s="70"/>
      <c r="J70" s="70"/>
      <c r="K70" s="70"/>
      <c r="L70" s="70"/>
      <c r="M70" s="70"/>
      <c r="N70" s="40">
        <v>30</v>
      </c>
      <c r="O70" s="40">
        <v>6</v>
      </c>
      <c r="P70" s="40">
        <v>30</v>
      </c>
      <c r="Q70" s="40">
        <v>0</v>
      </c>
      <c r="R70" s="40">
        <v>0.01</v>
      </c>
      <c r="S70" s="40"/>
    </row>
    <row r="71" spans="1:19" ht="49.5" customHeight="1">
      <c r="A71" s="67" t="s">
        <v>453</v>
      </c>
      <c r="B71" s="70">
        <v>12639</v>
      </c>
      <c r="C71" s="45" t="s">
        <v>438</v>
      </c>
      <c r="D71" s="63" t="s">
        <v>511</v>
      </c>
      <c r="E71" s="43" t="s">
        <v>493</v>
      </c>
      <c r="F71" s="44" t="s">
        <v>101</v>
      </c>
      <c r="G71" s="70"/>
      <c r="H71" s="70"/>
      <c r="I71" s="70"/>
      <c r="J71" s="70"/>
      <c r="K71" s="70"/>
      <c r="L71" s="70"/>
      <c r="M71" s="70"/>
      <c r="N71" s="40">
        <v>30</v>
      </c>
      <c r="O71" s="40">
        <v>3</v>
      </c>
      <c r="P71" s="40">
        <v>30</v>
      </c>
      <c r="Q71" s="40">
        <v>1</v>
      </c>
      <c r="R71" s="40">
        <v>0.30099999999999999</v>
      </c>
      <c r="S71" s="40"/>
    </row>
    <row r="72" spans="1:19" ht="49.5" customHeight="1">
      <c r="A72" s="67" t="s">
        <v>453</v>
      </c>
      <c r="B72" s="70">
        <v>12639</v>
      </c>
      <c r="C72" s="45" t="s">
        <v>438</v>
      </c>
      <c r="D72" s="63" t="s">
        <v>512</v>
      </c>
      <c r="E72" s="55" t="s">
        <v>1268</v>
      </c>
      <c r="F72" s="44" t="s">
        <v>101</v>
      </c>
      <c r="G72" s="70"/>
      <c r="H72" s="70"/>
      <c r="I72" s="70"/>
      <c r="J72" s="70"/>
      <c r="K72" s="70"/>
      <c r="L72" s="70"/>
      <c r="M72" s="70"/>
      <c r="N72" s="40">
        <v>30</v>
      </c>
      <c r="O72" s="40">
        <v>1</v>
      </c>
      <c r="P72" s="40">
        <v>30</v>
      </c>
      <c r="Q72" s="40">
        <v>0</v>
      </c>
      <c r="R72" s="40">
        <v>0.36699999999999999</v>
      </c>
      <c r="S72" s="40"/>
    </row>
    <row r="73" spans="1:19" ht="49.5" customHeight="1">
      <c r="A73" s="67" t="s">
        <v>453</v>
      </c>
      <c r="B73" s="70">
        <v>12639</v>
      </c>
      <c r="C73" s="45" t="s">
        <v>438</v>
      </c>
      <c r="D73" s="63" t="s">
        <v>514</v>
      </c>
      <c r="E73" s="55" t="s">
        <v>1268</v>
      </c>
      <c r="F73" s="44" t="s">
        <v>101</v>
      </c>
      <c r="G73" s="70"/>
      <c r="H73" s="70"/>
      <c r="I73" s="70"/>
      <c r="J73" s="70"/>
      <c r="K73" s="70"/>
      <c r="L73" s="70"/>
      <c r="M73" s="70"/>
      <c r="N73" s="40">
        <v>30</v>
      </c>
      <c r="O73" s="40">
        <v>4</v>
      </c>
      <c r="P73" s="40">
        <v>30</v>
      </c>
      <c r="Q73" s="40">
        <v>2</v>
      </c>
      <c r="R73" s="40">
        <v>0.56100000000000005</v>
      </c>
      <c r="S73" s="40"/>
    </row>
    <row r="74" spans="1:19" ht="49.5" customHeight="1">
      <c r="A74" s="67" t="s">
        <v>453</v>
      </c>
      <c r="B74" s="70">
        <v>12639</v>
      </c>
      <c r="C74" s="45" t="s">
        <v>438</v>
      </c>
      <c r="D74" s="63" t="s">
        <v>515</v>
      </c>
      <c r="E74" s="43" t="s">
        <v>473</v>
      </c>
      <c r="F74" s="44" t="s">
        <v>101</v>
      </c>
      <c r="G74" s="70"/>
      <c r="H74" s="70"/>
      <c r="I74" s="70"/>
      <c r="J74" s="70"/>
      <c r="K74" s="70"/>
      <c r="L74" s="70"/>
      <c r="M74" s="70"/>
      <c r="N74" s="40">
        <v>30</v>
      </c>
      <c r="O74" s="40">
        <v>0</v>
      </c>
      <c r="P74" s="40">
        <v>30</v>
      </c>
      <c r="Q74" s="40">
        <v>0</v>
      </c>
      <c r="R74" s="40" t="s">
        <v>35</v>
      </c>
      <c r="S74" s="40"/>
    </row>
    <row r="75" spans="1:19" ht="49.5" customHeight="1">
      <c r="A75" s="67" t="s">
        <v>520</v>
      </c>
      <c r="B75" s="70">
        <v>13232</v>
      </c>
      <c r="C75" s="45" t="s">
        <v>433</v>
      </c>
      <c r="D75" s="63" t="s">
        <v>1227</v>
      </c>
      <c r="E75" s="42" t="s">
        <v>517</v>
      </c>
      <c r="F75" s="44" t="s">
        <v>538</v>
      </c>
      <c r="G75" s="40">
        <v>147</v>
      </c>
      <c r="H75" s="40">
        <v>5.3</v>
      </c>
      <c r="I75" s="40">
        <v>4.8</v>
      </c>
      <c r="J75" s="40">
        <v>142</v>
      </c>
      <c r="K75" s="40">
        <v>5.9</v>
      </c>
      <c r="L75" s="40">
        <v>5.2</v>
      </c>
      <c r="M75" s="40" t="s">
        <v>35</v>
      </c>
      <c r="N75" s="70"/>
      <c r="O75" s="70"/>
      <c r="P75" s="70"/>
      <c r="Q75" s="70"/>
      <c r="R75" s="70"/>
      <c r="S75" s="76" t="s">
        <v>1226</v>
      </c>
    </row>
    <row r="76" spans="1:19" ht="49.5" customHeight="1">
      <c r="A76" s="67" t="s">
        <v>520</v>
      </c>
      <c r="B76" s="70">
        <v>13232</v>
      </c>
      <c r="C76" s="45" t="s">
        <v>433</v>
      </c>
      <c r="D76" s="63" t="s">
        <v>1227</v>
      </c>
      <c r="E76" s="43" t="s">
        <v>483</v>
      </c>
      <c r="F76" s="44" t="s">
        <v>538</v>
      </c>
      <c r="G76" s="40">
        <v>132</v>
      </c>
      <c r="H76" s="40">
        <v>4.0999999999999996</v>
      </c>
      <c r="I76" s="40">
        <v>4.9000000000000004</v>
      </c>
      <c r="J76" s="40">
        <v>137</v>
      </c>
      <c r="K76" s="40">
        <v>4</v>
      </c>
      <c r="L76" s="40">
        <v>4.5</v>
      </c>
      <c r="M76" s="40">
        <v>0.86</v>
      </c>
      <c r="N76" s="70"/>
      <c r="O76" s="70"/>
      <c r="P76" s="70"/>
      <c r="Q76" s="70"/>
      <c r="R76" s="70"/>
      <c r="S76" s="76" t="s">
        <v>1226</v>
      </c>
    </row>
    <row r="77" spans="1:19" ht="49.5" customHeight="1">
      <c r="A77" s="67" t="s">
        <v>520</v>
      </c>
      <c r="B77" s="70">
        <v>13232</v>
      </c>
      <c r="C77" s="45" t="s">
        <v>433</v>
      </c>
      <c r="D77" s="63" t="s">
        <v>1228</v>
      </c>
      <c r="E77" s="43" t="s">
        <v>482</v>
      </c>
      <c r="F77" s="44" t="s">
        <v>538</v>
      </c>
      <c r="G77" s="40">
        <v>107</v>
      </c>
      <c r="H77" s="40">
        <v>4.5</v>
      </c>
      <c r="I77" s="40">
        <v>4.5</v>
      </c>
      <c r="J77" s="40">
        <v>118</v>
      </c>
      <c r="K77" s="40">
        <v>4</v>
      </c>
      <c r="L77" s="40">
        <v>4.7</v>
      </c>
      <c r="M77" s="40">
        <v>0.38</v>
      </c>
      <c r="N77" s="70"/>
      <c r="O77" s="70"/>
      <c r="P77" s="70"/>
      <c r="Q77" s="70"/>
      <c r="R77" s="70"/>
      <c r="S77" s="76" t="s">
        <v>1226</v>
      </c>
    </row>
    <row r="78" spans="1:19" ht="49.5" customHeight="1">
      <c r="A78" s="67" t="s">
        <v>520</v>
      </c>
      <c r="B78" s="70">
        <v>13322</v>
      </c>
      <c r="C78" s="45" t="s">
        <v>1137</v>
      </c>
      <c r="D78" s="63" t="s">
        <v>1229</v>
      </c>
      <c r="E78" s="42" t="s">
        <v>517</v>
      </c>
      <c r="F78" s="44" t="s">
        <v>538</v>
      </c>
      <c r="G78" s="40">
        <v>18</v>
      </c>
      <c r="H78" s="40">
        <v>5.27</v>
      </c>
      <c r="I78" s="40">
        <v>2.88</v>
      </c>
      <c r="J78" s="40">
        <v>18</v>
      </c>
      <c r="K78" s="40">
        <v>4.6100000000000003</v>
      </c>
      <c r="L78" s="40">
        <v>3.03</v>
      </c>
      <c r="M78" s="40">
        <v>0.39</v>
      </c>
      <c r="N78" s="70"/>
      <c r="O78" s="70"/>
      <c r="P78" s="70"/>
      <c r="Q78" s="70"/>
      <c r="R78" s="70"/>
      <c r="S78" s="76" t="s">
        <v>1226</v>
      </c>
    </row>
    <row r="79" spans="1:19" ht="49.5" customHeight="1">
      <c r="A79" s="67" t="s">
        <v>520</v>
      </c>
      <c r="B79" s="70">
        <v>13322</v>
      </c>
      <c r="C79" s="55" t="s">
        <v>1137</v>
      </c>
      <c r="D79" s="63" t="s">
        <v>1229</v>
      </c>
      <c r="E79" s="45" t="s">
        <v>519</v>
      </c>
      <c r="F79" s="44" t="s">
        <v>538</v>
      </c>
      <c r="G79" s="40">
        <v>18</v>
      </c>
      <c r="H79" s="40">
        <v>2.11</v>
      </c>
      <c r="I79" s="40">
        <v>1.56</v>
      </c>
      <c r="J79" s="40">
        <v>18</v>
      </c>
      <c r="K79" s="40">
        <v>2.66</v>
      </c>
      <c r="L79" s="40">
        <v>2.4900000000000002</v>
      </c>
      <c r="M79" s="40">
        <v>0.39</v>
      </c>
      <c r="N79" s="70"/>
      <c r="O79" s="70"/>
      <c r="P79" s="70"/>
      <c r="Q79" s="70"/>
      <c r="R79" s="70"/>
      <c r="S79" s="76" t="s">
        <v>1226</v>
      </c>
    </row>
    <row r="80" spans="1:19" ht="49.5" customHeight="1">
      <c r="A80" s="67" t="s">
        <v>520</v>
      </c>
      <c r="B80" s="70">
        <v>13002</v>
      </c>
      <c r="C80" s="45" t="s">
        <v>487</v>
      </c>
      <c r="D80" s="63" t="s">
        <v>1231</v>
      </c>
      <c r="E80" s="42" t="s">
        <v>517</v>
      </c>
      <c r="F80" s="44" t="s">
        <v>538</v>
      </c>
      <c r="G80" s="40">
        <v>38</v>
      </c>
      <c r="H80" s="40">
        <v>2.73</v>
      </c>
      <c r="I80" s="40" t="s">
        <v>35</v>
      </c>
      <c r="J80" s="40">
        <v>35</v>
      </c>
      <c r="K80" s="40">
        <v>2.96</v>
      </c>
      <c r="L80" s="40" t="s">
        <v>35</v>
      </c>
      <c r="M80" s="40" t="s">
        <v>35</v>
      </c>
      <c r="N80" s="70"/>
      <c r="O80" s="70"/>
      <c r="P80" s="70"/>
      <c r="Q80" s="70"/>
      <c r="R80" s="70"/>
      <c r="S80" s="76" t="s">
        <v>1230</v>
      </c>
    </row>
    <row r="81" spans="1:19" ht="49.5" customHeight="1">
      <c r="A81" s="67" t="s">
        <v>520</v>
      </c>
      <c r="B81" s="70">
        <v>13002</v>
      </c>
      <c r="C81" s="45" t="s">
        <v>487</v>
      </c>
      <c r="D81" s="63" t="s">
        <v>1231</v>
      </c>
      <c r="E81" s="43" t="s">
        <v>516</v>
      </c>
      <c r="F81" s="44" t="s">
        <v>538</v>
      </c>
      <c r="G81" s="40">
        <v>38</v>
      </c>
      <c r="H81" s="40">
        <v>3.45</v>
      </c>
      <c r="I81" s="40" t="s">
        <v>35</v>
      </c>
      <c r="J81" s="40">
        <v>35</v>
      </c>
      <c r="K81" s="40">
        <v>4.04</v>
      </c>
      <c r="L81" s="40" t="s">
        <v>35</v>
      </c>
      <c r="M81" s="40" t="s">
        <v>35</v>
      </c>
      <c r="N81" s="70"/>
      <c r="O81" s="70"/>
      <c r="P81" s="70"/>
      <c r="Q81" s="70"/>
      <c r="R81" s="70"/>
      <c r="S81" s="76" t="s">
        <v>1230</v>
      </c>
    </row>
    <row r="82" spans="1:19" ht="49.5" customHeight="1">
      <c r="A82" s="67" t="s">
        <v>520</v>
      </c>
      <c r="B82" s="70">
        <v>13002</v>
      </c>
      <c r="C82" s="45" t="s">
        <v>487</v>
      </c>
      <c r="D82" s="63" t="s">
        <v>1231</v>
      </c>
      <c r="E82" s="43" t="s">
        <v>461</v>
      </c>
      <c r="F82" s="44" t="s">
        <v>538</v>
      </c>
      <c r="G82" s="40">
        <v>38</v>
      </c>
      <c r="H82" s="40">
        <v>4.2699999999999996</v>
      </c>
      <c r="I82" s="40" t="s">
        <v>35</v>
      </c>
      <c r="J82" s="40">
        <v>35</v>
      </c>
      <c r="K82" s="40">
        <v>4.5199999999999996</v>
      </c>
      <c r="L82" s="40" t="s">
        <v>35</v>
      </c>
      <c r="M82" s="40">
        <v>0.16700000000000001</v>
      </c>
      <c r="N82" s="70"/>
      <c r="O82" s="70"/>
      <c r="P82" s="70"/>
      <c r="Q82" s="70"/>
      <c r="R82" s="70"/>
      <c r="S82" s="76" t="s">
        <v>1230</v>
      </c>
    </row>
    <row r="83" spans="1:19" ht="49.5" customHeight="1">
      <c r="A83" s="67" t="s">
        <v>521</v>
      </c>
      <c r="B83" s="70">
        <v>12949</v>
      </c>
      <c r="C83" s="45" t="s">
        <v>522</v>
      </c>
      <c r="D83" s="63" t="s">
        <v>534</v>
      </c>
      <c r="E83" s="39" t="s">
        <v>436</v>
      </c>
      <c r="F83" s="44" t="s">
        <v>101</v>
      </c>
      <c r="G83" s="70"/>
      <c r="H83" s="70"/>
      <c r="I83" s="70"/>
      <c r="J83" s="70"/>
      <c r="K83" s="70"/>
      <c r="L83" s="70"/>
      <c r="M83" s="70"/>
      <c r="N83" s="40">
        <v>20</v>
      </c>
      <c r="O83" s="40">
        <v>1</v>
      </c>
      <c r="P83" s="40">
        <v>20</v>
      </c>
      <c r="Q83" s="40">
        <v>1</v>
      </c>
      <c r="R83" s="40" t="s">
        <v>539</v>
      </c>
      <c r="S83" s="76"/>
    </row>
    <row r="84" spans="1:19" ht="49.5" customHeight="1">
      <c r="A84" s="67" t="s">
        <v>521</v>
      </c>
      <c r="B84" s="70">
        <v>13266</v>
      </c>
      <c r="C84" s="45" t="s">
        <v>523</v>
      </c>
      <c r="D84" s="63" t="s">
        <v>535</v>
      </c>
      <c r="E84" s="39" t="s">
        <v>436</v>
      </c>
      <c r="F84" s="44" t="s">
        <v>101</v>
      </c>
      <c r="G84" s="70"/>
      <c r="H84" s="70"/>
      <c r="I84" s="70"/>
      <c r="J84" s="70"/>
      <c r="K84" s="70"/>
      <c r="L84" s="70"/>
      <c r="M84" s="70"/>
      <c r="N84" s="40">
        <v>20</v>
      </c>
      <c r="O84" s="40">
        <v>0</v>
      </c>
      <c r="P84" s="40">
        <v>20</v>
      </c>
      <c r="Q84" s="40">
        <v>0</v>
      </c>
      <c r="R84" s="40" t="s">
        <v>35</v>
      </c>
      <c r="S84" s="76"/>
    </row>
    <row r="85" spans="1:19" ht="49.5" customHeight="1">
      <c r="A85" s="67" t="s">
        <v>521</v>
      </c>
      <c r="B85" s="70">
        <v>12677</v>
      </c>
      <c r="C85" s="45" t="s">
        <v>524</v>
      </c>
      <c r="D85" s="63" t="s">
        <v>458</v>
      </c>
      <c r="E85" s="39" t="s">
        <v>436</v>
      </c>
      <c r="F85" s="44" t="s">
        <v>101</v>
      </c>
      <c r="G85" s="70"/>
      <c r="H85" s="70"/>
      <c r="I85" s="70"/>
      <c r="J85" s="70"/>
      <c r="K85" s="70"/>
      <c r="L85" s="70"/>
      <c r="M85" s="70"/>
      <c r="N85" s="40">
        <v>50</v>
      </c>
      <c r="O85" s="40">
        <v>46</v>
      </c>
      <c r="P85" s="40">
        <v>48</v>
      </c>
      <c r="Q85" s="40">
        <v>43</v>
      </c>
      <c r="R85" s="40">
        <v>0.67</v>
      </c>
      <c r="S85" s="76"/>
    </row>
    <row r="86" spans="1:19" ht="49.5" customHeight="1">
      <c r="A86" s="67" t="s">
        <v>521</v>
      </c>
      <c r="B86" s="70">
        <v>12735</v>
      </c>
      <c r="C86" s="45" t="s">
        <v>525</v>
      </c>
      <c r="D86" s="63" t="s">
        <v>458</v>
      </c>
      <c r="E86" s="39" t="s">
        <v>436</v>
      </c>
      <c r="F86" s="44" t="s">
        <v>101</v>
      </c>
      <c r="G86" s="70"/>
      <c r="H86" s="70"/>
      <c r="I86" s="70"/>
      <c r="J86" s="70"/>
      <c r="K86" s="70"/>
      <c r="L86" s="70"/>
      <c r="M86" s="70"/>
      <c r="N86" s="40">
        <v>50</v>
      </c>
      <c r="O86" s="40">
        <v>1</v>
      </c>
      <c r="P86" s="40">
        <v>50</v>
      </c>
      <c r="Q86" s="40">
        <v>3</v>
      </c>
      <c r="R86" s="40">
        <v>0.3</v>
      </c>
      <c r="S86" s="76"/>
    </row>
    <row r="87" spans="1:19" ht="49.5" customHeight="1">
      <c r="A87" s="67" t="s">
        <v>521</v>
      </c>
      <c r="B87" s="70">
        <v>12987</v>
      </c>
      <c r="C87" s="45" t="s">
        <v>526</v>
      </c>
      <c r="D87" s="63" t="s">
        <v>458</v>
      </c>
      <c r="E87" s="39" t="s">
        <v>436</v>
      </c>
      <c r="F87" s="44" t="s">
        <v>101</v>
      </c>
      <c r="G87" s="70"/>
      <c r="H87" s="70"/>
      <c r="I87" s="70"/>
      <c r="J87" s="70"/>
      <c r="K87" s="70"/>
      <c r="L87" s="70"/>
      <c r="M87" s="70"/>
      <c r="N87" s="40">
        <v>63</v>
      </c>
      <c r="O87" s="40">
        <v>4</v>
      </c>
      <c r="P87" s="40">
        <v>61</v>
      </c>
      <c r="Q87" s="40">
        <v>7</v>
      </c>
      <c r="R87" s="40">
        <v>0.48199999999999998</v>
      </c>
      <c r="S87" s="76"/>
    </row>
    <row r="88" spans="1:19" ht="49.5" customHeight="1">
      <c r="A88" s="67" t="s">
        <v>521</v>
      </c>
      <c r="B88" s="70">
        <v>12735</v>
      </c>
      <c r="C88" s="45" t="s">
        <v>527</v>
      </c>
      <c r="D88" s="63" t="s">
        <v>533</v>
      </c>
      <c r="E88" s="39" t="s">
        <v>436</v>
      </c>
      <c r="F88" s="44" t="s">
        <v>101</v>
      </c>
      <c r="G88" s="70"/>
      <c r="H88" s="70"/>
      <c r="I88" s="70"/>
      <c r="J88" s="70"/>
      <c r="K88" s="70"/>
      <c r="L88" s="70"/>
      <c r="M88" s="70"/>
      <c r="N88" s="40">
        <v>50</v>
      </c>
      <c r="O88" s="40">
        <v>1</v>
      </c>
      <c r="P88" s="40">
        <v>50</v>
      </c>
      <c r="Q88" s="40">
        <v>2</v>
      </c>
      <c r="R88" s="40">
        <v>0.55000000000000004</v>
      </c>
      <c r="S88" s="76"/>
    </row>
    <row r="89" spans="1:19" ht="49.5" customHeight="1">
      <c r="A89" s="67" t="s">
        <v>521</v>
      </c>
      <c r="B89" s="70">
        <v>13289</v>
      </c>
      <c r="C89" s="45" t="s">
        <v>528</v>
      </c>
      <c r="D89" s="63" t="s">
        <v>532</v>
      </c>
      <c r="E89" s="39" t="s">
        <v>436</v>
      </c>
      <c r="F89" s="44" t="s">
        <v>101</v>
      </c>
      <c r="G89" s="70"/>
      <c r="H89" s="70"/>
      <c r="I89" s="70"/>
      <c r="J89" s="70"/>
      <c r="K89" s="70"/>
      <c r="L89" s="70"/>
      <c r="M89" s="70"/>
      <c r="N89" s="40">
        <v>197</v>
      </c>
      <c r="O89" s="40">
        <v>12</v>
      </c>
      <c r="P89" s="40">
        <v>196</v>
      </c>
      <c r="Q89" s="40">
        <v>2</v>
      </c>
      <c r="R89" s="40" t="s">
        <v>35</v>
      </c>
      <c r="S89" s="76"/>
    </row>
    <row r="90" spans="1:19" ht="49.5" customHeight="1">
      <c r="A90" s="67" t="s">
        <v>521</v>
      </c>
      <c r="B90" s="70">
        <v>12771</v>
      </c>
      <c r="C90" s="45" t="s">
        <v>529</v>
      </c>
      <c r="D90" s="63" t="s">
        <v>531</v>
      </c>
      <c r="E90" s="39" t="s">
        <v>436</v>
      </c>
      <c r="F90" s="44" t="s">
        <v>536</v>
      </c>
      <c r="G90" s="40">
        <v>22</v>
      </c>
      <c r="H90" s="40">
        <v>13.2</v>
      </c>
      <c r="I90" s="40">
        <v>39.25</v>
      </c>
      <c r="J90" s="40">
        <v>22</v>
      </c>
      <c r="K90" s="40">
        <v>7</v>
      </c>
      <c r="L90" s="40">
        <v>21.96</v>
      </c>
      <c r="M90" s="40">
        <v>1.7000000000000001E-2</v>
      </c>
      <c r="N90" s="70"/>
      <c r="O90" s="70"/>
      <c r="P90" s="70"/>
      <c r="Q90" s="70"/>
      <c r="R90" s="70"/>
      <c r="S90" s="76"/>
    </row>
    <row r="91" spans="1:19" ht="49.5" customHeight="1">
      <c r="A91" s="67" t="s">
        <v>521</v>
      </c>
      <c r="B91" s="70">
        <v>12949</v>
      </c>
      <c r="C91" s="45" t="s">
        <v>530</v>
      </c>
      <c r="D91" s="63" t="s">
        <v>531</v>
      </c>
      <c r="E91" s="39" t="s">
        <v>436</v>
      </c>
      <c r="F91" s="44" t="s">
        <v>536</v>
      </c>
      <c r="G91" s="40">
        <v>20</v>
      </c>
      <c r="H91" s="40">
        <v>6.3</v>
      </c>
      <c r="I91" s="40">
        <v>5.4</v>
      </c>
      <c r="J91" s="40">
        <v>20</v>
      </c>
      <c r="K91" s="40">
        <v>6.2</v>
      </c>
      <c r="L91" s="40">
        <v>3.8</v>
      </c>
      <c r="M91" s="40" t="s">
        <v>539</v>
      </c>
      <c r="N91" s="70"/>
      <c r="O91" s="70"/>
      <c r="P91" s="70"/>
      <c r="Q91" s="70"/>
      <c r="R91" s="70"/>
      <c r="S91" s="76"/>
    </row>
    <row r="92" spans="1:19" ht="49.5" customHeight="1">
      <c r="A92" s="67" t="s">
        <v>428</v>
      </c>
      <c r="B92" s="70">
        <v>12573</v>
      </c>
      <c r="C92" s="55" t="s">
        <v>648</v>
      </c>
      <c r="D92" s="63" t="s">
        <v>544</v>
      </c>
      <c r="E92" s="39" t="s">
        <v>541</v>
      </c>
      <c r="F92" s="44" t="s">
        <v>101</v>
      </c>
      <c r="G92" s="70"/>
      <c r="H92" s="70"/>
      <c r="I92" s="70"/>
      <c r="J92" s="70"/>
      <c r="K92" s="70"/>
      <c r="L92" s="70"/>
      <c r="M92" s="70"/>
      <c r="N92" s="40">
        <v>39</v>
      </c>
      <c r="O92" s="40">
        <v>0</v>
      </c>
      <c r="P92" s="40">
        <v>41</v>
      </c>
      <c r="Q92" s="40">
        <v>4</v>
      </c>
      <c r="R92" s="40" t="s">
        <v>35</v>
      </c>
      <c r="S92" s="40" t="s">
        <v>436</v>
      </c>
    </row>
    <row r="93" spans="1:19" ht="49.5" customHeight="1">
      <c r="A93" s="67" t="s">
        <v>428</v>
      </c>
      <c r="B93" s="70">
        <v>12677</v>
      </c>
      <c r="C93" s="55" t="s">
        <v>524</v>
      </c>
      <c r="D93" s="63" t="s">
        <v>543</v>
      </c>
      <c r="E93" s="39" t="s">
        <v>542</v>
      </c>
      <c r="F93" s="44" t="s">
        <v>101</v>
      </c>
      <c r="G93" s="70"/>
      <c r="H93" s="70"/>
      <c r="I93" s="70"/>
      <c r="J93" s="70"/>
      <c r="K93" s="70"/>
      <c r="L93" s="70"/>
      <c r="M93" s="70"/>
      <c r="N93" s="40">
        <v>50</v>
      </c>
      <c r="O93" s="40">
        <v>6</v>
      </c>
      <c r="P93" s="40">
        <v>48</v>
      </c>
      <c r="Q93" s="40">
        <v>11</v>
      </c>
      <c r="R93" s="40">
        <v>0.15</v>
      </c>
      <c r="S93" s="40" t="s">
        <v>1064</v>
      </c>
    </row>
    <row r="94" spans="1:19" ht="49.5" customHeight="1">
      <c r="A94" s="67" t="s">
        <v>428</v>
      </c>
      <c r="B94" s="70">
        <v>12677</v>
      </c>
      <c r="C94" s="55" t="s">
        <v>524</v>
      </c>
      <c r="D94" s="63" t="s">
        <v>543</v>
      </c>
      <c r="E94" s="39" t="s">
        <v>542</v>
      </c>
      <c r="F94" s="44" t="s">
        <v>101</v>
      </c>
      <c r="G94" s="70"/>
      <c r="H94" s="70"/>
      <c r="I94" s="70"/>
      <c r="J94" s="70"/>
      <c r="K94" s="70"/>
      <c r="L94" s="70"/>
      <c r="M94" s="70"/>
      <c r="N94" s="40">
        <v>50</v>
      </c>
      <c r="O94" s="40">
        <v>11</v>
      </c>
      <c r="P94" s="40">
        <v>48</v>
      </c>
      <c r="Q94" s="40">
        <v>5</v>
      </c>
      <c r="R94" s="40">
        <v>0.12</v>
      </c>
      <c r="S94" s="40" t="s">
        <v>1065</v>
      </c>
    </row>
    <row r="95" spans="1:19" ht="49.5" customHeight="1">
      <c r="A95" s="67" t="s">
        <v>428</v>
      </c>
      <c r="B95" s="70">
        <v>12677</v>
      </c>
      <c r="C95" s="55" t="s">
        <v>524</v>
      </c>
      <c r="D95" s="63" t="s">
        <v>543</v>
      </c>
      <c r="E95" s="39" t="s">
        <v>462</v>
      </c>
      <c r="F95" s="44" t="s">
        <v>101</v>
      </c>
      <c r="G95" s="70"/>
      <c r="H95" s="70"/>
      <c r="I95" s="70"/>
      <c r="J95" s="70"/>
      <c r="K95" s="70"/>
      <c r="L95" s="70"/>
      <c r="M95" s="70"/>
      <c r="N95" s="40">
        <v>50</v>
      </c>
      <c r="O95" s="40">
        <v>3</v>
      </c>
      <c r="P95" s="40">
        <v>48</v>
      </c>
      <c r="Q95" s="40">
        <v>5</v>
      </c>
      <c r="R95" s="40">
        <v>0.48</v>
      </c>
      <c r="S95" s="40" t="s">
        <v>1066</v>
      </c>
    </row>
    <row r="96" spans="1:19" ht="49.5" customHeight="1">
      <c r="A96" s="67" t="s">
        <v>428</v>
      </c>
      <c r="B96" s="70">
        <v>12779</v>
      </c>
      <c r="C96" s="45" t="s">
        <v>1144</v>
      </c>
      <c r="D96" s="63" t="s">
        <v>544</v>
      </c>
      <c r="E96" s="39" t="s">
        <v>463</v>
      </c>
      <c r="F96" s="44" t="s">
        <v>101</v>
      </c>
      <c r="G96" s="70"/>
      <c r="H96" s="70"/>
      <c r="I96" s="70"/>
      <c r="J96" s="70"/>
      <c r="K96" s="70"/>
      <c r="L96" s="70"/>
      <c r="M96" s="70"/>
      <c r="N96" s="40">
        <v>40</v>
      </c>
      <c r="O96" s="40">
        <v>0</v>
      </c>
      <c r="P96" s="40">
        <v>40</v>
      </c>
      <c r="Q96" s="40">
        <v>0</v>
      </c>
      <c r="R96" s="40" t="s">
        <v>35</v>
      </c>
      <c r="S96" s="40"/>
    </row>
    <row r="97" spans="1:19" ht="49.5" customHeight="1">
      <c r="A97" s="67" t="s">
        <v>428</v>
      </c>
      <c r="B97" s="70">
        <v>12909</v>
      </c>
      <c r="C97" s="45" t="s">
        <v>1141</v>
      </c>
      <c r="D97" s="63" t="s">
        <v>544</v>
      </c>
      <c r="E97" s="39" t="s">
        <v>519</v>
      </c>
      <c r="F97" s="44" t="s">
        <v>101</v>
      </c>
      <c r="G97" s="70"/>
      <c r="H97" s="70"/>
      <c r="I97" s="70"/>
      <c r="J97" s="70"/>
      <c r="K97" s="70"/>
      <c r="L97" s="70"/>
      <c r="M97" s="70"/>
      <c r="N97" s="40">
        <v>24</v>
      </c>
      <c r="O97" s="40">
        <v>0</v>
      </c>
      <c r="P97" s="40">
        <v>23</v>
      </c>
      <c r="Q97" s="40">
        <v>0</v>
      </c>
      <c r="R97" s="40" t="s">
        <v>35</v>
      </c>
      <c r="S97" s="40"/>
    </row>
    <row r="98" spans="1:19" ht="49.5" customHeight="1">
      <c r="A98" s="67" t="s">
        <v>428</v>
      </c>
      <c r="B98" s="70">
        <v>12996</v>
      </c>
      <c r="C98" s="45" t="s">
        <v>1160</v>
      </c>
      <c r="D98" s="63" t="s">
        <v>546</v>
      </c>
      <c r="E98" s="39" t="s">
        <v>519</v>
      </c>
      <c r="F98" s="44" t="s">
        <v>101</v>
      </c>
      <c r="G98" s="70"/>
      <c r="H98" s="70"/>
      <c r="I98" s="70"/>
      <c r="J98" s="70"/>
      <c r="K98" s="70"/>
      <c r="L98" s="70"/>
      <c r="M98" s="70"/>
      <c r="N98" s="40">
        <v>46</v>
      </c>
      <c r="O98" s="40">
        <v>3</v>
      </c>
      <c r="P98" s="40">
        <v>68</v>
      </c>
      <c r="Q98" s="40">
        <v>12</v>
      </c>
      <c r="R98" s="40" t="s">
        <v>137</v>
      </c>
      <c r="S98" s="40"/>
    </row>
    <row r="99" spans="1:19" ht="49.5" customHeight="1">
      <c r="A99" s="67" t="s">
        <v>428</v>
      </c>
      <c r="B99" s="70">
        <v>13196</v>
      </c>
      <c r="C99" s="45" t="s">
        <v>1140</v>
      </c>
      <c r="D99" s="63" t="s">
        <v>544</v>
      </c>
      <c r="E99" s="39" t="s">
        <v>549</v>
      </c>
      <c r="F99" s="44" t="s">
        <v>101</v>
      </c>
      <c r="G99" s="70"/>
      <c r="H99" s="70"/>
      <c r="I99" s="70"/>
      <c r="J99" s="70"/>
      <c r="K99" s="70"/>
      <c r="L99" s="70"/>
      <c r="M99" s="70"/>
      <c r="N99" s="40">
        <v>30</v>
      </c>
      <c r="O99" s="40">
        <v>0</v>
      </c>
      <c r="P99" s="40">
        <v>30</v>
      </c>
      <c r="Q99" s="40">
        <v>0</v>
      </c>
      <c r="R99" s="40" t="s">
        <v>35</v>
      </c>
      <c r="S99" s="40"/>
    </row>
    <row r="100" spans="1:19" ht="49.5" customHeight="1">
      <c r="A100" s="67" t="s">
        <v>428</v>
      </c>
      <c r="B100" s="70">
        <v>12730</v>
      </c>
      <c r="C100" s="45" t="s">
        <v>1152</v>
      </c>
      <c r="D100" s="63" t="s">
        <v>550</v>
      </c>
      <c r="E100" s="39" t="s">
        <v>472</v>
      </c>
      <c r="F100" s="44" t="s">
        <v>101</v>
      </c>
      <c r="G100" s="70"/>
      <c r="H100" s="70"/>
      <c r="I100" s="70"/>
      <c r="J100" s="70"/>
      <c r="K100" s="70"/>
      <c r="L100" s="70"/>
      <c r="M100" s="70"/>
      <c r="N100" s="75">
        <v>193</v>
      </c>
      <c r="O100" s="76" t="s">
        <v>551</v>
      </c>
      <c r="P100" s="40">
        <v>184</v>
      </c>
      <c r="Q100" s="76" t="s">
        <v>552</v>
      </c>
      <c r="R100" s="40" t="s">
        <v>35</v>
      </c>
      <c r="S100" s="40" t="s">
        <v>1067</v>
      </c>
    </row>
    <row r="101" spans="1:19" ht="49.5" customHeight="1">
      <c r="A101" s="67" t="s">
        <v>428</v>
      </c>
      <c r="B101" s="70">
        <v>13289</v>
      </c>
      <c r="C101" s="45" t="s">
        <v>1139</v>
      </c>
      <c r="D101" s="63" t="s">
        <v>554</v>
      </c>
      <c r="E101" s="41" t="s">
        <v>472</v>
      </c>
      <c r="F101" s="44" t="s">
        <v>101</v>
      </c>
      <c r="G101" s="70"/>
      <c r="H101" s="70"/>
      <c r="I101" s="70"/>
      <c r="J101" s="70"/>
      <c r="K101" s="70"/>
      <c r="L101" s="70"/>
      <c r="M101" s="70"/>
      <c r="N101" s="40">
        <v>197</v>
      </c>
      <c r="O101" s="40">
        <v>27</v>
      </c>
      <c r="P101" s="40">
        <v>196</v>
      </c>
      <c r="Q101" s="40">
        <v>25</v>
      </c>
      <c r="R101" s="40">
        <v>0.78</v>
      </c>
      <c r="S101" s="40" t="s">
        <v>1064</v>
      </c>
    </row>
    <row r="102" spans="1:19" ht="49.5" customHeight="1">
      <c r="A102" s="67" t="s">
        <v>428</v>
      </c>
      <c r="B102" s="70">
        <v>13289</v>
      </c>
      <c r="C102" s="55" t="s">
        <v>1139</v>
      </c>
      <c r="D102" s="63" t="s">
        <v>554</v>
      </c>
      <c r="E102" s="39" t="s">
        <v>1271</v>
      </c>
      <c r="F102" s="44" t="s">
        <v>101</v>
      </c>
      <c r="G102" s="70"/>
      <c r="H102" s="70"/>
      <c r="I102" s="70"/>
      <c r="J102" s="70"/>
      <c r="K102" s="70"/>
      <c r="L102" s="70"/>
      <c r="M102" s="70"/>
      <c r="N102" s="40">
        <v>197</v>
      </c>
      <c r="O102" s="40">
        <v>10</v>
      </c>
      <c r="P102" s="40">
        <v>196</v>
      </c>
      <c r="Q102" s="40">
        <v>10</v>
      </c>
      <c r="R102" s="40">
        <v>0.99</v>
      </c>
      <c r="S102" s="40" t="s">
        <v>1064</v>
      </c>
    </row>
    <row r="103" spans="1:19" ht="49.5" customHeight="1">
      <c r="A103" s="67" t="s">
        <v>428</v>
      </c>
      <c r="B103" s="70">
        <v>13289</v>
      </c>
      <c r="C103" s="55" t="s">
        <v>1139</v>
      </c>
      <c r="D103" s="63" t="s">
        <v>554</v>
      </c>
      <c r="E103" s="41" t="s">
        <v>472</v>
      </c>
      <c r="F103" s="44" t="s">
        <v>101</v>
      </c>
      <c r="G103" s="70"/>
      <c r="H103" s="70"/>
      <c r="I103" s="70"/>
      <c r="J103" s="70"/>
      <c r="K103" s="70"/>
      <c r="L103" s="70"/>
      <c r="M103" s="70"/>
      <c r="N103" s="40">
        <v>197</v>
      </c>
      <c r="O103" s="40">
        <v>17</v>
      </c>
      <c r="P103" s="40">
        <v>196</v>
      </c>
      <c r="Q103" s="40">
        <v>16</v>
      </c>
      <c r="R103" s="40">
        <v>0.87</v>
      </c>
      <c r="S103" s="40" t="s">
        <v>1065</v>
      </c>
    </row>
    <row r="104" spans="1:19" ht="49.5" customHeight="1">
      <c r="A104" s="67" t="s">
        <v>428</v>
      </c>
      <c r="B104" s="70">
        <v>13289</v>
      </c>
      <c r="C104" s="55" t="s">
        <v>1139</v>
      </c>
      <c r="D104" s="63" t="s">
        <v>554</v>
      </c>
      <c r="E104" s="39" t="s">
        <v>1271</v>
      </c>
      <c r="F104" s="44" t="s">
        <v>101</v>
      </c>
      <c r="G104" s="70"/>
      <c r="H104" s="70"/>
      <c r="I104" s="70"/>
      <c r="J104" s="70"/>
      <c r="K104" s="70"/>
      <c r="L104" s="70"/>
      <c r="M104" s="70"/>
      <c r="N104" s="40">
        <v>197</v>
      </c>
      <c r="O104" s="40">
        <v>2</v>
      </c>
      <c r="P104" s="40">
        <v>196</v>
      </c>
      <c r="Q104" s="40">
        <v>6</v>
      </c>
      <c r="R104" s="40">
        <v>0.65</v>
      </c>
      <c r="S104" s="40" t="s">
        <v>1065</v>
      </c>
    </row>
    <row r="105" spans="1:19" ht="49.5" customHeight="1">
      <c r="A105" s="67" t="s">
        <v>428</v>
      </c>
      <c r="B105" s="70">
        <v>13289</v>
      </c>
      <c r="C105" s="55" t="s">
        <v>1139</v>
      </c>
      <c r="D105" s="63" t="s">
        <v>554</v>
      </c>
      <c r="E105" s="41" t="s">
        <v>472</v>
      </c>
      <c r="F105" s="44" t="s">
        <v>101</v>
      </c>
      <c r="G105" s="70"/>
      <c r="H105" s="70"/>
      <c r="I105" s="70"/>
      <c r="J105" s="70"/>
      <c r="K105" s="70"/>
      <c r="L105" s="70"/>
      <c r="M105" s="70"/>
      <c r="N105" s="40">
        <v>197</v>
      </c>
      <c r="O105" s="40">
        <v>3</v>
      </c>
      <c r="P105" s="40">
        <v>196</v>
      </c>
      <c r="Q105" s="40">
        <v>9</v>
      </c>
      <c r="R105" s="40">
        <v>8.6999999999999994E-2</v>
      </c>
      <c r="S105" s="40" t="s">
        <v>1066</v>
      </c>
    </row>
    <row r="106" spans="1:19" ht="49.5" customHeight="1">
      <c r="A106" s="67" t="s">
        <v>428</v>
      </c>
      <c r="B106" s="70">
        <v>13289</v>
      </c>
      <c r="C106" s="55" t="s">
        <v>1139</v>
      </c>
      <c r="D106" s="63" t="s">
        <v>554</v>
      </c>
      <c r="E106" s="39" t="s">
        <v>1271</v>
      </c>
      <c r="F106" s="44" t="s">
        <v>101</v>
      </c>
      <c r="G106" s="70"/>
      <c r="H106" s="70"/>
      <c r="I106" s="70"/>
      <c r="J106" s="70"/>
      <c r="K106" s="70"/>
      <c r="L106" s="70"/>
      <c r="M106" s="70"/>
      <c r="N106" s="40">
        <v>197</v>
      </c>
      <c r="O106" s="40">
        <v>16</v>
      </c>
      <c r="P106" s="40">
        <v>196</v>
      </c>
      <c r="Q106" s="40">
        <v>7</v>
      </c>
      <c r="R106" s="40">
        <v>5.5E-2</v>
      </c>
      <c r="S106" s="40" t="s">
        <v>1066</v>
      </c>
    </row>
    <row r="107" spans="1:19" ht="49.5" customHeight="1">
      <c r="A107" s="67" t="s">
        <v>428</v>
      </c>
      <c r="B107" s="70">
        <v>13289</v>
      </c>
      <c r="C107" s="55" t="s">
        <v>1139</v>
      </c>
      <c r="D107" s="63" t="s">
        <v>554</v>
      </c>
      <c r="E107" s="41" t="s">
        <v>472</v>
      </c>
      <c r="F107" s="44" t="s">
        <v>101</v>
      </c>
      <c r="G107" s="70"/>
      <c r="H107" s="70"/>
      <c r="I107" s="70"/>
      <c r="J107" s="70"/>
      <c r="K107" s="70"/>
      <c r="L107" s="70"/>
      <c r="M107" s="70"/>
      <c r="N107" s="40">
        <v>197</v>
      </c>
      <c r="O107" s="40">
        <v>47</v>
      </c>
      <c r="P107" s="40">
        <v>196</v>
      </c>
      <c r="Q107" s="40">
        <v>50</v>
      </c>
      <c r="R107" s="40">
        <v>0.7</v>
      </c>
      <c r="S107" s="40" t="s">
        <v>1067</v>
      </c>
    </row>
    <row r="108" spans="1:19" ht="49.5" customHeight="1">
      <c r="A108" s="67" t="s">
        <v>428</v>
      </c>
      <c r="B108" s="70">
        <v>13289</v>
      </c>
      <c r="C108" s="55" t="s">
        <v>1139</v>
      </c>
      <c r="D108" s="63" t="s">
        <v>554</v>
      </c>
      <c r="E108" s="39" t="s">
        <v>1271</v>
      </c>
      <c r="F108" s="44" t="s">
        <v>101</v>
      </c>
      <c r="G108" s="70"/>
      <c r="H108" s="70"/>
      <c r="I108" s="70"/>
      <c r="J108" s="70"/>
      <c r="K108" s="70"/>
      <c r="L108" s="70"/>
      <c r="M108" s="70"/>
      <c r="N108" s="40">
        <v>197</v>
      </c>
      <c r="O108" s="40">
        <v>28</v>
      </c>
      <c r="P108" s="40">
        <v>196</v>
      </c>
      <c r="Q108" s="40">
        <v>19</v>
      </c>
      <c r="R108" s="40">
        <v>0.17</v>
      </c>
      <c r="S108" s="40" t="s">
        <v>1067</v>
      </c>
    </row>
    <row r="109" spans="1:19" ht="49.5" customHeight="1">
      <c r="A109" s="67" t="s">
        <v>428</v>
      </c>
      <c r="B109" s="70">
        <v>13289</v>
      </c>
      <c r="C109" s="55" t="s">
        <v>1139</v>
      </c>
      <c r="D109" s="66" t="s">
        <v>543</v>
      </c>
      <c r="E109" s="39" t="s">
        <v>555</v>
      </c>
      <c r="F109" s="44" t="s">
        <v>101</v>
      </c>
      <c r="G109" s="70"/>
      <c r="H109" s="70"/>
      <c r="I109" s="70"/>
      <c r="J109" s="70"/>
      <c r="K109" s="70"/>
      <c r="L109" s="70"/>
      <c r="M109" s="70"/>
      <c r="N109" s="40">
        <v>197</v>
      </c>
      <c r="O109" s="40">
        <v>10</v>
      </c>
      <c r="P109" s="40">
        <v>196</v>
      </c>
      <c r="Q109" s="40">
        <v>13</v>
      </c>
      <c r="R109" s="40" t="s">
        <v>539</v>
      </c>
      <c r="S109" s="40"/>
    </row>
    <row r="110" spans="1:19" ht="49.5" customHeight="1">
      <c r="A110" s="67" t="s">
        <v>428</v>
      </c>
      <c r="B110" s="70">
        <v>13508</v>
      </c>
      <c r="C110" s="45" t="s">
        <v>1145</v>
      </c>
      <c r="D110" s="63" t="s">
        <v>544</v>
      </c>
      <c r="E110" s="39" t="s">
        <v>469</v>
      </c>
      <c r="F110" s="44" t="s">
        <v>101</v>
      </c>
      <c r="G110" s="70"/>
      <c r="H110" s="70"/>
      <c r="I110" s="70"/>
      <c r="J110" s="70"/>
      <c r="K110" s="70"/>
      <c r="L110" s="70"/>
      <c r="M110" s="70"/>
      <c r="N110" s="40">
        <v>85</v>
      </c>
      <c r="O110" s="40">
        <v>26</v>
      </c>
      <c r="P110" s="40">
        <v>84</v>
      </c>
      <c r="Q110" s="40">
        <v>27</v>
      </c>
      <c r="R110" s="40" t="s">
        <v>539</v>
      </c>
      <c r="S110" s="40"/>
    </row>
    <row r="111" spans="1:19" ht="49.5" customHeight="1">
      <c r="A111" s="67" t="s">
        <v>428</v>
      </c>
      <c r="B111" s="70">
        <v>13508</v>
      </c>
      <c r="C111" s="55" t="s">
        <v>1145</v>
      </c>
      <c r="D111" s="63" t="s">
        <v>544</v>
      </c>
      <c r="E111" s="37" t="s">
        <v>693</v>
      </c>
      <c r="F111" s="44" t="s">
        <v>101</v>
      </c>
      <c r="G111" s="70"/>
      <c r="H111" s="70"/>
      <c r="I111" s="70"/>
      <c r="J111" s="70"/>
      <c r="K111" s="70"/>
      <c r="L111" s="70"/>
      <c r="M111" s="70"/>
      <c r="N111" s="40">
        <v>85</v>
      </c>
      <c r="O111" s="40">
        <v>0</v>
      </c>
      <c r="P111" s="40">
        <v>84</v>
      </c>
      <c r="Q111" s="40">
        <v>6</v>
      </c>
      <c r="R111" s="40">
        <v>2.8000000000000001E-2</v>
      </c>
      <c r="S111" s="40"/>
    </row>
    <row r="112" spans="1:19" ht="49.5" customHeight="1">
      <c r="A112" s="67" t="s">
        <v>453</v>
      </c>
      <c r="B112" s="70">
        <v>12573</v>
      </c>
      <c r="C112" s="55" t="s">
        <v>648</v>
      </c>
      <c r="D112" s="63" t="s">
        <v>557</v>
      </c>
      <c r="E112" s="39" t="s">
        <v>559</v>
      </c>
      <c r="F112" s="44" t="s">
        <v>101</v>
      </c>
      <c r="G112" s="70"/>
      <c r="H112" s="70"/>
      <c r="I112" s="70"/>
      <c r="J112" s="70"/>
      <c r="K112" s="70"/>
      <c r="L112" s="70"/>
      <c r="M112" s="70"/>
      <c r="N112" s="40">
        <v>36</v>
      </c>
      <c r="O112" s="40">
        <v>0</v>
      </c>
      <c r="P112" s="40">
        <v>39</v>
      </c>
      <c r="Q112" s="40">
        <v>0</v>
      </c>
      <c r="R112" s="40" t="s">
        <v>35</v>
      </c>
      <c r="S112" s="40"/>
    </row>
    <row r="113" spans="1:19" ht="49.5" customHeight="1">
      <c r="A113" s="67" t="s">
        <v>453</v>
      </c>
      <c r="B113" s="70">
        <v>12573</v>
      </c>
      <c r="C113" s="55" t="s">
        <v>648</v>
      </c>
      <c r="D113" s="63" t="s">
        <v>481</v>
      </c>
      <c r="E113" s="39" t="s">
        <v>559</v>
      </c>
      <c r="F113" s="44" t="s">
        <v>101</v>
      </c>
      <c r="G113" s="70"/>
      <c r="H113" s="70"/>
      <c r="I113" s="70"/>
      <c r="J113" s="70"/>
      <c r="K113" s="70"/>
      <c r="L113" s="70"/>
      <c r="M113" s="70"/>
      <c r="N113" s="40">
        <v>36</v>
      </c>
      <c r="O113" s="40">
        <v>0</v>
      </c>
      <c r="P113" s="40">
        <v>39</v>
      </c>
      <c r="Q113" s="40">
        <v>0</v>
      </c>
      <c r="R113" s="40" t="s">
        <v>35</v>
      </c>
      <c r="S113" s="40"/>
    </row>
    <row r="114" spans="1:19" ht="49.5" customHeight="1">
      <c r="A114" s="67" t="s">
        <v>453</v>
      </c>
      <c r="B114" s="70">
        <v>12677</v>
      </c>
      <c r="C114" s="55" t="s">
        <v>524</v>
      </c>
      <c r="D114" s="63" t="s">
        <v>481</v>
      </c>
      <c r="E114" s="39" t="s">
        <v>542</v>
      </c>
      <c r="F114" s="44" t="s">
        <v>101</v>
      </c>
      <c r="G114" s="70"/>
      <c r="H114" s="70"/>
      <c r="I114" s="70"/>
      <c r="J114" s="70"/>
      <c r="K114" s="70"/>
      <c r="L114" s="70"/>
      <c r="M114" s="70"/>
      <c r="N114" s="40">
        <v>44</v>
      </c>
      <c r="O114" s="40">
        <v>26</v>
      </c>
      <c r="P114" s="40">
        <v>45</v>
      </c>
      <c r="Q114" s="40">
        <v>14</v>
      </c>
      <c r="R114" s="40">
        <v>0.75</v>
      </c>
      <c r="S114" s="40"/>
    </row>
    <row r="115" spans="1:19" ht="49.5" customHeight="1">
      <c r="A115" s="67" t="s">
        <v>453</v>
      </c>
      <c r="B115" s="70">
        <v>12688</v>
      </c>
      <c r="C115" s="45" t="s">
        <v>1143</v>
      </c>
      <c r="D115" s="63" t="s">
        <v>558</v>
      </c>
      <c r="E115" s="55" t="s">
        <v>1268</v>
      </c>
      <c r="F115" s="44" t="s">
        <v>101</v>
      </c>
      <c r="G115" s="70"/>
      <c r="H115" s="70"/>
      <c r="I115" s="70"/>
      <c r="J115" s="70"/>
      <c r="K115" s="70"/>
      <c r="L115" s="70"/>
      <c r="M115" s="70"/>
      <c r="N115" s="40">
        <v>45</v>
      </c>
      <c r="O115" s="40">
        <v>4</v>
      </c>
      <c r="P115" s="40">
        <v>44</v>
      </c>
      <c r="Q115" s="40">
        <v>9</v>
      </c>
      <c r="R115" s="40" t="s">
        <v>35</v>
      </c>
      <c r="S115" s="40"/>
    </row>
    <row r="116" spans="1:19" ht="49.5" customHeight="1">
      <c r="A116" s="67" t="s">
        <v>453</v>
      </c>
      <c r="B116" s="70">
        <v>13266</v>
      </c>
      <c r="C116" s="55" t="s">
        <v>523</v>
      </c>
      <c r="D116" s="63" t="s">
        <v>481</v>
      </c>
      <c r="E116" s="39" t="s">
        <v>517</v>
      </c>
      <c r="F116" s="44" t="s">
        <v>101</v>
      </c>
      <c r="G116" s="70"/>
      <c r="H116" s="70"/>
      <c r="I116" s="70"/>
      <c r="J116" s="70"/>
      <c r="K116" s="70"/>
      <c r="L116" s="70"/>
      <c r="M116" s="70"/>
      <c r="N116" s="40">
        <v>20</v>
      </c>
      <c r="O116" s="40">
        <v>6</v>
      </c>
      <c r="P116" s="40">
        <v>20</v>
      </c>
      <c r="Q116" s="40">
        <v>7</v>
      </c>
      <c r="R116" s="40" t="s">
        <v>539</v>
      </c>
      <c r="S116" s="40"/>
    </row>
    <row r="117" spans="1:19" ht="49.5" customHeight="1">
      <c r="A117" s="67" t="s">
        <v>453</v>
      </c>
      <c r="B117" s="70">
        <v>13266</v>
      </c>
      <c r="C117" s="55" t="s">
        <v>523</v>
      </c>
      <c r="D117" s="63" t="s">
        <v>481</v>
      </c>
      <c r="E117" s="39" t="s">
        <v>561</v>
      </c>
      <c r="F117" s="44" t="s">
        <v>101</v>
      </c>
      <c r="G117" s="70"/>
      <c r="H117" s="70"/>
      <c r="I117" s="70"/>
      <c r="J117" s="70"/>
      <c r="K117" s="70"/>
      <c r="L117" s="70"/>
      <c r="M117" s="70"/>
      <c r="N117" s="40">
        <v>20</v>
      </c>
      <c r="O117" s="40" t="s">
        <v>564</v>
      </c>
      <c r="P117" s="40">
        <v>20</v>
      </c>
      <c r="Q117" s="40" t="s">
        <v>565</v>
      </c>
      <c r="R117" s="40" t="s">
        <v>539</v>
      </c>
      <c r="S117" s="40"/>
    </row>
    <row r="118" spans="1:19" ht="49.5" customHeight="1">
      <c r="A118" s="67" t="s">
        <v>453</v>
      </c>
      <c r="B118" s="70">
        <v>13266</v>
      </c>
      <c r="C118" s="55" t="s">
        <v>523</v>
      </c>
      <c r="D118" s="63" t="s">
        <v>481</v>
      </c>
      <c r="E118" s="39" t="s">
        <v>562</v>
      </c>
      <c r="F118" s="44" t="s">
        <v>101</v>
      </c>
      <c r="G118" s="70"/>
      <c r="H118" s="70"/>
      <c r="I118" s="70"/>
      <c r="J118" s="70"/>
      <c r="K118" s="70"/>
      <c r="L118" s="70"/>
      <c r="M118" s="70"/>
      <c r="N118" s="40">
        <v>20</v>
      </c>
      <c r="O118" s="40" t="s">
        <v>564</v>
      </c>
      <c r="P118" s="40">
        <v>20</v>
      </c>
      <c r="Q118" s="40" t="s">
        <v>564</v>
      </c>
      <c r="R118" s="40" t="s">
        <v>539</v>
      </c>
      <c r="S118" s="40"/>
    </row>
    <row r="119" spans="1:19" ht="49.5" customHeight="1">
      <c r="A119" s="67" t="s">
        <v>453</v>
      </c>
      <c r="B119" s="70">
        <v>13266</v>
      </c>
      <c r="C119" s="55" t="s">
        <v>523</v>
      </c>
      <c r="D119" s="63" t="s">
        <v>481</v>
      </c>
      <c r="E119" s="39" t="s">
        <v>563</v>
      </c>
      <c r="F119" s="44" t="s">
        <v>101</v>
      </c>
      <c r="G119" s="70"/>
      <c r="H119" s="70"/>
      <c r="I119" s="70"/>
      <c r="J119" s="70"/>
      <c r="K119" s="70"/>
      <c r="L119" s="70"/>
      <c r="M119" s="70"/>
      <c r="N119" s="40">
        <v>20</v>
      </c>
      <c r="O119" s="40" t="s">
        <v>564</v>
      </c>
      <c r="P119" s="40">
        <v>20</v>
      </c>
      <c r="Q119" s="40" t="s">
        <v>564</v>
      </c>
      <c r="R119" s="40" t="s">
        <v>539</v>
      </c>
      <c r="S119" s="40"/>
    </row>
    <row r="120" spans="1:19" ht="49.5" customHeight="1">
      <c r="A120" s="67" t="s">
        <v>453</v>
      </c>
      <c r="B120" s="70">
        <v>12898</v>
      </c>
      <c r="C120" s="45" t="s">
        <v>1142</v>
      </c>
      <c r="D120" s="63" t="s">
        <v>566</v>
      </c>
      <c r="E120" s="37" t="s">
        <v>1263</v>
      </c>
      <c r="F120" s="44" t="s">
        <v>101</v>
      </c>
      <c r="G120" s="70"/>
      <c r="H120" s="70"/>
      <c r="I120" s="70"/>
      <c r="J120" s="70"/>
      <c r="K120" s="70"/>
      <c r="L120" s="70"/>
      <c r="M120" s="70"/>
      <c r="N120" s="40">
        <v>12</v>
      </c>
      <c r="O120" s="40">
        <v>0</v>
      </c>
      <c r="P120" s="40">
        <v>15</v>
      </c>
      <c r="Q120" s="40">
        <v>1</v>
      </c>
      <c r="R120" s="40">
        <v>0.36199999999999999</v>
      </c>
      <c r="S120" s="40"/>
    </row>
    <row r="121" spans="1:19" ht="49.5" customHeight="1">
      <c r="A121" s="67" t="s">
        <v>453</v>
      </c>
      <c r="B121" s="70">
        <v>12909</v>
      </c>
      <c r="C121" s="55" t="s">
        <v>1141</v>
      </c>
      <c r="D121" s="63" t="s">
        <v>557</v>
      </c>
      <c r="E121" s="39" t="s">
        <v>541</v>
      </c>
      <c r="F121" s="44" t="s">
        <v>101</v>
      </c>
      <c r="G121" s="70"/>
      <c r="H121" s="70"/>
      <c r="I121" s="70"/>
      <c r="J121" s="70"/>
      <c r="K121" s="70"/>
      <c r="L121" s="70"/>
      <c r="M121" s="70"/>
      <c r="N121" s="40">
        <v>24</v>
      </c>
      <c r="O121" s="40">
        <v>0</v>
      </c>
      <c r="P121" s="40">
        <v>23</v>
      </c>
      <c r="Q121" s="40">
        <v>0</v>
      </c>
      <c r="R121" s="40" t="s">
        <v>35</v>
      </c>
      <c r="S121" s="40"/>
    </row>
    <row r="122" spans="1:19" ht="49.5" customHeight="1">
      <c r="A122" s="67" t="s">
        <v>453</v>
      </c>
      <c r="B122" s="70">
        <v>12909</v>
      </c>
      <c r="C122" s="55" t="s">
        <v>1141</v>
      </c>
      <c r="D122" s="63" t="s">
        <v>567</v>
      </c>
      <c r="E122" s="41" t="s">
        <v>541</v>
      </c>
      <c r="F122" s="44" t="s">
        <v>101</v>
      </c>
      <c r="G122" s="70"/>
      <c r="H122" s="70"/>
      <c r="I122" s="70"/>
      <c r="J122" s="70"/>
      <c r="K122" s="70"/>
      <c r="L122" s="70"/>
      <c r="M122" s="70"/>
      <c r="N122" s="40">
        <v>24</v>
      </c>
      <c r="O122" s="40">
        <v>0</v>
      </c>
      <c r="P122" s="40">
        <v>23</v>
      </c>
      <c r="Q122" s="40">
        <v>0</v>
      </c>
      <c r="R122" s="40" t="s">
        <v>35</v>
      </c>
      <c r="S122" s="40"/>
    </row>
    <row r="123" spans="1:19" ht="49.5" customHeight="1">
      <c r="A123" s="67" t="s">
        <v>453</v>
      </c>
      <c r="B123" s="70">
        <v>12909</v>
      </c>
      <c r="C123" s="55" t="s">
        <v>1141</v>
      </c>
      <c r="D123" s="63" t="s">
        <v>481</v>
      </c>
      <c r="E123" s="41" t="s">
        <v>541</v>
      </c>
      <c r="F123" s="44" t="s">
        <v>101</v>
      </c>
      <c r="G123" s="70"/>
      <c r="H123" s="70"/>
      <c r="I123" s="70"/>
      <c r="J123" s="70"/>
      <c r="K123" s="70"/>
      <c r="L123" s="70"/>
      <c r="M123" s="70"/>
      <c r="N123" s="40">
        <v>24</v>
      </c>
      <c r="O123" s="40">
        <v>0</v>
      </c>
      <c r="P123" s="40">
        <v>23</v>
      </c>
      <c r="Q123" s="40">
        <v>0</v>
      </c>
      <c r="R123" s="40" t="s">
        <v>35</v>
      </c>
      <c r="S123" s="40"/>
    </row>
    <row r="124" spans="1:19" ht="49.5" customHeight="1">
      <c r="A124" s="67" t="s">
        <v>453</v>
      </c>
      <c r="B124" s="70">
        <v>12949</v>
      </c>
      <c r="C124" s="55" t="s">
        <v>522</v>
      </c>
      <c r="D124" s="63" t="s">
        <v>568</v>
      </c>
      <c r="E124" s="39" t="s">
        <v>1275</v>
      </c>
      <c r="F124" s="44" t="s">
        <v>101</v>
      </c>
      <c r="G124" s="70"/>
      <c r="H124" s="70"/>
      <c r="I124" s="70"/>
      <c r="J124" s="70"/>
      <c r="K124" s="70"/>
      <c r="L124" s="70"/>
      <c r="M124" s="70"/>
      <c r="N124" s="40">
        <v>20</v>
      </c>
      <c r="O124" s="40">
        <v>1</v>
      </c>
      <c r="P124" s="40">
        <v>20</v>
      </c>
      <c r="Q124" s="40">
        <v>1</v>
      </c>
      <c r="R124" s="40" t="s">
        <v>539</v>
      </c>
      <c r="S124" s="40"/>
    </row>
    <row r="125" spans="1:19" ht="49.5" customHeight="1">
      <c r="A125" s="67" t="s">
        <v>453</v>
      </c>
      <c r="B125" s="70">
        <v>12949</v>
      </c>
      <c r="C125" s="55" t="s">
        <v>522</v>
      </c>
      <c r="D125" s="63" t="s">
        <v>557</v>
      </c>
      <c r="E125" s="41" t="s">
        <v>1275</v>
      </c>
      <c r="F125" s="44" t="s">
        <v>101</v>
      </c>
      <c r="G125" s="70"/>
      <c r="H125" s="70"/>
      <c r="I125" s="70"/>
      <c r="J125" s="70"/>
      <c r="K125" s="70"/>
      <c r="L125" s="70"/>
      <c r="M125" s="70"/>
      <c r="N125" s="40">
        <v>20</v>
      </c>
      <c r="O125" s="40">
        <v>2</v>
      </c>
      <c r="P125" s="40">
        <v>20</v>
      </c>
      <c r="Q125" s="40">
        <v>0</v>
      </c>
      <c r="R125" s="40" t="s">
        <v>539</v>
      </c>
      <c r="S125" s="40"/>
    </row>
    <row r="126" spans="1:19" ht="49.5" customHeight="1">
      <c r="A126" s="67" t="s">
        <v>453</v>
      </c>
      <c r="B126" s="70">
        <v>12949</v>
      </c>
      <c r="C126" s="55" t="s">
        <v>522</v>
      </c>
      <c r="D126" s="63" t="s">
        <v>569</v>
      </c>
      <c r="E126" s="41" t="s">
        <v>1275</v>
      </c>
      <c r="F126" s="44" t="s">
        <v>101</v>
      </c>
      <c r="G126" s="70"/>
      <c r="H126" s="70"/>
      <c r="I126" s="70"/>
      <c r="J126" s="70"/>
      <c r="K126" s="70"/>
      <c r="L126" s="70"/>
      <c r="M126" s="70"/>
      <c r="N126" s="40">
        <v>20</v>
      </c>
      <c r="O126" s="40">
        <v>2</v>
      </c>
      <c r="P126" s="40">
        <v>20</v>
      </c>
      <c r="Q126" s="40">
        <v>4</v>
      </c>
      <c r="R126" s="40" t="s">
        <v>539</v>
      </c>
      <c r="S126" s="40"/>
    </row>
    <row r="127" spans="1:19" ht="49.5" customHeight="1">
      <c r="A127" s="67" t="s">
        <v>453</v>
      </c>
      <c r="B127" s="70">
        <v>12949</v>
      </c>
      <c r="C127" s="55" t="s">
        <v>522</v>
      </c>
      <c r="D127" s="63" t="s">
        <v>567</v>
      </c>
      <c r="E127" s="41" t="s">
        <v>1275</v>
      </c>
      <c r="F127" s="44" t="s">
        <v>101</v>
      </c>
      <c r="G127" s="70"/>
      <c r="H127" s="70"/>
      <c r="I127" s="70"/>
      <c r="J127" s="70"/>
      <c r="K127" s="70"/>
      <c r="L127" s="70"/>
      <c r="M127" s="70"/>
      <c r="N127" s="40">
        <v>20</v>
      </c>
      <c r="O127" s="40">
        <v>1</v>
      </c>
      <c r="P127" s="40">
        <v>20</v>
      </c>
      <c r="Q127" s="40">
        <v>1</v>
      </c>
      <c r="R127" s="40" t="s">
        <v>539</v>
      </c>
      <c r="S127" s="40"/>
    </row>
    <row r="128" spans="1:19" ht="49.5" customHeight="1">
      <c r="A128" s="67" t="s">
        <v>453</v>
      </c>
      <c r="B128" s="70">
        <v>12957</v>
      </c>
      <c r="C128" s="45" t="s">
        <v>1138</v>
      </c>
      <c r="D128" s="63" t="s">
        <v>481</v>
      </c>
      <c r="E128" s="39" t="s">
        <v>517</v>
      </c>
      <c r="F128" s="44" t="s">
        <v>101</v>
      </c>
      <c r="G128" s="70"/>
      <c r="H128" s="70"/>
      <c r="I128" s="70"/>
      <c r="J128" s="70"/>
      <c r="K128" s="70"/>
      <c r="L128" s="70"/>
      <c r="M128" s="70"/>
      <c r="N128" s="40">
        <v>20</v>
      </c>
      <c r="O128" s="40">
        <v>13</v>
      </c>
      <c r="P128" s="40">
        <v>19</v>
      </c>
      <c r="Q128" s="40">
        <v>17</v>
      </c>
      <c r="R128" s="40" t="s">
        <v>35</v>
      </c>
      <c r="S128" s="40"/>
    </row>
    <row r="129" spans="1:19" ht="49.5" customHeight="1">
      <c r="A129" s="67" t="s">
        <v>453</v>
      </c>
      <c r="B129" s="70">
        <v>12957</v>
      </c>
      <c r="C129" s="55" t="s">
        <v>1138</v>
      </c>
      <c r="D129" s="63" t="s">
        <v>481</v>
      </c>
      <c r="E129" s="39" t="s">
        <v>571</v>
      </c>
      <c r="F129" s="44" t="s">
        <v>101</v>
      </c>
      <c r="G129" s="70"/>
      <c r="H129" s="70"/>
      <c r="I129" s="70"/>
      <c r="J129" s="70"/>
      <c r="K129" s="70"/>
      <c r="L129" s="70"/>
      <c r="M129" s="70"/>
      <c r="N129" s="40">
        <v>20</v>
      </c>
      <c r="O129" s="40">
        <v>3</v>
      </c>
      <c r="P129" s="40">
        <v>18</v>
      </c>
      <c r="Q129" s="40">
        <v>1</v>
      </c>
      <c r="R129" s="40" t="s">
        <v>35</v>
      </c>
      <c r="S129" s="40"/>
    </row>
    <row r="130" spans="1:19" ht="49.5" customHeight="1">
      <c r="A130" s="67" t="s">
        <v>453</v>
      </c>
      <c r="B130" s="70">
        <v>12957</v>
      </c>
      <c r="C130" s="55" t="s">
        <v>1138</v>
      </c>
      <c r="D130" s="63" t="s">
        <v>481</v>
      </c>
      <c r="E130" s="39" t="s">
        <v>542</v>
      </c>
      <c r="F130" s="44" t="s">
        <v>101</v>
      </c>
      <c r="G130" s="70"/>
      <c r="H130" s="70"/>
      <c r="I130" s="70"/>
      <c r="J130" s="70"/>
      <c r="K130" s="70"/>
      <c r="L130" s="70"/>
      <c r="M130" s="70"/>
      <c r="N130" s="40">
        <v>20</v>
      </c>
      <c r="O130" s="40">
        <v>6</v>
      </c>
      <c r="P130" s="40">
        <v>18</v>
      </c>
      <c r="Q130" s="40">
        <v>3</v>
      </c>
      <c r="R130" s="40" t="s">
        <v>35</v>
      </c>
      <c r="S130" s="40"/>
    </row>
    <row r="131" spans="1:19" ht="49.5" customHeight="1">
      <c r="A131" s="67" t="s">
        <v>453</v>
      </c>
      <c r="B131" s="70">
        <v>12730</v>
      </c>
      <c r="C131" s="55" t="s">
        <v>1152</v>
      </c>
      <c r="D131" s="63" t="s">
        <v>572</v>
      </c>
      <c r="E131" s="41" t="s">
        <v>472</v>
      </c>
      <c r="F131" s="44" t="s">
        <v>101</v>
      </c>
      <c r="G131" s="70"/>
      <c r="H131" s="70"/>
      <c r="I131" s="70"/>
      <c r="J131" s="70"/>
      <c r="K131" s="70"/>
      <c r="L131" s="70"/>
      <c r="M131" s="70"/>
      <c r="N131" s="40">
        <v>193</v>
      </c>
      <c r="O131" s="76" t="s">
        <v>575</v>
      </c>
      <c r="P131" s="75">
        <v>184</v>
      </c>
      <c r="Q131" s="76" t="s">
        <v>574</v>
      </c>
      <c r="R131" s="40" t="s">
        <v>35</v>
      </c>
      <c r="S131" s="40" t="s">
        <v>1076</v>
      </c>
    </row>
    <row r="132" spans="1:19" ht="49.5" customHeight="1">
      <c r="A132" s="67" t="s">
        <v>453</v>
      </c>
      <c r="B132" s="70">
        <v>13289</v>
      </c>
      <c r="C132" s="55" t="s">
        <v>1139</v>
      </c>
      <c r="D132" s="63" t="s">
        <v>572</v>
      </c>
      <c r="E132" s="41" t="s">
        <v>472</v>
      </c>
      <c r="F132" s="44" t="s">
        <v>579</v>
      </c>
      <c r="G132" s="70"/>
      <c r="H132" s="70"/>
      <c r="I132" s="70"/>
      <c r="J132" s="70"/>
      <c r="K132" s="70"/>
      <c r="L132" s="70"/>
      <c r="M132" s="70"/>
      <c r="N132" s="40">
        <v>197</v>
      </c>
      <c r="O132" s="40" t="s">
        <v>573</v>
      </c>
      <c r="P132" s="40">
        <v>196</v>
      </c>
      <c r="Q132" s="40" t="s">
        <v>576</v>
      </c>
      <c r="R132" s="40" t="s">
        <v>35</v>
      </c>
      <c r="S132" s="40" t="s">
        <v>1076</v>
      </c>
    </row>
    <row r="133" spans="1:19" ht="49.5" customHeight="1">
      <c r="A133" s="67" t="s">
        <v>453</v>
      </c>
      <c r="B133" s="70">
        <v>13289</v>
      </c>
      <c r="C133" s="55" t="s">
        <v>1139</v>
      </c>
      <c r="D133" s="63" t="s">
        <v>572</v>
      </c>
      <c r="E133" s="37" t="s">
        <v>1264</v>
      </c>
      <c r="F133" s="44" t="s">
        <v>579</v>
      </c>
      <c r="G133" s="70"/>
      <c r="H133" s="70"/>
      <c r="I133" s="70"/>
      <c r="J133" s="70"/>
      <c r="K133" s="70"/>
      <c r="L133" s="70"/>
      <c r="M133" s="70"/>
      <c r="N133" s="40">
        <v>197</v>
      </c>
      <c r="O133" s="40" t="s">
        <v>577</v>
      </c>
      <c r="P133" s="40">
        <v>196</v>
      </c>
      <c r="Q133" s="40" t="s">
        <v>578</v>
      </c>
      <c r="R133" s="40" t="s">
        <v>35</v>
      </c>
      <c r="S133" s="40" t="s">
        <v>1076</v>
      </c>
    </row>
    <row r="134" spans="1:19" ht="49.5" customHeight="1">
      <c r="A134" s="67" t="s">
        <v>453</v>
      </c>
      <c r="B134" s="70">
        <v>12987</v>
      </c>
      <c r="C134" s="55" t="s">
        <v>526</v>
      </c>
      <c r="D134" s="63" t="s">
        <v>557</v>
      </c>
      <c r="E134" s="39" t="s">
        <v>469</v>
      </c>
      <c r="F134" s="44" t="s">
        <v>101</v>
      </c>
      <c r="G134" s="70"/>
      <c r="H134" s="70"/>
      <c r="I134" s="70"/>
      <c r="J134" s="70"/>
      <c r="K134" s="70"/>
      <c r="L134" s="70"/>
      <c r="M134" s="70"/>
      <c r="N134" s="40">
        <v>63</v>
      </c>
      <c r="O134" s="40">
        <v>3</v>
      </c>
      <c r="P134" s="40">
        <v>61</v>
      </c>
      <c r="Q134" s="40">
        <v>2</v>
      </c>
      <c r="R134" s="40">
        <v>0.97499999999999998</v>
      </c>
      <c r="S134" s="40"/>
    </row>
    <row r="135" spans="1:19" ht="49.5" customHeight="1">
      <c r="A135" s="67" t="s">
        <v>453</v>
      </c>
      <c r="B135" s="70">
        <v>12987</v>
      </c>
      <c r="C135" s="55" t="s">
        <v>526</v>
      </c>
      <c r="D135" s="63" t="s">
        <v>569</v>
      </c>
      <c r="E135" s="45" t="s">
        <v>581</v>
      </c>
      <c r="F135" s="44" t="s">
        <v>101</v>
      </c>
      <c r="G135" s="70"/>
      <c r="H135" s="70"/>
      <c r="I135" s="70"/>
      <c r="J135" s="70"/>
      <c r="K135" s="70"/>
      <c r="L135" s="70"/>
      <c r="M135" s="70"/>
      <c r="N135" s="40">
        <v>63</v>
      </c>
      <c r="O135" s="40">
        <v>9</v>
      </c>
      <c r="P135" s="40">
        <v>61</v>
      </c>
      <c r="Q135" s="40">
        <v>7</v>
      </c>
      <c r="R135" s="40">
        <v>0.79</v>
      </c>
      <c r="S135" s="40"/>
    </row>
    <row r="136" spans="1:19" ht="49.5" customHeight="1">
      <c r="A136" s="67" t="s">
        <v>453</v>
      </c>
      <c r="B136" s="70">
        <v>12987</v>
      </c>
      <c r="C136" s="55" t="s">
        <v>526</v>
      </c>
      <c r="D136" s="63" t="s">
        <v>135</v>
      </c>
      <c r="E136" s="45" t="s">
        <v>581</v>
      </c>
      <c r="F136" s="44" t="s">
        <v>101</v>
      </c>
      <c r="G136" s="70"/>
      <c r="H136" s="70"/>
      <c r="I136" s="70"/>
      <c r="J136" s="70"/>
      <c r="K136" s="70"/>
      <c r="L136" s="70"/>
      <c r="M136" s="70"/>
      <c r="N136" s="40">
        <v>63</v>
      </c>
      <c r="O136" s="40">
        <v>10</v>
      </c>
      <c r="P136" s="40">
        <v>61</v>
      </c>
      <c r="Q136" s="40">
        <v>5</v>
      </c>
      <c r="R136" s="40">
        <v>0.30099999999999999</v>
      </c>
      <c r="S136" s="40"/>
    </row>
    <row r="137" spans="1:19" ht="49.5" customHeight="1">
      <c r="A137" s="67" t="s">
        <v>453</v>
      </c>
      <c r="B137" s="70">
        <v>13508</v>
      </c>
      <c r="C137" s="55" t="s">
        <v>1145</v>
      </c>
      <c r="D137" s="63" t="s">
        <v>557</v>
      </c>
      <c r="E137" s="39" t="s">
        <v>556</v>
      </c>
      <c r="F137" s="44" t="s">
        <v>101</v>
      </c>
      <c r="G137" s="70"/>
      <c r="H137" s="70"/>
      <c r="I137" s="70"/>
      <c r="J137" s="70"/>
      <c r="K137" s="70"/>
      <c r="L137" s="70"/>
      <c r="M137" s="70"/>
      <c r="N137" s="40">
        <v>85</v>
      </c>
      <c r="O137" s="40">
        <v>0</v>
      </c>
      <c r="P137" s="40">
        <v>84</v>
      </c>
      <c r="Q137" s="40">
        <v>1</v>
      </c>
      <c r="R137" s="40" t="s">
        <v>35</v>
      </c>
      <c r="S137" s="40"/>
    </row>
    <row r="138" spans="1:19" ht="49.5" customHeight="1">
      <c r="A138" s="67" t="s">
        <v>453</v>
      </c>
      <c r="B138" s="70">
        <v>13508</v>
      </c>
      <c r="C138" s="55" t="s">
        <v>1145</v>
      </c>
      <c r="D138" s="63" t="s">
        <v>569</v>
      </c>
      <c r="E138" s="39" t="s">
        <v>556</v>
      </c>
      <c r="F138" s="44" t="s">
        <v>101</v>
      </c>
      <c r="G138" s="70"/>
      <c r="H138" s="70"/>
      <c r="I138" s="70"/>
      <c r="J138" s="70"/>
      <c r="K138" s="70"/>
      <c r="L138" s="70"/>
      <c r="M138" s="70"/>
      <c r="N138" s="40">
        <v>85</v>
      </c>
      <c r="O138" s="40">
        <v>0</v>
      </c>
      <c r="P138" s="40">
        <v>84</v>
      </c>
      <c r="Q138" s="40">
        <v>1</v>
      </c>
      <c r="R138" s="40" t="s">
        <v>35</v>
      </c>
      <c r="S138" s="40"/>
    </row>
    <row r="139" spans="1:19" ht="49.5" customHeight="1">
      <c r="A139" s="67" t="s">
        <v>453</v>
      </c>
      <c r="B139" s="70">
        <v>13146</v>
      </c>
      <c r="C139" s="45" t="s">
        <v>1151</v>
      </c>
      <c r="D139" s="63" t="s">
        <v>582</v>
      </c>
      <c r="E139" s="39" t="s">
        <v>584</v>
      </c>
      <c r="F139" s="44" t="s">
        <v>101</v>
      </c>
      <c r="G139" s="70"/>
      <c r="H139" s="70"/>
      <c r="I139" s="70"/>
      <c r="J139" s="70"/>
      <c r="K139" s="70"/>
      <c r="L139" s="70"/>
      <c r="M139" s="70"/>
      <c r="N139" s="40">
        <v>23</v>
      </c>
      <c r="O139" s="40" t="s">
        <v>35</v>
      </c>
      <c r="P139" s="40">
        <v>18</v>
      </c>
      <c r="Q139" s="40">
        <v>1</v>
      </c>
      <c r="R139" s="40" t="s">
        <v>35</v>
      </c>
      <c r="S139" s="76"/>
    </row>
    <row r="140" spans="1:19" ht="49.5" customHeight="1">
      <c r="A140" s="67" t="s">
        <v>453</v>
      </c>
      <c r="B140" s="70">
        <v>13146</v>
      </c>
      <c r="C140" s="55" t="s">
        <v>1151</v>
      </c>
      <c r="D140" s="63" t="s">
        <v>481</v>
      </c>
      <c r="E140" s="39" t="s">
        <v>585</v>
      </c>
      <c r="F140" s="44" t="s">
        <v>101</v>
      </c>
      <c r="G140" s="70"/>
      <c r="H140" s="70"/>
      <c r="I140" s="70"/>
      <c r="J140" s="70"/>
      <c r="K140" s="70"/>
      <c r="L140" s="70"/>
      <c r="M140" s="70"/>
      <c r="N140" s="40">
        <v>23</v>
      </c>
      <c r="O140" s="40">
        <v>1</v>
      </c>
      <c r="P140" s="40">
        <v>18</v>
      </c>
      <c r="Q140" s="40" t="s">
        <v>35</v>
      </c>
      <c r="R140" s="40" t="s">
        <v>35</v>
      </c>
      <c r="S140" s="76"/>
    </row>
    <row r="141" spans="1:19" ht="49.5" customHeight="1">
      <c r="A141" s="67" t="s">
        <v>453</v>
      </c>
      <c r="B141" s="70">
        <v>13087</v>
      </c>
      <c r="C141" s="45" t="s">
        <v>1146</v>
      </c>
      <c r="D141" s="63" t="s">
        <v>587</v>
      </c>
      <c r="E141" s="39" t="s">
        <v>585</v>
      </c>
      <c r="F141" s="44" t="s">
        <v>101</v>
      </c>
      <c r="G141" s="70"/>
      <c r="H141" s="70"/>
      <c r="I141" s="70"/>
      <c r="J141" s="70"/>
      <c r="K141" s="70"/>
      <c r="L141" s="70"/>
      <c r="M141" s="70"/>
      <c r="N141" s="40">
        <v>15</v>
      </c>
      <c r="O141" s="40">
        <v>0</v>
      </c>
      <c r="P141" s="40">
        <v>15</v>
      </c>
      <c r="Q141" s="40">
        <v>0</v>
      </c>
      <c r="R141" s="40" t="s">
        <v>586</v>
      </c>
      <c r="S141" s="76"/>
    </row>
    <row r="142" spans="1:19" ht="49.5" customHeight="1">
      <c r="A142" s="67" t="s">
        <v>453</v>
      </c>
      <c r="B142" s="70">
        <v>13087</v>
      </c>
      <c r="C142" s="55" t="s">
        <v>1146</v>
      </c>
      <c r="D142" s="63" t="s">
        <v>588</v>
      </c>
      <c r="E142" s="41" t="s">
        <v>469</v>
      </c>
      <c r="F142" s="44" t="s">
        <v>101</v>
      </c>
      <c r="G142" s="70"/>
      <c r="H142" s="70"/>
      <c r="I142" s="70"/>
      <c r="J142" s="70"/>
      <c r="K142" s="70"/>
      <c r="L142" s="70"/>
      <c r="M142" s="70"/>
      <c r="N142" s="40">
        <v>15</v>
      </c>
      <c r="O142" s="40">
        <v>0</v>
      </c>
      <c r="P142" s="40">
        <v>15</v>
      </c>
      <c r="Q142" s="40">
        <v>0</v>
      </c>
      <c r="R142" s="40" t="s">
        <v>586</v>
      </c>
      <c r="S142" s="76"/>
    </row>
    <row r="143" spans="1:19" ht="49.5" customHeight="1">
      <c r="A143" s="67" t="s">
        <v>453</v>
      </c>
      <c r="B143" s="70">
        <v>13271</v>
      </c>
      <c r="C143" s="55" t="s">
        <v>674</v>
      </c>
      <c r="D143" s="63" t="s">
        <v>492</v>
      </c>
      <c r="E143" s="37" t="s">
        <v>690</v>
      </c>
      <c r="F143" s="44" t="s">
        <v>101</v>
      </c>
      <c r="G143" s="70"/>
      <c r="H143" s="70"/>
      <c r="I143" s="70"/>
      <c r="J143" s="70"/>
      <c r="K143" s="70"/>
      <c r="L143" s="70"/>
      <c r="M143" s="70"/>
      <c r="N143" s="40">
        <v>40</v>
      </c>
      <c r="O143" s="40">
        <v>1</v>
      </c>
      <c r="P143" s="40">
        <v>40</v>
      </c>
      <c r="Q143" s="40">
        <v>11</v>
      </c>
      <c r="R143" s="40">
        <v>2E-3</v>
      </c>
      <c r="S143" s="40"/>
    </row>
    <row r="144" spans="1:19" ht="49.5" customHeight="1">
      <c r="A144" s="67" t="s">
        <v>453</v>
      </c>
      <c r="B144" s="70">
        <v>12677</v>
      </c>
      <c r="C144" s="55" t="s">
        <v>524</v>
      </c>
      <c r="D144" s="63" t="s">
        <v>492</v>
      </c>
      <c r="E144" s="37" t="s">
        <v>462</v>
      </c>
      <c r="F144" s="44" t="s">
        <v>101</v>
      </c>
      <c r="G144" s="70"/>
      <c r="H144" s="70"/>
      <c r="I144" s="70"/>
      <c r="J144" s="70"/>
      <c r="K144" s="70"/>
      <c r="L144" s="70"/>
      <c r="M144" s="70"/>
      <c r="N144" s="40">
        <v>50</v>
      </c>
      <c r="O144" s="40">
        <v>3</v>
      </c>
      <c r="P144" s="40">
        <v>48</v>
      </c>
      <c r="Q144" s="40">
        <v>0</v>
      </c>
      <c r="R144" s="40">
        <v>0.02</v>
      </c>
      <c r="S144" s="40" t="s">
        <v>1068</v>
      </c>
    </row>
    <row r="145" spans="1:19" ht="49.5" customHeight="1">
      <c r="A145" s="67" t="s">
        <v>453</v>
      </c>
      <c r="B145" s="70">
        <v>13266</v>
      </c>
      <c r="C145" s="55" t="s">
        <v>523</v>
      </c>
      <c r="D145" s="63" t="s">
        <v>492</v>
      </c>
      <c r="E145" s="37" t="s">
        <v>560</v>
      </c>
      <c r="F145" s="44" t="s">
        <v>101</v>
      </c>
      <c r="G145" s="70"/>
      <c r="H145" s="70"/>
      <c r="I145" s="70"/>
      <c r="J145" s="70"/>
      <c r="K145" s="70"/>
      <c r="L145" s="70"/>
      <c r="M145" s="70"/>
      <c r="N145" s="40">
        <v>20</v>
      </c>
      <c r="O145" s="40">
        <v>2</v>
      </c>
      <c r="P145" s="40">
        <v>20</v>
      </c>
      <c r="Q145" s="40">
        <v>2</v>
      </c>
      <c r="R145" s="40">
        <v>0.54</v>
      </c>
      <c r="S145" s="40"/>
    </row>
    <row r="146" spans="1:19" ht="49.5" customHeight="1">
      <c r="A146" s="67" t="s">
        <v>453</v>
      </c>
      <c r="B146" s="70">
        <v>12771</v>
      </c>
      <c r="C146" s="55" t="s">
        <v>529</v>
      </c>
      <c r="D146" s="63" t="s">
        <v>492</v>
      </c>
      <c r="E146" s="37" t="s">
        <v>548</v>
      </c>
      <c r="F146" s="44" t="s">
        <v>101</v>
      </c>
      <c r="G146" s="70"/>
      <c r="H146" s="70"/>
      <c r="I146" s="70"/>
      <c r="J146" s="70"/>
      <c r="K146" s="70"/>
      <c r="L146" s="70"/>
      <c r="M146" s="70"/>
      <c r="N146" s="40">
        <v>22</v>
      </c>
      <c r="O146" s="40">
        <v>3</v>
      </c>
      <c r="P146" s="40">
        <v>22</v>
      </c>
      <c r="Q146" s="40">
        <v>1</v>
      </c>
      <c r="R146" s="40" t="s">
        <v>35</v>
      </c>
      <c r="S146" s="40"/>
    </row>
    <row r="147" spans="1:19" ht="49.5" customHeight="1">
      <c r="A147" s="67" t="s">
        <v>453</v>
      </c>
      <c r="B147" s="70">
        <v>12779</v>
      </c>
      <c r="C147" s="55" t="s">
        <v>1144</v>
      </c>
      <c r="D147" s="63" t="s">
        <v>492</v>
      </c>
      <c r="E147" s="37" t="s">
        <v>1269</v>
      </c>
      <c r="F147" s="44" t="s">
        <v>101</v>
      </c>
      <c r="G147" s="70"/>
      <c r="H147" s="70"/>
      <c r="I147" s="70"/>
      <c r="J147" s="70"/>
      <c r="K147" s="70"/>
      <c r="L147" s="70"/>
      <c r="M147" s="70"/>
      <c r="N147" s="40">
        <v>40</v>
      </c>
      <c r="O147" s="40">
        <v>1</v>
      </c>
      <c r="P147" s="40">
        <v>40</v>
      </c>
      <c r="Q147" s="40">
        <v>0</v>
      </c>
      <c r="R147" s="40" t="s">
        <v>35</v>
      </c>
      <c r="S147" s="40"/>
    </row>
    <row r="148" spans="1:19" ht="49.5" customHeight="1">
      <c r="A148" s="67" t="s">
        <v>453</v>
      </c>
      <c r="B148" s="70">
        <v>12949</v>
      </c>
      <c r="C148" s="55" t="s">
        <v>522</v>
      </c>
      <c r="D148" s="63" t="s">
        <v>492</v>
      </c>
      <c r="E148" s="41" t="s">
        <v>1275</v>
      </c>
      <c r="F148" s="44" t="s">
        <v>101</v>
      </c>
      <c r="G148" s="70"/>
      <c r="H148" s="70"/>
      <c r="I148" s="70"/>
      <c r="J148" s="70"/>
      <c r="K148" s="70"/>
      <c r="L148" s="70"/>
      <c r="M148" s="70"/>
      <c r="N148" s="40">
        <v>20</v>
      </c>
      <c r="O148" s="40">
        <v>0</v>
      </c>
      <c r="P148" s="40">
        <v>20</v>
      </c>
      <c r="Q148" s="40">
        <v>4</v>
      </c>
      <c r="R148" s="40">
        <v>1.2E-2</v>
      </c>
      <c r="S148" s="40"/>
    </row>
    <row r="149" spans="1:19" ht="49.5" customHeight="1">
      <c r="A149" s="67" t="s">
        <v>453</v>
      </c>
      <c r="B149" s="70">
        <v>12957</v>
      </c>
      <c r="C149" s="55" t="s">
        <v>1138</v>
      </c>
      <c r="D149" s="63" t="s">
        <v>492</v>
      </c>
      <c r="E149" s="37" t="s">
        <v>468</v>
      </c>
      <c r="F149" s="44" t="s">
        <v>101</v>
      </c>
      <c r="G149" s="70"/>
      <c r="H149" s="70"/>
      <c r="I149" s="70"/>
      <c r="J149" s="70"/>
      <c r="K149" s="70"/>
      <c r="L149" s="70"/>
      <c r="M149" s="70"/>
      <c r="N149" s="40">
        <v>20</v>
      </c>
      <c r="O149" s="40">
        <v>4</v>
      </c>
      <c r="P149" s="40">
        <v>19</v>
      </c>
      <c r="Q149" s="40">
        <v>3</v>
      </c>
      <c r="R149" s="40" t="s">
        <v>35</v>
      </c>
      <c r="S149" s="40"/>
    </row>
    <row r="150" spans="1:19" ht="49.5" customHeight="1">
      <c r="A150" s="67" t="s">
        <v>453</v>
      </c>
      <c r="B150" s="70">
        <v>13196</v>
      </c>
      <c r="C150" s="55" t="s">
        <v>1140</v>
      </c>
      <c r="D150" s="63" t="s">
        <v>492</v>
      </c>
      <c r="E150" s="37" t="s">
        <v>1269</v>
      </c>
      <c r="F150" s="44" t="s">
        <v>101</v>
      </c>
      <c r="G150" s="70"/>
      <c r="H150" s="70"/>
      <c r="I150" s="70"/>
      <c r="J150" s="70"/>
      <c r="K150" s="70"/>
      <c r="L150" s="70"/>
      <c r="M150" s="70"/>
      <c r="N150" s="40">
        <v>30</v>
      </c>
      <c r="O150" s="40" t="s">
        <v>35</v>
      </c>
      <c r="P150" s="40">
        <v>30</v>
      </c>
      <c r="Q150" s="40">
        <v>1</v>
      </c>
      <c r="R150" s="40" t="s">
        <v>35</v>
      </c>
      <c r="S150" s="40"/>
    </row>
    <row r="151" spans="1:19" ht="49.5" customHeight="1">
      <c r="A151" s="67" t="s">
        <v>453</v>
      </c>
      <c r="B151" s="70">
        <v>12730</v>
      </c>
      <c r="C151" s="37" t="s">
        <v>1147</v>
      </c>
      <c r="D151" s="63" t="s">
        <v>492</v>
      </c>
      <c r="E151" s="41" t="s">
        <v>472</v>
      </c>
      <c r="F151" s="44" t="s">
        <v>101</v>
      </c>
      <c r="G151" s="70"/>
      <c r="H151" s="70"/>
      <c r="I151" s="70"/>
      <c r="J151" s="70"/>
      <c r="K151" s="70"/>
      <c r="L151" s="70"/>
      <c r="M151" s="70"/>
      <c r="N151" s="40">
        <v>193</v>
      </c>
      <c r="O151" s="76" t="s">
        <v>590</v>
      </c>
      <c r="P151" s="40">
        <v>184</v>
      </c>
      <c r="Q151" s="76" t="s">
        <v>589</v>
      </c>
      <c r="R151" s="40" t="s">
        <v>35</v>
      </c>
      <c r="S151" s="40" t="s">
        <v>1076</v>
      </c>
    </row>
    <row r="152" spans="1:19" ht="49.5" customHeight="1">
      <c r="A152" s="67" t="s">
        <v>453</v>
      </c>
      <c r="B152" s="70">
        <v>13289</v>
      </c>
      <c r="C152" s="55" t="s">
        <v>1139</v>
      </c>
      <c r="D152" s="63" t="s">
        <v>492</v>
      </c>
      <c r="E152" s="41" t="s">
        <v>472</v>
      </c>
      <c r="F152" s="44" t="s">
        <v>579</v>
      </c>
      <c r="G152" s="70"/>
      <c r="H152" s="70"/>
      <c r="I152" s="70"/>
      <c r="J152" s="70"/>
      <c r="K152" s="70"/>
      <c r="L152" s="70"/>
      <c r="M152" s="70"/>
      <c r="N152" s="40">
        <v>197</v>
      </c>
      <c r="O152" s="40" t="s">
        <v>591</v>
      </c>
      <c r="P152" s="40">
        <v>196</v>
      </c>
      <c r="Q152" s="40" t="s">
        <v>592</v>
      </c>
      <c r="R152" s="40" t="s">
        <v>35</v>
      </c>
      <c r="S152" s="40" t="s">
        <v>1076</v>
      </c>
    </row>
    <row r="153" spans="1:19" ht="49.5" customHeight="1">
      <c r="A153" s="67" t="s">
        <v>453</v>
      </c>
      <c r="B153" s="70">
        <v>13289</v>
      </c>
      <c r="C153" s="55" t="s">
        <v>1139</v>
      </c>
      <c r="D153" s="63" t="s">
        <v>492</v>
      </c>
      <c r="E153" s="45" t="s">
        <v>555</v>
      </c>
      <c r="F153" s="44" t="s">
        <v>594</v>
      </c>
      <c r="G153" s="70"/>
      <c r="H153" s="70"/>
      <c r="I153" s="70"/>
      <c r="J153" s="70"/>
      <c r="K153" s="70"/>
      <c r="L153" s="70"/>
      <c r="M153" s="70"/>
      <c r="N153" s="40">
        <v>197</v>
      </c>
      <c r="O153" s="40">
        <v>10</v>
      </c>
      <c r="P153" s="40">
        <v>196</v>
      </c>
      <c r="Q153" s="40">
        <v>13</v>
      </c>
      <c r="R153" s="40" t="s">
        <v>539</v>
      </c>
      <c r="S153" s="40"/>
    </row>
    <row r="154" spans="1:19" ht="49.5" customHeight="1">
      <c r="A154" s="67" t="s">
        <v>453</v>
      </c>
      <c r="B154" s="70">
        <v>12987</v>
      </c>
      <c r="C154" s="55" t="s">
        <v>526</v>
      </c>
      <c r="D154" s="63" t="s">
        <v>492</v>
      </c>
      <c r="E154" s="37" t="s">
        <v>1273</v>
      </c>
      <c r="F154" s="44" t="s">
        <v>594</v>
      </c>
      <c r="G154" s="70"/>
      <c r="H154" s="70"/>
      <c r="I154" s="70"/>
      <c r="J154" s="70"/>
      <c r="K154" s="70"/>
      <c r="L154" s="70"/>
      <c r="M154" s="70"/>
      <c r="N154" s="40">
        <v>63</v>
      </c>
      <c r="O154" s="40">
        <v>5</v>
      </c>
      <c r="P154" s="40">
        <v>61</v>
      </c>
      <c r="Q154" s="40">
        <v>8</v>
      </c>
      <c r="R154" s="40">
        <v>0.51700000000000002</v>
      </c>
      <c r="S154" s="40"/>
    </row>
    <row r="155" spans="1:19" ht="49.5" customHeight="1">
      <c r="A155" s="67" t="s">
        <v>453</v>
      </c>
      <c r="B155" s="70">
        <v>13508</v>
      </c>
      <c r="C155" s="55" t="s">
        <v>1145</v>
      </c>
      <c r="D155" s="63" t="s">
        <v>492</v>
      </c>
      <c r="E155" s="41" t="s">
        <v>469</v>
      </c>
      <c r="F155" s="44" t="s">
        <v>594</v>
      </c>
      <c r="G155" s="70"/>
      <c r="H155" s="70"/>
      <c r="I155" s="70"/>
      <c r="J155" s="70"/>
      <c r="K155" s="70"/>
      <c r="L155" s="70"/>
      <c r="M155" s="70"/>
      <c r="N155" s="40">
        <v>85</v>
      </c>
      <c r="O155" s="40">
        <v>5</v>
      </c>
      <c r="P155" s="40">
        <v>84</v>
      </c>
      <c r="Q155" s="40">
        <v>12</v>
      </c>
      <c r="R155" s="40" t="s">
        <v>35</v>
      </c>
      <c r="S155" s="40"/>
    </row>
    <row r="156" spans="1:19" ht="49.5" customHeight="1">
      <c r="A156" s="67" t="s">
        <v>453</v>
      </c>
      <c r="B156" s="70">
        <v>13087</v>
      </c>
      <c r="C156" s="37" t="s">
        <v>1148</v>
      </c>
      <c r="D156" s="63" t="s">
        <v>492</v>
      </c>
      <c r="E156" s="37" t="s">
        <v>1274</v>
      </c>
      <c r="F156" s="44" t="s">
        <v>594</v>
      </c>
      <c r="G156" s="70"/>
      <c r="H156" s="70"/>
      <c r="I156" s="70"/>
      <c r="J156" s="70"/>
      <c r="K156" s="70"/>
      <c r="L156" s="70"/>
      <c r="M156" s="70"/>
      <c r="N156" s="40">
        <v>15</v>
      </c>
      <c r="O156" s="40">
        <v>0</v>
      </c>
      <c r="P156" s="40">
        <v>15</v>
      </c>
      <c r="Q156" s="40">
        <v>1</v>
      </c>
      <c r="R156" s="40" t="s">
        <v>539</v>
      </c>
      <c r="S156" s="40"/>
    </row>
    <row r="157" spans="1:19" ht="49.5" customHeight="1">
      <c r="A157" s="67" t="s">
        <v>453</v>
      </c>
      <c r="B157" s="70">
        <v>13087</v>
      </c>
      <c r="C157" s="57" t="s">
        <v>1148</v>
      </c>
      <c r="D157" s="63" t="s">
        <v>492</v>
      </c>
      <c r="E157" s="57" t="s">
        <v>1274</v>
      </c>
      <c r="F157" s="44" t="s">
        <v>594</v>
      </c>
      <c r="G157" s="70"/>
      <c r="H157" s="70"/>
      <c r="I157" s="70"/>
      <c r="J157" s="70"/>
      <c r="K157" s="70"/>
      <c r="L157" s="70"/>
      <c r="M157" s="70"/>
      <c r="N157" s="40">
        <v>15</v>
      </c>
      <c r="O157" s="40">
        <v>0</v>
      </c>
      <c r="P157" s="40">
        <v>15</v>
      </c>
      <c r="Q157" s="40">
        <v>5</v>
      </c>
      <c r="R157" s="40" t="s">
        <v>539</v>
      </c>
      <c r="S157" s="40"/>
    </row>
    <row r="158" spans="1:19" ht="49.5" customHeight="1">
      <c r="A158" s="67" t="s">
        <v>453</v>
      </c>
      <c r="B158" s="70">
        <v>12677</v>
      </c>
      <c r="C158" s="55" t="s">
        <v>524</v>
      </c>
      <c r="D158" s="64" t="s">
        <v>457</v>
      </c>
      <c r="E158" s="37" t="s">
        <v>462</v>
      </c>
      <c r="F158" s="44" t="s">
        <v>594</v>
      </c>
      <c r="G158" s="70"/>
      <c r="H158" s="70"/>
      <c r="I158" s="70"/>
      <c r="J158" s="70"/>
      <c r="K158" s="70"/>
      <c r="L158" s="70"/>
      <c r="M158" s="70"/>
      <c r="N158" s="40">
        <v>50</v>
      </c>
      <c r="O158" s="40">
        <v>0</v>
      </c>
      <c r="P158" s="40">
        <v>48</v>
      </c>
      <c r="Q158" s="40">
        <v>1</v>
      </c>
      <c r="R158" s="40" t="s">
        <v>35</v>
      </c>
      <c r="S158" s="40" t="s">
        <v>1068</v>
      </c>
    </row>
    <row r="159" spans="1:19" ht="49.5" customHeight="1">
      <c r="A159" s="67" t="s">
        <v>453</v>
      </c>
      <c r="B159" s="70">
        <v>12677</v>
      </c>
      <c r="C159" s="55" t="s">
        <v>524</v>
      </c>
      <c r="D159" s="64" t="s">
        <v>595</v>
      </c>
      <c r="E159" s="37" t="s">
        <v>462</v>
      </c>
      <c r="F159" s="44" t="s">
        <v>594</v>
      </c>
      <c r="G159" s="70"/>
      <c r="H159" s="70"/>
      <c r="I159" s="70"/>
      <c r="J159" s="70"/>
      <c r="K159" s="70"/>
      <c r="L159" s="70"/>
      <c r="M159" s="70"/>
      <c r="N159" s="40">
        <v>50</v>
      </c>
      <c r="O159" s="40">
        <v>1</v>
      </c>
      <c r="P159" s="40">
        <v>48</v>
      </c>
      <c r="Q159" s="40">
        <v>1</v>
      </c>
      <c r="R159" s="40" t="s">
        <v>35</v>
      </c>
      <c r="S159" s="40" t="s">
        <v>1070</v>
      </c>
    </row>
    <row r="160" spans="1:19" ht="49.5" customHeight="1">
      <c r="A160" s="67" t="s">
        <v>453</v>
      </c>
      <c r="B160" s="70">
        <v>12771</v>
      </c>
      <c r="C160" s="55" t="s">
        <v>529</v>
      </c>
      <c r="D160" s="64" t="s">
        <v>596</v>
      </c>
      <c r="E160" s="37" t="s">
        <v>548</v>
      </c>
      <c r="F160" s="44" t="s">
        <v>594</v>
      </c>
      <c r="G160" s="70"/>
      <c r="H160" s="70"/>
      <c r="I160" s="70"/>
      <c r="J160" s="70"/>
      <c r="K160" s="70"/>
      <c r="L160" s="70"/>
      <c r="M160" s="70"/>
      <c r="N160" s="40">
        <v>22</v>
      </c>
      <c r="O160" s="40">
        <v>1</v>
      </c>
      <c r="P160" s="40">
        <v>22</v>
      </c>
      <c r="Q160" s="40">
        <v>1</v>
      </c>
      <c r="R160" s="40" t="s">
        <v>35</v>
      </c>
      <c r="S160" s="40"/>
    </row>
    <row r="161" spans="1:19" ht="49.5" customHeight="1">
      <c r="A161" s="67" t="s">
        <v>453</v>
      </c>
      <c r="B161" s="70">
        <v>13266</v>
      </c>
      <c r="C161" s="55" t="s">
        <v>523</v>
      </c>
      <c r="D161" s="64" t="s">
        <v>457</v>
      </c>
      <c r="E161" s="37" t="s">
        <v>518</v>
      </c>
      <c r="F161" s="44" t="s">
        <v>594</v>
      </c>
      <c r="G161" s="70"/>
      <c r="H161" s="70"/>
      <c r="I161" s="70"/>
      <c r="J161" s="70"/>
      <c r="K161" s="70"/>
      <c r="L161" s="70"/>
      <c r="M161" s="70"/>
      <c r="N161" s="76">
        <v>20</v>
      </c>
      <c r="O161" s="76">
        <v>2</v>
      </c>
      <c r="P161" s="76">
        <v>20</v>
      </c>
      <c r="Q161" s="76">
        <v>3</v>
      </c>
      <c r="R161" s="76">
        <v>1</v>
      </c>
      <c r="S161" s="40"/>
    </row>
    <row r="162" spans="1:19" ht="49.5" customHeight="1">
      <c r="A162" s="67" t="s">
        <v>453</v>
      </c>
      <c r="B162" s="70">
        <v>12957</v>
      </c>
      <c r="C162" s="55" t="s">
        <v>1138</v>
      </c>
      <c r="D162" s="64" t="s">
        <v>596</v>
      </c>
      <c r="E162" s="37" t="s">
        <v>468</v>
      </c>
      <c r="F162" s="44" t="s">
        <v>594</v>
      </c>
      <c r="G162" s="70"/>
      <c r="H162" s="70"/>
      <c r="I162" s="70"/>
      <c r="J162" s="70"/>
      <c r="K162" s="70"/>
      <c r="L162" s="70"/>
      <c r="M162" s="70"/>
      <c r="N162" s="40">
        <v>20</v>
      </c>
      <c r="O162" s="40">
        <v>0</v>
      </c>
      <c r="P162" s="40">
        <v>19</v>
      </c>
      <c r="Q162" s="40">
        <v>2</v>
      </c>
      <c r="R162" s="40" t="s">
        <v>35</v>
      </c>
      <c r="S162" s="40"/>
    </row>
    <row r="163" spans="1:19" ht="49.5" customHeight="1">
      <c r="A163" s="67" t="s">
        <v>453</v>
      </c>
      <c r="B163" s="70">
        <v>12730</v>
      </c>
      <c r="C163" s="57" t="s">
        <v>1147</v>
      </c>
      <c r="D163" s="65" t="s">
        <v>457</v>
      </c>
      <c r="E163" s="41" t="s">
        <v>472</v>
      </c>
      <c r="F163" s="44" t="s">
        <v>594</v>
      </c>
      <c r="G163" s="70"/>
      <c r="H163" s="70"/>
      <c r="I163" s="70"/>
      <c r="J163" s="70"/>
      <c r="K163" s="70"/>
      <c r="L163" s="70"/>
      <c r="M163" s="70"/>
      <c r="N163" s="75">
        <v>193</v>
      </c>
      <c r="O163" s="76" t="s">
        <v>598</v>
      </c>
      <c r="P163" s="75">
        <v>184</v>
      </c>
      <c r="Q163" s="76" t="s">
        <v>600</v>
      </c>
      <c r="R163" s="40" t="s">
        <v>35</v>
      </c>
      <c r="S163" s="40" t="s">
        <v>1068</v>
      </c>
    </row>
    <row r="164" spans="1:19" ht="49.5" customHeight="1">
      <c r="A164" s="67" t="s">
        <v>453</v>
      </c>
      <c r="B164" s="70">
        <v>12730</v>
      </c>
      <c r="C164" s="57" t="s">
        <v>1147</v>
      </c>
      <c r="D164" s="65" t="s">
        <v>457</v>
      </c>
      <c r="E164" s="41" t="s">
        <v>472</v>
      </c>
      <c r="F164" s="44" t="s">
        <v>594</v>
      </c>
      <c r="G164" s="70"/>
      <c r="H164" s="70"/>
      <c r="I164" s="70"/>
      <c r="J164" s="70"/>
      <c r="K164" s="70"/>
      <c r="L164" s="70"/>
      <c r="M164" s="70"/>
      <c r="N164" s="75">
        <v>193</v>
      </c>
      <c r="O164" s="76" t="s">
        <v>599</v>
      </c>
      <c r="P164" s="75">
        <v>184</v>
      </c>
      <c r="Q164" s="76" t="s">
        <v>601</v>
      </c>
      <c r="R164" s="40" t="s">
        <v>35</v>
      </c>
      <c r="S164" s="40" t="s">
        <v>1066</v>
      </c>
    </row>
    <row r="165" spans="1:19" ht="49.5" customHeight="1">
      <c r="A165" s="67" t="s">
        <v>453</v>
      </c>
      <c r="B165" s="70">
        <v>12735</v>
      </c>
      <c r="C165" s="37" t="s">
        <v>1149</v>
      </c>
      <c r="D165" s="65" t="s">
        <v>457</v>
      </c>
      <c r="E165" s="37" t="s">
        <v>602</v>
      </c>
      <c r="F165" s="44" t="s">
        <v>594</v>
      </c>
      <c r="G165" s="70"/>
      <c r="H165" s="70"/>
      <c r="I165" s="70"/>
      <c r="J165" s="70"/>
      <c r="K165" s="70"/>
      <c r="L165" s="70"/>
      <c r="M165" s="70"/>
      <c r="N165" s="40">
        <v>50</v>
      </c>
      <c r="O165" s="40">
        <v>1</v>
      </c>
      <c r="P165" s="40">
        <v>50</v>
      </c>
      <c r="Q165" s="40">
        <v>4</v>
      </c>
      <c r="R165" s="40">
        <v>0.16</v>
      </c>
      <c r="S165" s="40" t="s">
        <v>1078</v>
      </c>
    </row>
    <row r="166" spans="1:19" ht="49.5" customHeight="1">
      <c r="A166" s="67" t="s">
        <v>453</v>
      </c>
      <c r="B166" s="70">
        <v>13289</v>
      </c>
      <c r="C166" s="55" t="s">
        <v>1139</v>
      </c>
      <c r="D166" s="65" t="s">
        <v>457</v>
      </c>
      <c r="E166" s="41" t="s">
        <v>472</v>
      </c>
      <c r="F166" s="44" t="s">
        <v>594</v>
      </c>
      <c r="G166" s="70"/>
      <c r="H166" s="70"/>
      <c r="I166" s="70"/>
      <c r="J166" s="70"/>
      <c r="K166" s="70"/>
      <c r="L166" s="70"/>
      <c r="M166" s="70"/>
      <c r="N166" s="75">
        <v>197</v>
      </c>
      <c r="O166" s="40" t="s">
        <v>597</v>
      </c>
      <c r="P166" s="75">
        <v>196</v>
      </c>
      <c r="Q166" s="40" t="s">
        <v>603</v>
      </c>
      <c r="R166" s="40" t="s">
        <v>35</v>
      </c>
      <c r="S166" s="40" t="s">
        <v>1079</v>
      </c>
    </row>
    <row r="167" spans="1:19" ht="49.5" customHeight="1">
      <c r="A167" s="67" t="s">
        <v>453</v>
      </c>
      <c r="B167" s="70">
        <v>13289</v>
      </c>
      <c r="C167" s="55" t="s">
        <v>1139</v>
      </c>
      <c r="D167" s="65" t="s">
        <v>457</v>
      </c>
      <c r="E167" s="37" t="s">
        <v>1264</v>
      </c>
      <c r="F167" s="44" t="s">
        <v>594</v>
      </c>
      <c r="G167" s="70"/>
      <c r="H167" s="70"/>
      <c r="I167" s="70"/>
      <c r="J167" s="70"/>
      <c r="K167" s="70"/>
      <c r="L167" s="70"/>
      <c r="M167" s="70"/>
      <c r="N167" s="75">
        <v>197</v>
      </c>
      <c r="O167" s="40" t="s">
        <v>573</v>
      </c>
      <c r="P167" s="75">
        <v>196</v>
      </c>
      <c r="Q167" s="40" t="s">
        <v>576</v>
      </c>
      <c r="R167" s="40" t="s">
        <v>35</v>
      </c>
      <c r="S167" s="40" t="s">
        <v>1079</v>
      </c>
    </row>
    <row r="168" spans="1:19" ht="49.5" customHeight="1">
      <c r="A168" s="67" t="s">
        <v>453</v>
      </c>
      <c r="B168" s="70">
        <v>13289</v>
      </c>
      <c r="C168" s="55" t="s">
        <v>1139</v>
      </c>
      <c r="D168" s="65" t="s">
        <v>457</v>
      </c>
      <c r="E168" s="41" t="s">
        <v>472</v>
      </c>
      <c r="F168" s="44" t="s">
        <v>594</v>
      </c>
      <c r="G168" s="70"/>
      <c r="H168" s="70"/>
      <c r="I168" s="70"/>
      <c r="J168" s="70"/>
      <c r="K168" s="70"/>
      <c r="L168" s="70"/>
      <c r="M168" s="70"/>
      <c r="N168" s="75">
        <v>197</v>
      </c>
      <c r="O168" s="40" t="s">
        <v>577</v>
      </c>
      <c r="P168" s="75">
        <v>196</v>
      </c>
      <c r="Q168" s="40" t="s">
        <v>604</v>
      </c>
      <c r="R168" s="40" t="s">
        <v>35</v>
      </c>
      <c r="S168" s="40" t="s">
        <v>1077</v>
      </c>
    </row>
    <row r="169" spans="1:19" ht="49.5" customHeight="1">
      <c r="A169" s="67" t="s">
        <v>453</v>
      </c>
      <c r="B169" s="70">
        <v>13508</v>
      </c>
      <c r="C169" s="55" t="s">
        <v>1145</v>
      </c>
      <c r="D169" s="65" t="s">
        <v>457</v>
      </c>
      <c r="E169" s="41" t="s">
        <v>469</v>
      </c>
      <c r="F169" s="44" t="s">
        <v>594</v>
      </c>
      <c r="G169" s="70"/>
      <c r="H169" s="70"/>
      <c r="I169" s="70"/>
      <c r="J169" s="70"/>
      <c r="K169" s="70"/>
      <c r="L169" s="70"/>
      <c r="M169" s="70"/>
      <c r="N169" s="40">
        <v>85</v>
      </c>
      <c r="O169" s="40">
        <v>5</v>
      </c>
      <c r="P169" s="40">
        <v>84</v>
      </c>
      <c r="Q169" s="40">
        <v>3</v>
      </c>
      <c r="R169" s="40" t="s">
        <v>35</v>
      </c>
      <c r="S169" s="40"/>
    </row>
    <row r="170" spans="1:19" ht="49.5" customHeight="1">
      <c r="A170" s="67" t="s">
        <v>453</v>
      </c>
      <c r="B170" s="70">
        <v>13087</v>
      </c>
      <c r="C170" s="37" t="s">
        <v>1148</v>
      </c>
      <c r="D170" s="65" t="s">
        <v>457</v>
      </c>
      <c r="E170" s="57" t="s">
        <v>1274</v>
      </c>
      <c r="F170" s="44" t="s">
        <v>594</v>
      </c>
      <c r="G170" s="70"/>
      <c r="H170" s="70"/>
      <c r="I170" s="70"/>
      <c r="J170" s="70"/>
      <c r="K170" s="70"/>
      <c r="L170" s="70"/>
      <c r="M170" s="70"/>
      <c r="N170" s="40">
        <v>15</v>
      </c>
      <c r="O170" s="40">
        <v>0</v>
      </c>
      <c r="P170" s="40">
        <v>15</v>
      </c>
      <c r="Q170" s="40">
        <v>1</v>
      </c>
      <c r="R170" s="40" t="s">
        <v>539</v>
      </c>
      <c r="S170" s="40"/>
    </row>
    <row r="171" spans="1:19" ht="49.5" customHeight="1">
      <c r="A171" s="67" t="s">
        <v>453</v>
      </c>
      <c r="B171" s="70">
        <v>13087</v>
      </c>
      <c r="C171" s="57" t="s">
        <v>1148</v>
      </c>
      <c r="D171" s="65" t="s">
        <v>457</v>
      </c>
      <c r="E171" s="57" t="s">
        <v>1274</v>
      </c>
      <c r="F171" s="44" t="s">
        <v>594</v>
      </c>
      <c r="G171" s="70"/>
      <c r="H171" s="70"/>
      <c r="I171" s="70"/>
      <c r="J171" s="70"/>
      <c r="K171" s="70"/>
      <c r="L171" s="70"/>
      <c r="M171" s="70"/>
      <c r="N171" s="40">
        <v>15</v>
      </c>
      <c r="O171" s="40">
        <v>0</v>
      </c>
      <c r="P171" s="40">
        <v>15</v>
      </c>
      <c r="Q171" s="40">
        <v>0</v>
      </c>
      <c r="R171" s="40" t="s">
        <v>539</v>
      </c>
      <c r="S171" s="40"/>
    </row>
    <row r="172" spans="1:19" ht="49.5" customHeight="1">
      <c r="A172" s="67" t="s">
        <v>453</v>
      </c>
      <c r="B172" s="70">
        <v>12677</v>
      </c>
      <c r="C172" s="55" t="s">
        <v>524</v>
      </c>
      <c r="D172" s="59" t="s">
        <v>605</v>
      </c>
      <c r="E172" s="37" t="s">
        <v>462</v>
      </c>
      <c r="F172" s="44" t="s">
        <v>594</v>
      </c>
      <c r="G172" s="70"/>
      <c r="H172" s="70"/>
      <c r="I172" s="70"/>
      <c r="J172" s="70"/>
      <c r="K172" s="70"/>
      <c r="L172" s="70"/>
      <c r="M172" s="70"/>
      <c r="N172" s="40">
        <v>50</v>
      </c>
      <c r="O172" s="40">
        <v>0</v>
      </c>
      <c r="P172" s="40">
        <v>48</v>
      </c>
      <c r="Q172" s="40">
        <v>2</v>
      </c>
      <c r="R172" s="75">
        <v>0.48</v>
      </c>
      <c r="S172" s="40" t="s">
        <v>1069</v>
      </c>
    </row>
    <row r="173" spans="1:19" ht="49.5" customHeight="1">
      <c r="A173" s="67" t="s">
        <v>453</v>
      </c>
      <c r="B173" s="70">
        <v>12688</v>
      </c>
      <c r="C173" s="55" t="s">
        <v>1143</v>
      </c>
      <c r="D173" s="59" t="s">
        <v>605</v>
      </c>
      <c r="E173" s="37" t="s">
        <v>691</v>
      </c>
      <c r="F173" s="44" t="s">
        <v>594</v>
      </c>
      <c r="G173" s="70"/>
      <c r="H173" s="70"/>
      <c r="I173" s="70"/>
      <c r="J173" s="70"/>
      <c r="K173" s="70"/>
      <c r="L173" s="70"/>
      <c r="M173" s="70"/>
      <c r="N173" s="40">
        <v>45</v>
      </c>
      <c r="O173" s="40">
        <v>0</v>
      </c>
      <c r="P173" s="40">
        <v>44</v>
      </c>
      <c r="Q173" s="40">
        <v>0</v>
      </c>
      <c r="R173" s="40" t="s">
        <v>35</v>
      </c>
      <c r="S173" s="40"/>
    </row>
    <row r="174" spans="1:19" ht="49.5" customHeight="1">
      <c r="A174" s="67" t="s">
        <v>453</v>
      </c>
      <c r="B174" s="70">
        <v>12771</v>
      </c>
      <c r="C174" s="55" t="s">
        <v>529</v>
      </c>
      <c r="D174" s="59" t="s">
        <v>605</v>
      </c>
      <c r="E174" s="37" t="s">
        <v>471</v>
      </c>
      <c r="F174" s="44" t="s">
        <v>594</v>
      </c>
      <c r="G174" s="70"/>
      <c r="H174" s="70"/>
      <c r="I174" s="70"/>
      <c r="J174" s="70"/>
      <c r="K174" s="70"/>
      <c r="L174" s="70"/>
      <c r="M174" s="70"/>
      <c r="N174" s="40">
        <v>22</v>
      </c>
      <c r="O174" s="40">
        <v>0</v>
      </c>
      <c r="P174" s="40">
        <v>22</v>
      </c>
      <c r="Q174" s="40">
        <v>0</v>
      </c>
      <c r="R174" s="40" t="s">
        <v>35</v>
      </c>
      <c r="S174" s="40"/>
    </row>
    <row r="175" spans="1:19" ht="49.5" customHeight="1">
      <c r="A175" s="67" t="s">
        <v>453</v>
      </c>
      <c r="B175" s="70">
        <v>12898</v>
      </c>
      <c r="C175" s="55" t="s">
        <v>1142</v>
      </c>
      <c r="D175" s="59" t="s">
        <v>605</v>
      </c>
      <c r="E175" s="37" t="s">
        <v>606</v>
      </c>
      <c r="F175" s="44" t="s">
        <v>594</v>
      </c>
      <c r="G175" s="70"/>
      <c r="H175" s="70"/>
      <c r="I175" s="70"/>
      <c r="J175" s="70"/>
      <c r="K175" s="70"/>
      <c r="L175" s="70"/>
      <c r="M175" s="70"/>
      <c r="N175" s="40">
        <v>12</v>
      </c>
      <c r="O175" s="40">
        <v>0</v>
      </c>
      <c r="P175" s="40">
        <v>15</v>
      </c>
      <c r="Q175" s="40">
        <v>0</v>
      </c>
      <c r="R175" s="40" t="s">
        <v>35</v>
      </c>
      <c r="S175" s="40"/>
    </row>
    <row r="176" spans="1:19" ht="49.5" customHeight="1">
      <c r="A176" s="67" t="s">
        <v>453</v>
      </c>
      <c r="B176" s="70">
        <v>12909</v>
      </c>
      <c r="C176" s="55" t="s">
        <v>1141</v>
      </c>
      <c r="D176" s="59" t="s">
        <v>605</v>
      </c>
      <c r="E176" s="37" t="s">
        <v>1270</v>
      </c>
      <c r="F176" s="44" t="s">
        <v>594</v>
      </c>
      <c r="G176" s="70"/>
      <c r="H176" s="70"/>
      <c r="I176" s="70"/>
      <c r="J176" s="70"/>
      <c r="K176" s="70"/>
      <c r="L176" s="70"/>
      <c r="M176" s="70"/>
      <c r="N176" s="40">
        <v>24</v>
      </c>
      <c r="O176" s="40">
        <v>0</v>
      </c>
      <c r="P176" s="40">
        <v>23</v>
      </c>
      <c r="Q176" s="40">
        <v>0</v>
      </c>
      <c r="R176" s="40" t="s">
        <v>35</v>
      </c>
      <c r="S176" s="40"/>
    </row>
    <row r="177" spans="1:19" ht="49.5" customHeight="1">
      <c r="A177" s="67" t="s">
        <v>453</v>
      </c>
      <c r="B177" s="70">
        <v>12730</v>
      </c>
      <c r="C177" s="55" t="s">
        <v>1152</v>
      </c>
      <c r="D177" s="59" t="s">
        <v>605</v>
      </c>
      <c r="E177" s="41" t="s">
        <v>472</v>
      </c>
      <c r="F177" s="44" t="s">
        <v>594</v>
      </c>
      <c r="G177" s="70"/>
      <c r="H177" s="70"/>
      <c r="I177" s="70"/>
      <c r="J177" s="70"/>
      <c r="K177" s="70"/>
      <c r="L177" s="70"/>
      <c r="M177" s="70"/>
      <c r="N177" s="40">
        <v>193</v>
      </c>
      <c r="O177" s="76" t="s">
        <v>599</v>
      </c>
      <c r="P177" s="40">
        <v>184</v>
      </c>
      <c r="Q177" s="76" t="s">
        <v>607</v>
      </c>
      <c r="R177" s="40" t="s">
        <v>35</v>
      </c>
      <c r="S177" s="40" t="s">
        <v>1077</v>
      </c>
    </row>
    <row r="178" spans="1:19" ht="49.5" customHeight="1">
      <c r="A178" s="67" t="s">
        <v>453</v>
      </c>
      <c r="B178" s="70">
        <v>13289</v>
      </c>
      <c r="C178" s="55" t="s">
        <v>1139</v>
      </c>
      <c r="D178" s="59" t="s">
        <v>605</v>
      </c>
      <c r="E178" s="41" t="s">
        <v>472</v>
      </c>
      <c r="F178" s="44" t="s">
        <v>579</v>
      </c>
      <c r="G178" s="70"/>
      <c r="H178" s="70"/>
      <c r="I178" s="70"/>
      <c r="J178" s="70"/>
      <c r="K178" s="70"/>
      <c r="L178" s="70"/>
      <c r="M178" s="70"/>
      <c r="N178" s="40">
        <v>197</v>
      </c>
      <c r="O178" s="40" t="s">
        <v>577</v>
      </c>
      <c r="P178" s="40">
        <v>196</v>
      </c>
      <c r="Q178" s="40" t="s">
        <v>608</v>
      </c>
      <c r="R178" s="40" t="s">
        <v>35</v>
      </c>
      <c r="S178" s="40" t="s">
        <v>1077</v>
      </c>
    </row>
    <row r="179" spans="1:19" ht="49.5" customHeight="1">
      <c r="A179" s="67" t="s">
        <v>453</v>
      </c>
      <c r="B179" s="70">
        <v>12771</v>
      </c>
      <c r="C179" s="55" t="s">
        <v>529</v>
      </c>
      <c r="D179" s="59" t="s">
        <v>609</v>
      </c>
      <c r="E179" s="37" t="s">
        <v>548</v>
      </c>
      <c r="F179" s="37" t="s">
        <v>593</v>
      </c>
      <c r="G179" s="70"/>
      <c r="H179" s="70"/>
      <c r="I179" s="70"/>
      <c r="J179" s="70"/>
      <c r="K179" s="70"/>
      <c r="L179" s="70"/>
      <c r="M179" s="70"/>
      <c r="N179" s="40">
        <v>22</v>
      </c>
      <c r="O179" s="40">
        <v>3</v>
      </c>
      <c r="P179" s="40">
        <v>22</v>
      </c>
      <c r="Q179" s="40">
        <v>1</v>
      </c>
      <c r="R179" s="40" t="s">
        <v>35</v>
      </c>
      <c r="S179" s="40"/>
    </row>
    <row r="180" spans="1:19" ht="49.5" customHeight="1">
      <c r="A180" s="67" t="s">
        <v>453</v>
      </c>
      <c r="B180" s="70">
        <v>12957</v>
      </c>
      <c r="C180" s="55" t="s">
        <v>1138</v>
      </c>
      <c r="D180" s="59" t="s">
        <v>609</v>
      </c>
      <c r="E180" s="37" t="s">
        <v>468</v>
      </c>
      <c r="F180" s="37" t="s">
        <v>593</v>
      </c>
      <c r="G180" s="70"/>
      <c r="H180" s="70"/>
      <c r="I180" s="70"/>
      <c r="J180" s="70"/>
      <c r="K180" s="70"/>
      <c r="L180" s="70"/>
      <c r="M180" s="70"/>
      <c r="N180" s="40">
        <v>20</v>
      </c>
      <c r="O180" s="40">
        <v>0</v>
      </c>
      <c r="P180" s="40">
        <v>19</v>
      </c>
      <c r="Q180" s="40">
        <v>2</v>
      </c>
      <c r="R180" s="40" t="s">
        <v>35</v>
      </c>
      <c r="S180" s="40"/>
    </row>
    <row r="181" spans="1:19" ht="49.5" customHeight="1">
      <c r="A181" s="67" t="s">
        <v>453</v>
      </c>
      <c r="B181" s="70">
        <v>12730</v>
      </c>
      <c r="C181" s="37" t="s">
        <v>1147</v>
      </c>
      <c r="D181" s="59" t="s">
        <v>609</v>
      </c>
      <c r="E181" s="41" t="s">
        <v>472</v>
      </c>
      <c r="F181" s="37" t="s">
        <v>593</v>
      </c>
      <c r="G181" s="70"/>
      <c r="H181" s="70"/>
      <c r="I181" s="70"/>
      <c r="J181" s="70"/>
      <c r="K181" s="70"/>
      <c r="L181" s="70"/>
      <c r="M181" s="70"/>
      <c r="N181" s="40">
        <v>193</v>
      </c>
      <c r="O181" s="76" t="s">
        <v>610</v>
      </c>
      <c r="P181" s="40">
        <v>184</v>
      </c>
      <c r="Q181" s="76" t="s">
        <v>607</v>
      </c>
      <c r="R181" s="40" t="s">
        <v>35</v>
      </c>
      <c r="S181" s="40" t="s">
        <v>1077</v>
      </c>
    </row>
    <row r="182" spans="1:19" ht="49.5" customHeight="1">
      <c r="A182" s="67" t="s">
        <v>453</v>
      </c>
      <c r="B182" s="70">
        <v>13289</v>
      </c>
      <c r="C182" s="55" t="s">
        <v>1139</v>
      </c>
      <c r="D182" s="59" t="s">
        <v>609</v>
      </c>
      <c r="E182" s="41" t="s">
        <v>472</v>
      </c>
      <c r="F182" s="37" t="s">
        <v>579</v>
      </c>
      <c r="G182" s="70"/>
      <c r="H182" s="70"/>
      <c r="I182" s="70"/>
      <c r="J182" s="70"/>
      <c r="K182" s="70"/>
      <c r="L182" s="70"/>
      <c r="M182" s="70"/>
      <c r="N182" s="40">
        <v>197</v>
      </c>
      <c r="O182" s="40" t="s">
        <v>608</v>
      </c>
      <c r="P182" s="40">
        <v>196</v>
      </c>
      <c r="Q182" s="40" t="s">
        <v>577</v>
      </c>
      <c r="R182" s="40" t="s">
        <v>35</v>
      </c>
      <c r="S182" s="40" t="s">
        <v>1077</v>
      </c>
    </row>
    <row r="183" spans="1:19" ht="49.5" customHeight="1">
      <c r="A183" s="67" t="s">
        <v>453</v>
      </c>
      <c r="B183" s="70">
        <v>13508</v>
      </c>
      <c r="C183" s="37" t="s">
        <v>1150</v>
      </c>
      <c r="D183" s="59" t="s">
        <v>609</v>
      </c>
      <c r="E183" s="41" t="s">
        <v>472</v>
      </c>
      <c r="F183" s="37" t="s">
        <v>593</v>
      </c>
      <c r="G183" s="70"/>
      <c r="H183" s="70"/>
      <c r="I183" s="70"/>
      <c r="J183" s="70"/>
      <c r="K183" s="70"/>
      <c r="L183" s="70"/>
      <c r="M183" s="70"/>
      <c r="N183" s="40">
        <v>85</v>
      </c>
      <c r="O183" s="40">
        <v>2</v>
      </c>
      <c r="P183" s="40">
        <v>84</v>
      </c>
      <c r="Q183" s="40">
        <v>3</v>
      </c>
      <c r="R183" s="40" t="s">
        <v>35</v>
      </c>
      <c r="S183" s="40"/>
    </row>
    <row r="184" spans="1:19" ht="49.5" customHeight="1">
      <c r="A184" s="67" t="s">
        <v>453</v>
      </c>
      <c r="B184" s="70">
        <v>12573</v>
      </c>
      <c r="C184" s="55" t="s">
        <v>648</v>
      </c>
      <c r="D184" s="59" t="s">
        <v>611</v>
      </c>
      <c r="E184" s="37" t="s">
        <v>540</v>
      </c>
      <c r="F184" s="37" t="s">
        <v>593</v>
      </c>
      <c r="G184" s="70"/>
      <c r="H184" s="70"/>
      <c r="I184" s="70"/>
      <c r="J184" s="70"/>
      <c r="K184" s="70"/>
      <c r="L184" s="70"/>
      <c r="M184" s="70"/>
      <c r="N184" s="40">
        <v>39</v>
      </c>
      <c r="O184" s="40">
        <v>0</v>
      </c>
      <c r="P184" s="40">
        <v>41</v>
      </c>
      <c r="Q184" s="40">
        <v>4</v>
      </c>
      <c r="R184" s="40">
        <v>0.11600000000000001</v>
      </c>
      <c r="S184" s="40"/>
    </row>
    <row r="185" spans="1:19" ht="49.5" customHeight="1">
      <c r="A185" s="67" t="s">
        <v>453</v>
      </c>
      <c r="B185" s="70">
        <v>12688</v>
      </c>
      <c r="C185" s="55" t="s">
        <v>1143</v>
      </c>
      <c r="D185" s="59" t="s">
        <v>611</v>
      </c>
      <c r="E185" s="37" t="s">
        <v>471</v>
      </c>
      <c r="F185" s="37" t="s">
        <v>593</v>
      </c>
      <c r="G185" s="70"/>
      <c r="H185" s="70"/>
      <c r="I185" s="70"/>
      <c r="J185" s="70"/>
      <c r="K185" s="70"/>
      <c r="L185" s="70"/>
      <c r="M185" s="70"/>
      <c r="N185" s="40">
        <v>45</v>
      </c>
      <c r="O185" s="40">
        <v>42</v>
      </c>
      <c r="P185" s="40">
        <v>44</v>
      </c>
      <c r="Q185" s="40" t="s">
        <v>35</v>
      </c>
      <c r="R185" s="40" t="s">
        <v>35</v>
      </c>
      <c r="S185" s="40"/>
    </row>
    <row r="186" spans="1:19" ht="49.5" customHeight="1">
      <c r="A186" s="67" t="s">
        <v>453</v>
      </c>
      <c r="B186" s="70">
        <v>12688</v>
      </c>
      <c r="C186" s="55" t="s">
        <v>1143</v>
      </c>
      <c r="D186" s="59" t="s">
        <v>611</v>
      </c>
      <c r="E186" s="37" t="s">
        <v>462</v>
      </c>
      <c r="F186" s="37" t="s">
        <v>593</v>
      </c>
      <c r="G186" s="70"/>
      <c r="H186" s="70"/>
      <c r="I186" s="70"/>
      <c r="J186" s="70"/>
      <c r="K186" s="70"/>
      <c r="L186" s="70"/>
      <c r="M186" s="70"/>
      <c r="N186" s="40">
        <v>45</v>
      </c>
      <c r="O186" s="40">
        <v>13</v>
      </c>
      <c r="P186" s="40">
        <v>44</v>
      </c>
      <c r="Q186" s="40" t="s">
        <v>35</v>
      </c>
      <c r="R186" s="40" t="s">
        <v>35</v>
      </c>
      <c r="S186" s="40"/>
    </row>
    <row r="187" spans="1:19" ht="49.5" customHeight="1">
      <c r="A187" s="67" t="s">
        <v>453</v>
      </c>
      <c r="B187" s="70">
        <v>13266</v>
      </c>
      <c r="C187" s="55" t="s">
        <v>523</v>
      </c>
      <c r="D187" s="59" t="s">
        <v>611</v>
      </c>
      <c r="E187" s="37" t="s">
        <v>460</v>
      </c>
      <c r="F187" s="37" t="s">
        <v>593</v>
      </c>
      <c r="G187" s="70"/>
      <c r="H187" s="70"/>
      <c r="I187" s="70"/>
      <c r="J187" s="70"/>
      <c r="K187" s="70"/>
      <c r="L187" s="70"/>
      <c r="M187" s="70"/>
      <c r="N187" s="40">
        <v>20</v>
      </c>
      <c r="O187" s="40" t="s">
        <v>577</v>
      </c>
      <c r="P187" s="40">
        <v>20</v>
      </c>
      <c r="Q187" s="40" t="s">
        <v>608</v>
      </c>
      <c r="R187" s="40" t="s">
        <v>35</v>
      </c>
      <c r="S187" s="40"/>
    </row>
    <row r="188" spans="1:19" ht="49.5" customHeight="1">
      <c r="A188" s="67" t="s">
        <v>453</v>
      </c>
      <c r="B188" s="70">
        <v>12898</v>
      </c>
      <c r="C188" s="55" t="s">
        <v>1142</v>
      </c>
      <c r="D188" s="59" t="s">
        <v>611</v>
      </c>
      <c r="E188" s="37" t="s">
        <v>606</v>
      </c>
      <c r="F188" s="37" t="s">
        <v>593</v>
      </c>
      <c r="G188" s="70"/>
      <c r="H188" s="70"/>
      <c r="I188" s="70"/>
      <c r="J188" s="70"/>
      <c r="K188" s="70"/>
      <c r="L188" s="70"/>
      <c r="M188" s="70"/>
      <c r="N188" s="40">
        <v>12</v>
      </c>
      <c r="O188" s="40">
        <v>0</v>
      </c>
      <c r="P188" s="40">
        <v>15</v>
      </c>
      <c r="Q188" s="40">
        <v>1</v>
      </c>
      <c r="R188" s="40">
        <v>0.36199999999999999</v>
      </c>
      <c r="S188" s="40"/>
    </row>
    <row r="189" spans="1:19" ht="49.5" customHeight="1">
      <c r="A189" s="67" t="s">
        <v>453</v>
      </c>
      <c r="B189" s="70">
        <v>12730</v>
      </c>
      <c r="C189" s="57" t="s">
        <v>1147</v>
      </c>
      <c r="D189" s="59" t="s">
        <v>612</v>
      </c>
      <c r="E189" s="41" t="s">
        <v>472</v>
      </c>
      <c r="F189" s="37" t="s">
        <v>593</v>
      </c>
      <c r="G189" s="70"/>
      <c r="H189" s="70"/>
      <c r="I189" s="70"/>
      <c r="J189" s="70"/>
      <c r="K189" s="70"/>
      <c r="L189" s="70"/>
      <c r="M189" s="70"/>
      <c r="N189" s="75">
        <v>193</v>
      </c>
      <c r="O189" s="76" t="s">
        <v>616</v>
      </c>
      <c r="P189" s="75">
        <v>184</v>
      </c>
      <c r="Q189" s="76" t="s">
        <v>614</v>
      </c>
      <c r="R189" s="40" t="s">
        <v>35</v>
      </c>
      <c r="S189" s="40" t="s">
        <v>1075</v>
      </c>
    </row>
    <row r="190" spans="1:19" ht="49.5" customHeight="1">
      <c r="A190" s="67" t="s">
        <v>453</v>
      </c>
      <c r="B190" s="70">
        <v>12730</v>
      </c>
      <c r="C190" s="57" t="s">
        <v>1147</v>
      </c>
      <c r="D190" s="59" t="s">
        <v>613</v>
      </c>
      <c r="E190" s="41" t="s">
        <v>472</v>
      </c>
      <c r="F190" s="37" t="s">
        <v>593</v>
      </c>
      <c r="G190" s="70"/>
      <c r="H190" s="70"/>
      <c r="I190" s="70"/>
      <c r="J190" s="70"/>
      <c r="K190" s="70"/>
      <c r="L190" s="70"/>
      <c r="M190" s="70"/>
      <c r="N190" s="75">
        <v>193</v>
      </c>
      <c r="O190" s="76" t="s">
        <v>599</v>
      </c>
      <c r="P190" s="75">
        <v>184</v>
      </c>
      <c r="Q190" s="76" t="s">
        <v>615</v>
      </c>
      <c r="R190" s="40" t="s">
        <v>35</v>
      </c>
      <c r="S190" s="40" t="s">
        <v>1077</v>
      </c>
    </row>
    <row r="191" spans="1:19" ht="49.5" customHeight="1">
      <c r="A191" s="67" t="s">
        <v>453</v>
      </c>
      <c r="B191" s="70">
        <v>13289</v>
      </c>
      <c r="C191" s="55" t="s">
        <v>1139</v>
      </c>
      <c r="D191" s="59" t="s">
        <v>617</v>
      </c>
      <c r="E191" s="41" t="s">
        <v>472</v>
      </c>
      <c r="F191" s="37" t="s">
        <v>579</v>
      </c>
      <c r="G191" s="70"/>
      <c r="H191" s="70"/>
      <c r="I191" s="70"/>
      <c r="J191" s="70"/>
      <c r="K191" s="70"/>
      <c r="L191" s="70"/>
      <c r="M191" s="70"/>
      <c r="N191" s="40">
        <v>197</v>
      </c>
      <c r="O191" s="40" t="s">
        <v>603</v>
      </c>
      <c r="P191" s="40">
        <v>196</v>
      </c>
      <c r="Q191" s="40" t="s">
        <v>578</v>
      </c>
      <c r="R191" s="40" t="s">
        <v>35</v>
      </c>
      <c r="S191" s="40" t="s">
        <v>1075</v>
      </c>
    </row>
    <row r="192" spans="1:19" ht="49.5" customHeight="1">
      <c r="A192" s="67" t="s">
        <v>453</v>
      </c>
      <c r="B192" s="70">
        <v>13289</v>
      </c>
      <c r="C192" s="55" t="s">
        <v>1139</v>
      </c>
      <c r="D192" s="59" t="s">
        <v>618</v>
      </c>
      <c r="E192" s="37" t="s">
        <v>1264</v>
      </c>
      <c r="F192" s="37" t="s">
        <v>579</v>
      </c>
      <c r="G192" s="70"/>
      <c r="H192" s="70"/>
      <c r="I192" s="70"/>
      <c r="J192" s="70"/>
      <c r="K192" s="70"/>
      <c r="L192" s="70"/>
      <c r="M192" s="70"/>
      <c r="N192" s="40">
        <v>34</v>
      </c>
      <c r="O192" s="40">
        <v>0</v>
      </c>
      <c r="P192" s="40">
        <v>21</v>
      </c>
      <c r="Q192" s="40">
        <v>0</v>
      </c>
      <c r="R192" s="40" t="s">
        <v>35</v>
      </c>
      <c r="S192" s="40" t="s">
        <v>1065</v>
      </c>
    </row>
    <row r="193" spans="1:19" ht="49.5" customHeight="1">
      <c r="A193" s="67" t="s">
        <v>453</v>
      </c>
      <c r="B193" s="70">
        <v>13289</v>
      </c>
      <c r="C193" s="55" t="s">
        <v>1139</v>
      </c>
      <c r="D193" s="65" t="s">
        <v>619</v>
      </c>
      <c r="E193" s="41" t="s">
        <v>472</v>
      </c>
      <c r="F193" s="37" t="s">
        <v>579</v>
      </c>
      <c r="G193" s="70"/>
      <c r="H193" s="70"/>
      <c r="I193" s="70"/>
      <c r="J193" s="70"/>
      <c r="K193" s="70"/>
      <c r="L193" s="70"/>
      <c r="M193" s="70"/>
      <c r="N193" s="40">
        <v>64</v>
      </c>
      <c r="O193" s="40">
        <v>0</v>
      </c>
      <c r="P193" s="40">
        <v>68</v>
      </c>
      <c r="Q193" s="40">
        <v>1</v>
      </c>
      <c r="R193" s="40" t="s">
        <v>35</v>
      </c>
      <c r="S193" s="40" t="s">
        <v>1066</v>
      </c>
    </row>
    <row r="194" spans="1:19" ht="49.5" customHeight="1">
      <c r="A194" s="67" t="s">
        <v>453</v>
      </c>
      <c r="B194" s="70">
        <v>12987</v>
      </c>
      <c r="C194" s="55" t="s">
        <v>526</v>
      </c>
      <c r="D194" s="59" t="s">
        <v>613</v>
      </c>
      <c r="E194" s="37" t="s">
        <v>1273</v>
      </c>
      <c r="F194" s="37" t="s">
        <v>593</v>
      </c>
      <c r="G194" s="70"/>
      <c r="H194" s="70"/>
      <c r="I194" s="70"/>
      <c r="J194" s="70"/>
      <c r="K194" s="70"/>
      <c r="L194" s="70"/>
      <c r="M194" s="70"/>
      <c r="N194" s="40">
        <v>63</v>
      </c>
      <c r="O194" s="40">
        <v>8</v>
      </c>
      <c r="P194" s="40">
        <v>61</v>
      </c>
      <c r="Q194" s="40">
        <v>4</v>
      </c>
      <c r="R194" s="40">
        <v>0.161</v>
      </c>
      <c r="S194" s="40"/>
    </row>
    <row r="195" spans="1:19" ht="49.5" customHeight="1">
      <c r="A195" s="67" t="s">
        <v>453</v>
      </c>
      <c r="B195" s="70">
        <v>13508</v>
      </c>
      <c r="C195" s="55" t="s">
        <v>1145</v>
      </c>
      <c r="D195" s="59" t="s">
        <v>620</v>
      </c>
      <c r="E195" s="37" t="s">
        <v>693</v>
      </c>
      <c r="F195" s="37" t="s">
        <v>593</v>
      </c>
      <c r="G195" s="70"/>
      <c r="H195" s="70"/>
      <c r="I195" s="70"/>
      <c r="J195" s="70"/>
      <c r="K195" s="70"/>
      <c r="L195" s="70"/>
      <c r="M195" s="70"/>
      <c r="N195" s="40">
        <v>85</v>
      </c>
      <c r="O195" s="40">
        <v>0</v>
      </c>
      <c r="P195" s="40">
        <v>84</v>
      </c>
      <c r="Q195" s="40">
        <v>3</v>
      </c>
      <c r="R195" s="40" t="s">
        <v>35</v>
      </c>
      <c r="S195" s="40"/>
    </row>
    <row r="196" spans="1:19" ht="49.5" customHeight="1">
      <c r="A196" s="67" t="s">
        <v>453</v>
      </c>
      <c r="B196" s="70">
        <v>12949</v>
      </c>
      <c r="C196" s="55" t="s">
        <v>522</v>
      </c>
      <c r="D196" s="64" t="s">
        <v>621</v>
      </c>
      <c r="E196" s="41" t="s">
        <v>1275</v>
      </c>
      <c r="F196" s="37" t="s">
        <v>593</v>
      </c>
      <c r="G196" s="70"/>
      <c r="H196" s="70"/>
      <c r="I196" s="70"/>
      <c r="J196" s="70"/>
      <c r="K196" s="70"/>
      <c r="L196" s="70"/>
      <c r="M196" s="70"/>
      <c r="N196" s="40">
        <v>20</v>
      </c>
      <c r="O196" s="40">
        <v>1</v>
      </c>
      <c r="P196" s="40">
        <v>20</v>
      </c>
      <c r="Q196" s="40">
        <v>1</v>
      </c>
      <c r="R196" s="40" t="s">
        <v>539</v>
      </c>
      <c r="S196" s="40"/>
    </row>
    <row r="197" spans="1:19" ht="49.5" customHeight="1">
      <c r="A197" s="67" t="s">
        <v>453</v>
      </c>
      <c r="B197" s="70">
        <v>12987</v>
      </c>
      <c r="C197" s="55" t="s">
        <v>526</v>
      </c>
      <c r="D197" s="59" t="s">
        <v>621</v>
      </c>
      <c r="E197" s="57" t="s">
        <v>1273</v>
      </c>
      <c r="F197" s="37" t="s">
        <v>593</v>
      </c>
      <c r="G197" s="70"/>
      <c r="H197" s="70"/>
      <c r="I197" s="70"/>
      <c r="J197" s="70"/>
      <c r="K197" s="70"/>
      <c r="L197" s="70"/>
      <c r="M197" s="70"/>
      <c r="N197" s="40">
        <v>63</v>
      </c>
      <c r="O197" s="40">
        <v>3</v>
      </c>
      <c r="P197" s="40">
        <v>61</v>
      </c>
      <c r="Q197" s="40">
        <v>4</v>
      </c>
      <c r="R197" s="40">
        <v>0.96399999999999997</v>
      </c>
      <c r="S197" s="40"/>
    </row>
    <row r="198" spans="1:19" ht="49.5" customHeight="1">
      <c r="A198" s="67" t="s">
        <v>453</v>
      </c>
      <c r="B198" s="70">
        <v>13508</v>
      </c>
      <c r="C198" s="37" t="s">
        <v>1150</v>
      </c>
      <c r="D198" s="59" t="s">
        <v>621</v>
      </c>
      <c r="E198" s="41" t="s">
        <v>469</v>
      </c>
      <c r="F198" s="37" t="s">
        <v>593</v>
      </c>
      <c r="G198" s="70"/>
      <c r="H198" s="70"/>
      <c r="I198" s="70"/>
      <c r="J198" s="70"/>
      <c r="K198" s="70"/>
      <c r="L198" s="70"/>
      <c r="M198" s="70"/>
      <c r="N198" s="40">
        <v>85</v>
      </c>
      <c r="O198" s="40">
        <v>5</v>
      </c>
      <c r="P198" s="40">
        <v>84</v>
      </c>
      <c r="Q198" s="40">
        <v>4</v>
      </c>
      <c r="R198" s="40" t="s">
        <v>35</v>
      </c>
      <c r="S198" s="40"/>
    </row>
    <row r="199" spans="1:19" ht="49.5" customHeight="1">
      <c r="A199" s="67" t="s">
        <v>453</v>
      </c>
      <c r="B199" s="70">
        <v>12898</v>
      </c>
      <c r="C199" s="55" t="s">
        <v>1142</v>
      </c>
      <c r="D199" s="59" t="s">
        <v>622</v>
      </c>
      <c r="E199" s="37" t="s">
        <v>1265</v>
      </c>
      <c r="F199" s="37" t="s">
        <v>593</v>
      </c>
      <c r="G199" s="70"/>
      <c r="H199" s="70"/>
      <c r="I199" s="70"/>
      <c r="J199" s="70"/>
      <c r="K199" s="70"/>
      <c r="L199" s="70"/>
      <c r="M199" s="70"/>
      <c r="N199" s="40">
        <v>12</v>
      </c>
      <c r="O199" s="40">
        <v>0</v>
      </c>
      <c r="P199" s="40">
        <v>15</v>
      </c>
      <c r="Q199" s="40">
        <v>1</v>
      </c>
      <c r="R199" s="40">
        <v>0.36199999999999999</v>
      </c>
      <c r="S199" s="40"/>
    </row>
    <row r="200" spans="1:19" ht="49.5" customHeight="1">
      <c r="A200" s="67" t="s">
        <v>453</v>
      </c>
      <c r="B200" s="70">
        <v>12730</v>
      </c>
      <c r="C200" s="57" t="s">
        <v>1147</v>
      </c>
      <c r="D200" s="59" t="s">
        <v>622</v>
      </c>
      <c r="E200" s="41" t="s">
        <v>472</v>
      </c>
      <c r="F200" s="37" t="s">
        <v>593</v>
      </c>
      <c r="G200" s="70"/>
      <c r="H200" s="70"/>
      <c r="I200" s="70"/>
      <c r="J200" s="70"/>
      <c r="K200" s="70"/>
      <c r="L200" s="70"/>
      <c r="M200" s="70"/>
      <c r="N200" s="40">
        <v>193</v>
      </c>
      <c r="O200" s="76" t="s">
        <v>623</v>
      </c>
      <c r="P200" s="40">
        <v>184</v>
      </c>
      <c r="Q200" s="76" t="s">
        <v>624</v>
      </c>
      <c r="R200" s="40" t="s">
        <v>35</v>
      </c>
      <c r="S200" s="40" t="s">
        <v>1073</v>
      </c>
    </row>
    <row r="201" spans="1:19" ht="49.5" customHeight="1">
      <c r="A201" s="67" t="s">
        <v>453</v>
      </c>
      <c r="B201" s="70">
        <v>13289</v>
      </c>
      <c r="C201" s="55" t="s">
        <v>1139</v>
      </c>
      <c r="D201" s="59" t="s">
        <v>622</v>
      </c>
      <c r="E201" s="41" t="s">
        <v>472</v>
      </c>
      <c r="F201" s="37" t="s">
        <v>593</v>
      </c>
      <c r="G201" s="70"/>
      <c r="H201" s="70"/>
      <c r="I201" s="70"/>
      <c r="J201" s="70"/>
      <c r="K201" s="70"/>
      <c r="L201" s="70"/>
      <c r="M201" s="70"/>
      <c r="N201" s="40">
        <v>197</v>
      </c>
      <c r="O201" s="40" t="s">
        <v>608</v>
      </c>
      <c r="P201" s="40">
        <v>196</v>
      </c>
      <c r="Q201" s="40" t="s">
        <v>576</v>
      </c>
      <c r="R201" s="40" t="s">
        <v>35</v>
      </c>
      <c r="S201" s="40" t="s">
        <v>1077</v>
      </c>
    </row>
    <row r="202" spans="1:19" ht="49.5" customHeight="1">
      <c r="A202" s="67" t="s">
        <v>453</v>
      </c>
      <c r="B202" s="70">
        <v>12735</v>
      </c>
      <c r="C202" s="37" t="s">
        <v>1149</v>
      </c>
      <c r="D202" s="59" t="s">
        <v>513</v>
      </c>
      <c r="E202" s="37" t="s">
        <v>602</v>
      </c>
      <c r="F202" s="37" t="s">
        <v>593</v>
      </c>
      <c r="G202" s="70"/>
      <c r="H202" s="70"/>
      <c r="I202" s="70"/>
      <c r="J202" s="70"/>
      <c r="K202" s="70"/>
      <c r="L202" s="70"/>
      <c r="M202" s="70"/>
      <c r="N202" s="40">
        <v>50</v>
      </c>
      <c r="O202" s="40">
        <v>0</v>
      </c>
      <c r="P202" s="40">
        <v>50</v>
      </c>
      <c r="Q202" s="40">
        <v>2</v>
      </c>
      <c r="R202" s="40">
        <v>0.15</v>
      </c>
      <c r="S202" s="40" t="s">
        <v>1066</v>
      </c>
    </row>
    <row r="203" spans="1:19" ht="49.5" customHeight="1">
      <c r="A203" s="67" t="s">
        <v>453</v>
      </c>
      <c r="B203" s="70">
        <v>12987</v>
      </c>
      <c r="C203" s="55" t="s">
        <v>526</v>
      </c>
      <c r="D203" s="59" t="s">
        <v>513</v>
      </c>
      <c r="E203" s="57" t="s">
        <v>1273</v>
      </c>
      <c r="F203" s="37" t="s">
        <v>593</v>
      </c>
      <c r="G203" s="70"/>
      <c r="H203" s="70"/>
      <c r="I203" s="70"/>
      <c r="J203" s="70"/>
      <c r="K203" s="70"/>
      <c r="L203" s="70"/>
      <c r="M203" s="70"/>
      <c r="N203" s="40">
        <v>63</v>
      </c>
      <c r="O203" s="40">
        <v>4</v>
      </c>
      <c r="P203" s="40">
        <v>61</v>
      </c>
      <c r="Q203" s="40">
        <v>2</v>
      </c>
      <c r="R203" s="40">
        <v>0.46300000000000002</v>
      </c>
      <c r="S203" s="40"/>
    </row>
    <row r="204" spans="1:19" ht="49.5" customHeight="1">
      <c r="A204" s="67" t="s">
        <v>453</v>
      </c>
      <c r="B204" s="70">
        <v>13508</v>
      </c>
      <c r="C204" s="55" t="s">
        <v>1145</v>
      </c>
      <c r="D204" s="59" t="s">
        <v>513</v>
      </c>
      <c r="E204" s="41" t="s">
        <v>469</v>
      </c>
      <c r="F204" s="37" t="s">
        <v>593</v>
      </c>
      <c r="G204" s="70"/>
      <c r="H204" s="70"/>
      <c r="I204" s="70"/>
      <c r="J204" s="70"/>
      <c r="K204" s="70"/>
      <c r="L204" s="70"/>
      <c r="M204" s="70"/>
      <c r="N204" s="40">
        <v>85</v>
      </c>
      <c r="O204" s="40">
        <v>5</v>
      </c>
      <c r="P204" s="40">
        <v>84</v>
      </c>
      <c r="Q204" s="40">
        <v>4</v>
      </c>
      <c r="R204" s="40" t="s">
        <v>35</v>
      </c>
      <c r="S204" s="40"/>
    </row>
    <row r="205" spans="1:19" ht="49.5" customHeight="1">
      <c r="A205" s="67" t="s">
        <v>453</v>
      </c>
      <c r="B205" s="70">
        <v>12677</v>
      </c>
      <c r="C205" s="55" t="s">
        <v>524</v>
      </c>
      <c r="D205" s="59" t="s">
        <v>496</v>
      </c>
      <c r="E205" s="37" t="s">
        <v>462</v>
      </c>
      <c r="F205" s="37" t="s">
        <v>593</v>
      </c>
      <c r="G205" s="70"/>
      <c r="H205" s="70"/>
      <c r="I205" s="70"/>
      <c r="J205" s="70"/>
      <c r="K205" s="70"/>
      <c r="L205" s="70"/>
      <c r="M205" s="70"/>
      <c r="N205" s="40">
        <v>50</v>
      </c>
      <c r="O205" s="40">
        <v>2</v>
      </c>
      <c r="P205" s="40">
        <v>48</v>
      </c>
      <c r="Q205" s="40">
        <v>0</v>
      </c>
      <c r="R205" s="40" t="s">
        <v>35</v>
      </c>
      <c r="S205" s="40" t="s">
        <v>1065</v>
      </c>
    </row>
    <row r="206" spans="1:19" ht="49.5" customHeight="1">
      <c r="A206" s="67" t="s">
        <v>453</v>
      </c>
      <c r="B206" s="70">
        <v>13289</v>
      </c>
      <c r="C206" s="55" t="s">
        <v>1139</v>
      </c>
      <c r="D206" s="65" t="s">
        <v>625</v>
      </c>
      <c r="E206" s="41" t="s">
        <v>472</v>
      </c>
      <c r="F206" s="40" t="s">
        <v>579</v>
      </c>
      <c r="G206" s="70"/>
      <c r="H206" s="70"/>
      <c r="I206" s="70"/>
      <c r="J206" s="70"/>
      <c r="K206" s="70"/>
      <c r="L206" s="70"/>
      <c r="M206" s="70"/>
      <c r="N206" s="40">
        <v>197</v>
      </c>
      <c r="O206" s="40" t="s">
        <v>576</v>
      </c>
      <c r="P206" s="40">
        <v>196</v>
      </c>
      <c r="Q206" s="40" t="s">
        <v>626</v>
      </c>
      <c r="R206" s="40" t="s">
        <v>35</v>
      </c>
      <c r="S206" s="40" t="s">
        <v>1074</v>
      </c>
    </row>
    <row r="207" spans="1:19" ht="49.5" customHeight="1">
      <c r="A207" s="67" t="s">
        <v>453</v>
      </c>
      <c r="B207" s="70">
        <v>13289</v>
      </c>
      <c r="C207" s="55" t="s">
        <v>1139</v>
      </c>
      <c r="D207" s="65" t="s">
        <v>625</v>
      </c>
      <c r="E207" s="37" t="s">
        <v>1264</v>
      </c>
      <c r="F207" s="40" t="s">
        <v>579</v>
      </c>
      <c r="G207" s="70"/>
      <c r="H207" s="70"/>
      <c r="I207" s="70"/>
      <c r="J207" s="70"/>
      <c r="K207" s="70"/>
      <c r="L207" s="70"/>
      <c r="M207" s="70"/>
      <c r="N207" s="40">
        <v>197</v>
      </c>
      <c r="O207" s="40" t="s">
        <v>577</v>
      </c>
      <c r="P207" s="40">
        <v>196</v>
      </c>
      <c r="Q207" s="40" t="s">
        <v>576</v>
      </c>
      <c r="R207" s="40" t="s">
        <v>35</v>
      </c>
      <c r="S207" s="40" t="s">
        <v>1074</v>
      </c>
    </row>
    <row r="208" spans="1:19" ht="49.5" customHeight="1">
      <c r="A208" s="67" t="s">
        <v>453</v>
      </c>
      <c r="B208" s="70">
        <v>12677</v>
      </c>
      <c r="C208" s="55" t="s">
        <v>524</v>
      </c>
      <c r="D208" s="65" t="s">
        <v>627</v>
      </c>
      <c r="E208" s="37" t="s">
        <v>462</v>
      </c>
      <c r="F208" s="37" t="s">
        <v>593</v>
      </c>
      <c r="G208" s="70"/>
      <c r="H208" s="70"/>
      <c r="I208" s="70"/>
      <c r="J208" s="70"/>
      <c r="K208" s="70"/>
      <c r="L208" s="70"/>
      <c r="M208" s="70"/>
      <c r="N208" s="40">
        <v>50</v>
      </c>
      <c r="O208" s="40">
        <v>1</v>
      </c>
      <c r="P208" s="40">
        <v>48</v>
      </c>
      <c r="Q208" s="40">
        <v>0</v>
      </c>
      <c r="R208" s="40">
        <v>0.15</v>
      </c>
      <c r="S208" s="40" t="s">
        <v>1071</v>
      </c>
    </row>
    <row r="209" spans="1:19" ht="49.5" customHeight="1">
      <c r="A209" s="67" t="s">
        <v>453</v>
      </c>
      <c r="B209" s="70">
        <v>13196</v>
      </c>
      <c r="C209" s="55" t="s">
        <v>1140</v>
      </c>
      <c r="D209" s="65" t="s">
        <v>627</v>
      </c>
      <c r="E209" s="37" t="s">
        <v>1269</v>
      </c>
      <c r="F209" s="37" t="s">
        <v>593</v>
      </c>
      <c r="G209" s="70"/>
      <c r="H209" s="70"/>
      <c r="I209" s="70"/>
      <c r="J209" s="70"/>
      <c r="K209" s="70"/>
      <c r="L209" s="70"/>
      <c r="M209" s="70"/>
      <c r="N209" s="40">
        <v>30</v>
      </c>
      <c r="O209" s="40" t="s">
        <v>35</v>
      </c>
      <c r="P209" s="40">
        <v>30</v>
      </c>
      <c r="Q209" s="40">
        <v>9</v>
      </c>
      <c r="R209" s="40" t="s">
        <v>35</v>
      </c>
      <c r="S209" s="40"/>
    </row>
    <row r="210" spans="1:19" ht="49.5" customHeight="1">
      <c r="A210" s="67" t="s">
        <v>453</v>
      </c>
      <c r="B210" s="70">
        <v>12730</v>
      </c>
      <c r="C210" s="57" t="s">
        <v>1147</v>
      </c>
      <c r="D210" s="59" t="s">
        <v>628</v>
      </c>
      <c r="E210" s="41" t="s">
        <v>472</v>
      </c>
      <c r="F210" s="37" t="s">
        <v>593</v>
      </c>
      <c r="G210" s="70"/>
      <c r="H210" s="70"/>
      <c r="I210" s="70"/>
      <c r="J210" s="70"/>
      <c r="K210" s="70"/>
      <c r="L210" s="70"/>
      <c r="M210" s="70"/>
      <c r="N210" s="40">
        <v>193</v>
      </c>
      <c r="O210" s="76" t="s">
        <v>631</v>
      </c>
      <c r="P210" s="40">
        <v>184</v>
      </c>
      <c r="Q210" s="76" t="s">
        <v>630</v>
      </c>
      <c r="R210" s="40" t="s">
        <v>35</v>
      </c>
      <c r="S210" s="40" t="s">
        <v>1074</v>
      </c>
    </row>
    <row r="211" spans="1:19" ht="49.5" customHeight="1">
      <c r="A211" s="67" t="s">
        <v>453</v>
      </c>
      <c r="B211" s="70">
        <v>13289</v>
      </c>
      <c r="C211" s="55" t="s">
        <v>1139</v>
      </c>
      <c r="D211" s="59" t="s">
        <v>628</v>
      </c>
      <c r="E211" s="41" t="s">
        <v>472</v>
      </c>
      <c r="F211" s="40" t="s">
        <v>579</v>
      </c>
      <c r="G211" s="70"/>
      <c r="H211" s="70"/>
      <c r="I211" s="70"/>
      <c r="J211" s="70"/>
      <c r="K211" s="70"/>
      <c r="L211" s="70"/>
      <c r="M211" s="70"/>
      <c r="N211" s="40">
        <v>197</v>
      </c>
      <c r="O211" s="40" t="s">
        <v>629</v>
      </c>
      <c r="P211" s="40">
        <v>196</v>
      </c>
      <c r="Q211" s="40" t="s">
        <v>604</v>
      </c>
      <c r="R211" s="40" t="s">
        <v>35</v>
      </c>
      <c r="S211" s="40" t="s">
        <v>1074</v>
      </c>
    </row>
    <row r="212" spans="1:19" ht="49.5" customHeight="1">
      <c r="A212" s="67" t="s">
        <v>453</v>
      </c>
      <c r="B212" s="70">
        <v>13289</v>
      </c>
      <c r="C212" s="55" t="s">
        <v>1139</v>
      </c>
      <c r="D212" s="59" t="s">
        <v>628</v>
      </c>
      <c r="E212" s="37" t="s">
        <v>1264</v>
      </c>
      <c r="F212" s="40" t="s">
        <v>579</v>
      </c>
      <c r="G212" s="70"/>
      <c r="H212" s="70"/>
      <c r="I212" s="70"/>
      <c r="J212" s="70"/>
      <c r="K212" s="70"/>
      <c r="L212" s="70"/>
      <c r="M212" s="70"/>
      <c r="N212" s="40">
        <v>197</v>
      </c>
      <c r="O212" s="40" t="s">
        <v>576</v>
      </c>
      <c r="P212" s="40">
        <v>196</v>
      </c>
      <c r="Q212" s="40" t="s">
        <v>608</v>
      </c>
      <c r="R212" s="40" t="s">
        <v>35</v>
      </c>
      <c r="S212" s="40" t="s">
        <v>1074</v>
      </c>
    </row>
    <row r="213" spans="1:19" ht="49.5" customHeight="1">
      <c r="A213" s="67" t="s">
        <v>453</v>
      </c>
      <c r="B213" s="70">
        <v>12957</v>
      </c>
      <c r="C213" s="55" t="s">
        <v>1138</v>
      </c>
      <c r="D213" s="59" t="s">
        <v>632</v>
      </c>
      <c r="E213" s="37" t="s">
        <v>468</v>
      </c>
      <c r="F213" s="37" t="s">
        <v>593</v>
      </c>
      <c r="G213" s="70"/>
      <c r="H213" s="70"/>
      <c r="I213" s="70"/>
      <c r="J213" s="70"/>
      <c r="K213" s="70"/>
      <c r="L213" s="70"/>
      <c r="M213" s="70"/>
      <c r="N213" s="40">
        <v>20</v>
      </c>
      <c r="O213" s="40">
        <v>1</v>
      </c>
      <c r="P213" s="40">
        <v>19</v>
      </c>
      <c r="Q213" s="40" t="s">
        <v>35</v>
      </c>
      <c r="R213" s="40" t="s">
        <v>35</v>
      </c>
      <c r="S213" s="40"/>
    </row>
    <row r="214" spans="1:19" ht="49.5" customHeight="1">
      <c r="A214" s="67" t="s">
        <v>453</v>
      </c>
      <c r="B214" s="70">
        <v>13289</v>
      </c>
      <c r="C214" s="55" t="s">
        <v>1139</v>
      </c>
      <c r="D214" s="59" t="s">
        <v>632</v>
      </c>
      <c r="E214" s="37" t="s">
        <v>1264</v>
      </c>
      <c r="F214" s="37" t="s">
        <v>593</v>
      </c>
      <c r="G214" s="70"/>
      <c r="H214" s="70"/>
      <c r="I214" s="70"/>
      <c r="J214" s="70"/>
      <c r="K214" s="70"/>
      <c r="L214" s="70"/>
      <c r="M214" s="70"/>
      <c r="N214" s="40">
        <v>197</v>
      </c>
      <c r="O214" s="40" t="s">
        <v>633</v>
      </c>
      <c r="P214" s="40">
        <v>196</v>
      </c>
      <c r="Q214" s="40" t="s">
        <v>578</v>
      </c>
      <c r="R214" s="40" t="s">
        <v>35</v>
      </c>
      <c r="S214" s="40" t="s">
        <v>1066</v>
      </c>
    </row>
    <row r="215" spans="1:19" ht="49.5" customHeight="1">
      <c r="A215" s="67" t="s">
        <v>453</v>
      </c>
      <c r="B215" s="70">
        <v>12573</v>
      </c>
      <c r="C215" s="55" t="s">
        <v>648</v>
      </c>
      <c r="D215" s="59" t="s">
        <v>498</v>
      </c>
      <c r="E215" s="37" t="s">
        <v>540</v>
      </c>
      <c r="F215" s="37" t="s">
        <v>593</v>
      </c>
      <c r="G215" s="70"/>
      <c r="H215" s="70"/>
      <c r="I215" s="70"/>
      <c r="J215" s="70"/>
      <c r="K215" s="70"/>
      <c r="L215" s="70"/>
      <c r="M215" s="70"/>
      <c r="N215" s="40">
        <v>39</v>
      </c>
      <c r="O215" s="40">
        <v>7</v>
      </c>
      <c r="P215" s="40">
        <v>41</v>
      </c>
      <c r="Q215" s="40">
        <v>9</v>
      </c>
      <c r="R215" s="40">
        <v>0.64400000000000002</v>
      </c>
      <c r="S215" s="40"/>
    </row>
    <row r="216" spans="1:19" ht="49.5" customHeight="1">
      <c r="A216" s="67" t="s">
        <v>453</v>
      </c>
      <c r="B216" s="70">
        <v>12909</v>
      </c>
      <c r="C216" s="55" t="s">
        <v>1141</v>
      </c>
      <c r="D216" s="59" t="s">
        <v>498</v>
      </c>
      <c r="E216" s="37" t="s">
        <v>1270</v>
      </c>
      <c r="F216" s="37" t="s">
        <v>593</v>
      </c>
      <c r="G216" s="70"/>
      <c r="H216" s="70"/>
      <c r="I216" s="70"/>
      <c r="J216" s="70"/>
      <c r="K216" s="70"/>
      <c r="L216" s="70"/>
      <c r="M216" s="70"/>
      <c r="N216" s="40">
        <v>24</v>
      </c>
      <c r="O216" s="40">
        <v>1</v>
      </c>
      <c r="P216" s="40">
        <v>23</v>
      </c>
      <c r="Q216" s="40">
        <v>0</v>
      </c>
      <c r="R216" s="40" t="s">
        <v>35</v>
      </c>
      <c r="S216" s="40"/>
    </row>
    <row r="217" spans="1:19" ht="49.5" customHeight="1">
      <c r="A217" s="67" t="s">
        <v>453</v>
      </c>
      <c r="B217" s="70">
        <v>13196</v>
      </c>
      <c r="C217" s="55" t="s">
        <v>1140</v>
      </c>
      <c r="D217" s="65" t="s">
        <v>634</v>
      </c>
      <c r="E217" s="37" t="s">
        <v>548</v>
      </c>
      <c r="F217" s="37" t="s">
        <v>593</v>
      </c>
      <c r="G217" s="70"/>
      <c r="H217" s="70"/>
      <c r="I217" s="70"/>
      <c r="J217" s="70"/>
      <c r="K217" s="70"/>
      <c r="L217" s="70"/>
      <c r="M217" s="70"/>
      <c r="N217" s="40">
        <v>30</v>
      </c>
      <c r="O217" s="40">
        <v>0</v>
      </c>
      <c r="P217" s="40">
        <v>30</v>
      </c>
      <c r="Q217" s="40">
        <v>0</v>
      </c>
      <c r="R217" s="40" t="s">
        <v>35</v>
      </c>
      <c r="S217" s="40" t="s">
        <v>1065</v>
      </c>
    </row>
    <row r="218" spans="1:19" ht="49.5" customHeight="1">
      <c r="A218" s="67" t="s">
        <v>453</v>
      </c>
      <c r="B218" s="70">
        <v>13289</v>
      </c>
      <c r="C218" s="55" t="s">
        <v>1139</v>
      </c>
      <c r="D218" s="65" t="s">
        <v>634</v>
      </c>
      <c r="E218" s="41" t="s">
        <v>472</v>
      </c>
      <c r="F218" s="40" t="s">
        <v>579</v>
      </c>
      <c r="G218" s="70"/>
      <c r="H218" s="70"/>
      <c r="I218" s="70"/>
      <c r="J218" s="70"/>
      <c r="K218" s="70"/>
      <c r="L218" s="70"/>
      <c r="M218" s="70"/>
      <c r="N218" s="40">
        <v>197</v>
      </c>
      <c r="O218" s="40" t="s">
        <v>608</v>
      </c>
      <c r="P218" s="40">
        <v>196</v>
      </c>
      <c r="Q218" s="40" t="s">
        <v>576</v>
      </c>
      <c r="R218" s="40" t="s">
        <v>35</v>
      </c>
      <c r="S218" s="40" t="s">
        <v>1075</v>
      </c>
    </row>
    <row r="219" spans="1:19" ht="49.5" customHeight="1">
      <c r="A219" s="67" t="s">
        <v>453</v>
      </c>
      <c r="B219" s="70">
        <v>13289</v>
      </c>
      <c r="C219" s="55" t="s">
        <v>1139</v>
      </c>
      <c r="D219" s="65" t="s">
        <v>634</v>
      </c>
      <c r="E219" s="37" t="s">
        <v>1264</v>
      </c>
      <c r="F219" s="40" t="s">
        <v>579</v>
      </c>
      <c r="G219" s="70"/>
      <c r="H219" s="70"/>
      <c r="I219" s="70"/>
      <c r="J219" s="70"/>
      <c r="K219" s="70"/>
      <c r="L219" s="70"/>
      <c r="M219" s="70"/>
      <c r="N219" s="40">
        <v>197</v>
      </c>
      <c r="O219" s="40" t="s">
        <v>577</v>
      </c>
      <c r="P219" s="40">
        <v>196</v>
      </c>
      <c r="Q219" s="40" t="s">
        <v>577</v>
      </c>
      <c r="R219" s="40" t="s">
        <v>35</v>
      </c>
      <c r="S219" s="40" t="s">
        <v>1075</v>
      </c>
    </row>
    <row r="220" spans="1:19" ht="49.5" customHeight="1">
      <c r="A220" s="67" t="s">
        <v>453</v>
      </c>
      <c r="B220" s="70">
        <v>12730</v>
      </c>
      <c r="C220" s="57" t="s">
        <v>1147</v>
      </c>
      <c r="D220" s="64" t="s">
        <v>635</v>
      </c>
      <c r="E220" s="41" t="s">
        <v>472</v>
      </c>
      <c r="F220" s="37" t="s">
        <v>593</v>
      </c>
      <c r="G220" s="70"/>
      <c r="H220" s="70"/>
      <c r="I220" s="70"/>
      <c r="J220" s="70"/>
      <c r="K220" s="70"/>
      <c r="L220" s="70"/>
      <c r="M220" s="70"/>
      <c r="N220" s="40">
        <v>193</v>
      </c>
      <c r="O220" s="76" t="s">
        <v>637</v>
      </c>
      <c r="P220" s="40">
        <v>184</v>
      </c>
      <c r="Q220" s="76" t="s">
        <v>638</v>
      </c>
      <c r="R220" s="40" t="s">
        <v>35</v>
      </c>
      <c r="S220" s="40" t="s">
        <v>1074</v>
      </c>
    </row>
    <row r="221" spans="1:19" ht="49.5" customHeight="1">
      <c r="A221" s="67" t="s">
        <v>453</v>
      </c>
      <c r="B221" s="70">
        <v>13289</v>
      </c>
      <c r="C221" s="55" t="s">
        <v>1139</v>
      </c>
      <c r="D221" s="64" t="s">
        <v>635</v>
      </c>
      <c r="E221" s="41" t="s">
        <v>472</v>
      </c>
      <c r="F221" s="40" t="s">
        <v>579</v>
      </c>
      <c r="G221" s="70"/>
      <c r="H221" s="70"/>
      <c r="I221" s="70"/>
      <c r="J221" s="70"/>
      <c r="K221" s="70"/>
      <c r="L221" s="70"/>
      <c r="M221" s="70"/>
      <c r="N221" s="40">
        <v>197</v>
      </c>
      <c r="O221" s="40" t="s">
        <v>633</v>
      </c>
      <c r="P221" s="40">
        <v>196</v>
      </c>
      <c r="Q221" s="40" t="s">
        <v>592</v>
      </c>
      <c r="R221" s="40" t="s">
        <v>35</v>
      </c>
      <c r="S221" s="40" t="s">
        <v>1074</v>
      </c>
    </row>
    <row r="222" spans="1:19" ht="49.5" customHeight="1">
      <c r="A222" s="67" t="s">
        <v>453</v>
      </c>
      <c r="B222" s="70">
        <v>13289</v>
      </c>
      <c r="C222" s="55" t="s">
        <v>1139</v>
      </c>
      <c r="D222" s="64" t="s">
        <v>635</v>
      </c>
      <c r="E222" s="37" t="s">
        <v>1264</v>
      </c>
      <c r="F222" s="40" t="s">
        <v>579</v>
      </c>
      <c r="G222" s="70"/>
      <c r="H222" s="70"/>
      <c r="I222" s="70"/>
      <c r="J222" s="70"/>
      <c r="K222" s="70"/>
      <c r="L222" s="70"/>
      <c r="M222" s="70"/>
      <c r="N222" s="40">
        <v>197</v>
      </c>
      <c r="O222" s="40" t="s">
        <v>636</v>
      </c>
      <c r="P222" s="40">
        <v>196</v>
      </c>
      <c r="Q222" s="40" t="s">
        <v>591</v>
      </c>
      <c r="R222" s="40" t="s">
        <v>35</v>
      </c>
      <c r="S222" s="40" t="s">
        <v>1074</v>
      </c>
    </row>
    <row r="223" spans="1:19" ht="49.5" customHeight="1">
      <c r="A223" s="67" t="s">
        <v>453</v>
      </c>
      <c r="B223" s="70">
        <v>12573</v>
      </c>
      <c r="C223" s="55" t="s">
        <v>648</v>
      </c>
      <c r="D223" s="63" t="s">
        <v>639</v>
      </c>
      <c r="E223" s="37" t="s">
        <v>540</v>
      </c>
      <c r="F223" s="37" t="s">
        <v>593</v>
      </c>
      <c r="G223" s="70"/>
      <c r="H223" s="70"/>
      <c r="I223" s="70"/>
      <c r="J223" s="70"/>
      <c r="K223" s="70"/>
      <c r="L223" s="70"/>
      <c r="M223" s="70"/>
      <c r="N223" s="40">
        <v>39</v>
      </c>
      <c r="O223" s="40">
        <v>0</v>
      </c>
      <c r="P223" s="40">
        <v>41</v>
      </c>
      <c r="Q223" s="40">
        <v>1</v>
      </c>
      <c r="R223" s="40">
        <v>0.42899999999999999</v>
      </c>
      <c r="S223" s="40"/>
    </row>
    <row r="224" spans="1:19" ht="49.5" customHeight="1">
      <c r="A224" s="67" t="s">
        <v>453</v>
      </c>
      <c r="B224" s="70">
        <v>13271</v>
      </c>
      <c r="C224" s="55" t="s">
        <v>674</v>
      </c>
      <c r="D224" s="57" t="s">
        <v>1207</v>
      </c>
      <c r="E224" s="37" t="s">
        <v>518</v>
      </c>
      <c r="F224" s="37" t="s">
        <v>593</v>
      </c>
      <c r="G224" s="70"/>
      <c r="H224" s="70"/>
      <c r="I224" s="70"/>
      <c r="J224" s="70"/>
      <c r="K224" s="70"/>
      <c r="L224" s="70"/>
      <c r="M224" s="70"/>
      <c r="N224" s="40">
        <v>40</v>
      </c>
      <c r="O224" s="40">
        <v>35</v>
      </c>
      <c r="P224" s="40">
        <v>40</v>
      </c>
      <c r="Q224" s="40">
        <v>1</v>
      </c>
      <c r="R224" s="40" t="s">
        <v>35</v>
      </c>
      <c r="S224" s="40"/>
    </row>
    <row r="225" spans="1:19" ht="49.5" customHeight="1">
      <c r="A225" s="67" t="s">
        <v>453</v>
      </c>
      <c r="B225" s="70">
        <v>13271</v>
      </c>
      <c r="C225" s="55" t="s">
        <v>674</v>
      </c>
      <c r="D225" s="57" t="s">
        <v>1208</v>
      </c>
      <c r="E225" s="37" t="s">
        <v>518</v>
      </c>
      <c r="F225" s="37" t="s">
        <v>593</v>
      </c>
      <c r="G225" s="70"/>
      <c r="H225" s="70"/>
      <c r="I225" s="70"/>
      <c r="J225" s="70"/>
      <c r="K225" s="70"/>
      <c r="L225" s="70"/>
      <c r="M225" s="70"/>
      <c r="N225" s="40">
        <v>40</v>
      </c>
      <c r="O225" s="40">
        <v>5</v>
      </c>
      <c r="P225" s="40">
        <v>40</v>
      </c>
      <c r="Q225" s="40">
        <v>4</v>
      </c>
      <c r="R225" s="40" t="s">
        <v>35</v>
      </c>
      <c r="S225" s="40"/>
    </row>
    <row r="226" spans="1:19" ht="49.5" customHeight="1">
      <c r="A226" s="67" t="s">
        <v>453</v>
      </c>
      <c r="B226" s="70">
        <v>13271</v>
      </c>
      <c r="C226" s="55" t="s">
        <v>674</v>
      </c>
      <c r="D226" s="57" t="s">
        <v>1209</v>
      </c>
      <c r="E226" s="37" t="s">
        <v>518</v>
      </c>
      <c r="F226" s="37" t="s">
        <v>593</v>
      </c>
      <c r="G226" s="70"/>
      <c r="H226" s="70"/>
      <c r="I226" s="70"/>
      <c r="J226" s="70"/>
      <c r="K226" s="70"/>
      <c r="L226" s="70"/>
      <c r="M226" s="70"/>
      <c r="N226" s="40">
        <v>40</v>
      </c>
      <c r="O226" s="40">
        <v>0</v>
      </c>
      <c r="P226" s="40">
        <v>40</v>
      </c>
      <c r="Q226" s="40">
        <v>25</v>
      </c>
      <c r="R226" s="40" t="s">
        <v>35</v>
      </c>
      <c r="S226" s="40"/>
    </row>
    <row r="227" spans="1:19" ht="49.5" customHeight="1">
      <c r="A227" s="67" t="s">
        <v>453</v>
      </c>
      <c r="B227" s="70">
        <v>13271</v>
      </c>
      <c r="C227" s="55" t="s">
        <v>674</v>
      </c>
      <c r="D227" s="57" t="s">
        <v>1210</v>
      </c>
      <c r="E227" s="37" t="s">
        <v>518</v>
      </c>
      <c r="F227" s="37" t="s">
        <v>593</v>
      </c>
      <c r="G227" s="70"/>
      <c r="H227" s="70"/>
      <c r="I227" s="70"/>
      <c r="J227" s="70"/>
      <c r="K227" s="70"/>
      <c r="L227" s="70"/>
      <c r="M227" s="70"/>
      <c r="N227" s="40">
        <v>40</v>
      </c>
      <c r="O227" s="40">
        <v>0</v>
      </c>
      <c r="P227" s="40">
        <v>40</v>
      </c>
      <c r="Q227" s="40">
        <v>14</v>
      </c>
      <c r="R227" s="40" t="s">
        <v>35</v>
      </c>
      <c r="S227" s="40"/>
    </row>
    <row r="228" spans="1:19" ht="49.5" customHeight="1">
      <c r="A228" s="67" t="s">
        <v>453</v>
      </c>
      <c r="B228" s="70">
        <v>12677</v>
      </c>
      <c r="C228" s="55" t="s">
        <v>524</v>
      </c>
      <c r="D228" s="59" t="s">
        <v>640</v>
      </c>
      <c r="E228" s="37" t="s">
        <v>462</v>
      </c>
      <c r="F228" s="37" t="s">
        <v>593</v>
      </c>
      <c r="G228" s="70"/>
      <c r="H228" s="70"/>
      <c r="I228" s="70"/>
      <c r="J228" s="70"/>
      <c r="K228" s="70"/>
      <c r="L228" s="70"/>
      <c r="M228" s="70"/>
      <c r="N228" s="40">
        <v>50</v>
      </c>
      <c r="O228" s="40">
        <v>2</v>
      </c>
      <c r="P228" s="40">
        <v>48</v>
      </c>
      <c r="Q228" s="40">
        <v>5</v>
      </c>
      <c r="R228" s="40">
        <v>0.15</v>
      </c>
      <c r="S228" s="40" t="s">
        <v>1071</v>
      </c>
    </row>
    <row r="229" spans="1:19" ht="49.5" customHeight="1">
      <c r="A229" s="67" t="s">
        <v>453</v>
      </c>
      <c r="B229" s="70">
        <v>12677</v>
      </c>
      <c r="C229" s="55" t="s">
        <v>524</v>
      </c>
      <c r="D229" s="59" t="s">
        <v>641</v>
      </c>
      <c r="E229" s="37" t="s">
        <v>462</v>
      </c>
      <c r="F229" s="37" t="s">
        <v>593</v>
      </c>
      <c r="G229" s="70"/>
      <c r="H229" s="70"/>
      <c r="I229" s="70"/>
      <c r="J229" s="70"/>
      <c r="K229" s="70"/>
      <c r="L229" s="70"/>
      <c r="M229" s="70"/>
      <c r="N229" s="40">
        <v>50</v>
      </c>
      <c r="O229" s="40">
        <v>3</v>
      </c>
      <c r="P229" s="40">
        <v>48</v>
      </c>
      <c r="Q229" s="40">
        <v>6</v>
      </c>
      <c r="R229" s="40">
        <v>0.15</v>
      </c>
      <c r="S229" s="40" t="s">
        <v>1071</v>
      </c>
    </row>
    <row r="230" spans="1:19" ht="49.5" customHeight="1">
      <c r="A230" s="67" t="s">
        <v>453</v>
      </c>
      <c r="B230" s="70">
        <v>12677</v>
      </c>
      <c r="C230" s="55" t="s">
        <v>524</v>
      </c>
      <c r="D230" s="59" t="s">
        <v>642</v>
      </c>
      <c r="E230" s="37" t="s">
        <v>462</v>
      </c>
      <c r="F230" s="37" t="s">
        <v>593</v>
      </c>
      <c r="G230" s="70"/>
      <c r="H230" s="70"/>
      <c r="I230" s="70"/>
      <c r="J230" s="70"/>
      <c r="K230" s="70"/>
      <c r="L230" s="70"/>
      <c r="M230" s="70"/>
      <c r="N230" s="40">
        <v>50</v>
      </c>
      <c r="O230" s="40">
        <v>6</v>
      </c>
      <c r="P230" s="40">
        <v>48</v>
      </c>
      <c r="Q230" s="40">
        <v>2</v>
      </c>
      <c r="R230" s="40">
        <v>0.12</v>
      </c>
      <c r="S230" s="40" t="s">
        <v>1065</v>
      </c>
    </row>
    <row r="231" spans="1:19" ht="49.5" customHeight="1">
      <c r="A231" s="67" t="s">
        <v>453</v>
      </c>
      <c r="B231" s="70">
        <v>12677</v>
      </c>
      <c r="C231" s="55" t="s">
        <v>524</v>
      </c>
      <c r="D231" s="59" t="s">
        <v>643</v>
      </c>
      <c r="E231" s="37" t="s">
        <v>462</v>
      </c>
      <c r="F231" s="37" t="s">
        <v>593</v>
      </c>
      <c r="G231" s="70"/>
      <c r="H231" s="70"/>
      <c r="I231" s="70"/>
      <c r="J231" s="70"/>
      <c r="K231" s="70"/>
      <c r="L231" s="70"/>
      <c r="M231" s="70"/>
      <c r="N231" s="40">
        <v>50</v>
      </c>
      <c r="O231" s="40" t="s">
        <v>35</v>
      </c>
      <c r="P231" s="40">
        <v>48</v>
      </c>
      <c r="Q231" s="40">
        <v>1</v>
      </c>
      <c r="R231" s="40">
        <v>0.48</v>
      </c>
      <c r="S231" s="40" t="s">
        <v>1072</v>
      </c>
    </row>
    <row r="232" spans="1:19" ht="49.5" customHeight="1">
      <c r="A232" s="67" t="s">
        <v>453</v>
      </c>
      <c r="B232" s="70">
        <v>12677</v>
      </c>
      <c r="C232" s="55" t="s">
        <v>524</v>
      </c>
      <c r="D232" s="59" t="s">
        <v>644</v>
      </c>
      <c r="E232" s="37" t="s">
        <v>462</v>
      </c>
      <c r="F232" s="37" t="s">
        <v>593</v>
      </c>
      <c r="G232" s="70"/>
      <c r="H232" s="70"/>
      <c r="I232" s="70"/>
      <c r="J232" s="70"/>
      <c r="K232" s="70"/>
      <c r="L232" s="70"/>
      <c r="M232" s="70"/>
      <c r="N232" s="40">
        <v>50</v>
      </c>
      <c r="O232" s="40">
        <v>1</v>
      </c>
      <c r="P232" s="40">
        <v>48</v>
      </c>
      <c r="Q232" s="40">
        <v>1</v>
      </c>
      <c r="R232" s="40">
        <v>0.48</v>
      </c>
      <c r="S232" s="40" t="s">
        <v>1069</v>
      </c>
    </row>
    <row r="233" spans="1:19" ht="49.5" customHeight="1">
      <c r="A233" s="67" t="s">
        <v>453</v>
      </c>
      <c r="B233" s="70">
        <v>12688</v>
      </c>
      <c r="C233" s="55" t="s">
        <v>1143</v>
      </c>
      <c r="D233" s="59" t="s">
        <v>646</v>
      </c>
      <c r="E233" s="37" t="s">
        <v>471</v>
      </c>
      <c r="F233" s="37" t="s">
        <v>593</v>
      </c>
      <c r="G233" s="70"/>
      <c r="H233" s="70"/>
      <c r="I233" s="70"/>
      <c r="J233" s="70"/>
      <c r="K233" s="70"/>
      <c r="L233" s="70"/>
      <c r="M233" s="70"/>
      <c r="N233" s="40">
        <v>45</v>
      </c>
      <c r="O233" s="40" t="s">
        <v>35</v>
      </c>
      <c r="P233" s="40">
        <v>44</v>
      </c>
      <c r="Q233" s="40">
        <v>44</v>
      </c>
      <c r="R233" s="40" t="s">
        <v>35</v>
      </c>
      <c r="S233" s="40"/>
    </row>
    <row r="234" spans="1:19" ht="49.5" customHeight="1">
      <c r="A234" s="67" t="s">
        <v>453</v>
      </c>
      <c r="B234" s="70">
        <v>12688</v>
      </c>
      <c r="C234" s="55" t="s">
        <v>1143</v>
      </c>
      <c r="D234" s="59" t="s">
        <v>647</v>
      </c>
      <c r="E234" s="37" t="s">
        <v>462</v>
      </c>
      <c r="F234" s="37" t="s">
        <v>593</v>
      </c>
      <c r="G234" s="70"/>
      <c r="H234" s="70"/>
      <c r="I234" s="70"/>
      <c r="J234" s="70"/>
      <c r="K234" s="70"/>
      <c r="L234" s="70"/>
      <c r="M234" s="70"/>
      <c r="N234" s="40">
        <v>45</v>
      </c>
      <c r="O234" s="40">
        <v>0</v>
      </c>
      <c r="P234" s="40">
        <v>44</v>
      </c>
      <c r="Q234" s="40">
        <v>0</v>
      </c>
      <c r="R234" s="40" t="s">
        <v>35</v>
      </c>
      <c r="S234" s="40"/>
    </row>
    <row r="235" spans="1:19" ht="49.5" customHeight="1">
      <c r="A235" s="67" t="s">
        <v>453</v>
      </c>
      <c r="B235" s="70">
        <v>12996</v>
      </c>
      <c r="C235" s="37" t="s">
        <v>1161</v>
      </c>
      <c r="D235" s="59" t="s">
        <v>645</v>
      </c>
      <c r="E235" s="37" t="s">
        <v>460</v>
      </c>
      <c r="F235" s="37" t="s">
        <v>593</v>
      </c>
      <c r="G235" s="70"/>
      <c r="H235" s="70"/>
      <c r="I235" s="70"/>
      <c r="J235" s="70"/>
      <c r="K235" s="70"/>
      <c r="L235" s="70"/>
      <c r="M235" s="70"/>
      <c r="N235" s="40">
        <v>46</v>
      </c>
      <c r="O235" s="40">
        <v>0</v>
      </c>
      <c r="P235" s="40">
        <v>68</v>
      </c>
      <c r="Q235" s="40">
        <v>0</v>
      </c>
      <c r="R235" s="40" t="s">
        <v>35</v>
      </c>
      <c r="S235" s="40"/>
    </row>
    <row r="236" spans="1:19" ht="49.5" customHeight="1">
      <c r="A236" s="67" t="s">
        <v>453</v>
      </c>
      <c r="B236" s="70">
        <v>13508</v>
      </c>
      <c r="C236" s="55" t="s">
        <v>1145</v>
      </c>
      <c r="D236" s="59" t="s">
        <v>644</v>
      </c>
      <c r="E236" s="45" t="s">
        <v>692</v>
      </c>
      <c r="F236" s="37" t="s">
        <v>593</v>
      </c>
      <c r="G236" s="70"/>
      <c r="H236" s="70"/>
      <c r="I236" s="70"/>
      <c r="J236" s="70"/>
      <c r="K236" s="70"/>
      <c r="L236" s="70"/>
      <c r="M236" s="70"/>
      <c r="N236" s="40">
        <v>85</v>
      </c>
      <c r="O236" s="40">
        <v>0</v>
      </c>
      <c r="P236" s="40">
        <v>84</v>
      </c>
      <c r="Q236" s="40">
        <v>1</v>
      </c>
      <c r="R236" s="40" t="s">
        <v>35</v>
      </c>
      <c r="S236" s="40"/>
    </row>
    <row r="237" spans="1:19" ht="49.5" customHeight="1">
      <c r="A237" s="67" t="s">
        <v>520</v>
      </c>
      <c r="B237" s="70">
        <v>12573</v>
      </c>
      <c r="C237" s="45" t="s">
        <v>648</v>
      </c>
      <c r="D237" s="65" t="s">
        <v>649</v>
      </c>
      <c r="E237" s="39" t="s">
        <v>540</v>
      </c>
      <c r="F237" s="38" t="s">
        <v>537</v>
      </c>
      <c r="G237" s="40">
        <v>36</v>
      </c>
      <c r="H237" s="40">
        <v>0.2</v>
      </c>
      <c r="I237" s="40">
        <v>0.8</v>
      </c>
      <c r="J237" s="40">
        <v>39</v>
      </c>
      <c r="K237" s="40">
        <v>0.2</v>
      </c>
      <c r="L237" s="40">
        <v>0.6</v>
      </c>
      <c r="M237" s="40">
        <v>0.65700000000000003</v>
      </c>
      <c r="N237" s="70"/>
      <c r="O237" s="70"/>
      <c r="P237" s="70"/>
      <c r="Q237" s="70"/>
      <c r="R237" s="70"/>
      <c r="S237" s="76"/>
    </row>
    <row r="238" spans="1:19" ht="49.5" customHeight="1">
      <c r="A238" s="67" t="s">
        <v>520</v>
      </c>
      <c r="B238" s="70">
        <v>12677</v>
      </c>
      <c r="C238" s="38" t="s">
        <v>651</v>
      </c>
      <c r="D238" s="64" t="s">
        <v>650</v>
      </c>
      <c r="E238" s="38" t="s">
        <v>462</v>
      </c>
      <c r="F238" s="38" t="s">
        <v>537</v>
      </c>
      <c r="G238" s="40">
        <v>43</v>
      </c>
      <c r="H238" s="40" t="s">
        <v>652</v>
      </c>
      <c r="I238" s="76" t="s">
        <v>695</v>
      </c>
      <c r="J238" s="40">
        <v>44</v>
      </c>
      <c r="K238" s="40" t="s">
        <v>654</v>
      </c>
      <c r="L238" s="76" t="s">
        <v>655</v>
      </c>
      <c r="M238" s="40">
        <v>0.11</v>
      </c>
      <c r="N238" s="70"/>
      <c r="O238" s="70"/>
      <c r="P238" s="70"/>
      <c r="Q238" s="70"/>
      <c r="R238" s="70"/>
      <c r="S238" s="76"/>
    </row>
    <row r="239" spans="1:19" ht="49.5" customHeight="1">
      <c r="A239" s="67" t="s">
        <v>520</v>
      </c>
      <c r="B239" s="70">
        <v>12677</v>
      </c>
      <c r="C239" s="38" t="s">
        <v>651</v>
      </c>
      <c r="D239" s="64" t="s">
        <v>694</v>
      </c>
      <c r="E239" s="38" t="s">
        <v>462</v>
      </c>
      <c r="F239" s="38" t="s">
        <v>537</v>
      </c>
      <c r="G239" s="40">
        <v>41</v>
      </c>
      <c r="H239" s="40" t="s">
        <v>657</v>
      </c>
      <c r="I239" s="76" t="s">
        <v>658</v>
      </c>
      <c r="J239" s="40">
        <v>45</v>
      </c>
      <c r="K239" s="40" t="s">
        <v>657</v>
      </c>
      <c r="L239" s="76" t="s">
        <v>656</v>
      </c>
      <c r="M239" s="40">
        <v>0.43</v>
      </c>
      <c r="N239" s="70"/>
      <c r="O239" s="70"/>
      <c r="P239" s="70"/>
      <c r="Q239" s="70"/>
      <c r="R239" s="70"/>
      <c r="S239" s="76"/>
    </row>
    <row r="240" spans="1:19" ht="49.5" customHeight="1">
      <c r="A240" s="67" t="s">
        <v>520</v>
      </c>
      <c r="B240" s="70">
        <v>12771</v>
      </c>
      <c r="C240" s="45" t="s">
        <v>659</v>
      </c>
      <c r="D240" s="63" t="s">
        <v>660</v>
      </c>
      <c r="E240" s="38" t="s">
        <v>39</v>
      </c>
      <c r="F240" s="38" t="s">
        <v>537</v>
      </c>
      <c r="G240" s="40">
        <v>22</v>
      </c>
      <c r="H240" s="40">
        <v>1.1000000000000001</v>
      </c>
      <c r="I240" s="40">
        <v>5.44</v>
      </c>
      <c r="J240" s="40">
        <v>22</v>
      </c>
      <c r="K240" s="40">
        <v>0.4</v>
      </c>
      <c r="L240" s="40">
        <v>5.64</v>
      </c>
      <c r="M240" s="40">
        <v>0.3</v>
      </c>
      <c r="N240" s="70"/>
      <c r="O240" s="70"/>
      <c r="P240" s="70"/>
      <c r="Q240" s="70"/>
      <c r="R240" s="70"/>
      <c r="S240" s="76"/>
    </row>
    <row r="241" spans="1:19" ht="49.5" customHeight="1">
      <c r="A241" s="67" t="s">
        <v>520</v>
      </c>
      <c r="B241" s="70">
        <v>12771</v>
      </c>
      <c r="C241" s="45" t="s">
        <v>659</v>
      </c>
      <c r="D241" s="63" t="s">
        <v>660</v>
      </c>
      <c r="E241" s="38" t="s">
        <v>468</v>
      </c>
      <c r="F241" s="38" t="s">
        <v>537</v>
      </c>
      <c r="G241" s="40">
        <v>22</v>
      </c>
      <c r="H241" s="40">
        <v>0.3</v>
      </c>
      <c r="I241" s="40">
        <v>2.72</v>
      </c>
      <c r="J241" s="40">
        <v>22</v>
      </c>
      <c r="K241" s="40">
        <v>1.1000000000000001</v>
      </c>
      <c r="L241" s="40">
        <v>6.02</v>
      </c>
      <c r="M241" s="40">
        <v>0.52</v>
      </c>
      <c r="N241" s="70"/>
      <c r="O241" s="70"/>
      <c r="P241" s="70"/>
      <c r="Q241" s="70"/>
      <c r="R241" s="70"/>
      <c r="S241" s="76"/>
    </row>
    <row r="242" spans="1:19" ht="49.5" customHeight="1">
      <c r="A242" s="67" t="s">
        <v>520</v>
      </c>
      <c r="B242" s="70">
        <v>12771</v>
      </c>
      <c r="C242" s="45" t="s">
        <v>659</v>
      </c>
      <c r="D242" s="63" t="s">
        <v>660</v>
      </c>
      <c r="E242" s="38" t="s">
        <v>471</v>
      </c>
      <c r="F242" s="38" t="s">
        <v>537</v>
      </c>
      <c r="G242" s="40">
        <v>22</v>
      </c>
      <c r="H242" s="40">
        <v>1.1000000000000001</v>
      </c>
      <c r="I242" s="40">
        <v>6.61</v>
      </c>
      <c r="J242" s="40">
        <v>22</v>
      </c>
      <c r="K242" s="40">
        <v>1.1000000000000001</v>
      </c>
      <c r="L242" s="40">
        <v>4.2699999999999996</v>
      </c>
      <c r="M242" s="40">
        <v>0.15</v>
      </c>
      <c r="N242" s="70"/>
      <c r="O242" s="70"/>
      <c r="P242" s="70"/>
      <c r="Q242" s="70"/>
      <c r="R242" s="70"/>
      <c r="S242" s="76"/>
    </row>
    <row r="243" spans="1:19" ht="49.5" customHeight="1">
      <c r="A243" s="67" t="s">
        <v>520</v>
      </c>
      <c r="B243" s="70">
        <v>12771</v>
      </c>
      <c r="C243" s="45" t="s">
        <v>659</v>
      </c>
      <c r="D243" s="64" t="s">
        <v>661</v>
      </c>
      <c r="E243" s="38" t="s">
        <v>39</v>
      </c>
      <c r="F243" s="38" t="s">
        <v>537</v>
      </c>
      <c r="G243" s="40">
        <v>22</v>
      </c>
      <c r="H243" s="40">
        <v>1.6</v>
      </c>
      <c r="I243" s="40">
        <v>3.89</v>
      </c>
      <c r="J243" s="40">
        <v>22</v>
      </c>
      <c r="K243" s="40">
        <v>2</v>
      </c>
      <c r="L243" s="40">
        <v>5.44</v>
      </c>
      <c r="M243" s="40">
        <v>0.15</v>
      </c>
      <c r="N243" s="70"/>
      <c r="O243" s="70"/>
      <c r="P243" s="70"/>
      <c r="Q243" s="70"/>
      <c r="R243" s="70"/>
      <c r="S243" s="76"/>
    </row>
    <row r="244" spans="1:19" ht="49.5" customHeight="1">
      <c r="A244" s="67" t="s">
        <v>520</v>
      </c>
      <c r="B244" s="70">
        <v>12771</v>
      </c>
      <c r="C244" s="45" t="s">
        <v>659</v>
      </c>
      <c r="D244" s="64" t="s">
        <v>661</v>
      </c>
      <c r="E244" s="38" t="s">
        <v>468</v>
      </c>
      <c r="F244" s="38" t="s">
        <v>537</v>
      </c>
      <c r="G244" s="40">
        <v>22</v>
      </c>
      <c r="H244" s="40">
        <v>3</v>
      </c>
      <c r="I244" s="40">
        <v>4.2699999999999996</v>
      </c>
      <c r="J244" s="40">
        <v>22</v>
      </c>
      <c r="K244" s="40">
        <v>3</v>
      </c>
      <c r="L244" s="40">
        <v>3.5</v>
      </c>
      <c r="M244" s="40">
        <v>0.97</v>
      </c>
      <c r="N244" s="70"/>
      <c r="O244" s="70"/>
      <c r="P244" s="70"/>
      <c r="Q244" s="70"/>
      <c r="R244" s="70"/>
      <c r="S244" s="76"/>
    </row>
    <row r="245" spans="1:19" ht="49.5" customHeight="1">
      <c r="A245" s="67" t="s">
        <v>520</v>
      </c>
      <c r="B245" s="70">
        <v>12771</v>
      </c>
      <c r="C245" s="45" t="s">
        <v>659</v>
      </c>
      <c r="D245" s="64" t="s">
        <v>661</v>
      </c>
      <c r="E245" s="38" t="s">
        <v>471</v>
      </c>
      <c r="F245" s="38" t="s">
        <v>537</v>
      </c>
      <c r="G245" s="40">
        <v>22</v>
      </c>
      <c r="H245" s="40">
        <v>1.8</v>
      </c>
      <c r="I245" s="40">
        <v>3.89</v>
      </c>
      <c r="J245" s="40">
        <v>22</v>
      </c>
      <c r="K245" s="40">
        <v>1.8</v>
      </c>
      <c r="L245" s="40">
        <v>3.89</v>
      </c>
      <c r="M245" s="40">
        <v>0.9</v>
      </c>
      <c r="N245" s="70"/>
      <c r="O245" s="70"/>
      <c r="P245" s="70"/>
      <c r="Q245" s="70"/>
      <c r="R245" s="70"/>
      <c r="S245" s="76"/>
    </row>
    <row r="246" spans="1:19" ht="49.5" customHeight="1">
      <c r="A246" s="67" t="s">
        <v>520</v>
      </c>
      <c r="B246" s="70">
        <v>12949</v>
      </c>
      <c r="C246" s="38" t="s">
        <v>667</v>
      </c>
      <c r="D246" s="64" t="s">
        <v>665</v>
      </c>
      <c r="E246" s="45" t="s">
        <v>1267</v>
      </c>
      <c r="F246" s="38" t="s">
        <v>663</v>
      </c>
      <c r="G246" s="40">
        <v>20</v>
      </c>
      <c r="H246" s="40">
        <v>1.1000000000000001</v>
      </c>
      <c r="I246" s="40">
        <v>0.7</v>
      </c>
      <c r="J246" s="40">
        <v>20</v>
      </c>
      <c r="K246" s="40">
        <v>0.8</v>
      </c>
      <c r="L246" s="40">
        <v>0.8</v>
      </c>
      <c r="M246" s="40" t="s">
        <v>539</v>
      </c>
      <c r="N246" s="70"/>
      <c r="O246" s="70"/>
      <c r="P246" s="70"/>
      <c r="Q246" s="70"/>
      <c r="R246" s="70"/>
      <c r="S246" s="76"/>
    </row>
    <row r="247" spans="1:19" ht="49.5" customHeight="1">
      <c r="A247" s="67" t="s">
        <v>520</v>
      </c>
      <c r="B247" s="70">
        <v>12996</v>
      </c>
      <c r="C247" s="38" t="s">
        <v>1160</v>
      </c>
      <c r="D247" s="64" t="s">
        <v>666</v>
      </c>
      <c r="E247" s="45" t="s">
        <v>519</v>
      </c>
      <c r="F247" s="38" t="s">
        <v>664</v>
      </c>
      <c r="G247" s="40">
        <v>46</v>
      </c>
      <c r="H247" s="40">
        <v>1.3</v>
      </c>
      <c r="I247" s="40">
        <v>0.9</v>
      </c>
      <c r="J247" s="40">
        <v>68</v>
      </c>
      <c r="K247" s="40">
        <v>1.5</v>
      </c>
      <c r="L247" s="40">
        <v>1.2</v>
      </c>
      <c r="M247" s="40" t="s">
        <v>662</v>
      </c>
      <c r="N247" s="70"/>
      <c r="O247" s="70"/>
      <c r="P247" s="70"/>
      <c r="Q247" s="70"/>
      <c r="R247" s="70"/>
      <c r="S247" s="76"/>
    </row>
    <row r="248" spans="1:19" ht="49.5" customHeight="1">
      <c r="A248" s="67" t="s">
        <v>520</v>
      </c>
      <c r="B248" s="70">
        <v>12996</v>
      </c>
      <c r="C248" s="56" t="s">
        <v>1160</v>
      </c>
      <c r="D248" s="64" t="s">
        <v>668</v>
      </c>
      <c r="E248" s="38" t="s">
        <v>563</v>
      </c>
      <c r="F248" s="38" t="s">
        <v>436</v>
      </c>
      <c r="G248" s="103" t="s">
        <v>669</v>
      </c>
      <c r="H248" s="103"/>
      <c r="I248" s="103"/>
      <c r="J248" s="103"/>
      <c r="K248" s="103"/>
      <c r="L248" s="103"/>
      <c r="M248" s="103"/>
      <c r="N248" s="70"/>
      <c r="O248" s="70"/>
      <c r="P248" s="70"/>
      <c r="Q248" s="70"/>
      <c r="R248" s="70"/>
      <c r="S248" s="76"/>
    </row>
    <row r="249" spans="1:19" ht="49.5" customHeight="1">
      <c r="A249" s="67" t="s">
        <v>520</v>
      </c>
      <c r="B249" s="70">
        <v>13508</v>
      </c>
      <c r="C249" s="45" t="s">
        <v>673</v>
      </c>
      <c r="D249" s="64" t="s">
        <v>672</v>
      </c>
      <c r="E249" s="45" t="s">
        <v>692</v>
      </c>
      <c r="F249" s="38" t="s">
        <v>537</v>
      </c>
      <c r="G249" s="40">
        <v>85</v>
      </c>
      <c r="H249" s="40">
        <v>2.6</v>
      </c>
      <c r="I249" s="40">
        <v>1</v>
      </c>
      <c r="J249" s="40">
        <v>84</v>
      </c>
      <c r="K249" s="40">
        <v>3.57</v>
      </c>
      <c r="L249" s="40">
        <v>1.5</v>
      </c>
      <c r="M249" s="40" t="s">
        <v>670</v>
      </c>
      <c r="N249" s="70"/>
      <c r="O249" s="70"/>
      <c r="P249" s="70"/>
      <c r="Q249" s="70"/>
      <c r="R249" s="70"/>
      <c r="S249" s="76"/>
    </row>
    <row r="250" spans="1:19" ht="49.5" customHeight="1">
      <c r="A250" s="67" t="s">
        <v>520</v>
      </c>
      <c r="B250" s="70">
        <v>13508</v>
      </c>
      <c r="C250" s="45" t="s">
        <v>673</v>
      </c>
      <c r="D250" s="64" t="s">
        <v>650</v>
      </c>
      <c r="E250" s="45" t="s">
        <v>692</v>
      </c>
      <c r="F250" s="38" t="s">
        <v>537</v>
      </c>
      <c r="G250" s="103" t="s">
        <v>671</v>
      </c>
      <c r="H250" s="103"/>
      <c r="I250" s="103"/>
      <c r="J250" s="103"/>
      <c r="K250" s="103"/>
      <c r="L250" s="103"/>
      <c r="M250" s="103"/>
      <c r="N250" s="70"/>
      <c r="O250" s="70"/>
      <c r="P250" s="70"/>
      <c r="Q250" s="70"/>
      <c r="R250" s="70"/>
      <c r="S250" s="76"/>
    </row>
    <row r="251" spans="1:19" ht="49.5" customHeight="1">
      <c r="A251" s="67" t="s">
        <v>675</v>
      </c>
      <c r="B251" s="70">
        <v>13271</v>
      </c>
      <c r="C251" s="45" t="s">
        <v>674</v>
      </c>
      <c r="D251" s="66" t="s">
        <v>675</v>
      </c>
      <c r="E251" s="45" t="s">
        <v>519</v>
      </c>
      <c r="F251" s="38" t="s">
        <v>537</v>
      </c>
      <c r="G251" s="40">
        <v>40</v>
      </c>
      <c r="H251" s="40">
        <v>0.25</v>
      </c>
      <c r="I251" s="40">
        <v>0.67</v>
      </c>
      <c r="J251" s="40">
        <v>40</v>
      </c>
      <c r="K251" s="40">
        <v>4.6500000000000004</v>
      </c>
      <c r="L251" s="40">
        <v>1.05</v>
      </c>
      <c r="M251" s="40" t="s">
        <v>676</v>
      </c>
      <c r="N251" s="70"/>
      <c r="O251" s="70"/>
      <c r="P251" s="70"/>
      <c r="Q251" s="70"/>
      <c r="R251" s="70"/>
      <c r="S251" s="76" t="s">
        <v>1232</v>
      </c>
    </row>
    <row r="252" spans="1:19" ht="49.5" customHeight="1">
      <c r="A252" s="67" t="s">
        <v>677</v>
      </c>
      <c r="B252" s="70">
        <v>13305</v>
      </c>
      <c r="C252" s="45" t="s">
        <v>480</v>
      </c>
      <c r="D252" s="63" t="s">
        <v>678</v>
      </c>
      <c r="E252" s="38" t="s">
        <v>464</v>
      </c>
      <c r="F252" s="37" t="s">
        <v>593</v>
      </c>
      <c r="G252" s="70"/>
      <c r="H252" s="70"/>
      <c r="I252" s="70"/>
      <c r="J252" s="70"/>
      <c r="K252" s="70"/>
      <c r="L252" s="70"/>
      <c r="M252" s="70"/>
      <c r="N252" s="40">
        <v>60</v>
      </c>
      <c r="O252" s="40">
        <v>50</v>
      </c>
      <c r="P252" s="40">
        <v>60</v>
      </c>
      <c r="Q252" s="40">
        <v>49</v>
      </c>
      <c r="R252" s="40">
        <v>0.55900000000000005</v>
      </c>
      <c r="S252" s="76"/>
    </row>
    <row r="253" spans="1:19" ht="49.5" customHeight="1">
      <c r="A253" s="67" t="s">
        <v>677</v>
      </c>
      <c r="B253" s="70">
        <v>13305</v>
      </c>
      <c r="C253" s="45" t="s">
        <v>480</v>
      </c>
      <c r="D253" s="63" t="s">
        <v>678</v>
      </c>
      <c r="E253" s="38" t="s">
        <v>460</v>
      </c>
      <c r="F253" s="37" t="s">
        <v>593</v>
      </c>
      <c r="G253" s="70"/>
      <c r="H253" s="70"/>
      <c r="I253" s="70"/>
      <c r="J253" s="70"/>
      <c r="K253" s="70"/>
      <c r="L253" s="70"/>
      <c r="M253" s="70"/>
      <c r="N253" s="40">
        <v>60</v>
      </c>
      <c r="O253" s="40">
        <v>51</v>
      </c>
      <c r="P253" s="40">
        <v>60</v>
      </c>
      <c r="Q253" s="40">
        <v>50</v>
      </c>
      <c r="R253" s="40">
        <v>0.54</v>
      </c>
      <c r="S253" s="76"/>
    </row>
    <row r="254" spans="1:19" ht="49.5" customHeight="1">
      <c r="A254" s="67" t="s">
        <v>677</v>
      </c>
      <c r="B254" s="70">
        <v>13305</v>
      </c>
      <c r="C254" s="45" t="s">
        <v>480</v>
      </c>
      <c r="D254" s="63" t="s">
        <v>678</v>
      </c>
      <c r="E254" s="38" t="s">
        <v>462</v>
      </c>
      <c r="F254" s="37" t="s">
        <v>593</v>
      </c>
      <c r="G254" s="70"/>
      <c r="H254" s="70"/>
      <c r="I254" s="70"/>
      <c r="J254" s="70"/>
      <c r="K254" s="70"/>
      <c r="L254" s="70"/>
      <c r="M254" s="70"/>
      <c r="N254" s="40">
        <v>60</v>
      </c>
      <c r="O254" s="40">
        <v>49</v>
      </c>
      <c r="P254" s="40">
        <v>60</v>
      </c>
      <c r="Q254" s="40">
        <v>51</v>
      </c>
      <c r="R254" s="40">
        <v>0.59699999999999998</v>
      </c>
      <c r="S254" s="76"/>
    </row>
    <row r="255" spans="1:19" ht="49.5" customHeight="1">
      <c r="A255" s="67" t="s">
        <v>677</v>
      </c>
      <c r="B255" s="70">
        <v>13305</v>
      </c>
      <c r="C255" s="45" t="s">
        <v>480</v>
      </c>
      <c r="D255" s="63" t="s">
        <v>679</v>
      </c>
      <c r="E255" s="38" t="s">
        <v>464</v>
      </c>
      <c r="F255" s="37" t="s">
        <v>593</v>
      </c>
      <c r="G255" s="70"/>
      <c r="H255" s="70"/>
      <c r="I255" s="70"/>
      <c r="J255" s="70"/>
      <c r="K255" s="70"/>
      <c r="L255" s="70"/>
      <c r="M255" s="70"/>
      <c r="N255" s="40">
        <v>60</v>
      </c>
      <c r="O255" s="40">
        <v>9</v>
      </c>
      <c r="P255" s="40">
        <v>60</v>
      </c>
      <c r="Q255" s="40">
        <v>10</v>
      </c>
      <c r="R255" s="40" t="s">
        <v>539</v>
      </c>
      <c r="S255" s="76"/>
    </row>
    <row r="256" spans="1:19" ht="49.5" customHeight="1">
      <c r="A256" s="67" t="s">
        <v>677</v>
      </c>
      <c r="B256" s="70">
        <v>13305</v>
      </c>
      <c r="C256" s="45" t="s">
        <v>480</v>
      </c>
      <c r="D256" s="63" t="s">
        <v>679</v>
      </c>
      <c r="E256" s="38" t="s">
        <v>460</v>
      </c>
      <c r="F256" s="37" t="s">
        <v>593</v>
      </c>
      <c r="G256" s="70"/>
      <c r="H256" s="70"/>
      <c r="I256" s="70"/>
      <c r="J256" s="70"/>
      <c r="K256" s="70"/>
      <c r="L256" s="70"/>
      <c r="M256" s="70"/>
      <c r="N256" s="40">
        <v>60</v>
      </c>
      <c r="O256" s="40">
        <v>8</v>
      </c>
      <c r="P256" s="40">
        <v>60</v>
      </c>
      <c r="Q256" s="40">
        <v>10</v>
      </c>
      <c r="R256" s="40" t="s">
        <v>539</v>
      </c>
      <c r="S256" s="76"/>
    </row>
    <row r="257" spans="1:19" ht="49.5" customHeight="1">
      <c r="A257" s="67" t="s">
        <v>677</v>
      </c>
      <c r="B257" s="70">
        <v>13305</v>
      </c>
      <c r="C257" s="45" t="s">
        <v>480</v>
      </c>
      <c r="D257" s="63" t="s">
        <v>679</v>
      </c>
      <c r="E257" s="38" t="s">
        <v>462</v>
      </c>
      <c r="F257" s="37" t="s">
        <v>593</v>
      </c>
      <c r="G257" s="70"/>
      <c r="H257" s="70"/>
      <c r="I257" s="70"/>
      <c r="J257" s="70"/>
      <c r="K257" s="70"/>
      <c r="L257" s="70"/>
      <c r="M257" s="70"/>
      <c r="N257" s="40">
        <v>60</v>
      </c>
      <c r="O257" s="40">
        <v>7</v>
      </c>
      <c r="P257" s="40">
        <v>60</v>
      </c>
      <c r="Q257" s="40">
        <v>7</v>
      </c>
      <c r="R257" s="40" t="s">
        <v>539</v>
      </c>
      <c r="S257" s="76"/>
    </row>
    <row r="258" spans="1:19" ht="49.5" customHeight="1">
      <c r="A258" s="67" t="s">
        <v>677</v>
      </c>
      <c r="B258" s="70">
        <v>13305</v>
      </c>
      <c r="C258" s="45" t="s">
        <v>480</v>
      </c>
      <c r="D258" s="63" t="s">
        <v>680</v>
      </c>
      <c r="E258" s="38" t="s">
        <v>464</v>
      </c>
      <c r="F258" s="37" t="s">
        <v>593</v>
      </c>
      <c r="G258" s="70"/>
      <c r="H258" s="70"/>
      <c r="I258" s="70"/>
      <c r="J258" s="70"/>
      <c r="K258" s="70"/>
      <c r="L258" s="70"/>
      <c r="M258" s="70"/>
      <c r="N258" s="40">
        <v>60</v>
      </c>
      <c r="O258" s="40">
        <v>1</v>
      </c>
      <c r="P258" s="40">
        <v>60</v>
      </c>
      <c r="Q258" s="40">
        <v>0</v>
      </c>
      <c r="R258" s="40" t="s">
        <v>539</v>
      </c>
      <c r="S258" s="76"/>
    </row>
    <row r="259" spans="1:19" ht="49.5" customHeight="1">
      <c r="A259" s="67" t="s">
        <v>677</v>
      </c>
      <c r="B259" s="70">
        <v>13305</v>
      </c>
      <c r="C259" s="45" t="s">
        <v>480</v>
      </c>
      <c r="D259" s="63" t="s">
        <v>680</v>
      </c>
      <c r="E259" s="38" t="s">
        <v>460</v>
      </c>
      <c r="F259" s="37" t="s">
        <v>593</v>
      </c>
      <c r="G259" s="70"/>
      <c r="H259" s="70"/>
      <c r="I259" s="70"/>
      <c r="J259" s="70"/>
      <c r="K259" s="70"/>
      <c r="L259" s="70"/>
      <c r="M259" s="70"/>
      <c r="N259" s="40">
        <v>60</v>
      </c>
      <c r="O259" s="40">
        <v>0</v>
      </c>
      <c r="P259" s="40">
        <v>60</v>
      </c>
      <c r="Q259" s="40">
        <v>0</v>
      </c>
      <c r="R259" s="40" t="s">
        <v>539</v>
      </c>
      <c r="S259" s="76"/>
    </row>
    <row r="260" spans="1:19" ht="49.5" customHeight="1">
      <c r="A260" s="67" t="s">
        <v>677</v>
      </c>
      <c r="B260" s="70">
        <v>13305</v>
      </c>
      <c r="C260" s="45" t="s">
        <v>480</v>
      </c>
      <c r="D260" s="63" t="s">
        <v>680</v>
      </c>
      <c r="E260" s="38" t="s">
        <v>462</v>
      </c>
      <c r="F260" s="37" t="s">
        <v>593</v>
      </c>
      <c r="G260" s="70"/>
      <c r="H260" s="70"/>
      <c r="I260" s="70"/>
      <c r="J260" s="70"/>
      <c r="K260" s="70"/>
      <c r="L260" s="70"/>
      <c r="M260" s="70"/>
      <c r="N260" s="40">
        <v>60</v>
      </c>
      <c r="O260" s="40">
        <v>1</v>
      </c>
      <c r="P260" s="40">
        <v>60</v>
      </c>
      <c r="Q260" s="40">
        <v>0</v>
      </c>
      <c r="R260" s="40" t="s">
        <v>539</v>
      </c>
      <c r="S260" s="76"/>
    </row>
    <row r="261" spans="1:19" ht="49.5" customHeight="1">
      <c r="A261" s="67" t="s">
        <v>677</v>
      </c>
      <c r="B261" s="70">
        <v>13305</v>
      </c>
      <c r="C261" s="45" t="s">
        <v>480</v>
      </c>
      <c r="D261" s="63" t="s">
        <v>681</v>
      </c>
      <c r="E261" s="38" t="s">
        <v>464</v>
      </c>
      <c r="F261" s="37" t="s">
        <v>593</v>
      </c>
      <c r="G261" s="70"/>
      <c r="H261" s="70"/>
      <c r="I261" s="70"/>
      <c r="J261" s="70"/>
      <c r="K261" s="70"/>
      <c r="L261" s="70"/>
      <c r="M261" s="70"/>
      <c r="N261" s="40">
        <v>60</v>
      </c>
      <c r="O261" s="40">
        <v>1</v>
      </c>
      <c r="P261" s="40">
        <v>60</v>
      </c>
      <c r="Q261" s="40">
        <v>0</v>
      </c>
      <c r="R261" s="40" t="s">
        <v>539</v>
      </c>
      <c r="S261" s="76"/>
    </row>
    <row r="262" spans="1:19" ht="49.5" customHeight="1">
      <c r="A262" s="67" t="s">
        <v>677</v>
      </c>
      <c r="B262" s="70">
        <v>13305</v>
      </c>
      <c r="C262" s="45" t="s">
        <v>480</v>
      </c>
      <c r="D262" s="63" t="s">
        <v>681</v>
      </c>
      <c r="E262" s="38" t="s">
        <v>460</v>
      </c>
      <c r="F262" s="37" t="s">
        <v>593</v>
      </c>
      <c r="G262" s="70"/>
      <c r="H262" s="70"/>
      <c r="I262" s="70"/>
      <c r="J262" s="70"/>
      <c r="K262" s="70"/>
      <c r="L262" s="70"/>
      <c r="M262" s="70"/>
      <c r="N262" s="40">
        <v>60</v>
      </c>
      <c r="O262" s="40">
        <v>1</v>
      </c>
      <c r="P262" s="40">
        <v>60</v>
      </c>
      <c r="Q262" s="40">
        <v>0</v>
      </c>
      <c r="R262" s="40" t="s">
        <v>539</v>
      </c>
      <c r="S262" s="76"/>
    </row>
    <row r="263" spans="1:19" ht="49.5" customHeight="1">
      <c r="A263" s="67" t="s">
        <v>677</v>
      </c>
      <c r="B263" s="70">
        <v>13305</v>
      </c>
      <c r="C263" s="45" t="s">
        <v>480</v>
      </c>
      <c r="D263" s="63" t="s">
        <v>681</v>
      </c>
      <c r="E263" s="38" t="s">
        <v>462</v>
      </c>
      <c r="F263" s="37" t="s">
        <v>593</v>
      </c>
      <c r="G263" s="70"/>
      <c r="H263" s="70"/>
      <c r="I263" s="70"/>
      <c r="J263" s="70"/>
      <c r="K263" s="70"/>
      <c r="L263" s="70"/>
      <c r="M263" s="70"/>
      <c r="N263" s="40">
        <v>60</v>
      </c>
      <c r="O263" s="40">
        <v>0</v>
      </c>
      <c r="P263" s="40">
        <v>60</v>
      </c>
      <c r="Q263" s="40">
        <v>0</v>
      </c>
      <c r="R263" s="40" t="s">
        <v>539</v>
      </c>
      <c r="S263" s="76"/>
    </row>
    <row r="264" spans="1:19" ht="49.5" customHeight="1">
      <c r="A264" s="67" t="s">
        <v>677</v>
      </c>
      <c r="B264" s="70">
        <v>13002</v>
      </c>
      <c r="C264" s="45" t="s">
        <v>487</v>
      </c>
      <c r="D264" s="63" t="s">
        <v>682</v>
      </c>
      <c r="E264" s="38" t="s">
        <v>39</v>
      </c>
      <c r="F264" s="37" t="s">
        <v>593</v>
      </c>
      <c r="G264" s="70"/>
      <c r="H264" s="70"/>
      <c r="I264" s="70"/>
      <c r="J264" s="70"/>
      <c r="K264" s="70"/>
      <c r="L264" s="70"/>
      <c r="M264" s="70"/>
      <c r="N264" s="40">
        <v>38</v>
      </c>
      <c r="O264" s="40">
        <v>3</v>
      </c>
      <c r="P264" s="40">
        <v>35</v>
      </c>
      <c r="Q264" s="40">
        <v>8</v>
      </c>
      <c r="R264" s="40" t="s">
        <v>35</v>
      </c>
      <c r="S264" s="76"/>
    </row>
    <row r="265" spans="1:19" ht="49.5" customHeight="1">
      <c r="A265" s="67" t="s">
        <v>677</v>
      </c>
      <c r="B265" s="70">
        <v>13002</v>
      </c>
      <c r="C265" s="45" t="s">
        <v>487</v>
      </c>
      <c r="D265" s="63" t="s">
        <v>682</v>
      </c>
      <c r="E265" s="38" t="s">
        <v>112</v>
      </c>
      <c r="F265" s="37" t="s">
        <v>593</v>
      </c>
      <c r="G265" s="70"/>
      <c r="H265" s="70"/>
      <c r="I265" s="70"/>
      <c r="J265" s="70"/>
      <c r="K265" s="70"/>
      <c r="L265" s="70"/>
      <c r="M265" s="70"/>
      <c r="N265" s="40">
        <v>38</v>
      </c>
      <c r="O265" s="40">
        <v>14</v>
      </c>
      <c r="P265" s="40">
        <v>35</v>
      </c>
      <c r="Q265" s="40">
        <v>15</v>
      </c>
      <c r="R265" s="40" t="s">
        <v>35</v>
      </c>
      <c r="S265" s="76"/>
    </row>
    <row r="266" spans="1:19" ht="49.5" customHeight="1">
      <c r="A266" s="67" t="s">
        <v>677</v>
      </c>
      <c r="B266" s="70">
        <v>13002</v>
      </c>
      <c r="C266" s="45" t="s">
        <v>487</v>
      </c>
      <c r="D266" s="63" t="s">
        <v>682</v>
      </c>
      <c r="E266" s="38" t="s">
        <v>460</v>
      </c>
      <c r="F266" s="37" t="s">
        <v>593</v>
      </c>
      <c r="G266" s="70"/>
      <c r="H266" s="70"/>
      <c r="I266" s="70"/>
      <c r="J266" s="70"/>
      <c r="K266" s="70"/>
      <c r="L266" s="70"/>
      <c r="M266" s="70"/>
      <c r="N266" s="40">
        <v>38</v>
      </c>
      <c r="O266" s="40">
        <v>24</v>
      </c>
      <c r="P266" s="40">
        <v>35</v>
      </c>
      <c r="Q266" s="40">
        <v>30</v>
      </c>
      <c r="R266" s="40" t="s">
        <v>35</v>
      </c>
      <c r="S266" s="76"/>
    </row>
    <row r="267" spans="1:19" ht="49.5" customHeight="1">
      <c r="A267" s="67" t="s">
        <v>677</v>
      </c>
      <c r="B267" s="70">
        <v>13002</v>
      </c>
      <c r="C267" s="45" t="s">
        <v>487</v>
      </c>
      <c r="D267" s="63" t="s">
        <v>683</v>
      </c>
      <c r="E267" s="38" t="s">
        <v>39</v>
      </c>
      <c r="F267" s="37" t="s">
        <v>593</v>
      </c>
      <c r="G267" s="70"/>
      <c r="H267" s="70"/>
      <c r="I267" s="70"/>
      <c r="J267" s="70"/>
      <c r="K267" s="70"/>
      <c r="L267" s="70"/>
      <c r="M267" s="70"/>
      <c r="N267" s="40">
        <v>38</v>
      </c>
      <c r="O267" s="40">
        <v>22</v>
      </c>
      <c r="P267" s="40">
        <v>35</v>
      </c>
      <c r="Q267" s="40">
        <v>22</v>
      </c>
      <c r="R267" s="40" t="s">
        <v>35</v>
      </c>
      <c r="S267" s="76"/>
    </row>
    <row r="268" spans="1:19" ht="49.5" customHeight="1">
      <c r="A268" s="67" t="s">
        <v>677</v>
      </c>
      <c r="B268" s="70">
        <v>13002</v>
      </c>
      <c r="C268" s="45" t="s">
        <v>487</v>
      </c>
      <c r="D268" s="63" t="s">
        <v>683</v>
      </c>
      <c r="E268" s="38" t="s">
        <v>112</v>
      </c>
      <c r="F268" s="37" t="s">
        <v>593</v>
      </c>
      <c r="G268" s="70"/>
      <c r="H268" s="70"/>
      <c r="I268" s="70"/>
      <c r="J268" s="70"/>
      <c r="K268" s="70"/>
      <c r="L268" s="70"/>
      <c r="M268" s="70"/>
      <c r="N268" s="40">
        <v>38</v>
      </c>
      <c r="O268" s="40">
        <v>24</v>
      </c>
      <c r="P268" s="40">
        <v>35</v>
      </c>
      <c r="Q268" s="40">
        <v>18</v>
      </c>
      <c r="R268" s="40" t="s">
        <v>35</v>
      </c>
      <c r="S268" s="76"/>
    </row>
    <row r="269" spans="1:19" ht="49.5" customHeight="1">
      <c r="A269" s="67" t="s">
        <v>677</v>
      </c>
      <c r="B269" s="70">
        <v>13002</v>
      </c>
      <c r="C269" s="45" t="s">
        <v>487</v>
      </c>
      <c r="D269" s="63" t="s">
        <v>683</v>
      </c>
      <c r="E269" s="38" t="s">
        <v>460</v>
      </c>
      <c r="F269" s="37" t="s">
        <v>593</v>
      </c>
      <c r="G269" s="70"/>
      <c r="H269" s="70"/>
      <c r="I269" s="70"/>
      <c r="J269" s="70"/>
      <c r="K269" s="70"/>
      <c r="L269" s="70"/>
      <c r="M269" s="70"/>
      <c r="N269" s="40">
        <v>38</v>
      </c>
      <c r="O269" s="40">
        <v>13</v>
      </c>
      <c r="P269" s="40">
        <v>35</v>
      </c>
      <c r="Q269" s="40">
        <v>5</v>
      </c>
      <c r="R269" s="40" t="s">
        <v>35</v>
      </c>
      <c r="S269" s="76"/>
    </row>
    <row r="270" spans="1:19" ht="49.5" customHeight="1">
      <c r="A270" s="67" t="s">
        <v>677</v>
      </c>
      <c r="B270" s="70">
        <v>13002</v>
      </c>
      <c r="C270" s="45" t="s">
        <v>487</v>
      </c>
      <c r="D270" s="63" t="s">
        <v>684</v>
      </c>
      <c r="E270" s="38" t="s">
        <v>39</v>
      </c>
      <c r="F270" s="37" t="s">
        <v>593</v>
      </c>
      <c r="G270" s="70"/>
      <c r="H270" s="70"/>
      <c r="I270" s="70"/>
      <c r="J270" s="70"/>
      <c r="K270" s="70"/>
      <c r="L270" s="70"/>
      <c r="M270" s="70"/>
      <c r="N270" s="40">
        <v>38</v>
      </c>
      <c r="O270" s="40">
        <v>13</v>
      </c>
      <c r="P270" s="40">
        <v>35</v>
      </c>
      <c r="Q270" s="40">
        <v>5</v>
      </c>
      <c r="R270" s="40" t="s">
        <v>35</v>
      </c>
      <c r="S270" s="76"/>
    </row>
    <row r="271" spans="1:19" ht="49.5" customHeight="1">
      <c r="A271" s="67" t="s">
        <v>677</v>
      </c>
      <c r="B271" s="70">
        <v>13002</v>
      </c>
      <c r="C271" s="45" t="s">
        <v>487</v>
      </c>
      <c r="D271" s="63" t="s">
        <v>684</v>
      </c>
      <c r="E271" s="38" t="s">
        <v>112</v>
      </c>
      <c r="F271" s="37" t="s">
        <v>593</v>
      </c>
      <c r="G271" s="70"/>
      <c r="H271" s="70"/>
      <c r="I271" s="70"/>
      <c r="J271" s="70"/>
      <c r="K271" s="70"/>
      <c r="L271" s="70"/>
      <c r="M271" s="70"/>
      <c r="N271" s="40">
        <v>38</v>
      </c>
      <c r="O271" s="40">
        <v>0</v>
      </c>
      <c r="P271" s="40">
        <v>35</v>
      </c>
      <c r="Q271" s="40">
        <v>2</v>
      </c>
      <c r="R271" s="40" t="s">
        <v>35</v>
      </c>
      <c r="S271" s="76"/>
    </row>
    <row r="272" spans="1:19" ht="49.5" customHeight="1">
      <c r="A272" s="67" t="s">
        <v>677</v>
      </c>
      <c r="B272" s="70">
        <v>13002</v>
      </c>
      <c r="C272" s="45" t="s">
        <v>487</v>
      </c>
      <c r="D272" s="63" t="s">
        <v>684</v>
      </c>
      <c r="E272" s="38" t="s">
        <v>460</v>
      </c>
      <c r="F272" s="37" t="s">
        <v>593</v>
      </c>
      <c r="G272" s="70"/>
      <c r="H272" s="70"/>
      <c r="I272" s="70"/>
      <c r="J272" s="70"/>
      <c r="K272" s="70"/>
      <c r="L272" s="70"/>
      <c r="M272" s="70"/>
      <c r="N272" s="40">
        <v>38</v>
      </c>
      <c r="O272" s="40">
        <v>2</v>
      </c>
      <c r="P272" s="40">
        <v>35</v>
      </c>
      <c r="Q272" s="40">
        <v>0</v>
      </c>
      <c r="R272" s="40" t="s">
        <v>35</v>
      </c>
      <c r="S272" s="76"/>
    </row>
    <row r="273" spans="1:19" ht="49.5" customHeight="1">
      <c r="A273" s="41" t="s">
        <v>685</v>
      </c>
      <c r="B273" s="70">
        <v>13002</v>
      </c>
      <c r="C273" s="45" t="s">
        <v>487</v>
      </c>
      <c r="D273" s="63" t="s">
        <v>1234</v>
      </c>
      <c r="E273" s="38" t="s">
        <v>39</v>
      </c>
      <c r="F273" s="40" t="s">
        <v>686</v>
      </c>
      <c r="G273" s="40">
        <v>38</v>
      </c>
      <c r="H273" s="40">
        <v>2.77</v>
      </c>
      <c r="I273" s="40" t="s">
        <v>35</v>
      </c>
      <c r="J273" s="40">
        <v>35</v>
      </c>
      <c r="K273" s="40">
        <v>3.37</v>
      </c>
      <c r="L273" s="40" t="s">
        <v>35</v>
      </c>
      <c r="M273" s="40" t="s">
        <v>35</v>
      </c>
      <c r="N273" s="70"/>
      <c r="O273" s="70"/>
      <c r="P273" s="70"/>
      <c r="Q273" s="70"/>
      <c r="R273" s="70"/>
      <c r="S273" s="76" t="s">
        <v>1233</v>
      </c>
    </row>
    <row r="274" spans="1:19" ht="49.5" customHeight="1">
      <c r="A274" s="41" t="s">
        <v>685</v>
      </c>
      <c r="B274" s="70">
        <v>13002</v>
      </c>
      <c r="C274" s="45" t="s">
        <v>487</v>
      </c>
      <c r="D274" s="63" t="s">
        <v>1234</v>
      </c>
      <c r="E274" s="38" t="s">
        <v>112</v>
      </c>
      <c r="F274" s="40" t="s">
        <v>686</v>
      </c>
      <c r="G274" s="40">
        <v>38</v>
      </c>
      <c r="H274" s="40">
        <v>4.05</v>
      </c>
      <c r="I274" s="40" t="s">
        <v>35</v>
      </c>
      <c r="J274" s="40">
        <v>35</v>
      </c>
      <c r="K274" s="40">
        <v>4.5</v>
      </c>
      <c r="L274" s="40" t="s">
        <v>35</v>
      </c>
      <c r="M274" s="40" t="s">
        <v>35</v>
      </c>
      <c r="N274" s="70"/>
      <c r="O274" s="70"/>
      <c r="P274" s="70"/>
      <c r="Q274" s="70"/>
      <c r="R274" s="70"/>
      <c r="S274" s="76" t="s">
        <v>1233</v>
      </c>
    </row>
    <row r="275" spans="1:19" ht="49.5" customHeight="1">
      <c r="A275" s="41" t="s">
        <v>685</v>
      </c>
      <c r="B275" s="70">
        <v>13002</v>
      </c>
      <c r="C275" s="45" t="s">
        <v>487</v>
      </c>
      <c r="D275" s="63" t="s">
        <v>1234</v>
      </c>
      <c r="E275" s="38" t="s">
        <v>460</v>
      </c>
      <c r="F275" s="40" t="s">
        <v>686</v>
      </c>
      <c r="G275" s="40">
        <v>38</v>
      </c>
      <c r="H275" s="40">
        <v>4.45</v>
      </c>
      <c r="I275" s="40" t="s">
        <v>35</v>
      </c>
      <c r="J275" s="40">
        <v>35</v>
      </c>
      <c r="K275" s="40">
        <v>4.8600000000000003</v>
      </c>
      <c r="L275" s="40" t="s">
        <v>35</v>
      </c>
      <c r="M275" s="40">
        <v>0.221</v>
      </c>
      <c r="N275" s="70"/>
      <c r="O275" s="70"/>
      <c r="P275" s="70"/>
      <c r="Q275" s="70"/>
      <c r="R275" s="70"/>
      <c r="S275" s="76" t="s">
        <v>1233</v>
      </c>
    </row>
  </sheetData>
  <mergeCells count="18">
    <mergeCell ref="A1:A2"/>
    <mergeCell ref="B1:B2"/>
    <mergeCell ref="C1:C2"/>
    <mergeCell ref="E1:E2"/>
    <mergeCell ref="R1:R2"/>
    <mergeCell ref="F1:F2"/>
    <mergeCell ref="D1:D2"/>
    <mergeCell ref="S1:S2"/>
    <mergeCell ref="G1:I1"/>
    <mergeCell ref="J1:L1"/>
    <mergeCell ref="M1:M2"/>
    <mergeCell ref="N1:O1"/>
    <mergeCell ref="P1:Q1"/>
    <mergeCell ref="G248:M248"/>
    <mergeCell ref="G250:M250"/>
    <mergeCell ref="N33:R33"/>
    <mergeCell ref="N34:R34"/>
    <mergeCell ref="N32:R3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1"/>
  <sheetViews>
    <sheetView zoomScale="40" zoomScaleNormal="40" workbookViewId="0">
      <selection activeCell="N76" sqref="N76"/>
    </sheetView>
  </sheetViews>
  <sheetFormatPr defaultRowHeight="16.5"/>
  <cols>
    <col min="1" max="1" width="20.75" customWidth="1"/>
    <col min="2" max="2" width="12.625" customWidth="1"/>
    <col min="3" max="3" width="14" style="47" customWidth="1"/>
    <col min="4" max="4" width="25.625" customWidth="1"/>
    <col min="5" max="5" width="15.625" customWidth="1"/>
    <col min="19" max="19" width="29.875" style="79" customWidth="1"/>
  </cols>
  <sheetData>
    <row r="1" spans="1:19" ht="16.5" customHeight="1">
      <c r="A1" s="115" t="s">
        <v>143</v>
      </c>
      <c r="B1" s="117" t="s">
        <v>0</v>
      </c>
      <c r="C1" s="118" t="s">
        <v>1</v>
      </c>
      <c r="D1" s="125" t="s">
        <v>11</v>
      </c>
      <c r="E1" s="117" t="s">
        <v>13</v>
      </c>
      <c r="F1" s="117" t="s">
        <v>12</v>
      </c>
      <c r="G1" s="107" t="s">
        <v>96</v>
      </c>
      <c r="H1" s="107"/>
      <c r="I1" s="107"/>
      <c r="J1" s="108" t="s">
        <v>97</v>
      </c>
      <c r="K1" s="109"/>
      <c r="L1" s="110"/>
      <c r="M1" s="107" t="s">
        <v>4</v>
      </c>
      <c r="N1" s="112" t="s">
        <v>98</v>
      </c>
      <c r="O1" s="112"/>
      <c r="P1" s="113" t="s">
        <v>99</v>
      </c>
      <c r="Q1" s="114"/>
      <c r="R1" s="112" t="s">
        <v>4</v>
      </c>
      <c r="S1" s="105" t="s">
        <v>19</v>
      </c>
    </row>
    <row r="2" spans="1:19">
      <c r="A2" s="116"/>
      <c r="B2" s="118"/>
      <c r="C2" s="121"/>
      <c r="D2" s="126"/>
      <c r="E2" s="118"/>
      <c r="F2" s="118"/>
      <c r="G2" s="23" t="s">
        <v>95</v>
      </c>
      <c r="H2" s="26" t="s">
        <v>103</v>
      </c>
      <c r="I2" s="26" t="s">
        <v>104</v>
      </c>
      <c r="J2" s="23" t="s">
        <v>95</v>
      </c>
      <c r="K2" s="26" t="s">
        <v>103</v>
      </c>
      <c r="L2" s="26" t="s">
        <v>104</v>
      </c>
      <c r="M2" s="111"/>
      <c r="N2" s="24" t="s">
        <v>95</v>
      </c>
      <c r="O2" s="24" t="s">
        <v>100</v>
      </c>
      <c r="P2" s="24" t="s">
        <v>95</v>
      </c>
      <c r="Q2" s="24" t="s">
        <v>100</v>
      </c>
      <c r="R2" s="120"/>
      <c r="S2" s="106"/>
    </row>
    <row r="3" spans="1:19" s="36" customFormat="1" ht="49.5" customHeight="1">
      <c r="A3" s="67" t="s">
        <v>1122</v>
      </c>
      <c r="B3" s="70">
        <v>13269</v>
      </c>
      <c r="C3" s="58" t="s">
        <v>431</v>
      </c>
      <c r="D3" s="61" t="s">
        <v>696</v>
      </c>
      <c r="E3" s="58" t="s">
        <v>461</v>
      </c>
      <c r="F3" s="61" t="s">
        <v>101</v>
      </c>
      <c r="G3" s="61"/>
      <c r="H3" s="61"/>
      <c r="I3" s="61"/>
      <c r="J3" s="61"/>
      <c r="K3" s="61"/>
      <c r="L3" s="61"/>
      <c r="M3" s="61"/>
      <c r="N3" s="62">
        <v>25</v>
      </c>
      <c r="O3" s="62">
        <v>22</v>
      </c>
      <c r="P3" s="62">
        <v>25</v>
      </c>
      <c r="Q3" s="62">
        <v>24</v>
      </c>
      <c r="R3" s="62">
        <v>0.62</v>
      </c>
      <c r="S3" s="68"/>
    </row>
    <row r="4" spans="1:19" s="36" customFormat="1" ht="49.5" customHeight="1">
      <c r="A4" s="67" t="s">
        <v>1122</v>
      </c>
      <c r="B4" s="70">
        <v>13232</v>
      </c>
      <c r="C4" s="58" t="s">
        <v>697</v>
      </c>
      <c r="D4" s="61" t="s">
        <v>698</v>
      </c>
      <c r="E4" s="62" t="s">
        <v>583</v>
      </c>
      <c r="F4" s="61" t="s">
        <v>101</v>
      </c>
      <c r="G4" s="61"/>
      <c r="H4" s="61"/>
      <c r="I4" s="61"/>
      <c r="J4" s="61"/>
      <c r="K4" s="61"/>
      <c r="L4" s="61"/>
      <c r="M4" s="61"/>
      <c r="N4" s="62">
        <v>143</v>
      </c>
      <c r="O4" s="62">
        <v>13</v>
      </c>
      <c r="P4" s="62">
        <v>150</v>
      </c>
      <c r="Q4" s="62">
        <v>44</v>
      </c>
      <c r="R4" s="62" t="s">
        <v>133</v>
      </c>
      <c r="S4" s="69"/>
    </row>
    <row r="5" spans="1:19" s="36" customFormat="1" ht="49.5" customHeight="1">
      <c r="A5" s="67" t="s">
        <v>1122</v>
      </c>
      <c r="B5" s="70">
        <v>13232</v>
      </c>
      <c r="C5" s="58" t="s">
        <v>697</v>
      </c>
      <c r="D5" s="58" t="s">
        <v>1063</v>
      </c>
      <c r="E5" s="62" t="s">
        <v>39</v>
      </c>
      <c r="F5" s="61" t="s">
        <v>101</v>
      </c>
      <c r="G5" s="61"/>
      <c r="H5" s="61"/>
      <c r="I5" s="61"/>
      <c r="J5" s="61"/>
      <c r="K5" s="61"/>
      <c r="L5" s="61"/>
      <c r="M5" s="61"/>
      <c r="N5" s="62">
        <v>150</v>
      </c>
      <c r="O5" s="62">
        <v>5</v>
      </c>
      <c r="P5" s="62">
        <v>146</v>
      </c>
      <c r="Q5" s="62">
        <v>2</v>
      </c>
      <c r="R5" s="62" t="s">
        <v>35</v>
      </c>
      <c r="S5" s="69"/>
    </row>
    <row r="6" spans="1:19" s="36" customFormat="1" ht="49.5" customHeight="1">
      <c r="A6" s="67" t="s">
        <v>1122</v>
      </c>
      <c r="B6" s="70">
        <v>13232</v>
      </c>
      <c r="C6" s="58" t="s">
        <v>697</v>
      </c>
      <c r="D6" s="58" t="s">
        <v>1063</v>
      </c>
      <c r="E6" s="62" t="s">
        <v>583</v>
      </c>
      <c r="F6" s="61" t="s">
        <v>101</v>
      </c>
      <c r="G6" s="61"/>
      <c r="H6" s="61"/>
      <c r="I6" s="61"/>
      <c r="J6" s="61"/>
      <c r="K6" s="61"/>
      <c r="L6" s="61"/>
      <c r="M6" s="61"/>
      <c r="N6" s="62">
        <v>137</v>
      </c>
      <c r="O6" s="62">
        <v>52</v>
      </c>
      <c r="P6" s="62">
        <v>142</v>
      </c>
      <c r="Q6" s="62">
        <v>44</v>
      </c>
      <c r="R6" s="62">
        <v>0.23</v>
      </c>
      <c r="S6" s="69"/>
    </row>
    <row r="7" spans="1:19" s="36" customFormat="1" ht="49.5" customHeight="1">
      <c r="A7" s="67" t="s">
        <v>1122</v>
      </c>
      <c r="B7" s="70">
        <v>13232</v>
      </c>
      <c r="C7" s="58" t="s">
        <v>697</v>
      </c>
      <c r="D7" s="58" t="s">
        <v>1063</v>
      </c>
      <c r="E7" s="62" t="s">
        <v>462</v>
      </c>
      <c r="F7" s="61" t="s">
        <v>101</v>
      </c>
      <c r="G7" s="61"/>
      <c r="H7" s="61"/>
      <c r="I7" s="61"/>
      <c r="J7" s="61"/>
      <c r="K7" s="61"/>
      <c r="L7" s="61"/>
      <c r="M7" s="61"/>
      <c r="N7" s="62">
        <v>123</v>
      </c>
      <c r="O7" s="62">
        <v>38</v>
      </c>
      <c r="P7" s="62">
        <v>131</v>
      </c>
      <c r="Q7" s="62">
        <v>35</v>
      </c>
      <c r="R7" s="62">
        <v>0.42</v>
      </c>
      <c r="S7" s="69"/>
    </row>
    <row r="8" spans="1:19" s="36" customFormat="1" ht="49.5" customHeight="1">
      <c r="A8" s="67" t="s">
        <v>1122</v>
      </c>
      <c r="B8" s="70">
        <v>12639</v>
      </c>
      <c r="C8" s="58" t="s">
        <v>699</v>
      </c>
      <c r="D8" s="58" t="s">
        <v>700</v>
      </c>
      <c r="E8" s="62" t="s">
        <v>462</v>
      </c>
      <c r="F8" s="61" t="s">
        <v>101</v>
      </c>
      <c r="G8" s="61"/>
      <c r="H8" s="61"/>
      <c r="I8" s="61"/>
      <c r="J8" s="61"/>
      <c r="K8" s="61"/>
      <c r="L8" s="61"/>
      <c r="M8" s="61"/>
      <c r="N8" s="62">
        <v>30</v>
      </c>
      <c r="O8" s="62">
        <v>15</v>
      </c>
      <c r="P8" s="62">
        <v>30</v>
      </c>
      <c r="Q8" s="62">
        <v>5</v>
      </c>
      <c r="R8" s="62">
        <v>6.0000000000000001E-3</v>
      </c>
      <c r="S8" s="69"/>
    </row>
    <row r="9" spans="1:19" s="36" customFormat="1" ht="49.5" customHeight="1">
      <c r="A9" s="67" t="s">
        <v>1122</v>
      </c>
      <c r="B9" s="70">
        <v>13002</v>
      </c>
      <c r="C9" s="58" t="s">
        <v>702</v>
      </c>
      <c r="D9" s="58" t="s">
        <v>701</v>
      </c>
      <c r="E9" s="62" t="s">
        <v>464</v>
      </c>
      <c r="F9" s="61" t="s">
        <v>101</v>
      </c>
      <c r="G9" s="61"/>
      <c r="H9" s="61"/>
      <c r="I9" s="61"/>
      <c r="J9" s="61"/>
      <c r="K9" s="61"/>
      <c r="L9" s="61"/>
      <c r="M9" s="61"/>
      <c r="N9" s="62">
        <v>38</v>
      </c>
      <c r="O9" s="62">
        <v>25</v>
      </c>
      <c r="P9" s="62">
        <v>35</v>
      </c>
      <c r="Q9" s="62">
        <v>28</v>
      </c>
      <c r="R9" s="62">
        <v>0.17199999999999999</v>
      </c>
      <c r="S9" s="69"/>
    </row>
    <row r="10" spans="1:19" s="36" customFormat="1" ht="49.5" customHeight="1">
      <c r="A10" s="67" t="s">
        <v>1122</v>
      </c>
      <c r="B10" s="70">
        <v>13002</v>
      </c>
      <c r="C10" s="58" t="s">
        <v>702</v>
      </c>
      <c r="D10" s="58" t="s">
        <v>701</v>
      </c>
      <c r="E10" s="62" t="s">
        <v>460</v>
      </c>
      <c r="F10" s="61" t="s">
        <v>101</v>
      </c>
      <c r="G10" s="61"/>
      <c r="H10" s="61"/>
      <c r="I10" s="61"/>
      <c r="J10" s="61"/>
      <c r="K10" s="61"/>
      <c r="L10" s="61"/>
      <c r="M10" s="61"/>
      <c r="N10" s="62">
        <v>38</v>
      </c>
      <c r="O10" s="62">
        <v>29</v>
      </c>
      <c r="P10" s="62">
        <v>35</v>
      </c>
      <c r="Q10" s="62">
        <v>30</v>
      </c>
      <c r="R10" s="62">
        <v>0.29799999999999999</v>
      </c>
      <c r="S10" s="69"/>
    </row>
    <row r="11" spans="1:19" s="36" customFormat="1" ht="49.5" customHeight="1">
      <c r="A11" s="67" t="s">
        <v>1122</v>
      </c>
      <c r="B11" s="70">
        <v>13307</v>
      </c>
      <c r="C11" s="58" t="s">
        <v>703</v>
      </c>
      <c r="D11" s="58" t="s">
        <v>1062</v>
      </c>
      <c r="E11" s="62" t="s">
        <v>1269</v>
      </c>
      <c r="F11" s="61" t="s">
        <v>101</v>
      </c>
      <c r="G11" s="61"/>
      <c r="H11" s="61"/>
      <c r="I11" s="61"/>
      <c r="J11" s="61"/>
      <c r="K11" s="61"/>
      <c r="L11" s="61"/>
      <c r="M11" s="61"/>
      <c r="N11" s="62">
        <v>116</v>
      </c>
      <c r="O11" s="62">
        <v>100</v>
      </c>
      <c r="P11" s="62">
        <v>129</v>
      </c>
      <c r="Q11" s="62">
        <v>79</v>
      </c>
      <c r="R11" s="62" t="s">
        <v>137</v>
      </c>
      <c r="S11" s="69"/>
    </row>
    <row r="12" spans="1:19" s="36" customFormat="1" ht="49.5" customHeight="1">
      <c r="A12" s="67" t="s">
        <v>1122</v>
      </c>
      <c r="B12" s="70">
        <v>13307</v>
      </c>
      <c r="C12" s="58" t="s">
        <v>703</v>
      </c>
      <c r="D12" s="58" t="s">
        <v>1062</v>
      </c>
      <c r="E12" s="62" t="s">
        <v>468</v>
      </c>
      <c r="F12" s="61" t="s">
        <v>101</v>
      </c>
      <c r="G12" s="61"/>
      <c r="H12" s="61"/>
      <c r="I12" s="61"/>
      <c r="J12" s="61"/>
      <c r="K12" s="61"/>
      <c r="L12" s="61"/>
      <c r="M12" s="61"/>
      <c r="N12" s="62">
        <v>116</v>
      </c>
      <c r="O12" s="62">
        <v>108</v>
      </c>
      <c r="P12" s="62">
        <v>129</v>
      </c>
      <c r="Q12" s="62">
        <v>98</v>
      </c>
      <c r="R12" s="62" t="s">
        <v>137</v>
      </c>
      <c r="S12" s="69"/>
    </row>
    <row r="13" spans="1:19" s="36" customFormat="1" ht="49.5" customHeight="1">
      <c r="A13" s="67" t="s">
        <v>1122</v>
      </c>
      <c r="B13" s="70">
        <v>13307</v>
      </c>
      <c r="C13" s="58" t="s">
        <v>703</v>
      </c>
      <c r="D13" s="58" t="s">
        <v>1062</v>
      </c>
      <c r="E13" s="62" t="s">
        <v>460</v>
      </c>
      <c r="F13" s="61" t="s">
        <v>101</v>
      </c>
      <c r="G13" s="61"/>
      <c r="H13" s="61"/>
      <c r="I13" s="61"/>
      <c r="J13" s="61"/>
      <c r="K13" s="61"/>
      <c r="L13" s="61"/>
      <c r="M13" s="61"/>
      <c r="N13" s="62">
        <v>116</v>
      </c>
      <c r="O13" s="62">
        <v>111</v>
      </c>
      <c r="P13" s="62">
        <v>129</v>
      </c>
      <c r="Q13" s="62">
        <v>104</v>
      </c>
      <c r="R13" s="62" t="s">
        <v>137</v>
      </c>
      <c r="S13" s="69"/>
    </row>
    <row r="14" spans="1:19" s="36" customFormat="1" ht="49.5" customHeight="1">
      <c r="A14" s="67" t="s">
        <v>1122</v>
      </c>
      <c r="B14" s="70">
        <v>12558</v>
      </c>
      <c r="C14" s="58" t="s">
        <v>705</v>
      </c>
      <c r="D14" s="58" t="s">
        <v>1059</v>
      </c>
      <c r="E14" s="62" t="s">
        <v>460</v>
      </c>
      <c r="F14" s="61" t="s">
        <v>101</v>
      </c>
      <c r="G14" s="61"/>
      <c r="H14" s="61"/>
      <c r="I14" s="61"/>
      <c r="J14" s="61"/>
      <c r="K14" s="61"/>
      <c r="L14" s="61"/>
      <c r="M14" s="61"/>
      <c r="N14" s="62">
        <v>22</v>
      </c>
      <c r="O14" s="62">
        <v>15</v>
      </c>
      <c r="P14" s="62">
        <v>24</v>
      </c>
      <c r="Q14" s="62">
        <v>22</v>
      </c>
      <c r="R14" s="62">
        <v>4.4999999999999998E-2</v>
      </c>
      <c r="S14" s="69"/>
    </row>
    <row r="15" spans="1:19" s="36" customFormat="1" ht="49.5" customHeight="1">
      <c r="A15" s="67" t="s">
        <v>1122</v>
      </c>
      <c r="B15" s="70">
        <v>12558</v>
      </c>
      <c r="C15" s="58" t="s">
        <v>705</v>
      </c>
      <c r="D15" s="58" t="s">
        <v>1060</v>
      </c>
      <c r="E15" s="62" t="s">
        <v>462</v>
      </c>
      <c r="F15" s="61" t="s">
        <v>101</v>
      </c>
      <c r="G15" s="61"/>
      <c r="H15" s="61"/>
      <c r="I15" s="61"/>
      <c r="J15" s="61"/>
      <c r="K15" s="61"/>
      <c r="L15" s="61"/>
      <c r="M15" s="61"/>
      <c r="N15" s="62">
        <v>22</v>
      </c>
      <c r="O15" s="62">
        <v>5</v>
      </c>
      <c r="P15" s="62">
        <v>24</v>
      </c>
      <c r="Q15" s="62">
        <v>2</v>
      </c>
      <c r="R15" s="62">
        <v>0.17499999999999999</v>
      </c>
      <c r="S15" s="69"/>
    </row>
    <row r="16" spans="1:19" s="36" customFormat="1" ht="49.5" customHeight="1">
      <c r="A16" s="67" t="s">
        <v>1122</v>
      </c>
      <c r="B16" s="70">
        <v>12558</v>
      </c>
      <c r="C16" s="58" t="s">
        <v>705</v>
      </c>
      <c r="D16" s="58" t="s">
        <v>1061</v>
      </c>
      <c r="E16" s="62" t="s">
        <v>462</v>
      </c>
      <c r="F16" s="61" t="s">
        <v>101</v>
      </c>
      <c r="G16" s="61"/>
      <c r="H16" s="61"/>
      <c r="I16" s="61"/>
      <c r="J16" s="61"/>
      <c r="K16" s="61"/>
      <c r="L16" s="61"/>
      <c r="M16" s="61"/>
      <c r="N16" s="62">
        <v>22</v>
      </c>
      <c r="O16" s="62">
        <v>2</v>
      </c>
      <c r="P16" s="62">
        <v>24</v>
      </c>
      <c r="Q16" s="62">
        <v>0</v>
      </c>
      <c r="R16" s="62">
        <v>0.28399999999999997</v>
      </c>
      <c r="S16" s="69"/>
    </row>
    <row r="17" spans="1:19" s="36" customFormat="1" ht="49.5" customHeight="1">
      <c r="A17" s="67" t="s">
        <v>1122</v>
      </c>
      <c r="B17" s="70">
        <v>12558</v>
      </c>
      <c r="C17" s="58" t="s">
        <v>705</v>
      </c>
      <c r="D17" s="58" t="s">
        <v>704</v>
      </c>
      <c r="E17" s="62" t="s">
        <v>462</v>
      </c>
      <c r="F17" s="61" t="s">
        <v>101</v>
      </c>
      <c r="G17" s="61"/>
      <c r="H17" s="61"/>
      <c r="I17" s="61"/>
      <c r="J17" s="61"/>
      <c r="K17" s="61"/>
      <c r="L17" s="61"/>
      <c r="M17" s="61"/>
      <c r="N17" s="62">
        <v>22</v>
      </c>
      <c r="O17" s="62">
        <v>15</v>
      </c>
      <c r="P17" s="62">
        <v>24</v>
      </c>
      <c r="Q17" s="62">
        <v>22</v>
      </c>
      <c r="R17" s="62">
        <v>0.13100000000000001</v>
      </c>
      <c r="S17" s="69"/>
    </row>
    <row r="18" spans="1:19" s="36" customFormat="1" ht="49.5" customHeight="1">
      <c r="A18" s="67" t="s">
        <v>1122</v>
      </c>
      <c r="B18" s="70">
        <v>13269</v>
      </c>
      <c r="C18" s="58" t="s">
        <v>706</v>
      </c>
      <c r="D18" s="58" t="s">
        <v>708</v>
      </c>
      <c r="E18" s="58" t="s">
        <v>1282</v>
      </c>
      <c r="F18" s="61" t="s">
        <v>707</v>
      </c>
      <c r="G18" s="62">
        <v>25</v>
      </c>
      <c r="H18" s="62">
        <v>5.8</v>
      </c>
      <c r="I18" s="62" t="s">
        <v>35</v>
      </c>
      <c r="J18" s="62">
        <v>25</v>
      </c>
      <c r="K18" s="62">
        <v>5.0999999999999996</v>
      </c>
      <c r="L18" s="62" t="s">
        <v>35</v>
      </c>
      <c r="M18" s="62" t="s">
        <v>35</v>
      </c>
      <c r="N18" s="61"/>
      <c r="O18" s="61"/>
      <c r="P18" s="61"/>
      <c r="Q18" s="61"/>
      <c r="R18" s="61"/>
      <c r="S18" s="69"/>
    </row>
    <row r="19" spans="1:19" s="36" customFormat="1" ht="49.5" customHeight="1">
      <c r="A19" s="67" t="s">
        <v>1122</v>
      </c>
      <c r="B19" s="70">
        <v>13232</v>
      </c>
      <c r="C19" s="58" t="s">
        <v>697</v>
      </c>
      <c r="D19" s="58" t="s">
        <v>1107</v>
      </c>
      <c r="E19" s="62" t="s">
        <v>39</v>
      </c>
      <c r="F19" s="61" t="s">
        <v>709</v>
      </c>
      <c r="G19" s="62">
        <v>150</v>
      </c>
      <c r="H19" s="62">
        <v>6.4</v>
      </c>
      <c r="I19" s="62">
        <v>3</v>
      </c>
      <c r="J19" s="62">
        <v>146</v>
      </c>
      <c r="K19" s="62">
        <v>6.5</v>
      </c>
      <c r="L19" s="62">
        <v>3.3</v>
      </c>
      <c r="M19" s="62" t="s">
        <v>35</v>
      </c>
      <c r="N19" s="61"/>
      <c r="O19" s="61"/>
      <c r="P19" s="61"/>
      <c r="Q19" s="61"/>
      <c r="R19" s="61"/>
      <c r="S19" s="69"/>
    </row>
    <row r="20" spans="1:19" s="36" customFormat="1" ht="49.5" customHeight="1">
      <c r="A20" s="67" t="s">
        <v>1122</v>
      </c>
      <c r="B20" s="70">
        <v>13232</v>
      </c>
      <c r="C20" s="58" t="s">
        <v>697</v>
      </c>
      <c r="D20" s="58" t="s">
        <v>1107</v>
      </c>
      <c r="E20" s="62" t="s">
        <v>464</v>
      </c>
      <c r="F20" s="61" t="s">
        <v>709</v>
      </c>
      <c r="G20" s="62">
        <v>137</v>
      </c>
      <c r="H20" s="62">
        <v>3</v>
      </c>
      <c r="I20" s="62">
        <v>3.1</v>
      </c>
      <c r="J20" s="62">
        <v>142</v>
      </c>
      <c r="K20" s="62">
        <v>4</v>
      </c>
      <c r="L20" s="62">
        <v>3.5</v>
      </c>
      <c r="M20" s="62">
        <v>0.01</v>
      </c>
      <c r="N20" s="61"/>
      <c r="O20" s="61"/>
      <c r="P20" s="61"/>
      <c r="Q20" s="61"/>
      <c r="R20" s="61"/>
      <c r="S20" s="69"/>
    </row>
    <row r="21" spans="1:19" s="36" customFormat="1" ht="49.5" customHeight="1">
      <c r="A21" s="67" t="s">
        <v>1122</v>
      </c>
      <c r="B21" s="70">
        <v>13232</v>
      </c>
      <c r="C21" s="58" t="s">
        <v>697</v>
      </c>
      <c r="D21" s="58" t="s">
        <v>1107</v>
      </c>
      <c r="E21" s="62" t="s">
        <v>462</v>
      </c>
      <c r="F21" s="61" t="s">
        <v>709</v>
      </c>
      <c r="G21" s="62">
        <v>123</v>
      </c>
      <c r="H21" s="62">
        <v>3.6</v>
      </c>
      <c r="I21" s="62">
        <v>3.3</v>
      </c>
      <c r="J21" s="62">
        <v>131</v>
      </c>
      <c r="K21" s="62">
        <v>3.6</v>
      </c>
      <c r="L21" s="62">
        <v>3.2</v>
      </c>
      <c r="M21" s="62">
        <v>0.98</v>
      </c>
      <c r="N21" s="61"/>
      <c r="O21" s="61"/>
      <c r="P21" s="61"/>
      <c r="Q21" s="61"/>
      <c r="R21" s="61"/>
      <c r="S21" s="69"/>
    </row>
    <row r="22" spans="1:19" s="36" customFormat="1" ht="49.5" customHeight="1">
      <c r="A22" s="67" t="s">
        <v>1116</v>
      </c>
      <c r="B22" s="70">
        <v>13232</v>
      </c>
      <c r="C22" s="58" t="s">
        <v>697</v>
      </c>
      <c r="D22" s="62" t="s">
        <v>710</v>
      </c>
      <c r="E22" s="62" t="s">
        <v>462</v>
      </c>
      <c r="F22" s="61" t="s">
        <v>101</v>
      </c>
      <c r="G22" s="61"/>
      <c r="H22" s="61"/>
      <c r="I22" s="61"/>
      <c r="J22" s="61"/>
      <c r="K22" s="61"/>
      <c r="L22" s="61"/>
      <c r="M22" s="61"/>
      <c r="N22" s="62">
        <v>161</v>
      </c>
      <c r="O22" s="62">
        <v>14</v>
      </c>
      <c r="P22" s="62">
        <v>176</v>
      </c>
      <c r="Q22" s="62">
        <v>31</v>
      </c>
      <c r="R22" s="62" t="s">
        <v>133</v>
      </c>
      <c r="S22" s="69"/>
    </row>
    <row r="23" spans="1:19" s="36" customFormat="1" ht="49.5" customHeight="1">
      <c r="A23" s="67" t="s">
        <v>1116</v>
      </c>
      <c r="B23" s="70">
        <v>13232</v>
      </c>
      <c r="C23" s="58" t="s">
        <v>697</v>
      </c>
      <c r="D23" s="62" t="s">
        <v>711</v>
      </c>
      <c r="E23" s="62" t="s">
        <v>462</v>
      </c>
      <c r="F23" s="61" t="s">
        <v>101</v>
      </c>
      <c r="G23" s="61"/>
      <c r="H23" s="61"/>
      <c r="I23" s="61"/>
      <c r="J23" s="61"/>
      <c r="K23" s="61"/>
      <c r="L23" s="61"/>
      <c r="M23" s="61"/>
      <c r="N23" s="62">
        <v>161</v>
      </c>
      <c r="O23" s="62">
        <v>7</v>
      </c>
      <c r="P23" s="62">
        <v>176</v>
      </c>
      <c r="Q23" s="62">
        <v>23</v>
      </c>
      <c r="R23" s="62" t="s">
        <v>35</v>
      </c>
      <c r="S23" s="69"/>
    </row>
    <row r="24" spans="1:19" s="36" customFormat="1" ht="49.5" customHeight="1">
      <c r="A24" s="67" t="s">
        <v>1116</v>
      </c>
      <c r="B24" s="70">
        <v>13232</v>
      </c>
      <c r="C24" s="58" t="s">
        <v>697</v>
      </c>
      <c r="D24" s="62" t="s">
        <v>712</v>
      </c>
      <c r="E24" s="62" t="s">
        <v>462</v>
      </c>
      <c r="F24" s="61" t="s">
        <v>101</v>
      </c>
      <c r="G24" s="61"/>
      <c r="H24" s="61"/>
      <c r="I24" s="61"/>
      <c r="J24" s="61"/>
      <c r="K24" s="61"/>
      <c r="L24" s="61"/>
      <c r="M24" s="61"/>
      <c r="N24" s="62">
        <v>161</v>
      </c>
      <c r="O24" s="62">
        <v>7</v>
      </c>
      <c r="P24" s="62">
        <v>176</v>
      </c>
      <c r="Q24" s="62">
        <v>4</v>
      </c>
      <c r="R24" s="62" t="s">
        <v>35</v>
      </c>
      <c r="S24" s="69"/>
    </row>
    <row r="25" spans="1:19" s="36" customFormat="1" ht="49.5" customHeight="1">
      <c r="A25" s="67" t="s">
        <v>1116</v>
      </c>
      <c r="B25" s="70">
        <v>13232</v>
      </c>
      <c r="C25" s="58" t="s">
        <v>697</v>
      </c>
      <c r="D25" s="62" t="s">
        <v>713</v>
      </c>
      <c r="E25" s="62" t="s">
        <v>462</v>
      </c>
      <c r="F25" s="61" t="s">
        <v>101</v>
      </c>
      <c r="G25" s="61"/>
      <c r="H25" s="61"/>
      <c r="I25" s="61"/>
      <c r="J25" s="61"/>
      <c r="K25" s="61"/>
      <c r="L25" s="61"/>
      <c r="M25" s="61"/>
      <c r="N25" s="62">
        <v>161</v>
      </c>
      <c r="O25" s="62">
        <v>1</v>
      </c>
      <c r="P25" s="62">
        <v>176</v>
      </c>
      <c r="Q25" s="62">
        <v>2</v>
      </c>
      <c r="R25" s="62" t="s">
        <v>35</v>
      </c>
      <c r="S25" s="69"/>
    </row>
    <row r="26" spans="1:19" s="36" customFormat="1" ht="49.5" customHeight="1">
      <c r="A26" s="67" t="s">
        <v>1116</v>
      </c>
      <c r="B26" s="70">
        <v>12639</v>
      </c>
      <c r="C26" s="58" t="s">
        <v>716</v>
      </c>
      <c r="D26" s="62" t="s">
        <v>1058</v>
      </c>
      <c r="E26" s="62" t="s">
        <v>462</v>
      </c>
      <c r="F26" s="61" t="s">
        <v>101</v>
      </c>
      <c r="G26" s="61"/>
      <c r="H26" s="61"/>
      <c r="I26" s="61"/>
      <c r="J26" s="61"/>
      <c r="K26" s="61"/>
      <c r="L26" s="61"/>
      <c r="M26" s="61"/>
      <c r="N26" s="62">
        <v>30</v>
      </c>
      <c r="O26" s="62">
        <v>8</v>
      </c>
      <c r="P26" s="62">
        <v>30</v>
      </c>
      <c r="Q26" s="62">
        <v>8</v>
      </c>
      <c r="R26" s="62">
        <v>2.5000000000000001E-2</v>
      </c>
      <c r="S26" s="69"/>
    </row>
    <row r="27" spans="1:19" s="36" customFormat="1" ht="49.5" customHeight="1">
      <c r="A27" s="67" t="s">
        <v>1116</v>
      </c>
      <c r="B27" s="70">
        <v>13002</v>
      </c>
      <c r="C27" s="58" t="s">
        <v>715</v>
      </c>
      <c r="D27" s="62" t="s">
        <v>714</v>
      </c>
      <c r="E27" s="62" t="s">
        <v>464</v>
      </c>
      <c r="F27" s="61" t="s">
        <v>101</v>
      </c>
      <c r="G27" s="61"/>
      <c r="H27" s="61"/>
      <c r="I27" s="61"/>
      <c r="J27" s="61"/>
      <c r="K27" s="61"/>
      <c r="L27" s="61"/>
      <c r="M27" s="61"/>
      <c r="N27" s="62">
        <v>38</v>
      </c>
      <c r="O27" s="62">
        <v>8</v>
      </c>
      <c r="P27" s="62">
        <v>35</v>
      </c>
      <c r="Q27" s="62">
        <v>2</v>
      </c>
      <c r="R27" s="62">
        <v>0.114</v>
      </c>
      <c r="S27" s="69"/>
    </row>
    <row r="28" spans="1:19" s="36" customFormat="1" ht="49.5" customHeight="1">
      <c r="A28" s="67" t="s">
        <v>1116</v>
      </c>
      <c r="B28" s="70">
        <v>13002</v>
      </c>
      <c r="C28" s="58" t="s">
        <v>715</v>
      </c>
      <c r="D28" s="58" t="s">
        <v>714</v>
      </c>
      <c r="E28" s="62" t="s">
        <v>460</v>
      </c>
      <c r="F28" s="61" t="s">
        <v>101</v>
      </c>
      <c r="G28" s="61"/>
      <c r="H28" s="61"/>
      <c r="I28" s="61"/>
      <c r="J28" s="61"/>
      <c r="K28" s="61"/>
      <c r="L28" s="61"/>
      <c r="M28" s="61"/>
      <c r="N28" s="62">
        <v>38</v>
      </c>
      <c r="O28" s="62">
        <v>6</v>
      </c>
      <c r="P28" s="62">
        <v>35</v>
      </c>
      <c r="Q28" s="62">
        <v>3</v>
      </c>
      <c r="R28" s="62">
        <v>0.38300000000000001</v>
      </c>
      <c r="S28" s="69"/>
    </row>
    <row r="29" spans="1:19" s="36" customFormat="1" ht="49.5" customHeight="1">
      <c r="A29" s="67" t="s">
        <v>1116</v>
      </c>
      <c r="B29" s="70">
        <v>13307</v>
      </c>
      <c r="C29" s="58" t="s">
        <v>719</v>
      </c>
      <c r="D29" s="58" t="s">
        <v>718</v>
      </c>
      <c r="E29" s="58" t="s">
        <v>717</v>
      </c>
      <c r="F29" s="61" t="s">
        <v>101</v>
      </c>
      <c r="G29" s="61"/>
      <c r="H29" s="61"/>
      <c r="I29" s="61"/>
      <c r="J29" s="61"/>
      <c r="K29" s="61"/>
      <c r="L29" s="61"/>
      <c r="M29" s="61"/>
      <c r="N29" s="62">
        <v>116</v>
      </c>
      <c r="O29" s="62">
        <v>10</v>
      </c>
      <c r="P29" s="62">
        <v>129</v>
      </c>
      <c r="Q29" s="62">
        <v>36</v>
      </c>
      <c r="R29" s="62" t="s">
        <v>137</v>
      </c>
      <c r="S29" s="69"/>
    </row>
    <row r="30" spans="1:19" s="36" customFormat="1" ht="49.5" customHeight="1">
      <c r="A30" s="69" t="s">
        <v>1166</v>
      </c>
      <c r="B30" s="70">
        <v>13232</v>
      </c>
      <c r="C30" s="58" t="s">
        <v>697</v>
      </c>
      <c r="D30" s="58" t="s">
        <v>720</v>
      </c>
      <c r="E30" s="62" t="s">
        <v>466</v>
      </c>
      <c r="F30" s="61" t="s">
        <v>101</v>
      </c>
      <c r="G30" s="61"/>
      <c r="H30" s="61"/>
      <c r="I30" s="61"/>
      <c r="J30" s="61"/>
      <c r="K30" s="61"/>
      <c r="L30" s="61"/>
      <c r="M30" s="61"/>
      <c r="N30" s="62">
        <v>136</v>
      </c>
      <c r="O30" s="62">
        <v>97</v>
      </c>
      <c r="P30" s="62">
        <v>160</v>
      </c>
      <c r="Q30" s="62">
        <v>90</v>
      </c>
      <c r="R30" s="62" t="s">
        <v>35</v>
      </c>
      <c r="S30" s="69"/>
    </row>
    <row r="31" spans="1:19" s="36" customFormat="1" ht="49.5" customHeight="1">
      <c r="A31" s="69" t="s">
        <v>1166</v>
      </c>
      <c r="B31" s="70">
        <v>13232</v>
      </c>
      <c r="C31" s="58" t="s">
        <v>697</v>
      </c>
      <c r="D31" s="58" t="s">
        <v>720</v>
      </c>
      <c r="E31" s="62" t="s">
        <v>1269</v>
      </c>
      <c r="F31" s="61" t="s">
        <v>101</v>
      </c>
      <c r="G31" s="61"/>
      <c r="H31" s="61"/>
      <c r="I31" s="61"/>
      <c r="J31" s="61"/>
      <c r="K31" s="61"/>
      <c r="L31" s="61"/>
      <c r="M31" s="61"/>
      <c r="N31" s="62">
        <v>129</v>
      </c>
      <c r="O31" s="62">
        <v>72</v>
      </c>
      <c r="P31" s="62">
        <v>155</v>
      </c>
      <c r="Q31" s="62">
        <v>38</v>
      </c>
      <c r="R31" s="62" t="s">
        <v>35</v>
      </c>
      <c r="S31" s="69"/>
    </row>
    <row r="32" spans="1:19" s="36" customFormat="1" ht="49.5" customHeight="1">
      <c r="A32" s="69" t="s">
        <v>1166</v>
      </c>
      <c r="B32" s="70">
        <v>13232</v>
      </c>
      <c r="C32" s="58" t="s">
        <v>697</v>
      </c>
      <c r="D32" s="58" t="s">
        <v>720</v>
      </c>
      <c r="E32" s="62" t="s">
        <v>1288</v>
      </c>
      <c r="F32" s="61" t="s">
        <v>101</v>
      </c>
      <c r="G32" s="61"/>
      <c r="H32" s="61"/>
      <c r="I32" s="61"/>
      <c r="J32" s="61"/>
      <c r="K32" s="61"/>
      <c r="L32" s="61"/>
      <c r="M32" s="61"/>
      <c r="N32" s="62">
        <v>129</v>
      </c>
      <c r="O32" s="62">
        <v>25</v>
      </c>
      <c r="P32" s="62">
        <v>155</v>
      </c>
      <c r="Q32" s="62">
        <v>48</v>
      </c>
      <c r="R32" s="62" t="s">
        <v>35</v>
      </c>
      <c r="S32" s="69"/>
    </row>
    <row r="33" spans="1:19" s="36" customFormat="1" ht="49.5" customHeight="1">
      <c r="A33" s="69" t="s">
        <v>1166</v>
      </c>
      <c r="B33" s="70">
        <v>13232</v>
      </c>
      <c r="C33" s="58" t="s">
        <v>697</v>
      </c>
      <c r="D33" s="58" t="s">
        <v>720</v>
      </c>
      <c r="E33" s="62" t="s">
        <v>464</v>
      </c>
      <c r="F33" s="61" t="s">
        <v>101</v>
      </c>
      <c r="G33" s="61"/>
      <c r="H33" s="61"/>
      <c r="I33" s="61"/>
      <c r="J33" s="61"/>
      <c r="K33" s="61"/>
      <c r="L33" s="61"/>
      <c r="M33" s="61"/>
      <c r="N33" s="62">
        <v>132</v>
      </c>
      <c r="O33" s="62">
        <v>16</v>
      </c>
      <c r="P33" s="62">
        <v>142</v>
      </c>
      <c r="Q33" s="62">
        <v>30</v>
      </c>
      <c r="R33" s="62" t="s">
        <v>35</v>
      </c>
      <c r="S33" s="69"/>
    </row>
    <row r="34" spans="1:19" s="36" customFormat="1" ht="49.5" customHeight="1">
      <c r="A34" s="69" t="s">
        <v>1166</v>
      </c>
      <c r="B34" s="70">
        <v>13232</v>
      </c>
      <c r="C34" s="58" t="s">
        <v>697</v>
      </c>
      <c r="D34" s="58" t="s">
        <v>721</v>
      </c>
      <c r="E34" s="62" t="s">
        <v>466</v>
      </c>
      <c r="F34" s="61" t="s">
        <v>101</v>
      </c>
      <c r="G34" s="61"/>
      <c r="H34" s="61"/>
      <c r="I34" s="61"/>
      <c r="J34" s="61"/>
      <c r="K34" s="61"/>
      <c r="L34" s="61"/>
      <c r="M34" s="61"/>
      <c r="N34" s="62">
        <v>136</v>
      </c>
      <c r="O34" s="62">
        <v>18</v>
      </c>
      <c r="P34" s="62">
        <v>160</v>
      </c>
      <c r="Q34" s="62">
        <v>34</v>
      </c>
      <c r="R34" s="62" t="s">
        <v>35</v>
      </c>
      <c r="S34" s="69"/>
    </row>
    <row r="35" spans="1:19" s="36" customFormat="1" ht="49.5" customHeight="1">
      <c r="A35" s="69" t="s">
        <v>1166</v>
      </c>
      <c r="B35" s="70">
        <v>13232</v>
      </c>
      <c r="C35" s="58" t="s">
        <v>697</v>
      </c>
      <c r="D35" s="58" t="s">
        <v>721</v>
      </c>
      <c r="E35" s="93" t="s">
        <v>1269</v>
      </c>
      <c r="F35" s="61" t="s">
        <v>101</v>
      </c>
      <c r="G35" s="61"/>
      <c r="H35" s="61"/>
      <c r="I35" s="61"/>
      <c r="J35" s="61"/>
      <c r="K35" s="61"/>
      <c r="L35" s="61"/>
      <c r="M35" s="61"/>
      <c r="N35" s="62">
        <v>129</v>
      </c>
      <c r="O35" s="62">
        <v>25</v>
      </c>
      <c r="P35" s="62">
        <v>155</v>
      </c>
      <c r="Q35" s="62">
        <v>48</v>
      </c>
      <c r="R35" s="62" t="s">
        <v>35</v>
      </c>
      <c r="S35" s="69"/>
    </row>
    <row r="36" spans="1:19" s="36" customFormat="1" ht="49.5" customHeight="1">
      <c r="A36" s="69" t="s">
        <v>1166</v>
      </c>
      <c r="B36" s="70">
        <v>13232</v>
      </c>
      <c r="C36" s="58" t="s">
        <v>697</v>
      </c>
      <c r="D36" s="58" t="s">
        <v>721</v>
      </c>
      <c r="E36" s="93" t="s">
        <v>1288</v>
      </c>
      <c r="F36" s="61" t="s">
        <v>101</v>
      </c>
      <c r="G36" s="61"/>
      <c r="H36" s="61"/>
      <c r="I36" s="61"/>
      <c r="J36" s="61"/>
      <c r="K36" s="61"/>
      <c r="L36" s="61"/>
      <c r="M36" s="61"/>
      <c r="N36" s="62">
        <v>127</v>
      </c>
      <c r="O36" s="62">
        <v>49</v>
      </c>
      <c r="P36" s="62">
        <v>149</v>
      </c>
      <c r="Q36" s="62">
        <v>45</v>
      </c>
      <c r="R36" s="62" t="s">
        <v>35</v>
      </c>
      <c r="S36" s="69"/>
    </row>
    <row r="37" spans="1:19" s="36" customFormat="1" ht="49.5" customHeight="1">
      <c r="A37" s="69" t="s">
        <v>1166</v>
      </c>
      <c r="B37" s="70">
        <v>13232</v>
      </c>
      <c r="C37" s="58" t="s">
        <v>697</v>
      </c>
      <c r="D37" s="58" t="s">
        <v>721</v>
      </c>
      <c r="E37" s="62" t="s">
        <v>464</v>
      </c>
      <c r="F37" s="61" t="s">
        <v>101</v>
      </c>
      <c r="G37" s="61"/>
      <c r="H37" s="61"/>
      <c r="I37" s="61"/>
      <c r="J37" s="61"/>
      <c r="K37" s="61"/>
      <c r="L37" s="61"/>
      <c r="M37" s="61"/>
      <c r="N37" s="62">
        <v>132</v>
      </c>
      <c r="O37" s="62">
        <v>48</v>
      </c>
      <c r="P37" s="62">
        <v>142</v>
      </c>
      <c r="Q37" s="62">
        <v>46</v>
      </c>
      <c r="R37" s="62" t="s">
        <v>35</v>
      </c>
      <c r="S37" s="69"/>
    </row>
    <row r="38" spans="1:19" s="36" customFormat="1" ht="49.5" customHeight="1">
      <c r="A38" s="69" t="s">
        <v>1166</v>
      </c>
      <c r="B38" s="70">
        <v>13232</v>
      </c>
      <c r="C38" s="58" t="s">
        <v>697</v>
      </c>
      <c r="D38" s="58" t="s">
        <v>722</v>
      </c>
      <c r="E38" s="62" t="s">
        <v>466</v>
      </c>
      <c r="F38" s="61" t="s">
        <v>101</v>
      </c>
      <c r="G38" s="61"/>
      <c r="H38" s="61"/>
      <c r="I38" s="61"/>
      <c r="J38" s="61"/>
      <c r="K38" s="61"/>
      <c r="L38" s="61"/>
      <c r="M38" s="61"/>
      <c r="N38" s="62">
        <v>136</v>
      </c>
      <c r="O38" s="62">
        <v>21</v>
      </c>
      <c r="P38" s="62">
        <v>160</v>
      </c>
      <c r="Q38" s="62">
        <v>36</v>
      </c>
      <c r="R38" s="62" t="s">
        <v>35</v>
      </c>
      <c r="S38" s="69"/>
    </row>
    <row r="39" spans="1:19" s="36" customFormat="1" ht="49.5" customHeight="1">
      <c r="A39" s="69" t="s">
        <v>1166</v>
      </c>
      <c r="B39" s="70">
        <v>13232</v>
      </c>
      <c r="C39" s="58" t="s">
        <v>697</v>
      </c>
      <c r="D39" s="58" t="s">
        <v>722</v>
      </c>
      <c r="E39" s="93" t="s">
        <v>1269</v>
      </c>
      <c r="F39" s="61" t="s">
        <v>101</v>
      </c>
      <c r="G39" s="61"/>
      <c r="H39" s="61"/>
      <c r="I39" s="61"/>
      <c r="J39" s="61"/>
      <c r="K39" s="61"/>
      <c r="L39" s="61"/>
      <c r="M39" s="61"/>
      <c r="N39" s="62">
        <v>129</v>
      </c>
      <c r="O39" s="62">
        <v>32</v>
      </c>
      <c r="P39" s="62">
        <v>155</v>
      </c>
      <c r="Q39" s="62">
        <v>69</v>
      </c>
      <c r="R39" s="62" t="s">
        <v>35</v>
      </c>
      <c r="S39" s="69"/>
    </row>
    <row r="40" spans="1:19" s="36" customFormat="1" ht="49.5" customHeight="1">
      <c r="A40" s="69" t="s">
        <v>1166</v>
      </c>
      <c r="B40" s="70">
        <v>13232</v>
      </c>
      <c r="C40" s="58" t="s">
        <v>697</v>
      </c>
      <c r="D40" s="58" t="s">
        <v>722</v>
      </c>
      <c r="E40" s="93" t="s">
        <v>1288</v>
      </c>
      <c r="F40" s="61" t="s">
        <v>101</v>
      </c>
      <c r="G40" s="61"/>
      <c r="H40" s="61"/>
      <c r="I40" s="61"/>
      <c r="J40" s="61"/>
      <c r="K40" s="61"/>
      <c r="L40" s="61"/>
      <c r="M40" s="61"/>
      <c r="N40" s="62">
        <v>127</v>
      </c>
      <c r="O40" s="62">
        <v>75</v>
      </c>
      <c r="P40" s="62">
        <v>149</v>
      </c>
      <c r="Q40" s="62">
        <v>56</v>
      </c>
      <c r="R40" s="62" t="s">
        <v>35</v>
      </c>
      <c r="S40" s="69"/>
    </row>
    <row r="41" spans="1:19" s="36" customFormat="1" ht="49.5" customHeight="1">
      <c r="A41" s="69" t="s">
        <v>1166</v>
      </c>
      <c r="B41" s="70">
        <v>13232</v>
      </c>
      <c r="C41" s="58" t="s">
        <v>697</v>
      </c>
      <c r="D41" s="58" t="s">
        <v>722</v>
      </c>
      <c r="E41" s="62" t="s">
        <v>464</v>
      </c>
      <c r="F41" s="61" t="s">
        <v>101</v>
      </c>
      <c r="G41" s="61"/>
      <c r="H41" s="61"/>
      <c r="I41" s="61"/>
      <c r="J41" s="61"/>
      <c r="K41" s="61"/>
      <c r="L41" s="61"/>
      <c r="M41" s="61"/>
      <c r="N41" s="62">
        <v>132</v>
      </c>
      <c r="O41" s="62">
        <v>68</v>
      </c>
      <c r="P41" s="62">
        <v>142</v>
      </c>
      <c r="Q41" s="62">
        <v>66</v>
      </c>
      <c r="R41" s="62" t="s">
        <v>35</v>
      </c>
      <c r="S41" s="69"/>
    </row>
    <row r="42" spans="1:19" s="36" customFormat="1" ht="49.5" customHeight="1">
      <c r="A42" s="69" t="s">
        <v>1166</v>
      </c>
      <c r="B42" s="70">
        <v>13305</v>
      </c>
      <c r="C42" s="58" t="s">
        <v>723</v>
      </c>
      <c r="D42" s="58" t="s">
        <v>724</v>
      </c>
      <c r="E42" s="62" t="s">
        <v>464</v>
      </c>
      <c r="F42" s="62" t="s">
        <v>593</v>
      </c>
      <c r="G42" s="61"/>
      <c r="H42" s="61"/>
      <c r="I42" s="61"/>
      <c r="J42" s="61"/>
      <c r="K42" s="61"/>
      <c r="L42" s="61"/>
      <c r="M42" s="61"/>
      <c r="N42" s="123" t="s">
        <v>725</v>
      </c>
      <c r="O42" s="123"/>
      <c r="P42" s="123"/>
      <c r="Q42" s="123"/>
      <c r="R42" s="123"/>
      <c r="S42" s="69"/>
    </row>
    <row r="43" spans="1:19" s="36" customFormat="1" ht="49.5" customHeight="1">
      <c r="A43" s="69" t="s">
        <v>1166</v>
      </c>
      <c r="B43" s="70">
        <v>13305</v>
      </c>
      <c r="C43" s="58" t="s">
        <v>723</v>
      </c>
      <c r="D43" s="58" t="s">
        <v>724</v>
      </c>
      <c r="E43" s="62" t="s">
        <v>460</v>
      </c>
      <c r="F43" s="62" t="s">
        <v>593</v>
      </c>
      <c r="G43" s="61"/>
      <c r="H43" s="61"/>
      <c r="I43" s="61"/>
      <c r="J43" s="61"/>
      <c r="K43" s="61"/>
      <c r="L43" s="61"/>
      <c r="M43" s="61"/>
      <c r="N43" s="123" t="s">
        <v>725</v>
      </c>
      <c r="O43" s="123"/>
      <c r="P43" s="123"/>
      <c r="Q43" s="123"/>
      <c r="R43" s="123"/>
      <c r="S43" s="69"/>
    </row>
    <row r="44" spans="1:19" s="36" customFormat="1" ht="49.5" customHeight="1">
      <c r="A44" s="69" t="s">
        <v>1166</v>
      </c>
      <c r="B44" s="70">
        <v>13305</v>
      </c>
      <c r="C44" s="58" t="s">
        <v>723</v>
      </c>
      <c r="D44" s="58" t="s">
        <v>724</v>
      </c>
      <c r="E44" s="62" t="s">
        <v>462</v>
      </c>
      <c r="F44" s="62" t="s">
        <v>593</v>
      </c>
      <c r="G44" s="61"/>
      <c r="H44" s="61"/>
      <c r="I44" s="61"/>
      <c r="J44" s="61"/>
      <c r="K44" s="61"/>
      <c r="L44" s="61"/>
      <c r="M44" s="61"/>
      <c r="N44" s="123" t="s">
        <v>725</v>
      </c>
      <c r="O44" s="123"/>
      <c r="P44" s="123"/>
      <c r="Q44" s="123"/>
      <c r="R44" s="123"/>
      <c r="S44" s="69"/>
    </row>
    <row r="45" spans="1:19" s="36" customFormat="1" ht="49.5" customHeight="1">
      <c r="A45" s="69" t="s">
        <v>1166</v>
      </c>
      <c r="B45" s="70">
        <v>13002</v>
      </c>
      <c r="C45" s="58" t="s">
        <v>715</v>
      </c>
      <c r="D45" s="58" t="s">
        <v>726</v>
      </c>
      <c r="E45" s="62" t="s">
        <v>39</v>
      </c>
      <c r="F45" s="62" t="s">
        <v>593</v>
      </c>
      <c r="G45" s="61"/>
      <c r="H45" s="61"/>
      <c r="I45" s="61"/>
      <c r="J45" s="61"/>
      <c r="K45" s="61"/>
      <c r="L45" s="61"/>
      <c r="M45" s="61"/>
      <c r="N45" s="62">
        <v>38</v>
      </c>
      <c r="O45" s="62">
        <v>5</v>
      </c>
      <c r="P45" s="62">
        <v>35</v>
      </c>
      <c r="Q45" s="62">
        <v>5</v>
      </c>
      <c r="R45" s="62" t="s">
        <v>35</v>
      </c>
      <c r="S45" s="69"/>
    </row>
    <row r="46" spans="1:19" s="36" customFormat="1" ht="49.5" customHeight="1">
      <c r="A46" s="69" t="s">
        <v>1166</v>
      </c>
      <c r="B46" s="70">
        <v>13002</v>
      </c>
      <c r="C46" s="58" t="s">
        <v>715</v>
      </c>
      <c r="D46" s="58" t="s">
        <v>726</v>
      </c>
      <c r="E46" s="62" t="s">
        <v>112</v>
      </c>
      <c r="F46" s="62" t="s">
        <v>593</v>
      </c>
      <c r="G46" s="61"/>
      <c r="H46" s="61"/>
      <c r="I46" s="61"/>
      <c r="J46" s="61"/>
      <c r="K46" s="61"/>
      <c r="L46" s="61"/>
      <c r="M46" s="61"/>
      <c r="N46" s="62">
        <v>38</v>
      </c>
      <c r="O46" s="62">
        <v>11</v>
      </c>
      <c r="P46" s="62">
        <v>35</v>
      </c>
      <c r="Q46" s="62">
        <v>11</v>
      </c>
      <c r="R46" s="62" t="s">
        <v>35</v>
      </c>
      <c r="S46" s="69"/>
    </row>
    <row r="47" spans="1:19" s="36" customFormat="1" ht="49.5" customHeight="1">
      <c r="A47" s="69" t="s">
        <v>1166</v>
      </c>
      <c r="B47" s="70">
        <v>13002</v>
      </c>
      <c r="C47" s="58" t="s">
        <v>715</v>
      </c>
      <c r="D47" s="58" t="s">
        <v>726</v>
      </c>
      <c r="E47" s="62" t="s">
        <v>460</v>
      </c>
      <c r="F47" s="62" t="s">
        <v>593</v>
      </c>
      <c r="G47" s="61"/>
      <c r="H47" s="61"/>
      <c r="I47" s="61"/>
      <c r="J47" s="61"/>
      <c r="K47" s="61"/>
      <c r="L47" s="61"/>
      <c r="M47" s="61"/>
      <c r="N47" s="62">
        <v>38</v>
      </c>
      <c r="O47" s="62">
        <v>25</v>
      </c>
      <c r="P47" s="62">
        <v>35</v>
      </c>
      <c r="Q47" s="62">
        <v>26</v>
      </c>
      <c r="R47" s="62" t="s">
        <v>35</v>
      </c>
      <c r="S47" s="69"/>
    </row>
    <row r="48" spans="1:19" s="36" customFormat="1" ht="49.5" customHeight="1">
      <c r="A48" s="69" t="s">
        <v>1166</v>
      </c>
      <c r="B48" s="70">
        <v>13002</v>
      </c>
      <c r="C48" s="58" t="s">
        <v>715</v>
      </c>
      <c r="D48" s="58" t="s">
        <v>727</v>
      </c>
      <c r="E48" s="62" t="s">
        <v>39</v>
      </c>
      <c r="F48" s="62" t="s">
        <v>593</v>
      </c>
      <c r="G48" s="61"/>
      <c r="H48" s="61"/>
      <c r="I48" s="61"/>
      <c r="J48" s="61"/>
      <c r="K48" s="61"/>
      <c r="L48" s="61"/>
      <c r="M48" s="61"/>
      <c r="N48" s="62">
        <v>38</v>
      </c>
      <c r="O48" s="62">
        <v>23</v>
      </c>
      <c r="P48" s="62">
        <v>35</v>
      </c>
      <c r="Q48" s="62">
        <v>22</v>
      </c>
      <c r="R48" s="62" t="s">
        <v>35</v>
      </c>
      <c r="S48" s="69"/>
    </row>
    <row r="49" spans="1:19" s="36" customFormat="1" ht="49.5" customHeight="1">
      <c r="A49" s="69" t="s">
        <v>1166</v>
      </c>
      <c r="B49" s="70">
        <v>13002</v>
      </c>
      <c r="C49" s="58" t="s">
        <v>715</v>
      </c>
      <c r="D49" s="58" t="s">
        <v>727</v>
      </c>
      <c r="E49" s="62" t="s">
        <v>112</v>
      </c>
      <c r="F49" s="62" t="s">
        <v>593</v>
      </c>
      <c r="G49" s="61"/>
      <c r="H49" s="61"/>
      <c r="I49" s="61"/>
      <c r="J49" s="61"/>
      <c r="K49" s="61"/>
      <c r="L49" s="61"/>
      <c r="M49" s="61"/>
      <c r="N49" s="62">
        <v>38</v>
      </c>
      <c r="O49" s="62">
        <v>20</v>
      </c>
      <c r="P49" s="62">
        <v>35</v>
      </c>
      <c r="Q49" s="62">
        <v>18</v>
      </c>
      <c r="R49" s="62" t="s">
        <v>35</v>
      </c>
      <c r="S49" s="69"/>
    </row>
    <row r="50" spans="1:19" s="36" customFormat="1" ht="49.5" customHeight="1">
      <c r="A50" s="69" t="s">
        <v>1166</v>
      </c>
      <c r="B50" s="70">
        <v>13002</v>
      </c>
      <c r="C50" s="58" t="s">
        <v>715</v>
      </c>
      <c r="D50" s="58" t="s">
        <v>727</v>
      </c>
      <c r="E50" s="62" t="s">
        <v>460</v>
      </c>
      <c r="F50" s="62" t="s">
        <v>593</v>
      </c>
      <c r="G50" s="61"/>
      <c r="H50" s="61"/>
      <c r="I50" s="61"/>
      <c r="J50" s="61"/>
      <c r="K50" s="61"/>
      <c r="L50" s="61"/>
      <c r="M50" s="61"/>
      <c r="N50" s="62">
        <v>38</v>
      </c>
      <c r="O50" s="62">
        <v>13</v>
      </c>
      <c r="P50" s="62">
        <v>35</v>
      </c>
      <c r="Q50" s="62">
        <v>9</v>
      </c>
      <c r="R50" s="62" t="s">
        <v>35</v>
      </c>
      <c r="S50" s="69"/>
    </row>
    <row r="51" spans="1:19" s="36" customFormat="1" ht="49.5" customHeight="1">
      <c r="A51" s="69" t="s">
        <v>1166</v>
      </c>
      <c r="B51" s="70">
        <v>13002</v>
      </c>
      <c r="C51" s="58" t="s">
        <v>715</v>
      </c>
      <c r="D51" s="58" t="s">
        <v>728</v>
      </c>
      <c r="E51" s="62" t="s">
        <v>39</v>
      </c>
      <c r="F51" s="62" t="s">
        <v>593</v>
      </c>
      <c r="G51" s="61"/>
      <c r="H51" s="61"/>
      <c r="I51" s="61"/>
      <c r="J51" s="61"/>
      <c r="K51" s="61"/>
      <c r="L51" s="61"/>
      <c r="M51" s="61"/>
      <c r="N51" s="62">
        <v>38</v>
      </c>
      <c r="O51" s="62">
        <v>10</v>
      </c>
      <c r="P51" s="62">
        <v>35</v>
      </c>
      <c r="Q51" s="62">
        <v>8</v>
      </c>
      <c r="R51" s="62" t="s">
        <v>35</v>
      </c>
      <c r="S51" s="69"/>
    </row>
    <row r="52" spans="1:19" s="36" customFormat="1" ht="49.5" customHeight="1">
      <c r="A52" s="69" t="s">
        <v>1166</v>
      </c>
      <c r="B52" s="70">
        <v>13002</v>
      </c>
      <c r="C52" s="58" t="s">
        <v>715</v>
      </c>
      <c r="D52" s="58" t="s">
        <v>728</v>
      </c>
      <c r="E52" s="62" t="s">
        <v>112</v>
      </c>
      <c r="F52" s="62" t="s">
        <v>593</v>
      </c>
      <c r="G52" s="61"/>
      <c r="H52" s="61"/>
      <c r="I52" s="61"/>
      <c r="J52" s="61"/>
      <c r="K52" s="61"/>
      <c r="L52" s="61"/>
      <c r="M52" s="61"/>
      <c r="N52" s="62">
        <v>38</v>
      </c>
      <c r="O52" s="62">
        <v>6</v>
      </c>
      <c r="P52" s="62">
        <v>35</v>
      </c>
      <c r="Q52" s="62">
        <v>7</v>
      </c>
      <c r="R52" s="62" t="s">
        <v>35</v>
      </c>
      <c r="S52" s="69"/>
    </row>
    <row r="53" spans="1:19" s="36" customFormat="1" ht="49.5" customHeight="1">
      <c r="A53" s="69" t="s">
        <v>1166</v>
      </c>
      <c r="B53" s="70">
        <v>13002</v>
      </c>
      <c r="C53" s="58" t="s">
        <v>715</v>
      </c>
      <c r="D53" s="58" t="s">
        <v>728</v>
      </c>
      <c r="E53" s="62" t="s">
        <v>460</v>
      </c>
      <c r="F53" s="62" t="s">
        <v>593</v>
      </c>
      <c r="G53" s="61"/>
      <c r="H53" s="61"/>
      <c r="I53" s="61"/>
      <c r="J53" s="61"/>
      <c r="K53" s="61"/>
      <c r="L53" s="61"/>
      <c r="M53" s="61"/>
      <c r="N53" s="62">
        <v>38</v>
      </c>
      <c r="O53" s="62">
        <v>0</v>
      </c>
      <c r="P53" s="62">
        <v>35</v>
      </c>
      <c r="Q53" s="62">
        <v>0</v>
      </c>
      <c r="R53" s="62" t="s">
        <v>35</v>
      </c>
      <c r="S53" s="69"/>
    </row>
    <row r="54" spans="1:19" s="36" customFormat="1" ht="49.5" customHeight="1">
      <c r="A54" s="69" t="s">
        <v>1166</v>
      </c>
      <c r="B54" s="70">
        <v>13307</v>
      </c>
      <c r="C54" s="58" t="s">
        <v>703</v>
      </c>
      <c r="D54" s="54" t="s">
        <v>619</v>
      </c>
      <c r="E54" s="58" t="s">
        <v>1246</v>
      </c>
      <c r="F54" s="54" t="s">
        <v>593</v>
      </c>
      <c r="G54" s="61"/>
      <c r="H54" s="61"/>
      <c r="I54" s="61"/>
      <c r="J54" s="61"/>
      <c r="K54" s="61"/>
      <c r="L54" s="61"/>
      <c r="M54" s="61"/>
      <c r="N54" s="62">
        <v>116</v>
      </c>
      <c r="O54" s="62">
        <v>11</v>
      </c>
      <c r="P54" s="62">
        <v>129</v>
      </c>
      <c r="Q54" s="62">
        <v>21</v>
      </c>
      <c r="R54" s="62" t="s">
        <v>138</v>
      </c>
      <c r="S54" s="69"/>
    </row>
    <row r="55" spans="1:19" s="36" customFormat="1" ht="49.5" customHeight="1">
      <c r="A55" s="41" t="s">
        <v>1258</v>
      </c>
      <c r="B55" s="70">
        <v>12639</v>
      </c>
      <c r="C55" s="62" t="s">
        <v>1154</v>
      </c>
      <c r="D55" s="62" t="s">
        <v>729</v>
      </c>
      <c r="E55" s="93" t="s">
        <v>731</v>
      </c>
      <c r="F55" s="62" t="s">
        <v>730</v>
      </c>
      <c r="G55" s="62">
        <v>30</v>
      </c>
      <c r="H55" s="62">
        <v>35.03</v>
      </c>
      <c r="I55" s="62">
        <v>7.79</v>
      </c>
      <c r="J55" s="62">
        <v>30</v>
      </c>
      <c r="K55" s="62">
        <v>16.670000000000002</v>
      </c>
      <c r="L55" s="62">
        <v>4.59</v>
      </c>
      <c r="M55" s="62" t="s">
        <v>133</v>
      </c>
      <c r="N55" s="61"/>
      <c r="O55" s="61"/>
      <c r="P55" s="61"/>
      <c r="Q55" s="61"/>
      <c r="R55" s="61"/>
      <c r="S55" s="69"/>
    </row>
    <row r="56" spans="1:19" s="36" customFormat="1" ht="49.5" customHeight="1">
      <c r="A56" s="41" t="s">
        <v>1258</v>
      </c>
      <c r="B56" s="70">
        <v>13038</v>
      </c>
      <c r="C56" s="62" t="s">
        <v>1157</v>
      </c>
      <c r="D56" s="62" t="s">
        <v>729</v>
      </c>
      <c r="E56" s="62" t="s">
        <v>731</v>
      </c>
      <c r="F56" s="62" t="s">
        <v>730</v>
      </c>
      <c r="G56" s="62">
        <v>22</v>
      </c>
      <c r="H56" s="62">
        <v>31</v>
      </c>
      <c r="I56" s="62">
        <v>5.4</v>
      </c>
      <c r="J56" s="62">
        <v>23</v>
      </c>
      <c r="K56" s="62">
        <v>9</v>
      </c>
      <c r="L56" s="62">
        <v>6.3</v>
      </c>
      <c r="M56" s="62">
        <v>3.0000000000000001E-3</v>
      </c>
      <c r="N56" s="61"/>
      <c r="O56" s="61"/>
      <c r="P56" s="61"/>
      <c r="Q56" s="61"/>
      <c r="R56" s="61"/>
      <c r="S56" s="69"/>
    </row>
    <row r="57" spans="1:19" s="36" customFormat="1" ht="49.5" customHeight="1">
      <c r="A57" s="41" t="s">
        <v>1258</v>
      </c>
      <c r="B57" s="70">
        <v>13307</v>
      </c>
      <c r="C57" s="58" t="s">
        <v>136</v>
      </c>
      <c r="D57" s="62" t="s">
        <v>729</v>
      </c>
      <c r="E57" s="93" t="s">
        <v>731</v>
      </c>
      <c r="F57" s="62" t="s">
        <v>730</v>
      </c>
      <c r="G57" s="62">
        <v>116</v>
      </c>
      <c r="H57" s="62">
        <v>21</v>
      </c>
      <c r="I57" s="62">
        <v>11</v>
      </c>
      <c r="J57" s="62">
        <v>129</v>
      </c>
      <c r="K57" s="62">
        <v>12</v>
      </c>
      <c r="L57" s="62">
        <v>6</v>
      </c>
      <c r="M57" s="62" t="s">
        <v>137</v>
      </c>
      <c r="N57" s="61"/>
      <c r="O57" s="61"/>
      <c r="P57" s="61"/>
      <c r="Q57" s="61"/>
      <c r="R57" s="61"/>
      <c r="S57" s="69"/>
    </row>
    <row r="58" spans="1:19" s="36" customFormat="1" ht="49.5" customHeight="1">
      <c r="A58" s="41" t="s">
        <v>1258</v>
      </c>
      <c r="B58" s="70">
        <v>12639</v>
      </c>
      <c r="C58" s="58" t="s">
        <v>699</v>
      </c>
      <c r="D58" s="58" t="s">
        <v>1247</v>
      </c>
      <c r="E58" s="62" t="s">
        <v>518</v>
      </c>
      <c r="F58" s="62" t="s">
        <v>732</v>
      </c>
      <c r="G58" s="62">
        <v>30</v>
      </c>
      <c r="H58" s="62">
        <v>8.8699999999999992</v>
      </c>
      <c r="I58" s="62">
        <v>5.2</v>
      </c>
      <c r="J58" s="62">
        <v>30</v>
      </c>
      <c r="K58" s="62">
        <v>4.67</v>
      </c>
      <c r="L58" s="62">
        <v>2.23</v>
      </c>
      <c r="M58" s="62" t="s">
        <v>133</v>
      </c>
      <c r="N58" s="61"/>
      <c r="O58" s="61"/>
      <c r="P58" s="61"/>
      <c r="Q58" s="61"/>
      <c r="R58" s="61"/>
      <c r="S58" s="69"/>
    </row>
    <row r="59" spans="1:19" s="36" customFormat="1" ht="49.5" customHeight="1">
      <c r="A59" s="41" t="s">
        <v>1258</v>
      </c>
      <c r="B59" s="70">
        <v>12639</v>
      </c>
      <c r="C59" s="58" t="s">
        <v>699</v>
      </c>
      <c r="D59" s="62" t="s">
        <v>734</v>
      </c>
      <c r="E59" s="62" t="s">
        <v>518</v>
      </c>
      <c r="F59" s="62" t="s">
        <v>732</v>
      </c>
      <c r="G59" s="62">
        <v>30</v>
      </c>
      <c r="H59" s="62">
        <v>28</v>
      </c>
      <c r="I59" s="62">
        <v>13.39</v>
      </c>
      <c r="J59" s="62">
        <v>30</v>
      </c>
      <c r="K59" s="62">
        <v>23.9</v>
      </c>
      <c r="L59" s="62">
        <v>8.1999999999999993</v>
      </c>
      <c r="M59" s="62">
        <v>0.155</v>
      </c>
      <c r="N59" s="61"/>
      <c r="O59" s="61"/>
      <c r="P59" s="61"/>
      <c r="Q59" s="61"/>
      <c r="R59" s="61"/>
      <c r="S59" s="69"/>
    </row>
    <row r="60" spans="1:19" s="36" customFormat="1" ht="49.5" customHeight="1">
      <c r="A60" s="41" t="s">
        <v>1258</v>
      </c>
      <c r="B60" s="70">
        <v>13307</v>
      </c>
      <c r="C60" s="58" t="s">
        <v>719</v>
      </c>
      <c r="D60" s="62" t="s">
        <v>735</v>
      </c>
      <c r="E60" s="62" t="s">
        <v>733</v>
      </c>
      <c r="F60" s="62" t="s">
        <v>732</v>
      </c>
      <c r="G60" s="62">
        <v>116</v>
      </c>
      <c r="H60" s="62">
        <v>6</v>
      </c>
      <c r="I60" s="62">
        <v>2.2999999999999998</v>
      </c>
      <c r="J60" s="62">
        <v>129</v>
      </c>
      <c r="K60" s="62">
        <v>2</v>
      </c>
      <c r="L60" s="62">
        <v>1.3</v>
      </c>
      <c r="M60" s="62" t="s">
        <v>137</v>
      </c>
      <c r="N60" s="61"/>
      <c r="O60" s="61"/>
      <c r="P60" s="61"/>
      <c r="Q60" s="61"/>
      <c r="R60" s="61"/>
      <c r="S60" s="69"/>
    </row>
    <row r="61" spans="1:19" s="36" customFormat="1" ht="49.5" customHeight="1">
      <c r="A61" s="41" t="s">
        <v>1258</v>
      </c>
      <c r="B61" s="70">
        <v>13322</v>
      </c>
      <c r="C61" s="62" t="s">
        <v>1155</v>
      </c>
      <c r="D61" s="62" t="s">
        <v>736</v>
      </c>
      <c r="E61" s="62" t="s">
        <v>1289</v>
      </c>
      <c r="F61" s="62" t="s">
        <v>739</v>
      </c>
      <c r="G61" s="62">
        <v>18</v>
      </c>
      <c r="H61" s="62">
        <v>8.8000000000000007</v>
      </c>
      <c r="I61" s="62">
        <v>2.5</v>
      </c>
      <c r="J61" s="62">
        <v>18</v>
      </c>
      <c r="K61" s="62">
        <v>8.3000000000000007</v>
      </c>
      <c r="L61" s="62">
        <v>2.2000000000000002</v>
      </c>
      <c r="M61" s="62">
        <v>0.69599999999999995</v>
      </c>
      <c r="N61" s="61"/>
      <c r="O61" s="61"/>
      <c r="P61" s="61"/>
      <c r="Q61" s="61"/>
      <c r="R61" s="61"/>
      <c r="S61" s="69"/>
    </row>
    <row r="62" spans="1:19" s="36" customFormat="1" ht="49.5" customHeight="1">
      <c r="A62" s="41" t="s">
        <v>1258</v>
      </c>
      <c r="B62" s="70">
        <v>12639</v>
      </c>
      <c r="C62" s="58" t="s">
        <v>437</v>
      </c>
      <c r="D62" s="62" t="s">
        <v>737</v>
      </c>
      <c r="E62" s="62" t="s">
        <v>518</v>
      </c>
      <c r="F62" s="62" t="s">
        <v>732</v>
      </c>
      <c r="G62" s="62">
        <v>30</v>
      </c>
      <c r="H62" s="62">
        <v>6.42</v>
      </c>
      <c r="I62" s="62">
        <v>3.67</v>
      </c>
      <c r="J62" s="62">
        <v>30</v>
      </c>
      <c r="K62" s="62">
        <v>4.5199999999999996</v>
      </c>
      <c r="L62" s="62">
        <v>3.35</v>
      </c>
      <c r="M62" s="62">
        <v>0.29199999999999998</v>
      </c>
      <c r="N62" s="61"/>
      <c r="O62" s="61"/>
      <c r="P62" s="61"/>
      <c r="Q62" s="61"/>
      <c r="R62" s="61"/>
      <c r="S62" s="69"/>
    </row>
    <row r="63" spans="1:19" s="36" customFormat="1" ht="49.5" customHeight="1">
      <c r="A63" s="41" t="s">
        <v>1258</v>
      </c>
      <c r="B63" s="70">
        <v>13038</v>
      </c>
      <c r="C63" s="62" t="s">
        <v>1157</v>
      </c>
      <c r="D63" s="62" t="s">
        <v>736</v>
      </c>
      <c r="E63" s="62" t="s">
        <v>518</v>
      </c>
      <c r="F63" s="62" t="s">
        <v>739</v>
      </c>
      <c r="G63" s="62">
        <v>22</v>
      </c>
      <c r="H63" s="62">
        <v>13</v>
      </c>
      <c r="I63" s="58" t="s">
        <v>741</v>
      </c>
      <c r="J63" s="62">
        <v>23</v>
      </c>
      <c r="K63" s="62">
        <v>9</v>
      </c>
      <c r="L63" s="58" t="s">
        <v>741</v>
      </c>
      <c r="M63" s="62">
        <v>0.02</v>
      </c>
      <c r="N63" s="61"/>
      <c r="O63" s="61"/>
      <c r="P63" s="61"/>
      <c r="Q63" s="61"/>
      <c r="R63" s="61"/>
      <c r="S63" s="69"/>
    </row>
    <row r="64" spans="1:19" s="36" customFormat="1" ht="49.5" customHeight="1">
      <c r="A64" s="41" t="s">
        <v>1258</v>
      </c>
      <c r="B64" s="70">
        <v>13038</v>
      </c>
      <c r="C64" s="62" t="s">
        <v>1157</v>
      </c>
      <c r="D64" s="62" t="s">
        <v>738</v>
      </c>
      <c r="E64" s="93" t="s">
        <v>1289</v>
      </c>
      <c r="F64" s="62" t="s">
        <v>740</v>
      </c>
      <c r="G64" s="62">
        <v>22</v>
      </c>
      <c r="H64" s="62">
        <v>17</v>
      </c>
      <c r="I64" s="54" t="s">
        <v>139</v>
      </c>
      <c r="J64" s="62">
        <v>23</v>
      </c>
      <c r="K64" s="62">
        <v>11</v>
      </c>
      <c r="L64" s="58" t="s">
        <v>742</v>
      </c>
      <c r="M64" s="62">
        <v>1E-3</v>
      </c>
      <c r="N64" s="61"/>
      <c r="O64" s="61"/>
      <c r="P64" s="61"/>
      <c r="Q64" s="61"/>
      <c r="R64" s="61"/>
      <c r="S64" s="69"/>
    </row>
    <row r="65" spans="1:19" s="36" customFormat="1" ht="49.5" customHeight="1">
      <c r="A65" s="41" t="s">
        <v>1258</v>
      </c>
      <c r="B65" s="70">
        <v>13232</v>
      </c>
      <c r="C65" s="62" t="s">
        <v>1159</v>
      </c>
      <c r="D65" s="58" t="s">
        <v>743</v>
      </c>
      <c r="E65" s="62" t="s">
        <v>39</v>
      </c>
      <c r="F65" s="62" t="s">
        <v>537</v>
      </c>
      <c r="G65" s="62">
        <v>150</v>
      </c>
      <c r="H65" s="62">
        <v>2.5</v>
      </c>
      <c r="I65" s="62">
        <v>2.7</v>
      </c>
      <c r="J65" s="62">
        <v>148</v>
      </c>
      <c r="K65" s="62">
        <v>2.2000000000000002</v>
      </c>
      <c r="L65" s="62">
        <v>2.5</v>
      </c>
      <c r="M65" s="62" t="s">
        <v>35</v>
      </c>
      <c r="N65" s="61"/>
      <c r="O65" s="61"/>
      <c r="P65" s="61"/>
      <c r="Q65" s="61"/>
      <c r="R65" s="61"/>
      <c r="S65" s="69"/>
    </row>
    <row r="66" spans="1:19" s="36" customFormat="1" ht="49.5" customHeight="1">
      <c r="A66" s="41" t="s">
        <v>1258</v>
      </c>
      <c r="B66" s="70">
        <v>13232</v>
      </c>
      <c r="C66" s="62" t="s">
        <v>1159</v>
      </c>
      <c r="D66" s="58" t="s">
        <v>743</v>
      </c>
      <c r="E66" s="62" t="s">
        <v>466</v>
      </c>
      <c r="F66" s="62" t="s">
        <v>537</v>
      </c>
      <c r="G66" s="62">
        <v>140</v>
      </c>
      <c r="H66" s="62">
        <v>4.5999999999999996</v>
      </c>
      <c r="I66" s="62">
        <v>2.8</v>
      </c>
      <c r="J66" s="62">
        <v>162</v>
      </c>
      <c r="K66" s="62">
        <v>3.4</v>
      </c>
      <c r="L66" s="62">
        <v>2.8</v>
      </c>
      <c r="M66" s="62" t="s">
        <v>133</v>
      </c>
      <c r="N66" s="61"/>
      <c r="O66" s="61"/>
      <c r="P66" s="61"/>
      <c r="Q66" s="61"/>
      <c r="R66" s="61"/>
      <c r="S66" s="69"/>
    </row>
    <row r="67" spans="1:19" s="36" customFormat="1" ht="49.5" customHeight="1">
      <c r="A67" s="41" t="s">
        <v>1258</v>
      </c>
      <c r="B67" s="70">
        <v>13232</v>
      </c>
      <c r="C67" s="62" t="s">
        <v>1159</v>
      </c>
      <c r="D67" s="58" t="s">
        <v>743</v>
      </c>
      <c r="E67" s="93" t="s">
        <v>1269</v>
      </c>
      <c r="F67" s="62" t="s">
        <v>537</v>
      </c>
      <c r="G67" s="62">
        <v>133</v>
      </c>
      <c r="H67" s="62">
        <v>3.1</v>
      </c>
      <c r="I67" s="62">
        <v>2.4</v>
      </c>
      <c r="J67" s="62">
        <v>157</v>
      </c>
      <c r="K67" s="62">
        <v>1.6</v>
      </c>
      <c r="L67" s="62">
        <v>2.2999999999999998</v>
      </c>
      <c r="M67" s="62" t="s">
        <v>133</v>
      </c>
      <c r="N67" s="61"/>
      <c r="O67" s="61"/>
      <c r="P67" s="61"/>
      <c r="Q67" s="61"/>
      <c r="R67" s="61"/>
      <c r="S67" s="69"/>
    </row>
    <row r="68" spans="1:19" s="36" customFormat="1" ht="49.5" customHeight="1">
      <c r="A68" s="41" t="s">
        <v>1258</v>
      </c>
      <c r="B68" s="70">
        <v>13232</v>
      </c>
      <c r="C68" s="62" t="s">
        <v>1159</v>
      </c>
      <c r="D68" s="58" t="s">
        <v>743</v>
      </c>
      <c r="E68" s="93" t="s">
        <v>1288</v>
      </c>
      <c r="F68" s="62" t="s">
        <v>537</v>
      </c>
      <c r="G68" s="62">
        <v>129</v>
      </c>
      <c r="H68" s="62">
        <v>1.4</v>
      </c>
      <c r="I68" s="62">
        <v>1.9</v>
      </c>
      <c r="J68" s="62">
        <v>151</v>
      </c>
      <c r="K68" s="62">
        <v>1.3</v>
      </c>
      <c r="L68" s="62">
        <v>2</v>
      </c>
      <c r="M68" s="62">
        <v>0.44</v>
      </c>
      <c r="N68" s="61"/>
      <c r="O68" s="61"/>
      <c r="P68" s="61"/>
      <c r="Q68" s="61"/>
      <c r="R68" s="61"/>
      <c r="S68" s="69"/>
    </row>
    <row r="69" spans="1:19" s="36" customFormat="1" ht="49.5" customHeight="1">
      <c r="A69" s="41" t="s">
        <v>1258</v>
      </c>
      <c r="B69" s="70">
        <v>13232</v>
      </c>
      <c r="C69" s="62" t="s">
        <v>1159</v>
      </c>
      <c r="D69" s="58" t="s">
        <v>743</v>
      </c>
      <c r="E69" s="62" t="s">
        <v>464</v>
      </c>
      <c r="F69" s="62" t="s">
        <v>537</v>
      </c>
      <c r="G69" s="62">
        <v>137</v>
      </c>
      <c r="H69" s="62">
        <v>1</v>
      </c>
      <c r="I69" s="62">
        <v>1.8</v>
      </c>
      <c r="J69" s="62">
        <v>144</v>
      </c>
      <c r="K69" s="62">
        <v>1.2</v>
      </c>
      <c r="L69" s="62">
        <v>2.1</v>
      </c>
      <c r="M69" s="62">
        <v>0.32</v>
      </c>
      <c r="N69" s="61"/>
      <c r="O69" s="61"/>
      <c r="P69" s="61"/>
      <c r="Q69" s="61"/>
      <c r="R69" s="61"/>
      <c r="S69" s="69"/>
    </row>
    <row r="70" spans="1:19" s="36" customFormat="1" ht="49.5" customHeight="1">
      <c r="A70" s="41" t="s">
        <v>1258</v>
      </c>
      <c r="B70" s="70">
        <v>13232</v>
      </c>
      <c r="C70" s="62" t="s">
        <v>1159</v>
      </c>
      <c r="D70" s="58" t="s">
        <v>746</v>
      </c>
      <c r="E70" s="62" t="s">
        <v>39</v>
      </c>
      <c r="F70" s="62" t="s">
        <v>537</v>
      </c>
      <c r="G70" s="62">
        <v>150</v>
      </c>
      <c r="H70" s="62">
        <v>2.5</v>
      </c>
      <c r="I70" s="62">
        <v>2.7</v>
      </c>
      <c r="J70" s="62">
        <v>148</v>
      </c>
      <c r="K70" s="62">
        <v>2.2000000000000002</v>
      </c>
      <c r="L70" s="62">
        <v>2.5</v>
      </c>
      <c r="M70" s="62" t="s">
        <v>35</v>
      </c>
      <c r="N70" s="61"/>
      <c r="O70" s="61"/>
      <c r="P70" s="61"/>
      <c r="Q70" s="61"/>
      <c r="R70" s="61"/>
      <c r="S70" s="69"/>
    </row>
    <row r="71" spans="1:19" s="36" customFormat="1" ht="49.5" customHeight="1">
      <c r="A71" s="41" t="s">
        <v>1258</v>
      </c>
      <c r="B71" s="70">
        <v>13232</v>
      </c>
      <c r="C71" s="62" t="s">
        <v>1159</v>
      </c>
      <c r="D71" s="58" t="s">
        <v>747</v>
      </c>
      <c r="E71" s="93" t="s">
        <v>1269</v>
      </c>
      <c r="F71" s="62" t="s">
        <v>537</v>
      </c>
      <c r="G71" s="62">
        <v>133</v>
      </c>
      <c r="H71" s="62">
        <v>6.3</v>
      </c>
      <c r="I71" s="62">
        <v>2.9</v>
      </c>
      <c r="J71" s="62">
        <v>157</v>
      </c>
      <c r="K71" s="62">
        <v>3.9</v>
      </c>
      <c r="L71" s="62">
        <v>3.2</v>
      </c>
      <c r="M71" s="62" t="s">
        <v>133</v>
      </c>
      <c r="N71" s="61"/>
      <c r="O71" s="61"/>
      <c r="P71" s="61"/>
      <c r="Q71" s="61"/>
      <c r="R71" s="61"/>
      <c r="S71" s="69"/>
    </row>
    <row r="72" spans="1:19" s="36" customFormat="1" ht="49.5" customHeight="1">
      <c r="A72" s="41" t="s">
        <v>1258</v>
      </c>
      <c r="B72" s="70">
        <v>13232</v>
      </c>
      <c r="C72" s="62" t="s">
        <v>1159</v>
      </c>
      <c r="D72" s="58" t="s">
        <v>747</v>
      </c>
      <c r="E72" s="93" t="s">
        <v>1288</v>
      </c>
      <c r="F72" s="62" t="s">
        <v>537</v>
      </c>
      <c r="G72" s="62">
        <v>129</v>
      </c>
      <c r="H72" s="62">
        <v>2.4</v>
      </c>
      <c r="I72" s="62">
        <v>2.5</v>
      </c>
      <c r="J72" s="62">
        <v>151</v>
      </c>
      <c r="K72" s="62">
        <v>2.1</v>
      </c>
      <c r="L72" s="62">
        <v>2.7</v>
      </c>
      <c r="M72" s="62">
        <v>0.38</v>
      </c>
      <c r="N72" s="61"/>
      <c r="O72" s="61"/>
      <c r="P72" s="61"/>
      <c r="Q72" s="61"/>
      <c r="R72" s="61"/>
      <c r="S72" s="69"/>
    </row>
    <row r="73" spans="1:19" s="36" customFormat="1" ht="49.5" customHeight="1">
      <c r="A73" s="41" t="s">
        <v>1258</v>
      </c>
      <c r="B73" s="70">
        <v>13232</v>
      </c>
      <c r="C73" s="62" t="s">
        <v>1159</v>
      </c>
      <c r="D73" s="58" t="s">
        <v>747</v>
      </c>
      <c r="E73" s="62" t="s">
        <v>464</v>
      </c>
      <c r="F73" s="62" t="s">
        <v>537</v>
      </c>
      <c r="G73" s="62">
        <v>137</v>
      </c>
      <c r="H73" s="62">
        <v>1.6</v>
      </c>
      <c r="I73" s="62">
        <v>2.2999999999999998</v>
      </c>
      <c r="J73" s="62">
        <v>144</v>
      </c>
      <c r="K73" s="62">
        <v>1.7</v>
      </c>
      <c r="L73" s="62">
        <v>2.6</v>
      </c>
      <c r="M73" s="62">
        <v>0.56000000000000005</v>
      </c>
      <c r="N73" s="61"/>
      <c r="O73" s="61"/>
      <c r="P73" s="61"/>
      <c r="Q73" s="61"/>
      <c r="R73" s="61"/>
      <c r="S73" s="69"/>
    </row>
    <row r="74" spans="1:19" s="36" customFormat="1" ht="49.5" customHeight="1">
      <c r="A74" s="41" t="s">
        <v>1258</v>
      </c>
      <c r="B74" s="70">
        <v>13232</v>
      </c>
      <c r="C74" s="62" t="s">
        <v>1159</v>
      </c>
      <c r="D74" s="54" t="s">
        <v>748</v>
      </c>
      <c r="E74" s="58" t="s">
        <v>744</v>
      </c>
      <c r="F74" s="62" t="s">
        <v>537</v>
      </c>
      <c r="G74" s="62">
        <v>136</v>
      </c>
      <c r="H74" s="62">
        <v>2.1</v>
      </c>
      <c r="I74" s="62">
        <v>3</v>
      </c>
      <c r="J74" s="62">
        <v>160</v>
      </c>
      <c r="K74" s="62">
        <v>1.1000000000000001</v>
      </c>
      <c r="L74" s="62">
        <v>3.1</v>
      </c>
      <c r="M74" s="62">
        <v>7.0000000000000001E-3</v>
      </c>
      <c r="N74" s="61"/>
      <c r="O74" s="61"/>
      <c r="P74" s="61"/>
      <c r="Q74" s="61"/>
      <c r="R74" s="61"/>
      <c r="S74" s="69"/>
    </row>
    <row r="75" spans="1:19" s="36" customFormat="1" ht="49.5" customHeight="1">
      <c r="A75" s="41" t="s">
        <v>1258</v>
      </c>
      <c r="B75" s="70">
        <v>13232</v>
      </c>
      <c r="C75" s="62" t="s">
        <v>1159</v>
      </c>
      <c r="D75" s="54" t="s">
        <v>748</v>
      </c>
      <c r="E75" s="58" t="s">
        <v>1276</v>
      </c>
      <c r="F75" s="62" t="s">
        <v>537</v>
      </c>
      <c r="G75" s="62">
        <v>129</v>
      </c>
      <c r="H75" s="62">
        <v>0.7</v>
      </c>
      <c r="I75" s="62">
        <v>2.8</v>
      </c>
      <c r="J75" s="62">
        <v>155</v>
      </c>
      <c r="K75" s="62">
        <v>-0.7</v>
      </c>
      <c r="L75" s="62">
        <v>2.9</v>
      </c>
      <c r="M75" s="62" t="s">
        <v>134</v>
      </c>
      <c r="N75" s="61"/>
      <c r="O75" s="61"/>
      <c r="P75" s="61"/>
      <c r="Q75" s="61"/>
      <c r="R75" s="61"/>
      <c r="S75" s="69"/>
    </row>
    <row r="76" spans="1:19" s="36" customFormat="1" ht="49.5" customHeight="1">
      <c r="A76" s="41" t="s">
        <v>1258</v>
      </c>
      <c r="B76" s="70">
        <v>13232</v>
      </c>
      <c r="C76" s="62" t="s">
        <v>1159</v>
      </c>
      <c r="D76" s="54" t="s">
        <v>748</v>
      </c>
      <c r="E76" s="58" t="s">
        <v>1277</v>
      </c>
      <c r="F76" s="62" t="s">
        <v>537</v>
      </c>
      <c r="G76" s="62">
        <v>127</v>
      </c>
      <c r="H76" s="62">
        <v>-1</v>
      </c>
      <c r="I76" s="62">
        <v>2.8</v>
      </c>
      <c r="J76" s="62">
        <v>149</v>
      </c>
      <c r="K76" s="62">
        <v>-1</v>
      </c>
      <c r="L76" s="62">
        <v>2.9</v>
      </c>
      <c r="M76" s="62" t="s">
        <v>134</v>
      </c>
      <c r="N76" s="61"/>
      <c r="O76" s="61"/>
      <c r="P76" s="61"/>
      <c r="Q76" s="61"/>
      <c r="R76" s="61"/>
      <c r="S76" s="69"/>
    </row>
    <row r="77" spans="1:19" s="36" customFormat="1" ht="49.5" customHeight="1">
      <c r="A77" s="41" t="s">
        <v>1258</v>
      </c>
      <c r="B77" s="70">
        <v>13232</v>
      </c>
      <c r="C77" s="62" t="s">
        <v>1159</v>
      </c>
      <c r="D77" s="54" t="s">
        <v>748</v>
      </c>
      <c r="E77" s="58" t="s">
        <v>745</v>
      </c>
      <c r="F77" s="62" t="s">
        <v>537</v>
      </c>
      <c r="G77" s="62">
        <v>132</v>
      </c>
      <c r="H77" s="62">
        <v>-1.3</v>
      </c>
      <c r="I77" s="62">
        <v>2.6</v>
      </c>
      <c r="J77" s="62">
        <v>142</v>
      </c>
      <c r="K77" s="62">
        <v>-1</v>
      </c>
      <c r="L77" s="62">
        <v>2.9</v>
      </c>
      <c r="M77" s="62">
        <v>0.41</v>
      </c>
      <c r="N77" s="61"/>
      <c r="O77" s="61"/>
      <c r="P77" s="61"/>
      <c r="Q77" s="61"/>
      <c r="R77" s="61"/>
      <c r="S77" s="69"/>
    </row>
    <row r="78" spans="1:19" s="36" customFormat="1" ht="49.5" customHeight="1">
      <c r="A78" s="41" t="s">
        <v>1258</v>
      </c>
      <c r="B78" s="70">
        <v>13322</v>
      </c>
      <c r="C78" s="58" t="s">
        <v>1153</v>
      </c>
      <c r="D78" s="54" t="s">
        <v>748</v>
      </c>
      <c r="E78" s="58" t="s">
        <v>749</v>
      </c>
      <c r="F78" s="62" t="s">
        <v>537</v>
      </c>
      <c r="G78" s="62">
        <v>18</v>
      </c>
      <c r="H78" s="62">
        <v>6.7</v>
      </c>
      <c r="I78" s="62">
        <v>1.5</v>
      </c>
      <c r="J78" s="62">
        <v>18</v>
      </c>
      <c r="K78" s="62">
        <v>6.7</v>
      </c>
      <c r="L78" s="62">
        <v>1.5</v>
      </c>
      <c r="M78" s="62">
        <v>0.40600000000000003</v>
      </c>
      <c r="N78" s="61"/>
      <c r="O78" s="61"/>
      <c r="P78" s="61"/>
      <c r="Q78" s="61"/>
      <c r="R78" s="61"/>
      <c r="S78" s="69"/>
    </row>
    <row r="79" spans="1:19" s="36" customFormat="1" ht="49.5" customHeight="1">
      <c r="A79" s="41" t="s">
        <v>1258</v>
      </c>
      <c r="B79" s="70">
        <v>12639</v>
      </c>
      <c r="C79" s="58" t="s">
        <v>437</v>
      </c>
      <c r="D79" s="54" t="s">
        <v>748</v>
      </c>
      <c r="E79" s="62" t="s">
        <v>690</v>
      </c>
      <c r="F79" s="62" t="s">
        <v>537</v>
      </c>
      <c r="G79" s="62">
        <v>30</v>
      </c>
      <c r="H79" s="62">
        <v>6.33</v>
      </c>
      <c r="I79" s="62">
        <v>1.66</v>
      </c>
      <c r="J79" s="62">
        <v>30</v>
      </c>
      <c r="K79" s="62">
        <v>2.5</v>
      </c>
      <c r="L79" s="62">
        <v>2</v>
      </c>
      <c r="M79" s="62" t="s">
        <v>133</v>
      </c>
      <c r="N79" s="61"/>
      <c r="O79" s="61"/>
      <c r="P79" s="61"/>
      <c r="Q79" s="61"/>
      <c r="R79" s="61"/>
      <c r="S79" s="69"/>
    </row>
    <row r="80" spans="1:19" s="36" customFormat="1" ht="49.5" customHeight="1">
      <c r="A80" s="41" t="s">
        <v>1258</v>
      </c>
      <c r="B80" s="70">
        <v>12639</v>
      </c>
      <c r="C80" s="58" t="s">
        <v>437</v>
      </c>
      <c r="D80" s="54" t="s">
        <v>748</v>
      </c>
      <c r="E80" s="93" t="s">
        <v>1269</v>
      </c>
      <c r="F80" s="62" t="s">
        <v>537</v>
      </c>
      <c r="G80" s="62">
        <v>30</v>
      </c>
      <c r="H80" s="62">
        <v>4.53</v>
      </c>
      <c r="I80" s="62">
        <v>2.34</v>
      </c>
      <c r="J80" s="62">
        <v>30</v>
      </c>
      <c r="K80" s="62">
        <v>1.63</v>
      </c>
      <c r="L80" s="62">
        <v>1.8</v>
      </c>
      <c r="M80" s="62" t="s">
        <v>133</v>
      </c>
      <c r="N80" s="61"/>
      <c r="O80" s="61"/>
      <c r="P80" s="61"/>
      <c r="Q80" s="61"/>
      <c r="R80" s="61"/>
      <c r="S80" s="69"/>
    </row>
    <row r="81" spans="1:19" s="36" customFormat="1" ht="49.5" customHeight="1">
      <c r="A81" s="41" t="s">
        <v>1258</v>
      </c>
      <c r="B81" s="70">
        <v>13002</v>
      </c>
      <c r="C81" s="58" t="s">
        <v>442</v>
      </c>
      <c r="D81" s="54" t="s">
        <v>748</v>
      </c>
      <c r="E81" s="62" t="s">
        <v>39</v>
      </c>
      <c r="F81" s="62" t="s">
        <v>537</v>
      </c>
      <c r="G81" s="62">
        <v>38</v>
      </c>
      <c r="H81" s="62">
        <v>3.32</v>
      </c>
      <c r="I81" s="62" t="s">
        <v>35</v>
      </c>
      <c r="J81" s="62">
        <v>35</v>
      </c>
      <c r="K81" s="62">
        <v>3.32</v>
      </c>
      <c r="L81" s="62" t="s">
        <v>35</v>
      </c>
      <c r="M81" s="62">
        <v>0.26500000000000001</v>
      </c>
      <c r="N81" s="61"/>
      <c r="O81" s="61"/>
      <c r="P81" s="61"/>
      <c r="Q81" s="61"/>
      <c r="R81" s="61"/>
      <c r="S81" s="69"/>
    </row>
    <row r="82" spans="1:19" s="36" customFormat="1" ht="49.5" customHeight="1">
      <c r="A82" s="41" t="s">
        <v>1258</v>
      </c>
      <c r="B82" s="70">
        <v>13002</v>
      </c>
      <c r="C82" s="58" t="s">
        <v>442</v>
      </c>
      <c r="D82" s="54" t="s">
        <v>748</v>
      </c>
      <c r="E82" s="62" t="s">
        <v>750</v>
      </c>
      <c r="F82" s="62" t="s">
        <v>537</v>
      </c>
      <c r="G82" s="62">
        <v>38</v>
      </c>
      <c r="H82" s="62" t="s">
        <v>35</v>
      </c>
      <c r="I82" s="62" t="s">
        <v>35</v>
      </c>
      <c r="J82" s="62">
        <v>35</v>
      </c>
      <c r="K82" s="62" t="s">
        <v>35</v>
      </c>
      <c r="L82" s="62" t="s">
        <v>35</v>
      </c>
      <c r="M82" s="62">
        <v>0.14000000000000001</v>
      </c>
      <c r="N82" s="61"/>
      <c r="O82" s="61"/>
      <c r="P82" s="61"/>
      <c r="Q82" s="61"/>
      <c r="R82" s="61"/>
      <c r="S82" s="69"/>
    </row>
    <row r="83" spans="1:19" s="36" customFormat="1" ht="49.5" customHeight="1">
      <c r="A83" s="41" t="s">
        <v>1258</v>
      </c>
      <c r="B83" s="70">
        <v>13002</v>
      </c>
      <c r="C83" s="58" t="s">
        <v>442</v>
      </c>
      <c r="D83" s="54" t="s">
        <v>748</v>
      </c>
      <c r="E83" s="62" t="s">
        <v>466</v>
      </c>
      <c r="F83" s="62" t="s">
        <v>537</v>
      </c>
      <c r="G83" s="62">
        <v>38</v>
      </c>
      <c r="H83" s="62" t="s">
        <v>35</v>
      </c>
      <c r="I83" s="62" t="s">
        <v>35</v>
      </c>
      <c r="J83" s="62">
        <v>35</v>
      </c>
      <c r="K83" s="62" t="s">
        <v>35</v>
      </c>
      <c r="L83" s="62" t="s">
        <v>35</v>
      </c>
      <c r="M83" s="62">
        <v>0.32600000000000001</v>
      </c>
      <c r="N83" s="61"/>
      <c r="O83" s="61"/>
      <c r="P83" s="61"/>
      <c r="Q83" s="61"/>
      <c r="R83" s="61"/>
      <c r="S83" s="69"/>
    </row>
    <row r="84" spans="1:19" s="36" customFormat="1" ht="49.5" customHeight="1">
      <c r="A84" s="41" t="s">
        <v>1258</v>
      </c>
      <c r="B84" s="70">
        <v>13002</v>
      </c>
      <c r="C84" s="58" t="s">
        <v>442</v>
      </c>
      <c r="D84" s="54" t="s">
        <v>748</v>
      </c>
      <c r="E84" s="62" t="s">
        <v>120</v>
      </c>
      <c r="F84" s="62" t="s">
        <v>537</v>
      </c>
      <c r="G84" s="62">
        <v>38</v>
      </c>
      <c r="H84" s="62" t="s">
        <v>35</v>
      </c>
      <c r="I84" s="62" t="s">
        <v>35</v>
      </c>
      <c r="J84" s="62">
        <v>35</v>
      </c>
      <c r="K84" s="62" t="s">
        <v>35</v>
      </c>
      <c r="L84" s="62" t="s">
        <v>35</v>
      </c>
      <c r="M84" s="62">
        <v>0.442</v>
      </c>
      <c r="N84" s="61"/>
      <c r="O84" s="61"/>
      <c r="P84" s="61"/>
      <c r="Q84" s="61"/>
      <c r="R84" s="61"/>
      <c r="S84" s="69"/>
    </row>
    <row r="85" spans="1:19" s="36" customFormat="1" ht="49.5" customHeight="1">
      <c r="A85" s="41" t="s">
        <v>1258</v>
      </c>
      <c r="B85" s="70">
        <v>13002</v>
      </c>
      <c r="C85" s="58" t="s">
        <v>442</v>
      </c>
      <c r="D85" s="54" t="s">
        <v>748</v>
      </c>
      <c r="E85" s="62" t="s">
        <v>109</v>
      </c>
      <c r="F85" s="62" t="s">
        <v>537</v>
      </c>
      <c r="G85" s="62">
        <v>38</v>
      </c>
      <c r="H85" s="62" t="s">
        <v>35</v>
      </c>
      <c r="I85" s="62" t="s">
        <v>35</v>
      </c>
      <c r="J85" s="62">
        <v>35</v>
      </c>
      <c r="K85" s="62" t="s">
        <v>35</v>
      </c>
      <c r="L85" s="62" t="s">
        <v>35</v>
      </c>
      <c r="M85" s="62">
        <v>0.253</v>
      </c>
      <c r="N85" s="61"/>
      <c r="O85" s="61"/>
      <c r="P85" s="61"/>
      <c r="Q85" s="61"/>
      <c r="R85" s="61"/>
      <c r="S85" s="69"/>
    </row>
    <row r="86" spans="1:19" s="36" customFormat="1" ht="49.5" customHeight="1">
      <c r="A86" s="41" t="s">
        <v>1258</v>
      </c>
      <c r="B86" s="70">
        <v>13002</v>
      </c>
      <c r="C86" s="58" t="s">
        <v>442</v>
      </c>
      <c r="D86" s="54" t="s">
        <v>748</v>
      </c>
      <c r="E86" s="62" t="s">
        <v>110</v>
      </c>
      <c r="F86" s="62" t="s">
        <v>537</v>
      </c>
      <c r="G86" s="62">
        <v>38</v>
      </c>
      <c r="H86" s="62" t="s">
        <v>35</v>
      </c>
      <c r="I86" s="62" t="s">
        <v>35</v>
      </c>
      <c r="J86" s="62">
        <v>35</v>
      </c>
      <c r="K86" s="62" t="s">
        <v>35</v>
      </c>
      <c r="L86" s="62" t="s">
        <v>35</v>
      </c>
      <c r="M86" s="62">
        <v>0.193</v>
      </c>
      <c r="N86" s="61"/>
      <c r="O86" s="61"/>
      <c r="P86" s="61"/>
      <c r="Q86" s="61"/>
      <c r="R86" s="61"/>
      <c r="S86" s="69"/>
    </row>
    <row r="87" spans="1:19" s="36" customFormat="1" ht="49.5" customHeight="1">
      <c r="A87" s="41" t="s">
        <v>1258</v>
      </c>
      <c r="B87" s="70">
        <v>13002</v>
      </c>
      <c r="C87" s="58" t="s">
        <v>442</v>
      </c>
      <c r="D87" s="54" t="s">
        <v>748</v>
      </c>
      <c r="E87" s="62" t="s">
        <v>111</v>
      </c>
      <c r="F87" s="62" t="s">
        <v>537</v>
      </c>
      <c r="G87" s="62">
        <v>38</v>
      </c>
      <c r="H87" s="62" t="s">
        <v>35</v>
      </c>
      <c r="I87" s="62" t="s">
        <v>35</v>
      </c>
      <c r="J87" s="62">
        <v>35</v>
      </c>
      <c r="K87" s="62" t="s">
        <v>35</v>
      </c>
      <c r="L87" s="62" t="s">
        <v>35</v>
      </c>
      <c r="M87" s="62">
        <v>0.11799999999999999</v>
      </c>
      <c r="N87" s="61"/>
      <c r="O87" s="61"/>
      <c r="P87" s="61"/>
      <c r="Q87" s="61"/>
      <c r="R87" s="61"/>
      <c r="S87" s="69"/>
    </row>
    <row r="88" spans="1:19" s="36" customFormat="1" ht="49.5" customHeight="1">
      <c r="A88" s="41" t="s">
        <v>1258</v>
      </c>
      <c r="B88" s="70">
        <v>13002</v>
      </c>
      <c r="C88" s="58" t="s">
        <v>442</v>
      </c>
      <c r="D88" s="54" t="s">
        <v>748</v>
      </c>
      <c r="E88" s="62" t="s">
        <v>112</v>
      </c>
      <c r="F88" s="62" t="s">
        <v>537</v>
      </c>
      <c r="G88" s="62">
        <v>38</v>
      </c>
      <c r="H88" s="62">
        <v>3.73</v>
      </c>
      <c r="I88" s="62" t="s">
        <v>35</v>
      </c>
      <c r="J88" s="62">
        <v>35</v>
      </c>
      <c r="K88" s="62">
        <v>3.95</v>
      </c>
      <c r="L88" s="62" t="s">
        <v>35</v>
      </c>
      <c r="M88" s="62">
        <v>0.26800000000000002</v>
      </c>
      <c r="N88" s="61"/>
      <c r="O88" s="61"/>
      <c r="P88" s="61"/>
      <c r="Q88" s="61"/>
      <c r="R88" s="61"/>
      <c r="S88" s="69"/>
    </row>
    <row r="89" spans="1:19" s="36" customFormat="1" ht="49.5" customHeight="1">
      <c r="A89" s="41" t="s">
        <v>1258</v>
      </c>
      <c r="B89" s="70">
        <v>13002</v>
      </c>
      <c r="C89" s="58" t="s">
        <v>442</v>
      </c>
      <c r="D89" s="54" t="s">
        <v>748</v>
      </c>
      <c r="E89" s="93" t="s">
        <v>1269</v>
      </c>
      <c r="F89" s="62" t="s">
        <v>537</v>
      </c>
      <c r="G89" s="62">
        <v>38</v>
      </c>
      <c r="H89" s="62">
        <v>3.9</v>
      </c>
      <c r="I89" s="62">
        <v>1</v>
      </c>
      <c r="J89" s="62">
        <v>35</v>
      </c>
      <c r="K89" s="62">
        <v>4.5</v>
      </c>
      <c r="L89" s="62">
        <v>1</v>
      </c>
      <c r="M89" s="62">
        <v>0.52200000000000002</v>
      </c>
      <c r="N89" s="61"/>
      <c r="O89" s="61"/>
      <c r="P89" s="61"/>
      <c r="Q89" s="61"/>
      <c r="R89" s="61"/>
      <c r="S89" s="69"/>
    </row>
    <row r="90" spans="1:19" s="36" customFormat="1" ht="49.5" customHeight="1">
      <c r="A90" s="41" t="s">
        <v>1258</v>
      </c>
      <c r="B90" s="70">
        <v>13002</v>
      </c>
      <c r="C90" s="58" t="s">
        <v>442</v>
      </c>
      <c r="D90" s="54" t="s">
        <v>748</v>
      </c>
      <c r="E90" s="62" t="s">
        <v>460</v>
      </c>
      <c r="F90" s="62" t="s">
        <v>537</v>
      </c>
      <c r="G90" s="62">
        <v>38</v>
      </c>
      <c r="H90" s="62">
        <v>4.63</v>
      </c>
      <c r="I90" s="62" t="s">
        <v>35</v>
      </c>
      <c r="J90" s="62">
        <v>35</v>
      </c>
      <c r="K90" s="62">
        <v>4.6399999999999997</v>
      </c>
      <c r="L90" s="62" t="s">
        <v>35</v>
      </c>
      <c r="M90" s="62">
        <v>0.70199999999999996</v>
      </c>
      <c r="N90" s="61"/>
      <c r="O90" s="61"/>
      <c r="P90" s="61"/>
      <c r="Q90" s="61"/>
      <c r="R90" s="61"/>
      <c r="S90" s="69"/>
    </row>
    <row r="91" spans="1:19" s="36" customFormat="1" ht="49.5" customHeight="1">
      <c r="A91" s="41" t="s">
        <v>1258</v>
      </c>
      <c r="B91" s="70">
        <v>13038</v>
      </c>
      <c r="C91" s="62" t="s">
        <v>1157</v>
      </c>
      <c r="D91" s="54" t="s">
        <v>748</v>
      </c>
      <c r="E91" s="93" t="s">
        <v>1269</v>
      </c>
      <c r="F91" s="62" t="s">
        <v>537</v>
      </c>
      <c r="G91" s="62">
        <v>22</v>
      </c>
      <c r="H91" s="62">
        <v>4.4000000000000004</v>
      </c>
      <c r="I91" s="62" t="s">
        <v>752</v>
      </c>
      <c r="J91" s="62">
        <v>23</v>
      </c>
      <c r="K91" s="62">
        <v>2.2000000000000002</v>
      </c>
      <c r="L91" s="62" t="s">
        <v>751</v>
      </c>
      <c r="M91" s="62">
        <v>2E-3</v>
      </c>
      <c r="N91" s="61"/>
      <c r="O91" s="61"/>
      <c r="P91" s="61"/>
      <c r="Q91" s="61"/>
      <c r="R91" s="61"/>
      <c r="S91" s="69"/>
    </row>
    <row r="92" spans="1:19" ht="49.5" customHeight="1">
      <c r="A92" s="41" t="s">
        <v>755</v>
      </c>
      <c r="B92" s="70">
        <v>13269</v>
      </c>
      <c r="C92" s="58" t="s">
        <v>753</v>
      </c>
      <c r="D92" s="54" t="s">
        <v>755</v>
      </c>
      <c r="E92" s="62" t="s">
        <v>460</v>
      </c>
      <c r="F92" s="62" t="s">
        <v>593</v>
      </c>
      <c r="G92" s="61"/>
      <c r="H92" s="61"/>
      <c r="I92" s="61"/>
      <c r="J92" s="61"/>
      <c r="K92" s="61"/>
      <c r="L92" s="61"/>
      <c r="M92" s="61"/>
      <c r="N92" s="62">
        <v>25</v>
      </c>
      <c r="O92" s="62">
        <v>1</v>
      </c>
      <c r="P92" s="62">
        <v>25</v>
      </c>
      <c r="Q92" s="62">
        <v>3</v>
      </c>
      <c r="R92" s="62" t="s">
        <v>35</v>
      </c>
      <c r="S92" s="69"/>
    </row>
    <row r="93" spans="1:19" ht="49.5" customHeight="1">
      <c r="A93" s="41" t="s">
        <v>755</v>
      </c>
      <c r="B93" s="70">
        <v>13232</v>
      </c>
      <c r="C93" s="58" t="s">
        <v>697</v>
      </c>
      <c r="D93" s="54" t="s">
        <v>755</v>
      </c>
      <c r="E93" s="62" t="s">
        <v>462</v>
      </c>
      <c r="F93" s="62" t="s">
        <v>593</v>
      </c>
      <c r="G93" s="61"/>
      <c r="H93" s="61"/>
      <c r="I93" s="61"/>
      <c r="J93" s="61"/>
      <c r="K93" s="61"/>
      <c r="L93" s="61"/>
      <c r="M93" s="61"/>
      <c r="N93" s="62">
        <v>161</v>
      </c>
      <c r="O93" s="62">
        <v>48</v>
      </c>
      <c r="P93" s="62">
        <v>176</v>
      </c>
      <c r="Q93" s="62">
        <v>87</v>
      </c>
      <c r="R93" s="62">
        <v>5.0000000000000001E-4</v>
      </c>
      <c r="S93" s="69"/>
    </row>
    <row r="94" spans="1:19" ht="49.5" customHeight="1">
      <c r="A94" s="41" t="s">
        <v>755</v>
      </c>
      <c r="B94" s="70">
        <v>13232</v>
      </c>
      <c r="C94" s="58" t="s">
        <v>697</v>
      </c>
      <c r="D94" s="58" t="s">
        <v>1057</v>
      </c>
      <c r="E94" s="62" t="s">
        <v>462</v>
      </c>
      <c r="F94" s="62" t="s">
        <v>593</v>
      </c>
      <c r="G94" s="61"/>
      <c r="H94" s="61"/>
      <c r="I94" s="61"/>
      <c r="J94" s="61"/>
      <c r="K94" s="61"/>
      <c r="L94" s="61"/>
      <c r="M94" s="61"/>
      <c r="N94" s="62">
        <v>161</v>
      </c>
      <c r="O94" s="62">
        <v>34</v>
      </c>
      <c r="P94" s="62">
        <v>176</v>
      </c>
      <c r="Q94" s="62">
        <v>37</v>
      </c>
      <c r="R94" s="62">
        <v>0.85</v>
      </c>
      <c r="S94" s="69"/>
    </row>
    <row r="95" spans="1:19" ht="49.5" customHeight="1">
      <c r="A95" s="41" t="s">
        <v>755</v>
      </c>
      <c r="B95" s="70">
        <v>13322</v>
      </c>
      <c r="C95" s="62" t="s">
        <v>1155</v>
      </c>
      <c r="D95" s="54" t="s">
        <v>755</v>
      </c>
      <c r="E95" s="62" t="s">
        <v>468</v>
      </c>
      <c r="F95" s="62" t="s">
        <v>593</v>
      </c>
      <c r="G95" s="61"/>
      <c r="H95" s="61"/>
      <c r="I95" s="61"/>
      <c r="J95" s="61"/>
      <c r="K95" s="61"/>
      <c r="L95" s="61"/>
      <c r="M95" s="61"/>
      <c r="N95" s="62">
        <v>18</v>
      </c>
      <c r="O95" s="62">
        <v>0</v>
      </c>
      <c r="P95" s="62">
        <v>18</v>
      </c>
      <c r="Q95" s="62">
        <v>0</v>
      </c>
      <c r="R95" s="62" t="s">
        <v>145</v>
      </c>
      <c r="S95" s="69"/>
    </row>
    <row r="96" spans="1:19" ht="49.5" customHeight="1">
      <c r="A96" s="41" t="s">
        <v>755</v>
      </c>
      <c r="B96" s="70">
        <v>13322</v>
      </c>
      <c r="C96" s="62" t="s">
        <v>1155</v>
      </c>
      <c r="D96" s="61" t="s">
        <v>756</v>
      </c>
      <c r="E96" s="62" t="s">
        <v>471</v>
      </c>
      <c r="F96" s="62" t="s">
        <v>593</v>
      </c>
      <c r="G96" s="61"/>
      <c r="H96" s="61"/>
      <c r="I96" s="61"/>
      <c r="J96" s="61"/>
      <c r="K96" s="61"/>
      <c r="L96" s="61"/>
      <c r="M96" s="61"/>
      <c r="N96" s="62">
        <v>18</v>
      </c>
      <c r="O96" s="62">
        <v>2</v>
      </c>
      <c r="P96" s="62">
        <v>18</v>
      </c>
      <c r="Q96" s="62">
        <v>0</v>
      </c>
      <c r="R96" s="62">
        <v>0.48599999999999999</v>
      </c>
      <c r="S96" s="69"/>
    </row>
    <row r="97" spans="1:19" ht="49.5" customHeight="1">
      <c r="A97" s="41" t="s">
        <v>755</v>
      </c>
      <c r="B97" s="70">
        <v>13322</v>
      </c>
      <c r="C97" s="62" t="s">
        <v>1155</v>
      </c>
      <c r="D97" s="61" t="s">
        <v>756</v>
      </c>
      <c r="E97" s="62" t="s">
        <v>460</v>
      </c>
      <c r="F97" s="62" t="s">
        <v>593</v>
      </c>
      <c r="G97" s="61"/>
      <c r="H97" s="61"/>
      <c r="I97" s="61"/>
      <c r="J97" s="61"/>
      <c r="K97" s="61"/>
      <c r="L97" s="61"/>
      <c r="M97" s="61"/>
      <c r="N97" s="62">
        <v>18</v>
      </c>
      <c r="O97" s="62">
        <v>1</v>
      </c>
      <c r="P97" s="62">
        <v>18</v>
      </c>
      <c r="Q97" s="62">
        <v>2</v>
      </c>
      <c r="R97" s="62" t="s">
        <v>145</v>
      </c>
      <c r="S97" s="69"/>
    </row>
    <row r="98" spans="1:19" ht="49.5" customHeight="1">
      <c r="A98" s="41" t="s">
        <v>755</v>
      </c>
      <c r="B98" s="70">
        <v>12639</v>
      </c>
      <c r="C98" s="58" t="s">
        <v>699</v>
      </c>
      <c r="D98" s="61" t="s">
        <v>756</v>
      </c>
      <c r="E98" s="62" t="s">
        <v>462</v>
      </c>
      <c r="F98" s="62" t="s">
        <v>593</v>
      </c>
      <c r="G98" s="61"/>
      <c r="H98" s="61"/>
      <c r="I98" s="61"/>
      <c r="J98" s="61"/>
      <c r="K98" s="61"/>
      <c r="L98" s="61"/>
      <c r="M98" s="61"/>
      <c r="N98" s="62">
        <v>30</v>
      </c>
      <c r="O98" s="62">
        <v>2</v>
      </c>
      <c r="P98" s="62">
        <v>30</v>
      </c>
      <c r="Q98" s="62">
        <v>0</v>
      </c>
      <c r="R98" s="62">
        <v>0.15</v>
      </c>
      <c r="S98" s="69"/>
    </row>
    <row r="99" spans="1:19" ht="49.5" customHeight="1">
      <c r="A99" s="41" t="s">
        <v>755</v>
      </c>
      <c r="B99" s="70">
        <v>13038</v>
      </c>
      <c r="C99" s="58" t="s">
        <v>754</v>
      </c>
      <c r="D99" s="61" t="s">
        <v>756</v>
      </c>
      <c r="E99" s="62" t="s">
        <v>1285</v>
      </c>
      <c r="F99" s="62" t="s">
        <v>593</v>
      </c>
      <c r="G99" s="61"/>
      <c r="H99" s="61"/>
      <c r="I99" s="61"/>
      <c r="J99" s="61"/>
      <c r="K99" s="61"/>
      <c r="L99" s="61"/>
      <c r="M99" s="61"/>
      <c r="N99" s="62">
        <v>22</v>
      </c>
      <c r="O99" s="62">
        <v>4</v>
      </c>
      <c r="P99" s="62">
        <v>23</v>
      </c>
      <c r="Q99" s="62">
        <v>3</v>
      </c>
      <c r="R99" s="62">
        <v>0.93</v>
      </c>
      <c r="S99" s="69"/>
    </row>
    <row r="100" spans="1:19" ht="49.5" customHeight="1">
      <c r="A100" s="41" t="s">
        <v>1167</v>
      </c>
      <c r="B100" s="70">
        <v>13002</v>
      </c>
      <c r="C100" s="58" t="s">
        <v>442</v>
      </c>
      <c r="D100" s="61" t="s">
        <v>757</v>
      </c>
      <c r="E100" s="62" t="s">
        <v>464</v>
      </c>
      <c r="F100" s="62" t="s">
        <v>593</v>
      </c>
      <c r="G100" s="61"/>
      <c r="H100" s="61"/>
      <c r="I100" s="61"/>
      <c r="J100" s="61"/>
      <c r="K100" s="61"/>
      <c r="L100" s="61"/>
      <c r="M100" s="61"/>
      <c r="N100" s="62">
        <v>38</v>
      </c>
      <c r="O100" s="62">
        <v>25</v>
      </c>
      <c r="P100" s="62">
        <v>35</v>
      </c>
      <c r="Q100" s="62">
        <v>28</v>
      </c>
      <c r="R100" s="62">
        <v>0.17199999999999999</v>
      </c>
      <c r="S100" s="69"/>
    </row>
    <row r="101" spans="1:19" ht="49.5" customHeight="1">
      <c r="A101" s="41" t="s">
        <v>1167</v>
      </c>
      <c r="B101" s="70">
        <v>13002</v>
      </c>
      <c r="C101" s="58" t="s">
        <v>442</v>
      </c>
      <c r="D101" s="61" t="s">
        <v>757</v>
      </c>
      <c r="E101" s="62" t="s">
        <v>460</v>
      </c>
      <c r="F101" s="62" t="s">
        <v>593</v>
      </c>
      <c r="G101" s="61"/>
      <c r="H101" s="61"/>
      <c r="I101" s="61"/>
      <c r="J101" s="61"/>
      <c r="K101" s="61"/>
      <c r="L101" s="61"/>
      <c r="M101" s="61"/>
      <c r="N101" s="62">
        <v>38</v>
      </c>
      <c r="O101" s="62">
        <v>29</v>
      </c>
      <c r="P101" s="62">
        <v>35</v>
      </c>
      <c r="Q101" s="62">
        <v>30</v>
      </c>
      <c r="R101" s="62">
        <v>0.29799999999999999</v>
      </c>
      <c r="S101" s="69"/>
    </row>
    <row r="102" spans="1:19" ht="49.5" customHeight="1">
      <c r="A102" s="41" t="s">
        <v>1167</v>
      </c>
      <c r="B102" s="70">
        <v>13002</v>
      </c>
      <c r="C102" s="58" t="s">
        <v>442</v>
      </c>
      <c r="D102" s="58" t="s">
        <v>1056</v>
      </c>
      <c r="E102" s="62" t="s">
        <v>464</v>
      </c>
      <c r="F102" s="62" t="s">
        <v>593</v>
      </c>
      <c r="G102" s="61"/>
      <c r="H102" s="61"/>
      <c r="I102" s="61"/>
      <c r="J102" s="61"/>
      <c r="K102" s="61"/>
      <c r="L102" s="61"/>
      <c r="M102" s="61"/>
      <c r="N102" s="62">
        <v>38</v>
      </c>
      <c r="O102" s="62">
        <v>24</v>
      </c>
      <c r="P102" s="62">
        <v>35</v>
      </c>
      <c r="Q102" s="62">
        <v>21</v>
      </c>
      <c r="R102" s="62">
        <v>0.82299999999999995</v>
      </c>
      <c r="S102" s="69"/>
    </row>
    <row r="103" spans="1:19" ht="49.5" customHeight="1">
      <c r="A103" s="41" t="s">
        <v>1167</v>
      </c>
      <c r="B103" s="70">
        <v>13002</v>
      </c>
      <c r="C103" s="58" t="s">
        <v>442</v>
      </c>
      <c r="D103" s="58" t="s">
        <v>1056</v>
      </c>
      <c r="E103" s="62" t="s">
        <v>460</v>
      </c>
      <c r="F103" s="62" t="s">
        <v>593</v>
      </c>
      <c r="G103" s="61"/>
      <c r="H103" s="61"/>
      <c r="I103" s="61"/>
      <c r="J103" s="61"/>
      <c r="K103" s="61"/>
      <c r="L103" s="61"/>
      <c r="M103" s="61"/>
      <c r="N103" s="62">
        <v>38</v>
      </c>
      <c r="O103" s="62">
        <v>30</v>
      </c>
      <c r="P103" s="62">
        <v>35</v>
      </c>
      <c r="Q103" s="62">
        <v>30</v>
      </c>
      <c r="R103" s="62">
        <v>0.437</v>
      </c>
      <c r="S103" s="69"/>
    </row>
    <row r="104" spans="1:19" ht="49.5" customHeight="1">
      <c r="A104" s="41" t="s">
        <v>1167</v>
      </c>
      <c r="B104" s="70">
        <v>12639</v>
      </c>
      <c r="C104" s="58" t="s">
        <v>699</v>
      </c>
      <c r="D104" s="61" t="s">
        <v>1123</v>
      </c>
      <c r="E104" s="62" t="s">
        <v>758</v>
      </c>
      <c r="F104" s="62" t="s">
        <v>709</v>
      </c>
      <c r="G104" s="62">
        <v>30</v>
      </c>
      <c r="H104" s="62">
        <v>7.53</v>
      </c>
      <c r="I104" s="62">
        <v>2.4300000000000002</v>
      </c>
      <c r="J104" s="62">
        <v>30</v>
      </c>
      <c r="K104" s="62">
        <v>8.67</v>
      </c>
      <c r="L104" s="62">
        <v>1.18</v>
      </c>
      <c r="M104" s="62">
        <v>2.5000000000000001E-2</v>
      </c>
      <c r="N104" s="61"/>
      <c r="O104" s="61"/>
      <c r="P104" s="61"/>
      <c r="Q104" s="61"/>
      <c r="R104" s="61"/>
      <c r="S104" s="69" t="s">
        <v>1124</v>
      </c>
    </row>
    <row r="105" spans="1:19" ht="49.5" customHeight="1">
      <c r="A105" s="41" t="s">
        <v>1168</v>
      </c>
      <c r="B105" s="70">
        <v>13232</v>
      </c>
      <c r="C105" s="58" t="s">
        <v>697</v>
      </c>
      <c r="D105" s="61" t="s">
        <v>760</v>
      </c>
      <c r="E105" s="62" t="s">
        <v>39</v>
      </c>
      <c r="F105" s="62" t="s">
        <v>537</v>
      </c>
      <c r="G105" s="62">
        <v>152</v>
      </c>
      <c r="H105" s="62">
        <v>0.89</v>
      </c>
      <c r="I105" s="62">
        <v>0.15</v>
      </c>
      <c r="J105" s="62">
        <v>149</v>
      </c>
      <c r="K105" s="62">
        <v>0.9</v>
      </c>
      <c r="L105" s="62">
        <v>0.12</v>
      </c>
      <c r="M105" s="62" t="s">
        <v>35</v>
      </c>
      <c r="N105" s="61"/>
      <c r="O105" s="61"/>
      <c r="P105" s="61"/>
      <c r="Q105" s="61"/>
      <c r="R105" s="61"/>
      <c r="S105" s="69"/>
    </row>
    <row r="106" spans="1:19" ht="49.5" customHeight="1">
      <c r="A106" s="41" t="s">
        <v>1168</v>
      </c>
      <c r="B106" s="70">
        <v>13232</v>
      </c>
      <c r="C106" s="58" t="s">
        <v>697</v>
      </c>
      <c r="D106" s="61" t="s">
        <v>760</v>
      </c>
      <c r="E106" s="62" t="s">
        <v>466</v>
      </c>
      <c r="F106" s="62" t="s">
        <v>537</v>
      </c>
      <c r="G106" s="62">
        <v>141</v>
      </c>
      <c r="H106" s="62">
        <v>0.76</v>
      </c>
      <c r="I106" s="62">
        <v>0.22</v>
      </c>
      <c r="J106" s="62">
        <v>162</v>
      </c>
      <c r="K106" s="62">
        <v>0.84</v>
      </c>
      <c r="L106" s="62">
        <v>0.19</v>
      </c>
      <c r="M106" s="62" t="s">
        <v>133</v>
      </c>
      <c r="N106" s="61"/>
      <c r="O106" s="61"/>
      <c r="P106" s="61"/>
      <c r="Q106" s="61"/>
      <c r="R106" s="61"/>
      <c r="S106" s="69"/>
    </row>
    <row r="107" spans="1:19" ht="49.5" customHeight="1">
      <c r="A107" s="41" t="s">
        <v>1168</v>
      </c>
      <c r="B107" s="70">
        <v>13232</v>
      </c>
      <c r="C107" s="58" t="s">
        <v>697</v>
      </c>
      <c r="D107" s="54" t="s">
        <v>759</v>
      </c>
      <c r="E107" s="93" t="s">
        <v>1269</v>
      </c>
      <c r="F107" s="62" t="s">
        <v>537</v>
      </c>
      <c r="G107" s="62">
        <v>133</v>
      </c>
      <c r="H107" s="62">
        <v>0.83</v>
      </c>
      <c r="I107" s="62">
        <v>0.18</v>
      </c>
      <c r="J107" s="62">
        <v>157</v>
      </c>
      <c r="K107" s="62">
        <v>0.92</v>
      </c>
      <c r="L107" s="62">
        <v>0.15</v>
      </c>
      <c r="M107" s="62" t="s">
        <v>133</v>
      </c>
      <c r="N107" s="61"/>
      <c r="O107" s="61"/>
      <c r="P107" s="61"/>
      <c r="Q107" s="61"/>
      <c r="R107" s="61"/>
      <c r="S107" s="69"/>
    </row>
    <row r="108" spans="1:19" ht="49.5" customHeight="1">
      <c r="A108" s="41" t="s">
        <v>1168</v>
      </c>
      <c r="B108" s="70">
        <v>13232</v>
      </c>
      <c r="C108" s="58" t="s">
        <v>697</v>
      </c>
      <c r="D108" s="61" t="s">
        <v>760</v>
      </c>
      <c r="E108" s="93" t="s">
        <v>1288</v>
      </c>
      <c r="F108" s="62" t="s">
        <v>537</v>
      </c>
      <c r="G108" s="62">
        <v>129</v>
      </c>
      <c r="H108" s="62">
        <v>0.93</v>
      </c>
      <c r="I108" s="62">
        <v>0.11</v>
      </c>
      <c r="J108" s="62">
        <v>151</v>
      </c>
      <c r="K108" s="62">
        <v>0.92</v>
      </c>
      <c r="L108" s="62">
        <v>0.14000000000000001</v>
      </c>
      <c r="M108" s="62">
        <v>0.35</v>
      </c>
      <c r="N108" s="61"/>
      <c r="O108" s="61"/>
      <c r="P108" s="61"/>
      <c r="Q108" s="61"/>
      <c r="R108" s="61"/>
      <c r="S108" s="69"/>
    </row>
    <row r="109" spans="1:19" ht="49.5" customHeight="1">
      <c r="A109" s="41" t="s">
        <v>1168</v>
      </c>
      <c r="B109" s="70">
        <v>13232</v>
      </c>
      <c r="C109" s="58" t="s">
        <v>697</v>
      </c>
      <c r="D109" s="54" t="s">
        <v>759</v>
      </c>
      <c r="E109" s="62" t="s">
        <v>464</v>
      </c>
      <c r="F109" s="62" t="s">
        <v>537</v>
      </c>
      <c r="G109" s="62">
        <v>137</v>
      </c>
      <c r="H109" s="62">
        <v>0.94</v>
      </c>
      <c r="I109" s="62">
        <v>0.11</v>
      </c>
      <c r="J109" s="62">
        <v>144</v>
      </c>
      <c r="K109" s="62">
        <v>0.92</v>
      </c>
      <c r="L109" s="62">
        <v>0.22</v>
      </c>
      <c r="M109" s="62">
        <v>0.12</v>
      </c>
      <c r="N109" s="61"/>
      <c r="O109" s="61"/>
      <c r="P109" s="61"/>
      <c r="Q109" s="61"/>
      <c r="R109" s="61"/>
      <c r="S109" s="69"/>
    </row>
    <row r="110" spans="1:19" ht="49.5" customHeight="1">
      <c r="A110" s="41" t="s">
        <v>1168</v>
      </c>
      <c r="B110" s="70">
        <v>13232</v>
      </c>
      <c r="C110" s="58" t="s">
        <v>697</v>
      </c>
      <c r="D110" s="54" t="s">
        <v>759</v>
      </c>
      <c r="E110" s="62" t="s">
        <v>462</v>
      </c>
      <c r="F110" s="62" t="s">
        <v>537</v>
      </c>
      <c r="G110" s="62">
        <v>123</v>
      </c>
      <c r="H110" s="62">
        <v>0.91</v>
      </c>
      <c r="I110" s="62">
        <v>0.16</v>
      </c>
      <c r="J110" s="62">
        <v>128</v>
      </c>
      <c r="K110" s="62">
        <v>0.89</v>
      </c>
      <c r="L110" s="62">
        <v>0.17</v>
      </c>
      <c r="M110" s="62">
        <v>0.46</v>
      </c>
      <c r="N110" s="61"/>
      <c r="O110" s="61"/>
      <c r="P110" s="61"/>
      <c r="Q110" s="61"/>
      <c r="R110" s="61"/>
      <c r="S110" s="69"/>
    </row>
    <row r="111" spans="1:19" ht="49.5" customHeight="1">
      <c r="A111" s="41" t="s">
        <v>1168</v>
      </c>
      <c r="B111" s="70">
        <v>12639</v>
      </c>
      <c r="C111" s="58" t="s">
        <v>716</v>
      </c>
      <c r="D111" s="58" t="s">
        <v>1055</v>
      </c>
      <c r="E111" s="62" t="s">
        <v>39</v>
      </c>
      <c r="F111" s="62" t="s">
        <v>709</v>
      </c>
      <c r="G111" s="62">
        <v>30</v>
      </c>
      <c r="H111" s="62">
        <v>67.5</v>
      </c>
      <c r="I111" s="62">
        <v>33.130000000000003</v>
      </c>
      <c r="J111" s="62">
        <v>30</v>
      </c>
      <c r="K111" s="62">
        <v>61.3</v>
      </c>
      <c r="L111" s="62">
        <v>26.2</v>
      </c>
      <c r="M111" s="62">
        <v>0.42699999999999999</v>
      </c>
      <c r="N111" s="61"/>
      <c r="O111" s="61"/>
      <c r="P111" s="61"/>
      <c r="Q111" s="61"/>
      <c r="R111" s="61"/>
      <c r="S111" s="69"/>
    </row>
    <row r="112" spans="1:19" ht="49.5" customHeight="1">
      <c r="A112" s="41" t="s">
        <v>1168</v>
      </c>
      <c r="B112" s="70">
        <v>12639</v>
      </c>
      <c r="C112" s="58" t="s">
        <v>716</v>
      </c>
      <c r="D112" s="58" t="s">
        <v>1055</v>
      </c>
      <c r="E112" s="62" t="s">
        <v>468</v>
      </c>
      <c r="F112" s="62" t="s">
        <v>537</v>
      </c>
      <c r="G112" s="62">
        <v>30</v>
      </c>
      <c r="H112" s="62">
        <v>82.6</v>
      </c>
      <c r="I112" s="62">
        <v>27.59</v>
      </c>
      <c r="J112" s="62">
        <v>30</v>
      </c>
      <c r="K112" s="62">
        <v>99</v>
      </c>
      <c r="L112" s="62">
        <v>3.8</v>
      </c>
      <c r="M112" s="62">
        <v>2E-3</v>
      </c>
      <c r="N112" s="61"/>
      <c r="O112" s="61"/>
      <c r="P112" s="61"/>
      <c r="Q112" s="61"/>
      <c r="R112" s="61"/>
      <c r="S112" s="69"/>
    </row>
    <row r="113" spans="1:19" ht="49.5" customHeight="1">
      <c r="A113" s="41" t="s">
        <v>1168</v>
      </c>
      <c r="B113" s="70">
        <v>12639</v>
      </c>
      <c r="C113" s="58" t="s">
        <v>716</v>
      </c>
      <c r="D113" s="58" t="s">
        <v>1055</v>
      </c>
      <c r="E113" s="62" t="s">
        <v>462</v>
      </c>
      <c r="F113" s="62" t="s">
        <v>537</v>
      </c>
      <c r="G113" s="62">
        <v>30</v>
      </c>
      <c r="H113" s="62">
        <v>91.8</v>
      </c>
      <c r="I113" s="62">
        <v>17.29</v>
      </c>
      <c r="J113" s="62">
        <v>30</v>
      </c>
      <c r="K113" s="62">
        <v>99.83</v>
      </c>
      <c r="L113" s="62">
        <v>0.91</v>
      </c>
      <c r="M113" s="62">
        <v>1.4E-2</v>
      </c>
      <c r="N113" s="61"/>
      <c r="O113" s="61"/>
      <c r="P113" s="61"/>
      <c r="Q113" s="61"/>
      <c r="R113" s="61"/>
      <c r="S113" s="69"/>
    </row>
    <row r="114" spans="1:19" ht="49.5" customHeight="1">
      <c r="A114" s="41" t="s">
        <v>1168</v>
      </c>
      <c r="B114" s="70">
        <v>12639</v>
      </c>
      <c r="C114" s="58" t="s">
        <v>716</v>
      </c>
      <c r="D114" s="58" t="s">
        <v>1162</v>
      </c>
      <c r="E114" s="62" t="s">
        <v>39</v>
      </c>
      <c r="F114" s="62" t="s">
        <v>537</v>
      </c>
      <c r="G114" s="62">
        <v>30</v>
      </c>
      <c r="H114" s="62">
        <v>35</v>
      </c>
      <c r="I114" s="62">
        <v>47.6</v>
      </c>
      <c r="J114" s="62">
        <v>30</v>
      </c>
      <c r="K114" s="62">
        <v>38.299999999999997</v>
      </c>
      <c r="L114" s="62">
        <v>48.12</v>
      </c>
      <c r="M114" s="62">
        <v>0.78800000000000003</v>
      </c>
      <c r="N114" s="61"/>
      <c r="O114" s="61"/>
      <c r="P114" s="61"/>
      <c r="Q114" s="61"/>
      <c r="R114" s="61"/>
      <c r="S114" s="69"/>
    </row>
    <row r="115" spans="1:19" ht="49.5" customHeight="1">
      <c r="A115" s="41" t="s">
        <v>1168</v>
      </c>
      <c r="B115" s="70">
        <v>12639</v>
      </c>
      <c r="C115" s="58" t="s">
        <v>716</v>
      </c>
      <c r="D115" s="58" t="s">
        <v>1162</v>
      </c>
      <c r="E115" s="62" t="s">
        <v>468</v>
      </c>
      <c r="F115" s="62" t="s">
        <v>537</v>
      </c>
      <c r="G115" s="62">
        <v>30</v>
      </c>
      <c r="H115" s="62">
        <v>73.3</v>
      </c>
      <c r="I115" s="62">
        <v>44.97</v>
      </c>
      <c r="J115" s="62">
        <v>30</v>
      </c>
      <c r="K115" s="62">
        <v>96.6</v>
      </c>
      <c r="L115" s="62">
        <v>18.25</v>
      </c>
      <c r="M115" s="62">
        <v>0.01</v>
      </c>
      <c r="N115" s="61"/>
      <c r="O115" s="61"/>
      <c r="P115" s="61"/>
      <c r="Q115" s="61"/>
      <c r="R115" s="61"/>
      <c r="S115" s="69"/>
    </row>
    <row r="116" spans="1:19" ht="49.5" customHeight="1">
      <c r="A116" s="41" t="s">
        <v>1168</v>
      </c>
      <c r="B116" s="70">
        <v>12639</v>
      </c>
      <c r="C116" s="58" t="s">
        <v>716</v>
      </c>
      <c r="D116" s="58" t="s">
        <v>1162</v>
      </c>
      <c r="E116" s="62" t="s">
        <v>462</v>
      </c>
      <c r="F116" s="62" t="s">
        <v>537</v>
      </c>
      <c r="G116" s="62">
        <v>30</v>
      </c>
      <c r="H116" s="62">
        <v>90</v>
      </c>
      <c r="I116" s="62">
        <v>30.5</v>
      </c>
      <c r="J116" s="62">
        <v>30</v>
      </c>
      <c r="K116" s="62">
        <v>100</v>
      </c>
      <c r="L116" s="62">
        <v>0</v>
      </c>
      <c r="M116" s="62">
        <v>7.8E-2</v>
      </c>
      <c r="N116" s="61"/>
      <c r="O116" s="61"/>
      <c r="P116" s="61"/>
      <c r="Q116" s="61"/>
      <c r="R116" s="61"/>
      <c r="S116" s="69"/>
    </row>
    <row r="117" spans="1:19" ht="49.5" customHeight="1">
      <c r="A117" s="41" t="s">
        <v>1168</v>
      </c>
      <c r="B117" s="70">
        <v>12639</v>
      </c>
      <c r="C117" s="58" t="s">
        <v>716</v>
      </c>
      <c r="D117" s="58" t="s">
        <v>761</v>
      </c>
      <c r="E117" s="62" t="s">
        <v>39</v>
      </c>
      <c r="F117" s="62" t="s">
        <v>537</v>
      </c>
      <c r="G117" s="62">
        <v>30</v>
      </c>
      <c r="H117" s="62">
        <v>36.6</v>
      </c>
      <c r="I117" s="62">
        <v>46.6</v>
      </c>
      <c r="J117" s="62">
        <v>30</v>
      </c>
      <c r="K117" s="62">
        <v>35.5</v>
      </c>
      <c r="L117" s="62">
        <v>47.89</v>
      </c>
      <c r="M117" s="62">
        <v>0.92800000000000005</v>
      </c>
      <c r="N117" s="61"/>
      <c r="O117" s="61"/>
      <c r="P117" s="61"/>
      <c r="Q117" s="61"/>
      <c r="R117" s="61"/>
      <c r="S117" s="69"/>
    </row>
    <row r="118" spans="1:19" ht="49.5" customHeight="1">
      <c r="A118" s="41" t="s">
        <v>1168</v>
      </c>
      <c r="B118" s="70">
        <v>12639</v>
      </c>
      <c r="C118" s="58" t="s">
        <v>716</v>
      </c>
      <c r="D118" s="58" t="s">
        <v>761</v>
      </c>
      <c r="E118" s="62" t="s">
        <v>468</v>
      </c>
      <c r="F118" s="62" t="s">
        <v>709</v>
      </c>
      <c r="G118" s="62">
        <v>30</v>
      </c>
      <c r="H118" s="62">
        <v>76.599999999999994</v>
      </c>
      <c r="I118" s="62">
        <v>41.1</v>
      </c>
      <c r="J118" s="62">
        <v>30</v>
      </c>
      <c r="K118" s="62">
        <v>94.4</v>
      </c>
      <c r="L118" s="62">
        <v>21.59</v>
      </c>
      <c r="M118" s="62">
        <v>0.04</v>
      </c>
      <c r="N118" s="61"/>
      <c r="O118" s="61"/>
      <c r="P118" s="61"/>
      <c r="Q118" s="61"/>
      <c r="R118" s="61"/>
      <c r="S118" s="69"/>
    </row>
    <row r="119" spans="1:19" ht="49.5" customHeight="1">
      <c r="A119" s="41" t="s">
        <v>1168</v>
      </c>
      <c r="B119" s="70">
        <v>12639</v>
      </c>
      <c r="C119" s="58" t="s">
        <v>716</v>
      </c>
      <c r="D119" s="58" t="s">
        <v>761</v>
      </c>
      <c r="E119" s="62" t="s">
        <v>462</v>
      </c>
      <c r="F119" s="62" t="s">
        <v>537</v>
      </c>
      <c r="G119" s="62">
        <v>30</v>
      </c>
      <c r="H119" s="62">
        <v>88.8</v>
      </c>
      <c r="I119" s="62">
        <v>29.4</v>
      </c>
      <c r="J119" s="62">
        <v>30</v>
      </c>
      <c r="K119" s="62">
        <v>100</v>
      </c>
      <c r="L119" s="62">
        <v>0</v>
      </c>
      <c r="M119" s="62">
        <v>4.2999999999999997E-2</v>
      </c>
      <c r="N119" s="61"/>
      <c r="O119" s="61"/>
      <c r="P119" s="61"/>
      <c r="Q119" s="61"/>
      <c r="R119" s="61"/>
      <c r="S119" s="69"/>
    </row>
    <row r="120" spans="1:19" ht="49.5" customHeight="1">
      <c r="A120" s="41" t="s">
        <v>1168</v>
      </c>
      <c r="B120" s="70">
        <v>12639</v>
      </c>
      <c r="C120" s="58" t="s">
        <v>716</v>
      </c>
      <c r="D120" s="58" t="s">
        <v>1052</v>
      </c>
      <c r="E120" s="62" t="s">
        <v>39</v>
      </c>
      <c r="F120" s="62" t="s">
        <v>537</v>
      </c>
      <c r="G120" s="62">
        <v>30</v>
      </c>
      <c r="H120" s="62">
        <v>42.5</v>
      </c>
      <c r="I120" s="62">
        <v>19.600000000000001</v>
      </c>
      <c r="J120" s="62">
        <v>30</v>
      </c>
      <c r="K120" s="62">
        <v>43.1</v>
      </c>
      <c r="L120" s="62">
        <v>14.35</v>
      </c>
      <c r="M120" s="62">
        <v>0.88100000000000001</v>
      </c>
      <c r="N120" s="61"/>
      <c r="O120" s="61"/>
      <c r="P120" s="61"/>
      <c r="Q120" s="61"/>
      <c r="R120" s="61"/>
      <c r="S120" s="69"/>
    </row>
    <row r="121" spans="1:19" ht="49.5" customHeight="1">
      <c r="A121" s="41" t="s">
        <v>1168</v>
      </c>
      <c r="B121" s="70">
        <v>12639</v>
      </c>
      <c r="C121" s="58" t="s">
        <v>716</v>
      </c>
      <c r="D121" s="58" t="s">
        <v>1052</v>
      </c>
      <c r="E121" s="62" t="s">
        <v>468</v>
      </c>
      <c r="F121" s="62" t="s">
        <v>537</v>
      </c>
      <c r="G121" s="62">
        <v>30</v>
      </c>
      <c r="H121" s="62">
        <v>65.83</v>
      </c>
      <c r="I121" s="62">
        <v>13.77</v>
      </c>
      <c r="J121" s="62">
        <v>30</v>
      </c>
      <c r="K121" s="62">
        <v>86.8</v>
      </c>
      <c r="L121" s="62">
        <v>12.35</v>
      </c>
      <c r="M121" s="62" t="s">
        <v>133</v>
      </c>
      <c r="N121" s="61"/>
      <c r="O121" s="61"/>
      <c r="P121" s="61"/>
      <c r="Q121" s="61"/>
      <c r="R121" s="61"/>
      <c r="S121" s="69"/>
    </row>
    <row r="122" spans="1:19" ht="49.5" customHeight="1">
      <c r="A122" s="41" t="s">
        <v>1168</v>
      </c>
      <c r="B122" s="70">
        <v>12639</v>
      </c>
      <c r="C122" s="58" t="s">
        <v>716</v>
      </c>
      <c r="D122" s="58" t="s">
        <v>1052</v>
      </c>
      <c r="E122" s="62" t="s">
        <v>462</v>
      </c>
      <c r="F122" s="62" t="s">
        <v>537</v>
      </c>
      <c r="G122" s="62">
        <v>30</v>
      </c>
      <c r="H122" s="62">
        <v>70.5</v>
      </c>
      <c r="I122" s="62">
        <v>14.34</v>
      </c>
      <c r="J122" s="62">
        <v>30</v>
      </c>
      <c r="K122" s="62">
        <v>90.6</v>
      </c>
      <c r="L122" s="62">
        <v>9.8000000000000007</v>
      </c>
      <c r="M122" s="62" t="s">
        <v>133</v>
      </c>
      <c r="N122" s="61"/>
      <c r="O122" s="61"/>
      <c r="P122" s="61"/>
      <c r="Q122" s="61"/>
      <c r="R122" s="61"/>
      <c r="S122" s="69"/>
    </row>
    <row r="123" spans="1:19" ht="49.5" customHeight="1">
      <c r="A123" s="41" t="s">
        <v>1168</v>
      </c>
      <c r="B123" s="70">
        <v>12639</v>
      </c>
      <c r="C123" s="58" t="s">
        <v>716</v>
      </c>
      <c r="D123" s="58" t="s">
        <v>1051</v>
      </c>
      <c r="E123" s="62" t="s">
        <v>39</v>
      </c>
      <c r="F123" s="62" t="s">
        <v>537</v>
      </c>
      <c r="G123" s="62">
        <v>30</v>
      </c>
      <c r="H123" s="62">
        <v>46.9</v>
      </c>
      <c r="I123" s="62">
        <v>18.600000000000001</v>
      </c>
      <c r="J123" s="62">
        <v>30</v>
      </c>
      <c r="K123" s="62">
        <v>48</v>
      </c>
      <c r="L123" s="62">
        <v>16.3</v>
      </c>
      <c r="M123" s="62">
        <v>0.81399999999999995</v>
      </c>
      <c r="N123" s="61"/>
      <c r="O123" s="61"/>
      <c r="P123" s="61"/>
      <c r="Q123" s="61"/>
      <c r="R123" s="61"/>
      <c r="S123" s="69"/>
    </row>
    <row r="124" spans="1:19" ht="49.5" customHeight="1">
      <c r="A124" s="41" t="s">
        <v>1168</v>
      </c>
      <c r="B124" s="70">
        <v>12639</v>
      </c>
      <c r="C124" s="58" t="s">
        <v>716</v>
      </c>
      <c r="D124" s="58" t="s">
        <v>1051</v>
      </c>
      <c r="E124" s="62" t="s">
        <v>468</v>
      </c>
      <c r="F124" s="62" t="s">
        <v>537</v>
      </c>
      <c r="G124" s="62">
        <v>30</v>
      </c>
      <c r="H124" s="62">
        <v>64.599999999999994</v>
      </c>
      <c r="I124" s="62">
        <v>14.85</v>
      </c>
      <c r="J124" s="62">
        <v>30</v>
      </c>
      <c r="K124" s="62">
        <v>86.8</v>
      </c>
      <c r="L124" s="62">
        <v>13.12</v>
      </c>
      <c r="M124" s="62" t="s">
        <v>133</v>
      </c>
      <c r="N124" s="61"/>
      <c r="O124" s="61"/>
      <c r="P124" s="61"/>
      <c r="Q124" s="61"/>
      <c r="R124" s="61"/>
      <c r="S124" s="69"/>
    </row>
    <row r="125" spans="1:19" ht="49.5" customHeight="1">
      <c r="A125" s="41" t="s">
        <v>1168</v>
      </c>
      <c r="B125" s="70">
        <v>12639</v>
      </c>
      <c r="C125" s="58" t="s">
        <v>716</v>
      </c>
      <c r="D125" s="58" t="s">
        <v>1051</v>
      </c>
      <c r="E125" s="62" t="s">
        <v>462</v>
      </c>
      <c r="F125" s="62" t="s">
        <v>709</v>
      </c>
      <c r="G125" s="62">
        <v>30</v>
      </c>
      <c r="H125" s="62">
        <v>69.3</v>
      </c>
      <c r="I125" s="62">
        <v>16.48</v>
      </c>
      <c r="J125" s="62">
        <v>30</v>
      </c>
      <c r="K125" s="62">
        <v>90.4</v>
      </c>
      <c r="L125" s="62">
        <v>11.4</v>
      </c>
      <c r="M125" s="62" t="s">
        <v>133</v>
      </c>
      <c r="N125" s="61"/>
      <c r="O125" s="61"/>
      <c r="P125" s="61"/>
      <c r="Q125" s="61"/>
      <c r="R125" s="61"/>
      <c r="S125" s="69"/>
    </row>
    <row r="126" spans="1:19" ht="49.5" customHeight="1">
      <c r="A126" s="41" t="s">
        <v>1168</v>
      </c>
      <c r="B126" s="70">
        <v>12639</v>
      </c>
      <c r="C126" s="58" t="s">
        <v>716</v>
      </c>
      <c r="D126" s="58" t="s">
        <v>1050</v>
      </c>
      <c r="E126" s="62" t="s">
        <v>39</v>
      </c>
      <c r="F126" s="62" t="s">
        <v>537</v>
      </c>
      <c r="G126" s="62">
        <v>30</v>
      </c>
      <c r="H126" s="62">
        <v>47.5</v>
      </c>
      <c r="I126" s="62">
        <v>26.3</v>
      </c>
      <c r="J126" s="62">
        <v>30</v>
      </c>
      <c r="K126" s="62">
        <v>40.799999999999997</v>
      </c>
      <c r="L126" s="62">
        <v>17</v>
      </c>
      <c r="M126" s="62">
        <v>0.249</v>
      </c>
      <c r="N126" s="61"/>
      <c r="O126" s="61"/>
      <c r="P126" s="61"/>
      <c r="Q126" s="61"/>
      <c r="R126" s="61"/>
      <c r="S126" s="69"/>
    </row>
    <row r="127" spans="1:19" ht="49.5" customHeight="1">
      <c r="A127" s="41" t="s">
        <v>1168</v>
      </c>
      <c r="B127" s="70">
        <v>12639</v>
      </c>
      <c r="C127" s="58" t="s">
        <v>716</v>
      </c>
      <c r="D127" s="58" t="s">
        <v>1050</v>
      </c>
      <c r="E127" s="62" t="s">
        <v>468</v>
      </c>
      <c r="F127" s="62" t="s">
        <v>537</v>
      </c>
      <c r="G127" s="62">
        <v>30</v>
      </c>
      <c r="H127" s="62">
        <v>64.58</v>
      </c>
      <c r="I127" s="62">
        <v>21.54</v>
      </c>
      <c r="J127" s="62">
        <v>30</v>
      </c>
      <c r="K127" s="62">
        <v>88.75</v>
      </c>
      <c r="L127" s="62">
        <v>12.43</v>
      </c>
      <c r="M127" s="62" t="s">
        <v>133</v>
      </c>
      <c r="N127" s="61"/>
      <c r="O127" s="61"/>
      <c r="P127" s="61"/>
      <c r="Q127" s="61"/>
      <c r="R127" s="61"/>
      <c r="S127" s="69"/>
    </row>
    <row r="128" spans="1:19" ht="49.5" customHeight="1">
      <c r="A128" s="41" t="s">
        <v>1168</v>
      </c>
      <c r="B128" s="70">
        <v>12639</v>
      </c>
      <c r="C128" s="58" t="s">
        <v>716</v>
      </c>
      <c r="D128" s="58" t="s">
        <v>1050</v>
      </c>
      <c r="E128" s="62" t="s">
        <v>462</v>
      </c>
      <c r="F128" s="62" t="s">
        <v>537</v>
      </c>
      <c r="G128" s="62">
        <v>30</v>
      </c>
      <c r="H128" s="62">
        <v>65.83</v>
      </c>
      <c r="I128" s="62">
        <v>19.399999999999999</v>
      </c>
      <c r="J128" s="62">
        <v>30</v>
      </c>
      <c r="K128" s="62">
        <v>93.3</v>
      </c>
      <c r="L128" s="62">
        <v>9.6999999999999993</v>
      </c>
      <c r="M128" s="62" t="s">
        <v>133</v>
      </c>
      <c r="N128" s="61"/>
      <c r="O128" s="61"/>
      <c r="P128" s="61"/>
      <c r="Q128" s="61"/>
      <c r="R128" s="61"/>
      <c r="S128" s="69"/>
    </row>
    <row r="129" spans="1:19" ht="49.5" customHeight="1">
      <c r="A129" s="41" t="s">
        <v>1168</v>
      </c>
      <c r="B129" s="70">
        <v>12639</v>
      </c>
      <c r="C129" s="58" t="s">
        <v>716</v>
      </c>
      <c r="D129" s="58" t="s">
        <v>1053</v>
      </c>
      <c r="E129" s="62" t="s">
        <v>39</v>
      </c>
      <c r="F129" s="62" t="s">
        <v>537</v>
      </c>
      <c r="G129" s="62">
        <v>30</v>
      </c>
      <c r="H129" s="62">
        <v>53.2</v>
      </c>
      <c r="I129" s="62">
        <v>23.4</v>
      </c>
      <c r="J129" s="62">
        <v>30</v>
      </c>
      <c r="K129" s="62">
        <v>48.8</v>
      </c>
      <c r="L129" s="62">
        <v>18</v>
      </c>
      <c r="M129" s="62">
        <v>0.41599999999999998</v>
      </c>
      <c r="N129" s="61"/>
      <c r="O129" s="61"/>
      <c r="P129" s="61"/>
      <c r="Q129" s="61"/>
      <c r="R129" s="61"/>
      <c r="S129" s="69"/>
    </row>
    <row r="130" spans="1:19" ht="49.5" customHeight="1">
      <c r="A130" s="41" t="s">
        <v>1168</v>
      </c>
      <c r="B130" s="70">
        <v>12639</v>
      </c>
      <c r="C130" s="58" t="s">
        <v>716</v>
      </c>
      <c r="D130" s="58" t="s">
        <v>1053</v>
      </c>
      <c r="E130" s="62" t="s">
        <v>468</v>
      </c>
      <c r="F130" s="62" t="s">
        <v>537</v>
      </c>
      <c r="G130" s="62">
        <v>30</v>
      </c>
      <c r="H130" s="62">
        <v>70.08</v>
      </c>
      <c r="I130" s="62">
        <v>19.899999999999999</v>
      </c>
      <c r="J130" s="62">
        <v>30</v>
      </c>
      <c r="K130" s="62">
        <v>89.25</v>
      </c>
      <c r="L130" s="62">
        <v>14</v>
      </c>
      <c r="M130" s="62" t="s">
        <v>133</v>
      </c>
      <c r="N130" s="61"/>
      <c r="O130" s="61"/>
      <c r="P130" s="61"/>
      <c r="Q130" s="61"/>
      <c r="R130" s="61"/>
      <c r="S130" s="69"/>
    </row>
    <row r="131" spans="1:19" ht="49.5" customHeight="1">
      <c r="A131" s="41" t="s">
        <v>1168</v>
      </c>
      <c r="B131" s="70">
        <v>12639</v>
      </c>
      <c r="C131" s="58" t="s">
        <v>716</v>
      </c>
      <c r="D131" s="58" t="s">
        <v>1053</v>
      </c>
      <c r="E131" s="62" t="s">
        <v>462</v>
      </c>
      <c r="F131" s="62" t="s">
        <v>537</v>
      </c>
      <c r="G131" s="62">
        <v>30</v>
      </c>
      <c r="H131" s="62">
        <v>78.599999999999994</v>
      </c>
      <c r="I131" s="62">
        <v>16.72</v>
      </c>
      <c r="J131" s="62">
        <v>30</v>
      </c>
      <c r="K131" s="62">
        <v>94</v>
      </c>
      <c r="L131" s="62">
        <v>9.1999999999999993</v>
      </c>
      <c r="M131" s="62" t="s">
        <v>133</v>
      </c>
      <c r="N131" s="61"/>
      <c r="O131" s="61"/>
      <c r="P131" s="61"/>
      <c r="Q131" s="61"/>
      <c r="R131" s="61"/>
      <c r="S131" s="69"/>
    </row>
    <row r="132" spans="1:19" ht="49.5" customHeight="1">
      <c r="A132" s="41" t="s">
        <v>1168</v>
      </c>
      <c r="B132" s="70">
        <v>12639</v>
      </c>
      <c r="C132" s="58" t="s">
        <v>716</v>
      </c>
      <c r="D132" s="58" t="s">
        <v>1054</v>
      </c>
      <c r="E132" s="62" t="s">
        <v>39</v>
      </c>
      <c r="F132" s="62" t="s">
        <v>537</v>
      </c>
      <c r="G132" s="62">
        <v>30</v>
      </c>
      <c r="H132" s="62">
        <v>53.3</v>
      </c>
      <c r="I132" s="62">
        <v>20.2</v>
      </c>
      <c r="J132" s="62">
        <v>30</v>
      </c>
      <c r="K132" s="62">
        <v>53</v>
      </c>
      <c r="L132" s="62">
        <v>17.7</v>
      </c>
      <c r="M132" s="62">
        <v>0.94599999999999995</v>
      </c>
      <c r="N132" s="61"/>
      <c r="O132" s="61"/>
      <c r="P132" s="61"/>
      <c r="Q132" s="61"/>
      <c r="R132" s="61"/>
      <c r="S132" s="69"/>
    </row>
    <row r="133" spans="1:19" ht="49.5" customHeight="1">
      <c r="A133" s="41" t="s">
        <v>1168</v>
      </c>
      <c r="B133" s="70">
        <v>12639</v>
      </c>
      <c r="C133" s="58" t="s">
        <v>716</v>
      </c>
      <c r="D133" s="58" t="s">
        <v>1054</v>
      </c>
      <c r="E133" s="62" t="s">
        <v>468</v>
      </c>
      <c r="F133" s="62" t="s">
        <v>537</v>
      </c>
      <c r="G133" s="62">
        <v>30</v>
      </c>
      <c r="H133" s="62">
        <v>65</v>
      </c>
      <c r="I133" s="62">
        <v>19.78</v>
      </c>
      <c r="J133" s="62">
        <v>30</v>
      </c>
      <c r="K133" s="62">
        <v>87.3</v>
      </c>
      <c r="L133" s="62">
        <v>15.18</v>
      </c>
      <c r="M133" s="62" t="s">
        <v>133</v>
      </c>
      <c r="N133" s="61"/>
      <c r="O133" s="61"/>
      <c r="P133" s="61"/>
      <c r="Q133" s="61"/>
      <c r="R133" s="61"/>
      <c r="S133" s="69"/>
    </row>
    <row r="134" spans="1:19" ht="49.5" customHeight="1">
      <c r="A134" s="41" t="s">
        <v>1168</v>
      </c>
      <c r="B134" s="70">
        <v>12639</v>
      </c>
      <c r="C134" s="58" t="s">
        <v>716</v>
      </c>
      <c r="D134" s="58" t="s">
        <v>1054</v>
      </c>
      <c r="E134" s="62" t="s">
        <v>462</v>
      </c>
      <c r="F134" s="62" t="s">
        <v>537</v>
      </c>
      <c r="G134" s="62">
        <v>30</v>
      </c>
      <c r="H134" s="62">
        <v>70.16</v>
      </c>
      <c r="I134" s="62">
        <v>21.43</v>
      </c>
      <c r="J134" s="62">
        <v>30</v>
      </c>
      <c r="K134" s="62">
        <v>90</v>
      </c>
      <c r="L134" s="62">
        <v>12.79</v>
      </c>
      <c r="M134" s="62" t="s">
        <v>133</v>
      </c>
      <c r="N134" s="61"/>
      <c r="O134" s="61"/>
      <c r="P134" s="61"/>
      <c r="Q134" s="61"/>
      <c r="R134" s="61"/>
      <c r="S134" s="69"/>
    </row>
    <row r="135" spans="1:19" ht="49.5" customHeight="1">
      <c r="A135" s="41" t="s">
        <v>1169</v>
      </c>
      <c r="B135" s="70">
        <v>12639</v>
      </c>
      <c r="C135" s="58" t="s">
        <v>716</v>
      </c>
      <c r="D135" s="54" t="s">
        <v>764</v>
      </c>
      <c r="E135" s="58" t="s">
        <v>762</v>
      </c>
      <c r="F135" s="62" t="s">
        <v>739</v>
      </c>
      <c r="G135" s="62">
        <v>30</v>
      </c>
      <c r="H135" s="62">
        <v>6.2</v>
      </c>
      <c r="I135" s="62">
        <v>3.89</v>
      </c>
      <c r="J135" s="62">
        <v>30</v>
      </c>
      <c r="K135" s="62">
        <v>3</v>
      </c>
      <c r="L135" s="62">
        <v>3.7</v>
      </c>
      <c r="M135" s="62">
        <v>3.0000000000000001E-3</v>
      </c>
      <c r="N135" s="61"/>
      <c r="O135" s="61"/>
      <c r="P135" s="61"/>
      <c r="Q135" s="61"/>
      <c r="R135" s="61"/>
      <c r="S135" s="69"/>
    </row>
    <row r="136" spans="1:19" ht="49.5" customHeight="1">
      <c r="A136" s="41" t="s">
        <v>1169</v>
      </c>
      <c r="B136" s="70">
        <v>13002</v>
      </c>
      <c r="C136" s="58" t="s">
        <v>442</v>
      </c>
      <c r="D136" s="58" t="s">
        <v>1049</v>
      </c>
      <c r="E136" s="62" t="s">
        <v>763</v>
      </c>
      <c r="F136" s="62" t="s">
        <v>739</v>
      </c>
      <c r="G136" s="62">
        <v>38</v>
      </c>
      <c r="H136" s="62">
        <v>7.7</v>
      </c>
      <c r="I136" s="62" t="s">
        <v>35</v>
      </c>
      <c r="J136" s="62">
        <v>35</v>
      </c>
      <c r="K136" s="62">
        <v>9.8000000000000007</v>
      </c>
      <c r="L136" s="62" t="s">
        <v>35</v>
      </c>
      <c r="M136" s="62">
        <v>0.19400000000000001</v>
      </c>
      <c r="N136" s="61"/>
      <c r="O136" s="61"/>
      <c r="P136" s="61"/>
      <c r="Q136" s="61"/>
      <c r="R136" s="61"/>
      <c r="S136" s="69"/>
    </row>
    <row r="137" spans="1:19" ht="49.5" customHeight="1">
      <c r="A137" s="41" t="s">
        <v>1169</v>
      </c>
      <c r="B137" s="70">
        <v>12558</v>
      </c>
      <c r="C137" s="58" t="s">
        <v>766</v>
      </c>
      <c r="D137" s="58" t="s">
        <v>765</v>
      </c>
      <c r="E137" s="62" t="s">
        <v>1272</v>
      </c>
      <c r="F137" s="62" t="s">
        <v>739</v>
      </c>
      <c r="G137" s="62">
        <v>22</v>
      </c>
      <c r="H137" s="62">
        <v>9.5</v>
      </c>
      <c r="I137" s="62">
        <v>10.1</v>
      </c>
      <c r="J137" s="62">
        <v>24</v>
      </c>
      <c r="K137" s="62">
        <v>0.6</v>
      </c>
      <c r="L137" s="62">
        <v>0.2</v>
      </c>
      <c r="M137" s="62" t="s">
        <v>133</v>
      </c>
      <c r="N137" s="61"/>
      <c r="O137" s="61"/>
      <c r="P137" s="61"/>
      <c r="Q137" s="61"/>
      <c r="R137" s="61"/>
      <c r="S137" s="69"/>
    </row>
    <row r="138" spans="1:19" ht="49.5" customHeight="1">
      <c r="A138" s="41" t="s">
        <v>457</v>
      </c>
      <c r="B138" s="70">
        <v>13271</v>
      </c>
      <c r="C138" s="58" t="s">
        <v>773</v>
      </c>
      <c r="D138" s="93" t="s">
        <v>767</v>
      </c>
      <c r="E138" s="92" t="s">
        <v>519</v>
      </c>
      <c r="F138" s="58" t="s">
        <v>772</v>
      </c>
      <c r="G138" s="61"/>
      <c r="H138" s="61"/>
      <c r="I138" s="61"/>
      <c r="J138" s="61"/>
      <c r="K138" s="61"/>
      <c r="L138" s="61"/>
      <c r="M138" s="61"/>
      <c r="N138" s="62">
        <v>40</v>
      </c>
      <c r="O138" s="62">
        <v>32</v>
      </c>
      <c r="P138" s="62">
        <v>40</v>
      </c>
      <c r="Q138" s="62">
        <v>16</v>
      </c>
      <c r="R138" s="62" t="s">
        <v>35</v>
      </c>
      <c r="S138" s="69"/>
    </row>
    <row r="139" spans="1:19" ht="49.5" customHeight="1">
      <c r="A139" s="41" t="s">
        <v>457</v>
      </c>
      <c r="B139" s="70">
        <v>13271</v>
      </c>
      <c r="C139" s="58" t="s">
        <v>773</v>
      </c>
      <c r="D139" s="93" t="s">
        <v>768</v>
      </c>
      <c r="E139" s="92" t="s">
        <v>519</v>
      </c>
      <c r="F139" s="58" t="s">
        <v>772</v>
      </c>
      <c r="G139" s="61"/>
      <c r="H139" s="61"/>
      <c r="I139" s="61"/>
      <c r="J139" s="61"/>
      <c r="K139" s="61"/>
      <c r="L139" s="61"/>
      <c r="M139" s="61"/>
      <c r="N139" s="62">
        <v>40</v>
      </c>
      <c r="O139" s="62">
        <v>8</v>
      </c>
      <c r="P139" s="62">
        <v>40</v>
      </c>
      <c r="Q139" s="62">
        <v>22</v>
      </c>
      <c r="R139" s="62" t="s">
        <v>35</v>
      </c>
      <c r="S139" s="69"/>
    </row>
    <row r="140" spans="1:19" ht="49.5" customHeight="1">
      <c r="A140" s="41" t="s">
        <v>457</v>
      </c>
      <c r="B140" s="70">
        <v>13271</v>
      </c>
      <c r="C140" s="58" t="s">
        <v>773</v>
      </c>
      <c r="D140" s="93" t="s">
        <v>769</v>
      </c>
      <c r="E140" s="92" t="s">
        <v>519</v>
      </c>
      <c r="F140" s="58" t="s">
        <v>772</v>
      </c>
      <c r="G140" s="61"/>
      <c r="H140" s="61"/>
      <c r="I140" s="61"/>
      <c r="J140" s="61"/>
      <c r="K140" s="61"/>
      <c r="L140" s="61"/>
      <c r="M140" s="61"/>
      <c r="N140" s="62">
        <v>40</v>
      </c>
      <c r="O140" s="62">
        <v>0</v>
      </c>
      <c r="P140" s="62">
        <v>40</v>
      </c>
      <c r="Q140" s="62">
        <v>2</v>
      </c>
      <c r="R140" s="62" t="s">
        <v>35</v>
      </c>
      <c r="S140" s="69"/>
    </row>
    <row r="141" spans="1:19" ht="49.5" customHeight="1">
      <c r="A141" s="41" t="s">
        <v>457</v>
      </c>
      <c r="B141" s="70">
        <v>13271</v>
      </c>
      <c r="C141" s="58" t="s">
        <v>773</v>
      </c>
      <c r="D141" s="93" t="s">
        <v>770</v>
      </c>
      <c r="E141" s="92" t="s">
        <v>519</v>
      </c>
      <c r="F141" s="58" t="s">
        <v>772</v>
      </c>
      <c r="G141" s="61"/>
      <c r="H141" s="61"/>
      <c r="I141" s="61"/>
      <c r="J141" s="61"/>
      <c r="K141" s="61"/>
      <c r="L141" s="61"/>
      <c r="M141" s="61"/>
      <c r="N141" s="62">
        <v>40</v>
      </c>
      <c r="O141" s="62">
        <v>0</v>
      </c>
      <c r="P141" s="62">
        <v>40</v>
      </c>
      <c r="Q141" s="62">
        <v>0</v>
      </c>
      <c r="R141" s="62" t="s">
        <v>35</v>
      </c>
      <c r="S141" s="69"/>
    </row>
    <row r="142" spans="1:19" ht="49.5" customHeight="1">
      <c r="A142" s="41" t="s">
        <v>457</v>
      </c>
      <c r="B142" s="70">
        <v>13271</v>
      </c>
      <c r="C142" s="58" t="s">
        <v>773</v>
      </c>
      <c r="D142" s="93" t="s">
        <v>771</v>
      </c>
      <c r="E142" s="92" t="s">
        <v>519</v>
      </c>
      <c r="F142" s="58" t="s">
        <v>772</v>
      </c>
      <c r="G142" s="61"/>
      <c r="H142" s="61"/>
      <c r="I142" s="61"/>
      <c r="J142" s="61"/>
      <c r="K142" s="61"/>
      <c r="L142" s="61"/>
      <c r="M142" s="61"/>
      <c r="N142" s="62">
        <v>40</v>
      </c>
      <c r="O142" s="62">
        <v>0</v>
      </c>
      <c r="P142" s="62">
        <v>40</v>
      </c>
      <c r="Q142" s="62">
        <v>0</v>
      </c>
      <c r="R142" s="62" t="s">
        <v>35</v>
      </c>
      <c r="S142" s="69"/>
    </row>
    <row r="143" spans="1:19" ht="49.5" customHeight="1">
      <c r="A143" s="41" t="s">
        <v>457</v>
      </c>
      <c r="B143" s="70">
        <v>12677</v>
      </c>
      <c r="C143" s="58" t="s">
        <v>774</v>
      </c>
      <c r="D143" s="62" t="s">
        <v>457</v>
      </c>
      <c r="E143" s="62" t="s">
        <v>462</v>
      </c>
      <c r="F143" s="58" t="s">
        <v>772</v>
      </c>
      <c r="G143" s="61"/>
      <c r="H143" s="61"/>
      <c r="I143" s="61"/>
      <c r="J143" s="61"/>
      <c r="K143" s="61"/>
      <c r="L143" s="61"/>
      <c r="M143" s="61"/>
      <c r="N143" s="62">
        <v>44</v>
      </c>
      <c r="O143" s="62">
        <v>15</v>
      </c>
      <c r="P143" s="62">
        <v>45</v>
      </c>
      <c r="Q143" s="62">
        <v>16</v>
      </c>
      <c r="R143" s="62">
        <v>0.89</v>
      </c>
      <c r="S143" s="69"/>
    </row>
    <row r="144" spans="1:19" ht="49.5" customHeight="1">
      <c r="A144" s="41" t="s">
        <v>457</v>
      </c>
      <c r="B144" s="70">
        <v>12688</v>
      </c>
      <c r="C144" s="58" t="s">
        <v>775</v>
      </c>
      <c r="D144" s="62" t="s">
        <v>457</v>
      </c>
      <c r="E144" s="62" t="s">
        <v>109</v>
      </c>
      <c r="F144" s="58" t="s">
        <v>772</v>
      </c>
      <c r="G144" s="61"/>
      <c r="H144" s="61"/>
      <c r="I144" s="61"/>
      <c r="J144" s="61"/>
      <c r="K144" s="61"/>
      <c r="L144" s="61"/>
      <c r="M144" s="61"/>
      <c r="N144" s="62">
        <v>18</v>
      </c>
      <c r="O144" s="62" t="s">
        <v>35</v>
      </c>
      <c r="P144" s="62">
        <v>19</v>
      </c>
      <c r="Q144" s="62">
        <v>2</v>
      </c>
      <c r="R144" s="62" t="s">
        <v>35</v>
      </c>
      <c r="S144" s="69" t="s">
        <v>1109</v>
      </c>
    </row>
    <row r="145" spans="1:19" ht="49.5" customHeight="1">
      <c r="A145" s="41" t="s">
        <v>457</v>
      </c>
      <c r="B145" s="70">
        <v>13266</v>
      </c>
      <c r="C145" s="58" t="s">
        <v>777</v>
      </c>
      <c r="D145" s="62" t="s">
        <v>457</v>
      </c>
      <c r="E145" s="62" t="s">
        <v>39</v>
      </c>
      <c r="F145" s="58" t="s">
        <v>772</v>
      </c>
      <c r="G145" s="61"/>
      <c r="H145" s="61"/>
      <c r="I145" s="61"/>
      <c r="J145" s="61"/>
      <c r="K145" s="61"/>
      <c r="L145" s="61"/>
      <c r="M145" s="61"/>
      <c r="N145" s="62">
        <v>20</v>
      </c>
      <c r="O145" s="62">
        <v>19</v>
      </c>
      <c r="P145" s="62">
        <v>20</v>
      </c>
      <c r="Q145" s="62">
        <v>18</v>
      </c>
      <c r="R145" s="62" t="s">
        <v>539</v>
      </c>
      <c r="S145" s="69"/>
    </row>
    <row r="146" spans="1:19" ht="49.5" customHeight="1">
      <c r="A146" s="41" t="s">
        <v>457</v>
      </c>
      <c r="B146" s="70">
        <v>13266</v>
      </c>
      <c r="C146" s="58" t="s">
        <v>777</v>
      </c>
      <c r="D146" s="62" t="s">
        <v>457</v>
      </c>
      <c r="E146" s="62" t="s">
        <v>776</v>
      </c>
      <c r="F146" s="58" t="s">
        <v>772</v>
      </c>
      <c r="G146" s="61"/>
      <c r="H146" s="61"/>
      <c r="I146" s="61"/>
      <c r="J146" s="61"/>
      <c r="K146" s="61"/>
      <c r="L146" s="61"/>
      <c r="M146" s="61"/>
      <c r="N146" s="62">
        <v>20</v>
      </c>
      <c r="O146" s="62">
        <v>2</v>
      </c>
      <c r="P146" s="62">
        <v>20</v>
      </c>
      <c r="Q146" s="62">
        <v>3</v>
      </c>
      <c r="R146" s="62">
        <v>1</v>
      </c>
      <c r="S146" s="69"/>
    </row>
    <row r="147" spans="1:19" ht="49.5" customHeight="1">
      <c r="A147" s="41" t="s">
        <v>457</v>
      </c>
      <c r="B147" s="70">
        <v>13266</v>
      </c>
      <c r="C147" s="58" t="s">
        <v>777</v>
      </c>
      <c r="D147" s="62" t="s">
        <v>457</v>
      </c>
      <c r="E147" s="62" t="s">
        <v>560</v>
      </c>
      <c r="F147" s="58" t="s">
        <v>772</v>
      </c>
      <c r="G147" s="61"/>
      <c r="H147" s="61"/>
      <c r="I147" s="61"/>
      <c r="J147" s="61"/>
      <c r="K147" s="61"/>
      <c r="L147" s="61"/>
      <c r="M147" s="61"/>
      <c r="N147" s="62">
        <v>20</v>
      </c>
      <c r="O147" s="62">
        <v>3</v>
      </c>
      <c r="P147" s="62">
        <v>20</v>
      </c>
      <c r="Q147" s="62">
        <v>7</v>
      </c>
      <c r="R147" s="62" t="s">
        <v>1110</v>
      </c>
      <c r="S147" s="69" t="s">
        <v>1108</v>
      </c>
    </row>
    <row r="148" spans="1:19" ht="49.5" customHeight="1">
      <c r="A148" s="41" t="s">
        <v>457</v>
      </c>
      <c r="B148" s="70">
        <v>13266</v>
      </c>
      <c r="C148" s="58" t="s">
        <v>777</v>
      </c>
      <c r="D148" s="62" t="s">
        <v>457</v>
      </c>
      <c r="E148" s="62" t="s">
        <v>468</v>
      </c>
      <c r="F148" s="58" t="s">
        <v>772</v>
      </c>
      <c r="G148" s="61"/>
      <c r="H148" s="61"/>
      <c r="I148" s="61"/>
      <c r="J148" s="61"/>
      <c r="K148" s="61"/>
      <c r="L148" s="61"/>
      <c r="M148" s="61"/>
      <c r="N148" s="62">
        <v>20</v>
      </c>
      <c r="O148" s="62">
        <v>1</v>
      </c>
      <c r="P148" s="62">
        <v>20</v>
      </c>
      <c r="Q148" s="62">
        <v>2</v>
      </c>
      <c r="R148" s="62" t="s">
        <v>539</v>
      </c>
      <c r="S148" s="69" t="s">
        <v>1108</v>
      </c>
    </row>
    <row r="149" spans="1:19" ht="49.5" customHeight="1">
      <c r="A149" s="41" t="s">
        <v>457</v>
      </c>
      <c r="B149" s="70">
        <v>13266</v>
      </c>
      <c r="C149" s="58" t="s">
        <v>777</v>
      </c>
      <c r="D149" s="62" t="s">
        <v>457</v>
      </c>
      <c r="E149" s="62" t="s">
        <v>460</v>
      </c>
      <c r="F149" s="58" t="s">
        <v>772</v>
      </c>
      <c r="G149" s="61"/>
      <c r="H149" s="61"/>
      <c r="I149" s="61"/>
      <c r="J149" s="61"/>
      <c r="K149" s="61"/>
      <c r="L149" s="61"/>
      <c r="M149" s="61"/>
      <c r="N149" s="62">
        <v>20</v>
      </c>
      <c r="O149" s="62">
        <v>1</v>
      </c>
      <c r="P149" s="62">
        <v>20</v>
      </c>
      <c r="Q149" s="62">
        <v>0</v>
      </c>
      <c r="R149" s="62" t="s">
        <v>539</v>
      </c>
      <c r="S149" s="69" t="s">
        <v>1108</v>
      </c>
    </row>
    <row r="150" spans="1:19" ht="49.5" customHeight="1">
      <c r="A150" s="41" t="s">
        <v>457</v>
      </c>
      <c r="B150" s="70">
        <v>12771</v>
      </c>
      <c r="C150" s="58" t="s">
        <v>529</v>
      </c>
      <c r="D150" s="62" t="s">
        <v>457</v>
      </c>
      <c r="E150" s="62" t="s">
        <v>39</v>
      </c>
      <c r="F150" s="58" t="s">
        <v>772</v>
      </c>
      <c r="G150" s="61"/>
      <c r="H150" s="61"/>
      <c r="I150" s="61"/>
      <c r="J150" s="61"/>
      <c r="K150" s="61"/>
      <c r="L150" s="61"/>
      <c r="M150" s="61"/>
      <c r="N150" s="62">
        <v>22</v>
      </c>
      <c r="O150" s="62">
        <v>14</v>
      </c>
      <c r="P150" s="62">
        <v>22</v>
      </c>
      <c r="Q150" s="62">
        <v>9</v>
      </c>
      <c r="R150" s="62" t="s">
        <v>35</v>
      </c>
      <c r="S150" s="69"/>
    </row>
    <row r="151" spans="1:19" ht="49.5" customHeight="1">
      <c r="A151" s="41" t="s">
        <v>457</v>
      </c>
      <c r="B151" s="70">
        <v>12771</v>
      </c>
      <c r="C151" s="58" t="s">
        <v>529</v>
      </c>
      <c r="D151" s="62" t="s">
        <v>457</v>
      </c>
      <c r="E151" s="62" t="s">
        <v>468</v>
      </c>
      <c r="F151" s="58" t="s">
        <v>772</v>
      </c>
      <c r="G151" s="61"/>
      <c r="H151" s="61"/>
      <c r="I151" s="61"/>
      <c r="J151" s="61"/>
      <c r="K151" s="61"/>
      <c r="L151" s="61"/>
      <c r="M151" s="61"/>
      <c r="N151" s="62">
        <v>22</v>
      </c>
      <c r="O151" s="62">
        <v>5</v>
      </c>
      <c r="P151" s="62">
        <v>22</v>
      </c>
      <c r="Q151" s="62">
        <v>4</v>
      </c>
      <c r="R151" s="62" t="s">
        <v>35</v>
      </c>
      <c r="S151" s="69"/>
    </row>
    <row r="152" spans="1:19" ht="49.5" customHeight="1">
      <c r="A152" s="41" t="s">
        <v>457</v>
      </c>
      <c r="B152" s="70">
        <v>12771</v>
      </c>
      <c r="C152" s="58" t="s">
        <v>529</v>
      </c>
      <c r="D152" s="62" t="s">
        <v>457</v>
      </c>
      <c r="E152" s="62" t="s">
        <v>471</v>
      </c>
      <c r="F152" s="58" t="s">
        <v>772</v>
      </c>
      <c r="G152" s="61"/>
      <c r="H152" s="61"/>
      <c r="I152" s="61"/>
      <c r="J152" s="61"/>
      <c r="K152" s="61"/>
      <c r="L152" s="61"/>
      <c r="M152" s="61"/>
      <c r="N152" s="62">
        <v>22</v>
      </c>
      <c r="O152" s="62">
        <v>1</v>
      </c>
      <c r="P152" s="62">
        <v>22</v>
      </c>
      <c r="Q152" s="62">
        <v>1</v>
      </c>
      <c r="R152" s="62" t="s">
        <v>35</v>
      </c>
      <c r="S152" s="69"/>
    </row>
    <row r="153" spans="1:19" ht="49.5" customHeight="1">
      <c r="A153" s="41" t="s">
        <v>457</v>
      </c>
      <c r="B153" s="70">
        <v>12898</v>
      </c>
      <c r="C153" s="58" t="s">
        <v>778</v>
      </c>
      <c r="D153" s="62" t="s">
        <v>457</v>
      </c>
      <c r="E153" s="62" t="s">
        <v>1281</v>
      </c>
      <c r="F153" s="58" t="s">
        <v>772</v>
      </c>
      <c r="G153" s="61"/>
      <c r="H153" s="61"/>
      <c r="I153" s="61"/>
      <c r="J153" s="61"/>
      <c r="K153" s="61"/>
      <c r="L153" s="61"/>
      <c r="M153" s="61"/>
      <c r="N153" s="62">
        <v>12</v>
      </c>
      <c r="O153" s="62">
        <v>2</v>
      </c>
      <c r="P153" s="62">
        <v>15</v>
      </c>
      <c r="Q153" s="62">
        <v>2</v>
      </c>
      <c r="R153" s="62">
        <v>0.80900000000000005</v>
      </c>
      <c r="S153" s="69"/>
    </row>
    <row r="154" spans="1:19" ht="49.5" customHeight="1">
      <c r="A154" s="41" t="s">
        <v>457</v>
      </c>
      <c r="B154" s="70">
        <v>12949</v>
      </c>
      <c r="C154" s="58" t="s">
        <v>780</v>
      </c>
      <c r="D154" s="62" t="s">
        <v>779</v>
      </c>
      <c r="E154" s="62" t="s">
        <v>540</v>
      </c>
      <c r="F154" s="58" t="s">
        <v>772</v>
      </c>
      <c r="G154" s="61"/>
      <c r="H154" s="61"/>
      <c r="I154" s="61"/>
      <c r="J154" s="61"/>
      <c r="K154" s="61"/>
      <c r="L154" s="61"/>
      <c r="M154" s="61"/>
      <c r="N154" s="62">
        <v>24</v>
      </c>
      <c r="O154" s="62">
        <v>1</v>
      </c>
      <c r="P154" s="62">
        <v>23</v>
      </c>
      <c r="Q154" s="62">
        <v>3</v>
      </c>
      <c r="R154" s="62">
        <v>0.33</v>
      </c>
      <c r="S154" s="69"/>
    </row>
    <row r="155" spans="1:19" ht="49.5" customHeight="1">
      <c r="A155" s="41" t="s">
        <v>457</v>
      </c>
      <c r="B155" s="70">
        <v>12949</v>
      </c>
      <c r="C155" s="58" t="s">
        <v>780</v>
      </c>
      <c r="D155" s="62" t="s">
        <v>779</v>
      </c>
      <c r="E155" s="93" t="s">
        <v>1289</v>
      </c>
      <c r="F155" s="58" t="s">
        <v>772</v>
      </c>
      <c r="G155" s="61"/>
      <c r="H155" s="61"/>
      <c r="I155" s="61"/>
      <c r="J155" s="61"/>
      <c r="K155" s="61"/>
      <c r="L155" s="61"/>
      <c r="M155" s="61"/>
      <c r="N155" s="62">
        <v>20</v>
      </c>
      <c r="O155" s="62">
        <v>2</v>
      </c>
      <c r="P155" s="62">
        <v>20</v>
      </c>
      <c r="Q155" s="62">
        <v>3</v>
      </c>
      <c r="R155" s="62" t="s">
        <v>539</v>
      </c>
      <c r="S155" s="69"/>
    </row>
    <row r="156" spans="1:19" ht="49.5" customHeight="1">
      <c r="A156" s="41" t="s">
        <v>457</v>
      </c>
      <c r="B156" s="70">
        <v>12957</v>
      </c>
      <c r="C156" s="58" t="s">
        <v>781</v>
      </c>
      <c r="D156" s="62" t="s">
        <v>457</v>
      </c>
      <c r="E156" s="62" t="s">
        <v>560</v>
      </c>
      <c r="F156" s="58" t="s">
        <v>772</v>
      </c>
      <c r="G156" s="61"/>
      <c r="H156" s="61"/>
      <c r="I156" s="61"/>
      <c r="J156" s="61"/>
      <c r="K156" s="61"/>
      <c r="L156" s="61"/>
      <c r="M156" s="61"/>
      <c r="N156" s="62">
        <v>20</v>
      </c>
      <c r="O156" s="62">
        <v>1</v>
      </c>
      <c r="P156" s="62">
        <v>19</v>
      </c>
      <c r="Q156" s="62">
        <v>0</v>
      </c>
      <c r="R156" s="62" t="s">
        <v>35</v>
      </c>
      <c r="S156" s="69"/>
    </row>
    <row r="157" spans="1:19" ht="49.5" customHeight="1">
      <c r="A157" s="41" t="s">
        <v>457</v>
      </c>
      <c r="B157" s="70">
        <v>12957</v>
      </c>
      <c r="C157" s="58" t="s">
        <v>781</v>
      </c>
      <c r="D157" s="62" t="s">
        <v>457</v>
      </c>
      <c r="E157" s="62" t="s">
        <v>468</v>
      </c>
      <c r="F157" s="58" t="s">
        <v>772</v>
      </c>
      <c r="G157" s="61"/>
      <c r="H157" s="61"/>
      <c r="I157" s="61"/>
      <c r="J157" s="61"/>
      <c r="K157" s="61"/>
      <c r="L157" s="61"/>
      <c r="M157" s="61"/>
      <c r="N157" s="62">
        <v>20</v>
      </c>
      <c r="O157" s="62">
        <v>14</v>
      </c>
      <c r="P157" s="62">
        <v>18</v>
      </c>
      <c r="Q157" s="62">
        <v>11</v>
      </c>
      <c r="R157" s="62" t="s">
        <v>35</v>
      </c>
      <c r="S157" s="69"/>
    </row>
    <row r="158" spans="1:19" ht="49.5" customHeight="1">
      <c r="A158" s="41" t="s">
        <v>457</v>
      </c>
      <c r="B158" s="70">
        <v>12957</v>
      </c>
      <c r="C158" s="58" t="s">
        <v>781</v>
      </c>
      <c r="D158" s="62" t="s">
        <v>457</v>
      </c>
      <c r="E158" s="62" t="s">
        <v>460</v>
      </c>
      <c r="F158" s="58" t="s">
        <v>772</v>
      </c>
      <c r="G158" s="61"/>
      <c r="H158" s="61"/>
      <c r="I158" s="61"/>
      <c r="J158" s="61"/>
      <c r="K158" s="61"/>
      <c r="L158" s="61"/>
      <c r="M158" s="61"/>
      <c r="N158" s="62">
        <v>20</v>
      </c>
      <c r="O158" s="62">
        <v>2</v>
      </c>
      <c r="P158" s="62">
        <v>18</v>
      </c>
      <c r="Q158" s="62">
        <v>0</v>
      </c>
      <c r="R158" s="62" t="s">
        <v>35</v>
      </c>
      <c r="S158" s="69"/>
    </row>
    <row r="159" spans="1:19" ht="49.5" customHeight="1">
      <c r="A159" s="41" t="s">
        <v>457</v>
      </c>
      <c r="B159" s="70">
        <v>12996</v>
      </c>
      <c r="C159" s="58" t="s">
        <v>782</v>
      </c>
      <c r="D159" s="62" t="s">
        <v>457</v>
      </c>
      <c r="E159" s="62" t="s">
        <v>460</v>
      </c>
      <c r="F159" s="58" t="s">
        <v>772</v>
      </c>
      <c r="G159" s="61"/>
      <c r="H159" s="61"/>
      <c r="I159" s="61"/>
      <c r="J159" s="61"/>
      <c r="K159" s="61"/>
      <c r="L159" s="61"/>
      <c r="M159" s="61"/>
      <c r="N159" s="62">
        <v>46</v>
      </c>
      <c r="O159" s="62">
        <v>0</v>
      </c>
      <c r="P159" s="62">
        <v>68</v>
      </c>
      <c r="Q159" s="62">
        <v>12</v>
      </c>
      <c r="R159" s="62" t="s">
        <v>662</v>
      </c>
      <c r="S159" s="69"/>
    </row>
    <row r="160" spans="1:19" ht="49.5" customHeight="1">
      <c r="A160" s="41" t="s">
        <v>457</v>
      </c>
      <c r="B160" s="70">
        <v>13196</v>
      </c>
      <c r="C160" s="58" t="s">
        <v>783</v>
      </c>
      <c r="D160" s="62" t="s">
        <v>457</v>
      </c>
      <c r="E160" s="62" t="s">
        <v>776</v>
      </c>
      <c r="F160" s="58" t="s">
        <v>772</v>
      </c>
      <c r="G160" s="61"/>
      <c r="H160" s="61"/>
      <c r="I160" s="61"/>
      <c r="J160" s="61"/>
      <c r="K160" s="61"/>
      <c r="L160" s="61"/>
      <c r="M160" s="61"/>
      <c r="N160" s="62">
        <v>30</v>
      </c>
      <c r="O160" s="62">
        <v>7</v>
      </c>
      <c r="P160" s="62">
        <v>30</v>
      </c>
      <c r="Q160" s="62">
        <v>7</v>
      </c>
      <c r="R160" s="62" t="s">
        <v>35</v>
      </c>
      <c r="S160" s="69"/>
    </row>
    <row r="161" spans="1:19" ht="49.5" customHeight="1">
      <c r="A161" s="41" t="s">
        <v>457</v>
      </c>
      <c r="B161" s="70">
        <v>13196</v>
      </c>
      <c r="C161" s="58" t="s">
        <v>783</v>
      </c>
      <c r="D161" s="62" t="s">
        <v>457</v>
      </c>
      <c r="E161" s="62" t="s">
        <v>462</v>
      </c>
      <c r="F161" s="58" t="s">
        <v>772</v>
      </c>
      <c r="G161" s="61"/>
      <c r="H161" s="61"/>
      <c r="I161" s="61"/>
      <c r="J161" s="61"/>
      <c r="K161" s="61"/>
      <c r="L161" s="61"/>
      <c r="M161" s="61"/>
      <c r="N161" s="62">
        <v>30</v>
      </c>
      <c r="O161" s="62">
        <v>0</v>
      </c>
      <c r="P161" s="62">
        <v>30</v>
      </c>
      <c r="Q161" s="62">
        <v>3</v>
      </c>
      <c r="R161" s="62" t="s">
        <v>35</v>
      </c>
      <c r="S161" s="69"/>
    </row>
    <row r="162" spans="1:19" ht="49.5" customHeight="1">
      <c r="A162" s="41" t="s">
        <v>457</v>
      </c>
      <c r="B162" s="70">
        <v>12987</v>
      </c>
      <c r="C162" s="58" t="s">
        <v>789</v>
      </c>
      <c r="D162" s="62" t="s">
        <v>457</v>
      </c>
      <c r="E162" s="58" t="s">
        <v>784</v>
      </c>
      <c r="F162" s="58" t="s">
        <v>772</v>
      </c>
      <c r="G162" s="61"/>
      <c r="H162" s="61"/>
      <c r="I162" s="61"/>
      <c r="J162" s="61"/>
      <c r="K162" s="61"/>
      <c r="L162" s="61"/>
      <c r="M162" s="61"/>
      <c r="N162" s="62">
        <v>63</v>
      </c>
      <c r="O162" s="62">
        <v>19</v>
      </c>
      <c r="P162" s="62">
        <v>61</v>
      </c>
      <c r="Q162" s="62">
        <v>14</v>
      </c>
      <c r="R162" s="62">
        <v>0.48099999999999998</v>
      </c>
      <c r="S162" s="69"/>
    </row>
    <row r="163" spans="1:19" ht="49.5" customHeight="1">
      <c r="A163" s="41" t="s">
        <v>457</v>
      </c>
      <c r="B163" s="70">
        <v>13146</v>
      </c>
      <c r="C163" s="58" t="s">
        <v>790</v>
      </c>
      <c r="D163" s="62" t="s">
        <v>457</v>
      </c>
      <c r="E163" s="58" t="s">
        <v>785</v>
      </c>
      <c r="F163" s="58" t="s">
        <v>772</v>
      </c>
      <c r="G163" s="61"/>
      <c r="H163" s="61"/>
      <c r="I163" s="61"/>
      <c r="J163" s="61"/>
      <c r="K163" s="61"/>
      <c r="L163" s="61"/>
      <c r="M163" s="61"/>
      <c r="N163" s="62">
        <v>23</v>
      </c>
      <c r="O163" s="62" t="s">
        <v>35</v>
      </c>
      <c r="P163" s="62">
        <v>18</v>
      </c>
      <c r="Q163" s="62">
        <v>2</v>
      </c>
      <c r="R163" s="62" t="s">
        <v>35</v>
      </c>
      <c r="S163" s="69"/>
    </row>
    <row r="164" spans="1:19" ht="49.5" customHeight="1">
      <c r="A164" s="41" t="s">
        <v>457</v>
      </c>
      <c r="B164" s="70">
        <v>13146</v>
      </c>
      <c r="C164" s="58" t="s">
        <v>790</v>
      </c>
      <c r="D164" s="62" t="s">
        <v>787</v>
      </c>
      <c r="E164" s="58" t="s">
        <v>786</v>
      </c>
      <c r="F164" s="58" t="s">
        <v>772</v>
      </c>
      <c r="G164" s="61"/>
      <c r="H164" s="61"/>
      <c r="I164" s="61"/>
      <c r="J164" s="61"/>
      <c r="K164" s="61"/>
      <c r="L164" s="61"/>
      <c r="M164" s="61"/>
      <c r="N164" s="62">
        <v>23</v>
      </c>
      <c r="O164" s="62" t="s">
        <v>35</v>
      </c>
      <c r="P164" s="62">
        <v>18</v>
      </c>
      <c r="Q164" s="62">
        <v>1</v>
      </c>
      <c r="R164" s="62" t="s">
        <v>35</v>
      </c>
      <c r="S164" s="69"/>
    </row>
    <row r="165" spans="1:19" ht="49.5" customHeight="1">
      <c r="A165" s="41" t="s">
        <v>457</v>
      </c>
      <c r="B165" s="70">
        <v>13146</v>
      </c>
      <c r="C165" s="58" t="s">
        <v>790</v>
      </c>
      <c r="D165" s="62" t="s">
        <v>788</v>
      </c>
      <c r="E165" s="58" t="s">
        <v>786</v>
      </c>
      <c r="F165" s="58" t="s">
        <v>772</v>
      </c>
      <c r="G165" s="61"/>
      <c r="H165" s="61"/>
      <c r="I165" s="61"/>
      <c r="J165" s="61"/>
      <c r="K165" s="61"/>
      <c r="L165" s="61"/>
      <c r="M165" s="61"/>
      <c r="N165" s="62">
        <v>23</v>
      </c>
      <c r="O165" s="62">
        <v>1</v>
      </c>
      <c r="P165" s="62">
        <v>18</v>
      </c>
      <c r="Q165" s="62" t="s">
        <v>35</v>
      </c>
      <c r="R165" s="62" t="s">
        <v>35</v>
      </c>
      <c r="S165" s="69"/>
    </row>
    <row r="166" spans="1:19" ht="49.5" customHeight="1">
      <c r="A166" s="41" t="s">
        <v>457</v>
      </c>
      <c r="B166" s="70">
        <v>13087</v>
      </c>
      <c r="C166" s="58" t="s">
        <v>791</v>
      </c>
      <c r="D166" s="62" t="s">
        <v>457</v>
      </c>
      <c r="E166" s="58" t="s">
        <v>1278</v>
      </c>
      <c r="F166" s="58" t="s">
        <v>772</v>
      </c>
      <c r="G166" s="61"/>
      <c r="H166" s="61"/>
      <c r="I166" s="61"/>
      <c r="J166" s="61"/>
      <c r="K166" s="61"/>
      <c r="L166" s="61"/>
      <c r="M166" s="61"/>
      <c r="N166" s="62">
        <v>15</v>
      </c>
      <c r="O166" s="62">
        <v>8</v>
      </c>
      <c r="P166" s="62">
        <v>15</v>
      </c>
      <c r="Q166" s="62">
        <v>11</v>
      </c>
      <c r="R166" s="62" t="s">
        <v>539</v>
      </c>
      <c r="S166" s="69"/>
    </row>
    <row r="167" spans="1:19" ht="49.5" customHeight="1">
      <c r="A167" s="41" t="s">
        <v>457</v>
      </c>
      <c r="B167" s="70">
        <v>13087</v>
      </c>
      <c r="C167" s="58" t="s">
        <v>792</v>
      </c>
      <c r="D167" s="62" t="s">
        <v>457</v>
      </c>
      <c r="E167" s="92" t="s">
        <v>1278</v>
      </c>
      <c r="F167" s="58" t="s">
        <v>772</v>
      </c>
      <c r="G167" s="61"/>
      <c r="H167" s="61"/>
      <c r="I167" s="61"/>
      <c r="J167" s="61"/>
      <c r="K167" s="61"/>
      <c r="L167" s="61"/>
      <c r="M167" s="61"/>
      <c r="N167" s="62">
        <v>15</v>
      </c>
      <c r="O167" s="62">
        <v>8</v>
      </c>
      <c r="P167" s="62">
        <v>15</v>
      </c>
      <c r="Q167" s="62">
        <v>9</v>
      </c>
      <c r="R167" s="62" t="s">
        <v>539</v>
      </c>
      <c r="S167" s="69"/>
    </row>
    <row r="168" spans="1:19" ht="49.5" customHeight="1">
      <c r="A168" s="41" t="s">
        <v>457</v>
      </c>
      <c r="B168" s="70">
        <v>13271</v>
      </c>
      <c r="C168" s="58" t="s">
        <v>773</v>
      </c>
      <c r="D168" s="58" t="s">
        <v>1234</v>
      </c>
      <c r="E168" s="58" t="s">
        <v>793</v>
      </c>
      <c r="F168" s="58" t="s">
        <v>709</v>
      </c>
      <c r="G168" s="62">
        <v>40</v>
      </c>
      <c r="H168" s="62">
        <v>0.4</v>
      </c>
      <c r="I168" s="62">
        <v>0.81</v>
      </c>
      <c r="J168" s="62">
        <v>40</v>
      </c>
      <c r="K168" s="62">
        <v>1.3</v>
      </c>
      <c r="L168" s="62">
        <v>1.1599999999999999</v>
      </c>
      <c r="M168" s="62" t="s">
        <v>676</v>
      </c>
      <c r="N168" s="61"/>
      <c r="O168" s="61"/>
      <c r="P168" s="61"/>
      <c r="Q168" s="61"/>
      <c r="R168" s="61"/>
      <c r="S168" s="69" t="s">
        <v>1235</v>
      </c>
    </row>
    <row r="169" spans="1:19" ht="49.5" customHeight="1">
      <c r="A169" s="41" t="s">
        <v>457</v>
      </c>
      <c r="B169" s="70">
        <v>12779</v>
      </c>
      <c r="C169" s="58" t="s">
        <v>794</v>
      </c>
      <c r="D169" s="58" t="s">
        <v>1234</v>
      </c>
      <c r="E169" s="62" t="s">
        <v>795</v>
      </c>
      <c r="F169" s="58" t="s">
        <v>709</v>
      </c>
      <c r="G169" s="62">
        <v>40</v>
      </c>
      <c r="H169" s="62" t="s">
        <v>915</v>
      </c>
      <c r="I169" s="62" t="s">
        <v>797</v>
      </c>
      <c r="J169" s="62">
        <v>40</v>
      </c>
      <c r="K169" s="62" t="s">
        <v>915</v>
      </c>
      <c r="L169" s="62" t="s">
        <v>800</v>
      </c>
      <c r="M169" s="62">
        <v>0.17399999999999999</v>
      </c>
      <c r="N169" s="61"/>
      <c r="O169" s="61"/>
      <c r="P169" s="61"/>
      <c r="Q169" s="61"/>
      <c r="R169" s="61"/>
      <c r="S169" s="69" t="s">
        <v>1236</v>
      </c>
    </row>
    <row r="170" spans="1:19" ht="49.5" customHeight="1">
      <c r="A170" s="41" t="s">
        <v>457</v>
      </c>
      <c r="B170" s="70">
        <v>12779</v>
      </c>
      <c r="C170" s="58" t="s">
        <v>794</v>
      </c>
      <c r="D170" s="58" t="s">
        <v>1234</v>
      </c>
      <c r="E170" s="62" t="s">
        <v>796</v>
      </c>
      <c r="F170" s="58" t="s">
        <v>709</v>
      </c>
      <c r="G170" s="62">
        <v>40</v>
      </c>
      <c r="H170" s="62" t="s">
        <v>915</v>
      </c>
      <c r="I170" s="62" t="s">
        <v>798</v>
      </c>
      <c r="J170" s="62">
        <v>40</v>
      </c>
      <c r="K170" s="62" t="s">
        <v>915</v>
      </c>
      <c r="L170" s="62" t="s">
        <v>798</v>
      </c>
      <c r="M170" s="62">
        <v>0.191</v>
      </c>
      <c r="N170" s="61"/>
      <c r="O170" s="61"/>
      <c r="P170" s="61"/>
      <c r="Q170" s="61"/>
      <c r="R170" s="61"/>
      <c r="S170" s="69"/>
    </row>
    <row r="171" spans="1:19" ht="49.5" customHeight="1">
      <c r="A171" s="41" t="s">
        <v>457</v>
      </c>
      <c r="B171" s="70">
        <v>12779</v>
      </c>
      <c r="C171" s="58" t="s">
        <v>794</v>
      </c>
      <c r="D171" s="58" t="s">
        <v>1234</v>
      </c>
      <c r="E171" s="62" t="s">
        <v>462</v>
      </c>
      <c r="F171" s="58" t="s">
        <v>709</v>
      </c>
      <c r="G171" s="62">
        <v>40</v>
      </c>
      <c r="H171" s="62" t="s">
        <v>654</v>
      </c>
      <c r="I171" s="62" t="s">
        <v>799</v>
      </c>
      <c r="J171" s="62">
        <v>40</v>
      </c>
      <c r="K171" s="62" t="s">
        <v>915</v>
      </c>
      <c r="L171" s="62" t="s">
        <v>801</v>
      </c>
      <c r="M171" s="62">
        <v>5.0000000000000001E-3</v>
      </c>
      <c r="N171" s="61"/>
      <c r="O171" s="61"/>
      <c r="P171" s="61"/>
      <c r="Q171" s="61"/>
      <c r="R171" s="61"/>
      <c r="S171" s="69"/>
    </row>
    <row r="172" spans="1:19" ht="49.5" customHeight="1">
      <c r="A172" s="67" t="s">
        <v>1170</v>
      </c>
      <c r="B172" s="70">
        <v>12677</v>
      </c>
      <c r="C172" s="58" t="s">
        <v>774</v>
      </c>
      <c r="D172" s="58" t="s">
        <v>802</v>
      </c>
      <c r="E172" s="93" t="s">
        <v>1269</v>
      </c>
      <c r="F172" s="58" t="s">
        <v>772</v>
      </c>
      <c r="G172" s="61"/>
      <c r="H172" s="61"/>
      <c r="I172" s="61"/>
      <c r="J172" s="61"/>
      <c r="K172" s="61"/>
      <c r="L172" s="61"/>
      <c r="M172" s="61"/>
      <c r="N172" s="62">
        <v>41</v>
      </c>
      <c r="O172" s="62">
        <v>27</v>
      </c>
      <c r="P172" s="62">
        <v>43</v>
      </c>
      <c r="Q172" s="62">
        <v>35</v>
      </c>
      <c r="R172" s="62" t="s">
        <v>35</v>
      </c>
      <c r="S172" s="69"/>
    </row>
    <row r="173" spans="1:19" ht="49.5" customHeight="1">
      <c r="A173" s="67" t="s">
        <v>1170</v>
      </c>
      <c r="B173" s="70">
        <v>12677</v>
      </c>
      <c r="C173" s="58" t="s">
        <v>774</v>
      </c>
      <c r="D173" s="58" t="s">
        <v>802</v>
      </c>
      <c r="E173" s="93" t="s">
        <v>1289</v>
      </c>
      <c r="F173" s="58" t="s">
        <v>772</v>
      </c>
      <c r="G173" s="61"/>
      <c r="H173" s="61"/>
      <c r="I173" s="61"/>
      <c r="J173" s="61"/>
      <c r="K173" s="61"/>
      <c r="L173" s="61"/>
      <c r="M173" s="61"/>
      <c r="N173" s="62">
        <v>41</v>
      </c>
      <c r="O173" s="62">
        <v>36</v>
      </c>
      <c r="P173" s="62">
        <v>43</v>
      </c>
      <c r="Q173" s="62">
        <v>37</v>
      </c>
      <c r="R173" s="62" t="s">
        <v>35</v>
      </c>
      <c r="S173" s="69"/>
    </row>
    <row r="174" spans="1:19" ht="49.5" customHeight="1">
      <c r="A174" s="67" t="s">
        <v>1170</v>
      </c>
      <c r="B174" s="70">
        <v>12677</v>
      </c>
      <c r="C174" s="58" t="s">
        <v>774</v>
      </c>
      <c r="D174" s="58" t="s">
        <v>803</v>
      </c>
      <c r="E174" s="93" t="s">
        <v>1269</v>
      </c>
      <c r="F174" s="58" t="s">
        <v>772</v>
      </c>
      <c r="G174" s="61"/>
      <c r="H174" s="61"/>
      <c r="I174" s="61"/>
      <c r="J174" s="61"/>
      <c r="K174" s="61"/>
      <c r="L174" s="61"/>
      <c r="M174" s="61"/>
      <c r="N174" s="62">
        <v>41</v>
      </c>
      <c r="O174" s="62">
        <v>13</v>
      </c>
      <c r="P174" s="62">
        <v>43</v>
      </c>
      <c r="Q174" s="62">
        <v>7</v>
      </c>
      <c r="R174" s="62" t="s">
        <v>35</v>
      </c>
      <c r="S174" s="69"/>
    </row>
    <row r="175" spans="1:19" ht="49.5" customHeight="1">
      <c r="A175" s="67" t="s">
        <v>1170</v>
      </c>
      <c r="B175" s="70">
        <v>12677</v>
      </c>
      <c r="C175" s="58" t="s">
        <v>774</v>
      </c>
      <c r="D175" s="58" t="s">
        <v>804</v>
      </c>
      <c r="E175" s="93" t="s">
        <v>1289</v>
      </c>
      <c r="F175" s="58" t="s">
        <v>772</v>
      </c>
      <c r="G175" s="61"/>
      <c r="H175" s="61"/>
      <c r="I175" s="61"/>
      <c r="J175" s="61"/>
      <c r="K175" s="61"/>
      <c r="L175" s="61"/>
      <c r="M175" s="61"/>
      <c r="N175" s="62">
        <v>43</v>
      </c>
      <c r="O175" s="62">
        <v>1</v>
      </c>
      <c r="P175" s="62">
        <v>43</v>
      </c>
      <c r="Q175" s="62">
        <v>4</v>
      </c>
      <c r="R175" s="62">
        <v>0.36</v>
      </c>
      <c r="S175" s="69"/>
    </row>
    <row r="176" spans="1:19" ht="49.5" customHeight="1">
      <c r="A176" s="67" t="s">
        <v>1170</v>
      </c>
      <c r="B176" s="70">
        <v>12957</v>
      </c>
      <c r="C176" s="58" t="s">
        <v>805</v>
      </c>
      <c r="D176" s="58" t="s">
        <v>1203</v>
      </c>
      <c r="E176" s="62" t="s">
        <v>462</v>
      </c>
      <c r="F176" s="58" t="s">
        <v>772</v>
      </c>
      <c r="G176" s="61"/>
      <c r="H176" s="61"/>
      <c r="I176" s="61"/>
      <c r="J176" s="61"/>
      <c r="K176" s="61"/>
      <c r="L176" s="61"/>
      <c r="M176" s="61"/>
      <c r="N176" s="62">
        <v>20</v>
      </c>
      <c r="O176" s="62">
        <v>7</v>
      </c>
      <c r="P176" s="62">
        <v>18</v>
      </c>
      <c r="Q176" s="62">
        <v>3</v>
      </c>
      <c r="R176" s="62">
        <v>0.06</v>
      </c>
      <c r="S176" s="69"/>
    </row>
    <row r="177" spans="1:19" ht="49.5" customHeight="1">
      <c r="A177" s="67" t="s">
        <v>1170</v>
      </c>
      <c r="B177" s="70">
        <v>12957</v>
      </c>
      <c r="C177" s="58" t="s">
        <v>805</v>
      </c>
      <c r="D177" s="58" t="s">
        <v>1204</v>
      </c>
      <c r="E177" s="62" t="s">
        <v>462</v>
      </c>
      <c r="F177" s="58" t="s">
        <v>772</v>
      </c>
      <c r="G177" s="61"/>
      <c r="H177" s="61"/>
      <c r="I177" s="61"/>
      <c r="J177" s="61"/>
      <c r="K177" s="61"/>
      <c r="L177" s="61"/>
      <c r="M177" s="61"/>
      <c r="N177" s="62">
        <v>20</v>
      </c>
      <c r="O177" s="62">
        <v>2</v>
      </c>
      <c r="P177" s="62">
        <v>18</v>
      </c>
      <c r="Q177" s="62">
        <v>1</v>
      </c>
      <c r="R177" s="62" t="s">
        <v>35</v>
      </c>
      <c r="S177" s="69"/>
    </row>
    <row r="178" spans="1:19" ht="49.5" customHeight="1">
      <c r="A178" s="67" t="s">
        <v>1170</v>
      </c>
      <c r="B178" s="70">
        <v>12843</v>
      </c>
      <c r="C178" s="58" t="s">
        <v>806</v>
      </c>
      <c r="D178" s="58" t="s">
        <v>1118</v>
      </c>
      <c r="E178" s="62" t="s">
        <v>1283</v>
      </c>
      <c r="F178" s="58" t="s">
        <v>101</v>
      </c>
      <c r="G178" s="61"/>
      <c r="H178" s="61"/>
      <c r="I178" s="61"/>
      <c r="J178" s="61"/>
      <c r="K178" s="61"/>
      <c r="L178" s="61"/>
      <c r="M178" s="61"/>
      <c r="N178" s="70">
        <v>20</v>
      </c>
      <c r="O178" s="70">
        <v>5</v>
      </c>
      <c r="P178" s="70">
        <v>20</v>
      </c>
      <c r="Q178" s="70">
        <v>1</v>
      </c>
      <c r="R178" s="70" t="s">
        <v>18</v>
      </c>
      <c r="S178" s="69" t="s">
        <v>1119</v>
      </c>
    </row>
    <row r="179" spans="1:19" ht="49.5" customHeight="1">
      <c r="A179" s="67" t="s">
        <v>1170</v>
      </c>
      <c r="B179" s="70">
        <v>12843</v>
      </c>
      <c r="C179" s="58" t="s">
        <v>806</v>
      </c>
      <c r="D179" s="58" t="s">
        <v>1118</v>
      </c>
      <c r="E179" s="93" t="s">
        <v>1283</v>
      </c>
      <c r="F179" s="58" t="s">
        <v>772</v>
      </c>
      <c r="G179" s="61"/>
      <c r="H179" s="61"/>
      <c r="I179" s="61"/>
      <c r="J179" s="61"/>
      <c r="K179" s="61"/>
      <c r="L179" s="61"/>
      <c r="M179" s="61"/>
      <c r="N179" s="70">
        <v>15</v>
      </c>
      <c r="O179" s="70">
        <v>5</v>
      </c>
      <c r="P179" s="70">
        <v>15</v>
      </c>
      <c r="Q179" s="70">
        <v>2</v>
      </c>
      <c r="R179" s="70" t="s">
        <v>18</v>
      </c>
      <c r="S179" s="69" t="s">
        <v>1120</v>
      </c>
    </row>
    <row r="180" spans="1:19" ht="49.5" customHeight="1">
      <c r="A180" s="67" t="s">
        <v>1170</v>
      </c>
      <c r="B180" s="70">
        <v>12987</v>
      </c>
      <c r="C180" s="58" t="s">
        <v>789</v>
      </c>
      <c r="D180" s="62" t="s">
        <v>1048</v>
      </c>
      <c r="E180" s="58" t="s">
        <v>1047</v>
      </c>
      <c r="F180" s="58" t="s">
        <v>772</v>
      </c>
      <c r="G180" s="61"/>
      <c r="H180" s="61"/>
      <c r="I180" s="61"/>
      <c r="J180" s="61"/>
      <c r="K180" s="61"/>
      <c r="L180" s="61"/>
      <c r="M180" s="61"/>
      <c r="N180" s="62">
        <v>63</v>
      </c>
      <c r="O180" s="62">
        <v>36</v>
      </c>
      <c r="P180" s="62">
        <v>61</v>
      </c>
      <c r="Q180" s="62">
        <v>45</v>
      </c>
      <c r="R180" s="62">
        <v>0.22900000000000001</v>
      </c>
      <c r="S180" s="69"/>
    </row>
    <row r="181" spans="1:19" ht="49.5" customHeight="1">
      <c r="A181" s="67" t="s">
        <v>1170</v>
      </c>
      <c r="B181" s="70">
        <v>12987</v>
      </c>
      <c r="C181" s="58" t="s">
        <v>789</v>
      </c>
      <c r="D181" s="62" t="s">
        <v>807</v>
      </c>
      <c r="E181" s="58" t="s">
        <v>1047</v>
      </c>
      <c r="F181" s="58" t="s">
        <v>772</v>
      </c>
      <c r="G181" s="61"/>
      <c r="H181" s="61"/>
      <c r="I181" s="61"/>
      <c r="J181" s="61"/>
      <c r="K181" s="61"/>
      <c r="L181" s="61"/>
      <c r="M181" s="61"/>
      <c r="N181" s="62">
        <v>63</v>
      </c>
      <c r="O181" s="62">
        <v>16</v>
      </c>
      <c r="P181" s="62">
        <v>61</v>
      </c>
      <c r="Q181" s="62">
        <v>11</v>
      </c>
      <c r="R181" s="62">
        <v>0.22900000000000001</v>
      </c>
      <c r="S181" s="69"/>
    </row>
    <row r="182" spans="1:19" ht="49.5" customHeight="1">
      <c r="A182" s="67" t="s">
        <v>1170</v>
      </c>
      <c r="B182" s="70">
        <v>12987</v>
      </c>
      <c r="C182" s="58" t="s">
        <v>789</v>
      </c>
      <c r="D182" s="62" t="s">
        <v>808</v>
      </c>
      <c r="E182" s="58" t="s">
        <v>1047</v>
      </c>
      <c r="F182" s="58" t="s">
        <v>772</v>
      </c>
      <c r="G182" s="61"/>
      <c r="H182" s="61"/>
      <c r="I182" s="61"/>
      <c r="J182" s="61"/>
      <c r="K182" s="61"/>
      <c r="L182" s="61"/>
      <c r="M182" s="61"/>
      <c r="N182" s="62">
        <v>63</v>
      </c>
      <c r="O182" s="62">
        <v>16</v>
      </c>
      <c r="P182" s="62">
        <v>61</v>
      </c>
      <c r="Q182" s="62">
        <v>5</v>
      </c>
      <c r="R182" s="62">
        <v>0.22900000000000001</v>
      </c>
      <c r="S182" s="69"/>
    </row>
    <row r="183" spans="1:19" ht="49.5" customHeight="1">
      <c r="A183" s="67" t="s">
        <v>1170</v>
      </c>
      <c r="B183" s="70">
        <v>13146</v>
      </c>
      <c r="C183" s="58" t="s">
        <v>810</v>
      </c>
      <c r="D183" s="62" t="s">
        <v>808</v>
      </c>
      <c r="E183" s="58" t="s">
        <v>809</v>
      </c>
      <c r="F183" s="58" t="s">
        <v>772</v>
      </c>
      <c r="G183" s="61"/>
      <c r="H183" s="61"/>
      <c r="I183" s="61"/>
      <c r="J183" s="61"/>
      <c r="K183" s="61"/>
      <c r="L183" s="61"/>
      <c r="M183" s="61"/>
      <c r="N183" s="62">
        <v>23</v>
      </c>
      <c r="O183" s="62">
        <v>18</v>
      </c>
      <c r="P183" s="62">
        <v>18</v>
      </c>
      <c r="Q183" s="62">
        <v>15</v>
      </c>
      <c r="R183" s="62">
        <v>0.64800000000000002</v>
      </c>
      <c r="S183" s="69"/>
    </row>
    <row r="184" spans="1:19" ht="49.5" customHeight="1">
      <c r="A184" s="67" t="s">
        <v>1171</v>
      </c>
      <c r="B184" s="70">
        <v>12573</v>
      </c>
      <c r="C184" s="58" t="s">
        <v>811</v>
      </c>
      <c r="D184" s="58" t="s">
        <v>1126</v>
      </c>
      <c r="E184" s="62" t="s">
        <v>39</v>
      </c>
      <c r="F184" s="61" t="s">
        <v>709</v>
      </c>
      <c r="G184" s="62">
        <v>36</v>
      </c>
      <c r="H184" s="62">
        <v>12.4</v>
      </c>
      <c r="I184" s="62">
        <v>3.5</v>
      </c>
      <c r="J184" s="62">
        <v>39</v>
      </c>
      <c r="K184" s="62">
        <v>13.4</v>
      </c>
      <c r="L184" s="62">
        <v>3.4</v>
      </c>
      <c r="M184" s="62">
        <v>0.376</v>
      </c>
      <c r="N184" s="61"/>
      <c r="O184" s="61"/>
      <c r="P184" s="61"/>
      <c r="Q184" s="61"/>
      <c r="R184" s="61"/>
      <c r="S184" s="69" t="s">
        <v>1125</v>
      </c>
    </row>
    <row r="185" spans="1:19" ht="49.5" customHeight="1">
      <c r="A185" s="67" t="s">
        <v>1171</v>
      </c>
      <c r="B185" s="70">
        <v>12573</v>
      </c>
      <c r="C185" s="58" t="s">
        <v>811</v>
      </c>
      <c r="D185" s="58" t="s">
        <v>1126</v>
      </c>
      <c r="E185" s="62" t="s">
        <v>468</v>
      </c>
      <c r="F185" s="61" t="s">
        <v>709</v>
      </c>
      <c r="G185" s="62">
        <v>36</v>
      </c>
      <c r="H185" s="62">
        <v>1.7</v>
      </c>
      <c r="I185" s="62">
        <v>2.2000000000000002</v>
      </c>
      <c r="J185" s="62">
        <v>39</v>
      </c>
      <c r="K185" s="62">
        <v>2.1</v>
      </c>
      <c r="L185" s="62">
        <v>2.5</v>
      </c>
      <c r="M185" s="62">
        <v>0.42099999999999999</v>
      </c>
      <c r="N185" s="61"/>
      <c r="O185" s="61"/>
      <c r="P185" s="61"/>
      <c r="Q185" s="61"/>
      <c r="R185" s="61"/>
      <c r="S185" s="69" t="s">
        <v>1125</v>
      </c>
    </row>
    <row r="186" spans="1:19" ht="49.5" customHeight="1">
      <c r="A186" s="67" t="s">
        <v>1171</v>
      </c>
      <c r="B186" s="70">
        <v>12573</v>
      </c>
      <c r="C186" s="58" t="s">
        <v>811</v>
      </c>
      <c r="D186" s="58" t="s">
        <v>1126</v>
      </c>
      <c r="E186" s="62" t="s">
        <v>821</v>
      </c>
      <c r="F186" s="61" t="s">
        <v>709</v>
      </c>
      <c r="G186" s="62">
        <v>36</v>
      </c>
      <c r="H186" s="62">
        <v>1.4</v>
      </c>
      <c r="I186" s="62">
        <v>3.2</v>
      </c>
      <c r="J186" s="62">
        <v>39</v>
      </c>
      <c r="K186" s="62">
        <v>0.6</v>
      </c>
      <c r="L186" s="62">
        <v>1.2</v>
      </c>
      <c r="M186" s="62">
        <v>0.16200000000000001</v>
      </c>
      <c r="N186" s="61"/>
      <c r="O186" s="61"/>
      <c r="P186" s="61"/>
      <c r="Q186" s="61"/>
      <c r="R186" s="61"/>
      <c r="S186" s="69" t="s">
        <v>1125</v>
      </c>
    </row>
    <row r="187" spans="1:19" ht="49.5" customHeight="1">
      <c r="A187" s="67" t="s">
        <v>1171</v>
      </c>
      <c r="B187" s="70">
        <v>12573</v>
      </c>
      <c r="C187" s="58" t="s">
        <v>811</v>
      </c>
      <c r="D187" s="58" t="s">
        <v>1126</v>
      </c>
      <c r="E187" s="58" t="s">
        <v>822</v>
      </c>
      <c r="F187" s="61" t="s">
        <v>709</v>
      </c>
      <c r="G187" s="62">
        <v>36</v>
      </c>
      <c r="H187" s="62">
        <v>-11</v>
      </c>
      <c r="I187" s="62">
        <v>3.8</v>
      </c>
      <c r="J187" s="62">
        <v>39</v>
      </c>
      <c r="K187" s="62">
        <v>-12.5</v>
      </c>
      <c r="L187" s="62">
        <v>3.6</v>
      </c>
      <c r="M187" s="62">
        <v>0.08</v>
      </c>
      <c r="N187" s="61"/>
      <c r="O187" s="61"/>
      <c r="P187" s="61"/>
      <c r="Q187" s="61"/>
      <c r="R187" s="61"/>
      <c r="S187" s="69" t="s">
        <v>1125</v>
      </c>
    </row>
    <row r="188" spans="1:19" ht="49.5" customHeight="1">
      <c r="A188" s="67" t="s">
        <v>1171</v>
      </c>
      <c r="B188" s="70">
        <v>12677</v>
      </c>
      <c r="C188" s="58" t="s">
        <v>812</v>
      </c>
      <c r="D188" s="58" t="s">
        <v>1201</v>
      </c>
      <c r="E188" s="62" t="s">
        <v>462</v>
      </c>
      <c r="F188" s="61" t="s">
        <v>709</v>
      </c>
      <c r="G188" s="62">
        <v>44</v>
      </c>
      <c r="H188" s="62" t="s">
        <v>816</v>
      </c>
      <c r="I188" s="58" t="s">
        <v>817</v>
      </c>
      <c r="J188" s="62">
        <v>45</v>
      </c>
      <c r="K188" s="58" t="s">
        <v>818</v>
      </c>
      <c r="L188" s="58" t="s">
        <v>819</v>
      </c>
      <c r="M188" s="58" t="s">
        <v>820</v>
      </c>
      <c r="N188" s="61"/>
      <c r="O188" s="61"/>
      <c r="P188" s="61"/>
      <c r="Q188" s="61"/>
      <c r="R188" s="61"/>
      <c r="S188" s="69" t="s">
        <v>1125</v>
      </c>
    </row>
    <row r="189" spans="1:19" ht="49.5" customHeight="1">
      <c r="A189" s="67" t="s">
        <v>1171</v>
      </c>
      <c r="B189" s="70">
        <v>12677</v>
      </c>
      <c r="C189" s="58" t="s">
        <v>812</v>
      </c>
      <c r="D189" s="58" t="s">
        <v>1202</v>
      </c>
      <c r="E189" s="62" t="s">
        <v>462</v>
      </c>
      <c r="F189" s="61" t="s">
        <v>709</v>
      </c>
      <c r="G189" s="62">
        <v>44</v>
      </c>
      <c r="H189" s="62">
        <v>6.36</v>
      </c>
      <c r="I189" s="62">
        <v>5.34</v>
      </c>
      <c r="J189" s="62">
        <v>45</v>
      </c>
      <c r="K189" s="62">
        <v>8.4</v>
      </c>
      <c r="L189" s="62">
        <v>4.6500000000000004</v>
      </c>
      <c r="M189" s="62">
        <v>5.8000000000000003E-2</v>
      </c>
      <c r="N189" s="61"/>
      <c r="O189" s="61"/>
      <c r="P189" s="61"/>
      <c r="Q189" s="61"/>
      <c r="R189" s="61"/>
      <c r="S189" s="69" t="s">
        <v>1125</v>
      </c>
    </row>
    <row r="190" spans="1:19" ht="49.5" customHeight="1">
      <c r="A190" s="67" t="s">
        <v>1171</v>
      </c>
      <c r="B190" s="70">
        <v>13289</v>
      </c>
      <c r="C190" s="58" t="s">
        <v>813</v>
      </c>
      <c r="D190" s="58" t="s">
        <v>1127</v>
      </c>
      <c r="E190" s="62" t="s">
        <v>39</v>
      </c>
      <c r="F190" s="61" t="s">
        <v>709</v>
      </c>
      <c r="G190" s="62">
        <v>197</v>
      </c>
      <c r="H190" s="62">
        <v>6.6</v>
      </c>
      <c r="I190" s="62">
        <v>2.4</v>
      </c>
      <c r="J190" s="62">
        <v>196</v>
      </c>
      <c r="K190" s="62">
        <v>6.5</v>
      </c>
      <c r="L190" s="62">
        <v>2.5</v>
      </c>
      <c r="M190" s="62" t="s">
        <v>35</v>
      </c>
      <c r="N190" s="61"/>
      <c r="O190" s="61"/>
      <c r="P190" s="61"/>
      <c r="Q190" s="61"/>
      <c r="R190" s="61"/>
      <c r="S190" s="69" t="s">
        <v>1125</v>
      </c>
    </row>
    <row r="191" spans="1:19" ht="49.5" customHeight="1">
      <c r="A191" s="67" t="s">
        <v>1171</v>
      </c>
      <c r="B191" s="70">
        <v>13289</v>
      </c>
      <c r="C191" s="58" t="s">
        <v>813</v>
      </c>
      <c r="D191" s="58" t="s">
        <v>1127</v>
      </c>
      <c r="E191" s="62" t="s">
        <v>1274</v>
      </c>
      <c r="F191" s="61" t="s">
        <v>709</v>
      </c>
      <c r="G191" s="62">
        <v>197</v>
      </c>
      <c r="H191" s="62">
        <v>2</v>
      </c>
      <c r="I191" s="62">
        <v>2.5</v>
      </c>
      <c r="J191" s="62">
        <v>196</v>
      </c>
      <c r="K191" s="62">
        <v>2.2999999999999998</v>
      </c>
      <c r="L191" s="62">
        <v>2.7</v>
      </c>
      <c r="M191" s="62" t="s">
        <v>35</v>
      </c>
      <c r="N191" s="61"/>
      <c r="O191" s="61"/>
      <c r="P191" s="61"/>
      <c r="Q191" s="61"/>
      <c r="R191" s="61"/>
      <c r="S191" s="69" t="s">
        <v>1125</v>
      </c>
    </row>
    <row r="192" spans="1:19" ht="49.5" customHeight="1">
      <c r="A192" s="67" t="s">
        <v>1171</v>
      </c>
      <c r="B192" s="70">
        <v>13289</v>
      </c>
      <c r="C192" s="58" t="s">
        <v>813</v>
      </c>
      <c r="D192" s="58" t="s">
        <v>1127</v>
      </c>
      <c r="E192" s="62" t="s">
        <v>460</v>
      </c>
      <c r="F192" s="61" t="s">
        <v>709</v>
      </c>
      <c r="G192" s="62">
        <v>197</v>
      </c>
      <c r="H192" s="62">
        <v>2</v>
      </c>
      <c r="I192" s="62">
        <v>2.2000000000000002</v>
      </c>
      <c r="J192" s="62">
        <v>196</v>
      </c>
      <c r="K192" s="62">
        <v>2.1</v>
      </c>
      <c r="L192" s="62">
        <v>2.5</v>
      </c>
      <c r="M192" s="62" t="s">
        <v>35</v>
      </c>
      <c r="N192" s="61"/>
      <c r="O192" s="61"/>
      <c r="P192" s="61"/>
      <c r="Q192" s="61"/>
      <c r="R192" s="61"/>
      <c r="S192" s="69" t="s">
        <v>1125</v>
      </c>
    </row>
    <row r="193" spans="1:19" ht="49.5" customHeight="1">
      <c r="A193" s="67" t="s">
        <v>1171</v>
      </c>
      <c r="B193" s="70">
        <v>13289</v>
      </c>
      <c r="C193" s="58" t="s">
        <v>813</v>
      </c>
      <c r="D193" s="58" t="s">
        <v>1127</v>
      </c>
      <c r="E193" s="62" t="s">
        <v>462</v>
      </c>
      <c r="F193" s="61" t="s">
        <v>709</v>
      </c>
      <c r="G193" s="62">
        <v>197</v>
      </c>
      <c r="H193" s="62">
        <v>2.1</v>
      </c>
      <c r="I193" s="62">
        <v>2.4</v>
      </c>
      <c r="J193" s="62">
        <v>196</v>
      </c>
      <c r="K193" s="62">
        <v>2</v>
      </c>
      <c r="L193" s="62">
        <v>2.7</v>
      </c>
      <c r="M193" s="62" t="s">
        <v>35</v>
      </c>
      <c r="N193" s="61"/>
      <c r="O193" s="61"/>
      <c r="P193" s="61"/>
      <c r="Q193" s="61"/>
      <c r="R193" s="61"/>
      <c r="S193" s="69" t="s">
        <v>1125</v>
      </c>
    </row>
    <row r="194" spans="1:19" ht="49.5" customHeight="1">
      <c r="A194" s="67" t="s">
        <v>1171</v>
      </c>
      <c r="B194" s="70">
        <v>13508</v>
      </c>
      <c r="C194" s="58" t="s">
        <v>673</v>
      </c>
      <c r="D194" s="58" t="s">
        <v>815</v>
      </c>
      <c r="E194" s="58" t="s">
        <v>814</v>
      </c>
      <c r="F194" s="61" t="s">
        <v>709</v>
      </c>
      <c r="G194" s="62">
        <v>85</v>
      </c>
      <c r="H194" s="62">
        <v>4.05</v>
      </c>
      <c r="I194" s="62">
        <v>1.66</v>
      </c>
      <c r="J194" s="62">
        <v>84</v>
      </c>
      <c r="K194" s="62">
        <v>3.51</v>
      </c>
      <c r="L194" s="62">
        <v>1.55</v>
      </c>
      <c r="M194" s="62">
        <v>0.34</v>
      </c>
      <c r="N194" s="61"/>
      <c r="O194" s="61"/>
      <c r="P194" s="61"/>
      <c r="Q194" s="61"/>
      <c r="R194" s="61"/>
      <c r="S194" s="69" t="s">
        <v>1128</v>
      </c>
    </row>
    <row r="195" spans="1:19" ht="49.5" customHeight="1">
      <c r="A195" s="67" t="s">
        <v>1116</v>
      </c>
      <c r="B195" s="70">
        <v>12677</v>
      </c>
      <c r="C195" s="58" t="s">
        <v>812</v>
      </c>
      <c r="D195" s="62" t="s">
        <v>830</v>
      </c>
      <c r="E195" s="62" t="s">
        <v>462</v>
      </c>
      <c r="F195" s="62" t="s">
        <v>593</v>
      </c>
      <c r="G195" s="62"/>
      <c r="H195" s="62"/>
      <c r="I195" s="62"/>
      <c r="J195" s="62"/>
      <c r="K195" s="62"/>
      <c r="L195" s="62"/>
      <c r="M195" s="62"/>
      <c r="N195" s="62">
        <v>50</v>
      </c>
      <c r="O195" s="62">
        <v>6</v>
      </c>
      <c r="P195" s="62">
        <v>48</v>
      </c>
      <c r="Q195" s="62">
        <v>3</v>
      </c>
      <c r="R195" s="62" t="s">
        <v>35</v>
      </c>
      <c r="S195" s="69"/>
    </row>
    <row r="196" spans="1:19" ht="49.5" customHeight="1">
      <c r="A196" s="67" t="s">
        <v>1116</v>
      </c>
      <c r="B196" s="70">
        <v>12677</v>
      </c>
      <c r="C196" s="58" t="s">
        <v>812</v>
      </c>
      <c r="D196" s="62" t="s">
        <v>1044</v>
      </c>
      <c r="E196" s="62" t="s">
        <v>462</v>
      </c>
      <c r="F196" s="62" t="s">
        <v>593</v>
      </c>
      <c r="G196" s="62"/>
      <c r="H196" s="62"/>
      <c r="I196" s="62"/>
      <c r="J196" s="62"/>
      <c r="K196" s="62"/>
      <c r="L196" s="62"/>
      <c r="M196" s="62"/>
      <c r="N196" s="62">
        <v>50</v>
      </c>
      <c r="O196" s="62">
        <v>4</v>
      </c>
      <c r="P196" s="62">
        <v>48</v>
      </c>
      <c r="Q196" s="62">
        <v>0</v>
      </c>
      <c r="R196" s="62" t="s">
        <v>35</v>
      </c>
      <c r="S196" s="69"/>
    </row>
    <row r="197" spans="1:19" ht="49.5" customHeight="1">
      <c r="A197" s="67" t="s">
        <v>1116</v>
      </c>
      <c r="B197" s="70">
        <v>12677</v>
      </c>
      <c r="C197" s="58" t="s">
        <v>812</v>
      </c>
      <c r="D197" s="62" t="s">
        <v>1045</v>
      </c>
      <c r="E197" s="62" t="s">
        <v>462</v>
      </c>
      <c r="F197" s="62" t="s">
        <v>593</v>
      </c>
      <c r="G197" s="62"/>
      <c r="H197" s="62"/>
      <c r="I197" s="62"/>
      <c r="J197" s="62"/>
      <c r="K197" s="62"/>
      <c r="L197" s="62"/>
      <c r="M197" s="62"/>
      <c r="N197" s="62">
        <v>50</v>
      </c>
      <c r="O197" s="62">
        <v>4</v>
      </c>
      <c r="P197" s="62">
        <v>48</v>
      </c>
      <c r="Q197" s="62">
        <v>0</v>
      </c>
      <c r="R197" s="62" t="s">
        <v>35</v>
      </c>
      <c r="S197" s="69"/>
    </row>
    <row r="198" spans="1:19" ht="49.5" customHeight="1">
      <c r="A198" s="67" t="s">
        <v>1116</v>
      </c>
      <c r="B198" s="70">
        <v>12677</v>
      </c>
      <c r="C198" s="58" t="s">
        <v>812</v>
      </c>
      <c r="D198" s="62" t="s">
        <v>1046</v>
      </c>
      <c r="E198" s="62" t="s">
        <v>462</v>
      </c>
      <c r="F198" s="62" t="s">
        <v>593</v>
      </c>
      <c r="G198" s="62"/>
      <c r="H198" s="62"/>
      <c r="I198" s="62"/>
      <c r="J198" s="62"/>
      <c r="K198" s="62"/>
      <c r="L198" s="62"/>
      <c r="M198" s="62"/>
      <c r="N198" s="62">
        <v>50</v>
      </c>
      <c r="O198" s="62">
        <v>7</v>
      </c>
      <c r="P198" s="62">
        <v>48</v>
      </c>
      <c r="Q198" s="62">
        <v>0</v>
      </c>
      <c r="R198" s="62">
        <v>1.2999999999999999E-2</v>
      </c>
      <c r="S198" s="69"/>
    </row>
    <row r="199" spans="1:19" ht="49.5" customHeight="1">
      <c r="A199" s="67" t="s">
        <v>1116</v>
      </c>
      <c r="B199" s="70">
        <v>13266</v>
      </c>
      <c r="C199" s="58" t="s">
        <v>836</v>
      </c>
      <c r="D199" s="62" t="s">
        <v>1115</v>
      </c>
      <c r="E199" s="62" t="s">
        <v>560</v>
      </c>
      <c r="F199" s="62" t="s">
        <v>593</v>
      </c>
      <c r="G199" s="61"/>
      <c r="H199" s="61"/>
      <c r="I199" s="61"/>
      <c r="J199" s="61"/>
      <c r="K199" s="61"/>
      <c r="L199" s="61"/>
      <c r="M199" s="61"/>
      <c r="N199" s="62">
        <v>20</v>
      </c>
      <c r="O199" s="62">
        <v>2</v>
      </c>
      <c r="P199" s="62">
        <v>20</v>
      </c>
      <c r="Q199" s="62">
        <v>1</v>
      </c>
      <c r="R199" s="62" t="s">
        <v>35</v>
      </c>
      <c r="S199" s="69" t="s">
        <v>1111</v>
      </c>
    </row>
    <row r="200" spans="1:19" ht="49.5" customHeight="1">
      <c r="A200" s="67" t="s">
        <v>1116</v>
      </c>
      <c r="B200" s="70">
        <v>12771</v>
      </c>
      <c r="C200" s="58" t="s">
        <v>826</v>
      </c>
      <c r="D200" s="62" t="s">
        <v>1115</v>
      </c>
      <c r="E200" s="62" t="s">
        <v>828</v>
      </c>
      <c r="F200" s="62" t="s">
        <v>593</v>
      </c>
      <c r="G200" s="61"/>
      <c r="H200" s="61"/>
      <c r="I200" s="61"/>
      <c r="J200" s="61"/>
      <c r="K200" s="61"/>
      <c r="L200" s="61"/>
      <c r="M200" s="61"/>
      <c r="N200" s="62">
        <v>22</v>
      </c>
      <c r="O200" s="62">
        <v>2</v>
      </c>
      <c r="P200" s="62">
        <v>22</v>
      </c>
      <c r="Q200" s="62">
        <v>1</v>
      </c>
      <c r="R200" s="62" t="s">
        <v>35</v>
      </c>
      <c r="S200" s="69" t="s">
        <v>1112</v>
      </c>
    </row>
    <row r="201" spans="1:19" ht="49.5" customHeight="1">
      <c r="A201" s="67" t="s">
        <v>1116</v>
      </c>
      <c r="B201" s="70">
        <v>12771</v>
      </c>
      <c r="C201" s="58" t="s">
        <v>826</v>
      </c>
      <c r="D201" s="62" t="s">
        <v>1044</v>
      </c>
      <c r="E201" s="62" t="s">
        <v>471</v>
      </c>
      <c r="F201" s="62" t="s">
        <v>593</v>
      </c>
      <c r="G201" s="61"/>
      <c r="H201" s="61"/>
      <c r="I201" s="61"/>
      <c r="J201" s="61"/>
      <c r="K201" s="61"/>
      <c r="L201" s="61"/>
      <c r="M201" s="61"/>
      <c r="N201" s="62">
        <v>22</v>
      </c>
      <c r="O201" s="62">
        <v>2</v>
      </c>
      <c r="P201" s="62">
        <v>22</v>
      </c>
      <c r="Q201" s="62" t="s">
        <v>35</v>
      </c>
      <c r="R201" s="62" t="s">
        <v>35</v>
      </c>
      <c r="S201" s="69"/>
    </row>
    <row r="202" spans="1:19" ht="49.5" customHeight="1">
      <c r="A202" s="67" t="s">
        <v>1116</v>
      </c>
      <c r="B202" s="70">
        <v>12779</v>
      </c>
      <c r="C202" s="58" t="s">
        <v>827</v>
      </c>
      <c r="D202" s="62" t="s">
        <v>831</v>
      </c>
      <c r="E202" s="93" t="s">
        <v>1285</v>
      </c>
      <c r="F202" s="62" t="s">
        <v>593</v>
      </c>
      <c r="G202" s="61"/>
      <c r="H202" s="61"/>
      <c r="I202" s="61"/>
      <c r="J202" s="61"/>
      <c r="K202" s="61"/>
      <c r="L202" s="61"/>
      <c r="M202" s="61"/>
      <c r="N202" s="62">
        <v>40</v>
      </c>
      <c r="O202" s="62">
        <v>1</v>
      </c>
      <c r="P202" s="62">
        <v>40</v>
      </c>
      <c r="Q202" s="62">
        <v>0</v>
      </c>
      <c r="R202" s="62" t="s">
        <v>539</v>
      </c>
      <c r="S202" s="69"/>
    </row>
    <row r="203" spans="1:19" ht="49.5" customHeight="1">
      <c r="A203" s="67" t="s">
        <v>1116</v>
      </c>
      <c r="B203" s="70">
        <v>12909</v>
      </c>
      <c r="C203" s="58" t="s">
        <v>835</v>
      </c>
      <c r="D203" s="62" t="s">
        <v>832</v>
      </c>
      <c r="E203" s="62" t="s">
        <v>1270</v>
      </c>
      <c r="F203" s="62" t="s">
        <v>593</v>
      </c>
      <c r="G203" s="61"/>
      <c r="H203" s="61"/>
      <c r="I203" s="61"/>
      <c r="J203" s="61"/>
      <c r="K203" s="61"/>
      <c r="L203" s="61"/>
      <c r="M203" s="61"/>
      <c r="N203" s="62">
        <v>24</v>
      </c>
      <c r="O203" s="62">
        <v>2</v>
      </c>
      <c r="P203" s="62">
        <v>23</v>
      </c>
      <c r="Q203" s="62">
        <v>0</v>
      </c>
      <c r="R203" s="62">
        <v>0.16</v>
      </c>
      <c r="S203" s="69"/>
    </row>
    <row r="204" spans="1:19" ht="49.5" customHeight="1">
      <c r="A204" s="67" t="s">
        <v>1116</v>
      </c>
      <c r="B204" s="70">
        <v>12909</v>
      </c>
      <c r="C204" s="58" t="s">
        <v>835</v>
      </c>
      <c r="D204" s="62" t="s">
        <v>833</v>
      </c>
      <c r="E204" s="93" t="s">
        <v>1270</v>
      </c>
      <c r="F204" s="62" t="s">
        <v>593</v>
      </c>
      <c r="G204" s="61"/>
      <c r="H204" s="61"/>
      <c r="I204" s="61"/>
      <c r="J204" s="61"/>
      <c r="K204" s="61"/>
      <c r="L204" s="61"/>
      <c r="M204" s="61"/>
      <c r="N204" s="62">
        <v>24</v>
      </c>
      <c r="O204" s="62">
        <v>1</v>
      </c>
      <c r="P204" s="62">
        <v>23</v>
      </c>
      <c r="Q204" s="62">
        <v>0</v>
      </c>
      <c r="R204" s="62">
        <v>0.55000000000000004</v>
      </c>
      <c r="S204" s="69"/>
    </row>
    <row r="205" spans="1:19" ht="49.5" customHeight="1">
      <c r="A205" s="67" t="s">
        <v>1116</v>
      </c>
      <c r="B205" s="70">
        <v>13196</v>
      </c>
      <c r="C205" s="58" t="s">
        <v>783</v>
      </c>
      <c r="D205" s="62" t="s">
        <v>1045</v>
      </c>
      <c r="E205" s="62" t="s">
        <v>462</v>
      </c>
      <c r="F205" s="62" t="s">
        <v>593</v>
      </c>
      <c r="G205" s="61"/>
      <c r="H205" s="61"/>
      <c r="I205" s="61"/>
      <c r="J205" s="61"/>
      <c r="K205" s="61"/>
      <c r="L205" s="61"/>
      <c r="M205" s="61"/>
      <c r="N205" s="62">
        <v>30</v>
      </c>
      <c r="O205" s="62" t="s">
        <v>35</v>
      </c>
      <c r="P205" s="62">
        <v>30</v>
      </c>
      <c r="Q205" s="46">
        <v>1</v>
      </c>
      <c r="R205" s="62" t="s">
        <v>35</v>
      </c>
      <c r="S205" s="69"/>
    </row>
    <row r="206" spans="1:19" ht="49.5" customHeight="1">
      <c r="A206" s="67" t="s">
        <v>1116</v>
      </c>
      <c r="B206" s="70">
        <v>12843</v>
      </c>
      <c r="C206" s="58" t="s">
        <v>834</v>
      </c>
      <c r="D206" s="62" t="s">
        <v>1116</v>
      </c>
      <c r="E206" s="62" t="s">
        <v>1280</v>
      </c>
      <c r="F206" s="62" t="s">
        <v>593</v>
      </c>
      <c r="G206" s="61"/>
      <c r="H206" s="61"/>
      <c r="I206" s="61"/>
      <c r="J206" s="61"/>
      <c r="K206" s="61"/>
      <c r="L206" s="61"/>
      <c r="M206" s="61"/>
      <c r="N206" s="61">
        <v>15</v>
      </c>
      <c r="O206" s="61">
        <v>15</v>
      </c>
      <c r="P206" s="61">
        <v>15</v>
      </c>
      <c r="Q206" s="62" t="s">
        <v>35</v>
      </c>
      <c r="R206" s="62" t="s">
        <v>35</v>
      </c>
      <c r="S206" s="69" t="s">
        <v>1113</v>
      </c>
    </row>
    <row r="207" spans="1:19" ht="49.5" customHeight="1">
      <c r="A207" s="67" t="s">
        <v>1116</v>
      </c>
      <c r="B207" s="70">
        <v>12987</v>
      </c>
      <c r="C207" s="58" t="s">
        <v>789</v>
      </c>
      <c r="D207" s="62" t="s">
        <v>1116</v>
      </c>
      <c r="E207" s="62" t="s">
        <v>829</v>
      </c>
      <c r="F207" s="62" t="s">
        <v>593</v>
      </c>
      <c r="G207" s="61"/>
      <c r="H207" s="61"/>
      <c r="I207" s="61"/>
      <c r="J207" s="61"/>
      <c r="K207" s="61"/>
      <c r="L207" s="61"/>
      <c r="M207" s="61"/>
      <c r="N207" s="62">
        <v>63</v>
      </c>
      <c r="O207" s="62">
        <v>6</v>
      </c>
      <c r="P207" s="62">
        <v>61</v>
      </c>
      <c r="Q207" s="62">
        <v>2</v>
      </c>
      <c r="R207" s="62">
        <v>0.29399999999999998</v>
      </c>
      <c r="S207" s="69" t="s">
        <v>1114</v>
      </c>
    </row>
    <row r="208" spans="1:19" ht="49.5" customHeight="1">
      <c r="A208" s="67" t="s">
        <v>1116</v>
      </c>
      <c r="B208" s="70">
        <v>13508</v>
      </c>
      <c r="C208" s="58" t="s">
        <v>673</v>
      </c>
      <c r="D208" s="58" t="s">
        <v>1117</v>
      </c>
      <c r="E208" s="62" t="s">
        <v>1040</v>
      </c>
      <c r="F208" s="62" t="s">
        <v>593</v>
      </c>
      <c r="G208" s="61"/>
      <c r="H208" s="61"/>
      <c r="I208" s="61"/>
      <c r="J208" s="61"/>
      <c r="K208" s="61"/>
      <c r="L208" s="61"/>
      <c r="M208" s="61"/>
      <c r="N208" s="62">
        <v>85</v>
      </c>
      <c r="O208" s="62">
        <v>10</v>
      </c>
      <c r="P208" s="62">
        <v>84</v>
      </c>
      <c r="Q208" s="62">
        <v>6</v>
      </c>
      <c r="R208" s="62">
        <v>0.44</v>
      </c>
      <c r="S208" s="69"/>
    </row>
    <row r="209" spans="1:19" ht="49.5" customHeight="1">
      <c r="A209" s="67" t="s">
        <v>1172</v>
      </c>
      <c r="B209" s="70">
        <v>12771</v>
      </c>
      <c r="C209" s="58" t="s">
        <v>826</v>
      </c>
      <c r="D209" s="62" t="s">
        <v>824</v>
      </c>
      <c r="E209" s="62" t="s">
        <v>823</v>
      </c>
      <c r="F209" s="62" t="s">
        <v>739</v>
      </c>
      <c r="G209" s="62">
        <v>22</v>
      </c>
      <c r="H209" s="62">
        <v>1.3</v>
      </c>
      <c r="I209" s="62">
        <v>1.17</v>
      </c>
      <c r="J209" s="62">
        <v>22</v>
      </c>
      <c r="K209" s="62">
        <v>1.4</v>
      </c>
      <c r="L209" s="62">
        <v>1.36</v>
      </c>
      <c r="M209" s="62">
        <v>0.78</v>
      </c>
      <c r="N209" s="61"/>
      <c r="O209" s="61"/>
      <c r="P209" s="61"/>
      <c r="Q209" s="61"/>
      <c r="R209" s="61"/>
      <c r="S209" s="69"/>
    </row>
    <row r="210" spans="1:19" ht="49.5" customHeight="1">
      <c r="A210" s="67" t="s">
        <v>1172</v>
      </c>
      <c r="B210" s="70">
        <v>12779</v>
      </c>
      <c r="C210" s="58" t="s">
        <v>827</v>
      </c>
      <c r="D210" s="62" t="s">
        <v>824</v>
      </c>
      <c r="E210" s="93" t="s">
        <v>1269</v>
      </c>
      <c r="F210" s="62" t="s">
        <v>739</v>
      </c>
      <c r="G210" s="62">
        <v>40</v>
      </c>
      <c r="H210" s="62">
        <v>1.58</v>
      </c>
      <c r="I210" s="62">
        <v>1.1499999999999999</v>
      </c>
      <c r="J210" s="62">
        <v>40</v>
      </c>
      <c r="K210" s="62">
        <v>1.55</v>
      </c>
      <c r="L210" s="62">
        <v>1.03</v>
      </c>
      <c r="M210" s="62">
        <v>0.47199999999999998</v>
      </c>
      <c r="N210" s="61"/>
      <c r="O210" s="61"/>
      <c r="P210" s="61"/>
      <c r="Q210" s="61"/>
      <c r="R210" s="61"/>
      <c r="S210" s="69"/>
    </row>
    <row r="211" spans="1:19" ht="49.5" customHeight="1">
      <c r="A211" s="67" t="s">
        <v>1172</v>
      </c>
      <c r="B211" s="70">
        <v>12949</v>
      </c>
      <c r="C211" s="58" t="s">
        <v>780</v>
      </c>
      <c r="D211" s="62" t="s">
        <v>825</v>
      </c>
      <c r="E211" s="93" t="s">
        <v>1289</v>
      </c>
      <c r="F211" s="62" t="s">
        <v>739</v>
      </c>
      <c r="G211" s="62">
        <v>20</v>
      </c>
      <c r="H211" s="62">
        <v>1.3</v>
      </c>
      <c r="I211" s="62">
        <v>0.9</v>
      </c>
      <c r="J211" s="62">
        <v>20</v>
      </c>
      <c r="K211" s="62">
        <v>4.5999999999999996</v>
      </c>
      <c r="L211" s="62">
        <v>3.1</v>
      </c>
      <c r="M211" s="62">
        <v>1E-3</v>
      </c>
      <c r="N211" s="61"/>
      <c r="O211" s="61"/>
      <c r="P211" s="61"/>
      <c r="Q211" s="61"/>
      <c r="R211" s="61"/>
      <c r="S211" s="69"/>
    </row>
    <row r="212" spans="1:19" ht="49.5" customHeight="1">
      <c r="A212" s="67" t="s">
        <v>1259</v>
      </c>
      <c r="B212" s="70">
        <v>12677</v>
      </c>
      <c r="C212" s="58" t="s">
        <v>524</v>
      </c>
      <c r="D212" s="58" t="s">
        <v>841</v>
      </c>
      <c r="E212" s="93" t="s">
        <v>731</v>
      </c>
      <c r="F212" s="62" t="s">
        <v>593</v>
      </c>
      <c r="G212" s="61"/>
      <c r="H212" s="61"/>
      <c r="I212" s="61"/>
      <c r="J212" s="61"/>
      <c r="K212" s="61"/>
      <c r="L212" s="61"/>
      <c r="M212" s="61"/>
      <c r="N212" s="62">
        <v>50</v>
      </c>
      <c r="O212" s="62">
        <v>41</v>
      </c>
      <c r="P212" s="62">
        <v>48</v>
      </c>
      <c r="Q212" s="62">
        <v>45</v>
      </c>
      <c r="R212" s="62">
        <v>0.27</v>
      </c>
      <c r="S212" s="69"/>
    </row>
    <row r="213" spans="1:19" ht="49.5" customHeight="1">
      <c r="A213" s="89" t="s">
        <v>1259</v>
      </c>
      <c r="B213" s="70">
        <v>13271</v>
      </c>
      <c r="C213" s="58" t="s">
        <v>674</v>
      </c>
      <c r="D213" s="58" t="s">
        <v>842</v>
      </c>
      <c r="E213" s="58" t="s">
        <v>840</v>
      </c>
      <c r="F213" s="62" t="s">
        <v>593</v>
      </c>
      <c r="G213" s="61"/>
      <c r="H213" s="61"/>
      <c r="I213" s="61"/>
      <c r="J213" s="61"/>
      <c r="K213" s="61"/>
      <c r="L213" s="61"/>
      <c r="M213" s="61"/>
      <c r="N213" s="62">
        <v>40</v>
      </c>
      <c r="O213" s="62">
        <v>1</v>
      </c>
      <c r="P213" s="62">
        <v>40</v>
      </c>
      <c r="Q213" s="62">
        <v>14</v>
      </c>
      <c r="R213" s="62" t="s">
        <v>133</v>
      </c>
      <c r="S213" s="69"/>
    </row>
    <row r="214" spans="1:19" ht="49.5" customHeight="1">
      <c r="A214" s="89" t="s">
        <v>1259</v>
      </c>
      <c r="B214" s="70">
        <v>12949</v>
      </c>
      <c r="C214" s="62" t="s">
        <v>1156</v>
      </c>
      <c r="D214" s="58" t="s">
        <v>843</v>
      </c>
      <c r="E214" s="58" t="s">
        <v>1267</v>
      </c>
      <c r="F214" s="62" t="s">
        <v>593</v>
      </c>
      <c r="G214" s="61"/>
      <c r="H214" s="61"/>
      <c r="I214" s="61"/>
      <c r="J214" s="61"/>
      <c r="K214" s="61"/>
      <c r="L214" s="61"/>
      <c r="M214" s="61"/>
      <c r="N214" s="62">
        <v>20</v>
      </c>
      <c r="O214" s="62">
        <v>2</v>
      </c>
      <c r="P214" s="62">
        <v>20</v>
      </c>
      <c r="Q214" s="62">
        <v>1</v>
      </c>
      <c r="R214" s="62" t="s">
        <v>539</v>
      </c>
      <c r="S214" s="69"/>
    </row>
    <row r="215" spans="1:19" ht="49.5" customHeight="1">
      <c r="A215" s="89" t="s">
        <v>1259</v>
      </c>
      <c r="B215" s="70">
        <v>12949</v>
      </c>
      <c r="C215" s="62" t="s">
        <v>1156</v>
      </c>
      <c r="D215" s="58" t="s">
        <v>844</v>
      </c>
      <c r="E215" s="92" t="s">
        <v>1267</v>
      </c>
      <c r="F215" s="62" t="s">
        <v>593</v>
      </c>
      <c r="G215" s="61"/>
      <c r="H215" s="61"/>
      <c r="I215" s="61"/>
      <c r="J215" s="61"/>
      <c r="K215" s="61"/>
      <c r="L215" s="61"/>
      <c r="M215" s="61"/>
      <c r="N215" s="62">
        <v>20</v>
      </c>
      <c r="O215" s="62">
        <v>0</v>
      </c>
      <c r="P215" s="62">
        <v>20</v>
      </c>
      <c r="Q215" s="62">
        <v>1</v>
      </c>
      <c r="R215" s="62" t="s">
        <v>539</v>
      </c>
      <c r="S215" s="69"/>
    </row>
    <row r="216" spans="1:19" ht="49.5" customHeight="1">
      <c r="A216" s="89" t="s">
        <v>1259</v>
      </c>
      <c r="B216" s="70">
        <v>12730</v>
      </c>
      <c r="C216" s="62" t="s">
        <v>1175</v>
      </c>
      <c r="D216" s="58" t="s">
        <v>845</v>
      </c>
      <c r="E216" s="58" t="s">
        <v>839</v>
      </c>
      <c r="F216" s="62" t="s">
        <v>593</v>
      </c>
      <c r="G216" s="61"/>
      <c r="H216" s="61"/>
      <c r="I216" s="61"/>
      <c r="J216" s="61"/>
      <c r="K216" s="61"/>
      <c r="L216" s="61"/>
      <c r="M216" s="61"/>
      <c r="N216" s="62">
        <v>193</v>
      </c>
      <c r="O216" s="58" t="s">
        <v>837</v>
      </c>
      <c r="P216" s="62">
        <v>184</v>
      </c>
      <c r="Q216" s="58" t="s">
        <v>838</v>
      </c>
      <c r="R216" s="62" t="s">
        <v>35</v>
      </c>
      <c r="S216" s="69"/>
    </row>
    <row r="217" spans="1:19" ht="49.5" customHeight="1">
      <c r="A217" s="89" t="s">
        <v>1259</v>
      </c>
      <c r="B217" s="70">
        <v>12688</v>
      </c>
      <c r="C217" s="58" t="s">
        <v>875</v>
      </c>
      <c r="D217" s="58" t="s">
        <v>846</v>
      </c>
      <c r="E217" s="62" t="s">
        <v>1290</v>
      </c>
      <c r="F217" s="62" t="s">
        <v>593</v>
      </c>
      <c r="G217" s="61"/>
      <c r="H217" s="61"/>
      <c r="I217" s="61"/>
      <c r="J217" s="61"/>
      <c r="K217" s="61"/>
      <c r="L217" s="61"/>
      <c r="M217" s="61"/>
      <c r="N217" s="62">
        <v>45</v>
      </c>
      <c r="O217" s="62">
        <v>15</v>
      </c>
      <c r="P217" s="62">
        <v>44</v>
      </c>
      <c r="Q217" s="62">
        <v>30</v>
      </c>
      <c r="R217" s="62" t="s">
        <v>35</v>
      </c>
      <c r="S217" s="69"/>
    </row>
    <row r="218" spans="1:19" ht="49.5" customHeight="1">
      <c r="A218" s="89" t="s">
        <v>1259</v>
      </c>
      <c r="B218" s="70">
        <v>12688</v>
      </c>
      <c r="C218" s="58" t="s">
        <v>875</v>
      </c>
      <c r="D218" s="58" t="s">
        <v>846</v>
      </c>
      <c r="E218" s="62" t="s">
        <v>1289</v>
      </c>
      <c r="F218" s="62" t="s">
        <v>593</v>
      </c>
      <c r="G218" s="61"/>
      <c r="H218" s="61"/>
      <c r="I218" s="61"/>
      <c r="J218" s="61"/>
      <c r="K218" s="61"/>
      <c r="L218" s="61"/>
      <c r="M218" s="61"/>
      <c r="N218" s="62">
        <v>45</v>
      </c>
      <c r="O218" s="62" t="s">
        <v>35</v>
      </c>
      <c r="P218" s="62">
        <v>44</v>
      </c>
      <c r="Q218" s="62">
        <v>13</v>
      </c>
      <c r="R218" s="62" t="s">
        <v>35</v>
      </c>
      <c r="S218" s="69"/>
    </row>
    <row r="219" spans="1:19" ht="49.5" customHeight="1">
      <c r="A219" s="89" t="s">
        <v>1259</v>
      </c>
      <c r="B219" s="70">
        <v>12688</v>
      </c>
      <c r="C219" s="58" t="s">
        <v>875</v>
      </c>
      <c r="D219" s="58" t="s">
        <v>846</v>
      </c>
      <c r="E219" s="62" t="s">
        <v>1291</v>
      </c>
      <c r="F219" s="62" t="s">
        <v>593</v>
      </c>
      <c r="G219" s="61"/>
      <c r="H219" s="61"/>
      <c r="I219" s="61"/>
      <c r="J219" s="61"/>
      <c r="K219" s="61"/>
      <c r="L219" s="61"/>
      <c r="M219" s="61"/>
      <c r="N219" s="62">
        <v>45</v>
      </c>
      <c r="O219" s="62" t="s">
        <v>35</v>
      </c>
      <c r="P219" s="62">
        <v>44</v>
      </c>
      <c r="Q219" s="62">
        <v>7</v>
      </c>
      <c r="R219" s="62" t="s">
        <v>35</v>
      </c>
      <c r="S219" s="69"/>
    </row>
    <row r="220" spans="1:19" ht="49.5" customHeight="1">
      <c r="A220" s="89" t="s">
        <v>1259</v>
      </c>
      <c r="B220" s="70">
        <v>12949</v>
      </c>
      <c r="C220" s="62" t="s">
        <v>1156</v>
      </c>
      <c r="D220" s="58" t="s">
        <v>847</v>
      </c>
      <c r="E220" s="62" t="s">
        <v>1289</v>
      </c>
      <c r="F220" s="62" t="s">
        <v>848</v>
      </c>
      <c r="G220" s="61"/>
      <c r="H220" s="61"/>
      <c r="I220" s="61"/>
      <c r="J220" s="61"/>
      <c r="K220" s="61"/>
      <c r="L220" s="61"/>
      <c r="M220" s="61"/>
      <c r="N220" s="62">
        <v>20</v>
      </c>
      <c r="O220" s="62">
        <v>6</v>
      </c>
      <c r="P220" s="62">
        <v>20</v>
      </c>
      <c r="Q220" s="62">
        <v>20</v>
      </c>
      <c r="R220" s="62">
        <v>1E-3</v>
      </c>
      <c r="S220" s="69"/>
    </row>
    <row r="221" spans="1:19" ht="49.5" customHeight="1">
      <c r="A221" s="89" t="s">
        <v>1259</v>
      </c>
      <c r="B221" s="70">
        <v>13271</v>
      </c>
      <c r="C221" s="58" t="s">
        <v>674</v>
      </c>
      <c r="D221" s="58" t="s">
        <v>852</v>
      </c>
      <c r="E221" s="62" t="s">
        <v>851</v>
      </c>
      <c r="F221" s="62" t="s">
        <v>593</v>
      </c>
      <c r="G221" s="61"/>
      <c r="H221" s="61"/>
      <c r="I221" s="61"/>
      <c r="J221" s="61"/>
      <c r="K221" s="61"/>
      <c r="L221" s="61"/>
      <c r="M221" s="61"/>
      <c r="N221" s="62">
        <v>40</v>
      </c>
      <c r="O221" s="62">
        <v>35</v>
      </c>
      <c r="P221" s="62">
        <v>40</v>
      </c>
      <c r="Q221" s="62">
        <v>4</v>
      </c>
      <c r="R221" s="62" t="s">
        <v>35</v>
      </c>
      <c r="S221" s="69"/>
    </row>
    <row r="222" spans="1:19" ht="49.5" customHeight="1">
      <c r="A222" s="89" t="s">
        <v>1259</v>
      </c>
      <c r="B222" s="70">
        <v>13271</v>
      </c>
      <c r="C222" s="58" t="s">
        <v>674</v>
      </c>
      <c r="D222" s="58" t="s">
        <v>852</v>
      </c>
      <c r="E222" s="62" t="s">
        <v>466</v>
      </c>
      <c r="F222" s="62" t="s">
        <v>593</v>
      </c>
      <c r="G222" s="61"/>
      <c r="H222" s="61"/>
      <c r="I222" s="61"/>
      <c r="J222" s="61"/>
      <c r="K222" s="61"/>
      <c r="L222" s="61"/>
      <c r="M222" s="61"/>
      <c r="N222" s="62">
        <v>40</v>
      </c>
      <c r="O222" s="62">
        <v>36</v>
      </c>
      <c r="P222" s="62">
        <v>40</v>
      </c>
      <c r="Q222" s="62">
        <v>24</v>
      </c>
      <c r="R222" s="62" t="s">
        <v>35</v>
      </c>
      <c r="S222" s="69"/>
    </row>
    <row r="223" spans="1:19" ht="49.5" customHeight="1">
      <c r="A223" s="89" t="s">
        <v>1259</v>
      </c>
      <c r="B223" s="70">
        <v>13271</v>
      </c>
      <c r="C223" s="58" t="s">
        <v>674</v>
      </c>
      <c r="D223" s="58" t="s">
        <v>853</v>
      </c>
      <c r="E223" s="62" t="s">
        <v>851</v>
      </c>
      <c r="F223" s="62" t="s">
        <v>593</v>
      </c>
      <c r="G223" s="61"/>
      <c r="H223" s="61"/>
      <c r="I223" s="61"/>
      <c r="J223" s="61"/>
      <c r="K223" s="61"/>
      <c r="L223" s="61"/>
      <c r="M223" s="61"/>
      <c r="N223" s="62">
        <v>40</v>
      </c>
      <c r="O223" s="62">
        <v>4</v>
      </c>
      <c r="P223" s="62">
        <v>40</v>
      </c>
      <c r="Q223" s="62">
        <v>33</v>
      </c>
      <c r="R223" s="62" t="s">
        <v>35</v>
      </c>
      <c r="S223" s="69"/>
    </row>
    <row r="224" spans="1:19" ht="49.5" customHeight="1">
      <c r="A224" s="89" t="s">
        <v>1259</v>
      </c>
      <c r="B224" s="70">
        <v>13271</v>
      </c>
      <c r="C224" s="58" t="s">
        <v>674</v>
      </c>
      <c r="D224" s="58" t="s">
        <v>853</v>
      </c>
      <c r="E224" s="62" t="s">
        <v>466</v>
      </c>
      <c r="F224" s="62" t="s">
        <v>593</v>
      </c>
      <c r="G224" s="61"/>
      <c r="H224" s="61"/>
      <c r="I224" s="61"/>
      <c r="J224" s="61"/>
      <c r="K224" s="61"/>
      <c r="L224" s="61"/>
      <c r="M224" s="61"/>
      <c r="N224" s="62">
        <v>40</v>
      </c>
      <c r="O224" s="62">
        <v>4</v>
      </c>
      <c r="P224" s="62">
        <v>40</v>
      </c>
      <c r="Q224" s="62">
        <v>12</v>
      </c>
      <c r="R224" s="62" t="s">
        <v>35</v>
      </c>
      <c r="S224" s="69"/>
    </row>
    <row r="225" spans="1:19" ht="49.5" customHeight="1">
      <c r="A225" s="89" t="s">
        <v>1259</v>
      </c>
      <c r="B225" s="70">
        <v>13271</v>
      </c>
      <c r="C225" s="58" t="s">
        <v>674</v>
      </c>
      <c r="D225" s="58" t="s">
        <v>854</v>
      </c>
      <c r="E225" s="62" t="s">
        <v>851</v>
      </c>
      <c r="F225" s="62" t="s">
        <v>593</v>
      </c>
      <c r="G225" s="61"/>
      <c r="H225" s="61"/>
      <c r="I225" s="61"/>
      <c r="J225" s="61"/>
      <c r="K225" s="61"/>
      <c r="L225" s="61"/>
      <c r="M225" s="61"/>
      <c r="N225" s="62">
        <v>40</v>
      </c>
      <c r="O225" s="62">
        <v>1</v>
      </c>
      <c r="P225" s="62">
        <v>40</v>
      </c>
      <c r="Q225" s="62">
        <v>3</v>
      </c>
      <c r="R225" s="62" t="s">
        <v>35</v>
      </c>
      <c r="S225" s="69"/>
    </row>
    <row r="226" spans="1:19" ht="49.5" customHeight="1">
      <c r="A226" s="89" t="s">
        <v>1259</v>
      </c>
      <c r="B226" s="70">
        <v>13271</v>
      </c>
      <c r="C226" s="58" t="s">
        <v>674</v>
      </c>
      <c r="D226" s="58" t="s">
        <v>854</v>
      </c>
      <c r="E226" s="62" t="s">
        <v>466</v>
      </c>
      <c r="F226" s="62" t="s">
        <v>593</v>
      </c>
      <c r="G226" s="61"/>
      <c r="H226" s="61"/>
      <c r="I226" s="61"/>
      <c r="J226" s="61"/>
      <c r="K226" s="61"/>
      <c r="L226" s="61"/>
      <c r="M226" s="61"/>
      <c r="N226" s="62">
        <v>40</v>
      </c>
      <c r="O226" s="62">
        <v>0</v>
      </c>
      <c r="P226" s="62">
        <v>40</v>
      </c>
      <c r="Q226" s="62">
        <v>4</v>
      </c>
      <c r="R226" s="62" t="s">
        <v>35</v>
      </c>
      <c r="S226" s="69"/>
    </row>
    <row r="227" spans="1:19" ht="49.5" customHeight="1">
      <c r="A227" s="89" t="s">
        <v>1259</v>
      </c>
      <c r="B227" s="70">
        <v>12677</v>
      </c>
      <c r="C227" s="58" t="s">
        <v>524</v>
      </c>
      <c r="D227" s="62" t="s">
        <v>849</v>
      </c>
      <c r="E227" s="62" t="s">
        <v>462</v>
      </c>
      <c r="F227" s="62" t="s">
        <v>593</v>
      </c>
      <c r="G227" s="61"/>
      <c r="H227" s="61"/>
      <c r="I227" s="61"/>
      <c r="J227" s="61"/>
      <c r="K227" s="61"/>
      <c r="L227" s="61"/>
      <c r="M227" s="61"/>
      <c r="N227" s="62">
        <v>44</v>
      </c>
      <c r="O227" s="62">
        <v>20</v>
      </c>
      <c r="P227" s="62">
        <v>45</v>
      </c>
      <c r="Q227" s="62">
        <v>15</v>
      </c>
      <c r="R227" s="62">
        <v>0.24</v>
      </c>
      <c r="S227" s="69"/>
    </row>
    <row r="228" spans="1:19" ht="49.5" customHeight="1">
      <c r="A228" s="89" t="s">
        <v>1259</v>
      </c>
      <c r="B228" s="70">
        <v>12688</v>
      </c>
      <c r="C228" s="58" t="s">
        <v>775</v>
      </c>
      <c r="D228" s="62" t="s">
        <v>850</v>
      </c>
      <c r="E228" s="62" t="s">
        <v>1269</v>
      </c>
      <c r="F228" s="62" t="s">
        <v>593</v>
      </c>
      <c r="G228" s="61"/>
      <c r="H228" s="61"/>
      <c r="I228" s="61"/>
      <c r="J228" s="61"/>
      <c r="K228" s="61"/>
      <c r="L228" s="61"/>
      <c r="M228" s="61"/>
      <c r="N228" s="71">
        <v>27</v>
      </c>
      <c r="O228" s="71">
        <v>1</v>
      </c>
      <c r="P228" s="71">
        <v>25</v>
      </c>
      <c r="Q228" s="71">
        <v>3</v>
      </c>
      <c r="R228" s="71" t="s">
        <v>18</v>
      </c>
      <c r="S228" s="77" t="s">
        <v>151</v>
      </c>
    </row>
    <row r="229" spans="1:19" ht="49.5" customHeight="1">
      <c r="A229" s="89" t="s">
        <v>1259</v>
      </c>
      <c r="B229" s="70">
        <v>12688</v>
      </c>
      <c r="C229" s="58" t="s">
        <v>775</v>
      </c>
      <c r="D229" s="62" t="s">
        <v>850</v>
      </c>
      <c r="E229" s="93" t="s">
        <v>1269</v>
      </c>
      <c r="F229" s="62" t="s">
        <v>593</v>
      </c>
      <c r="G229" s="61"/>
      <c r="H229" s="61"/>
      <c r="I229" s="61"/>
      <c r="J229" s="61"/>
      <c r="K229" s="61"/>
      <c r="L229" s="61"/>
      <c r="M229" s="61"/>
      <c r="N229" s="71">
        <v>18</v>
      </c>
      <c r="O229" s="71">
        <v>2</v>
      </c>
      <c r="P229" s="71">
        <v>19</v>
      </c>
      <c r="Q229" s="71">
        <v>4</v>
      </c>
      <c r="R229" s="71" t="s">
        <v>18</v>
      </c>
      <c r="S229" s="77" t="s">
        <v>155</v>
      </c>
    </row>
    <row r="230" spans="1:19" ht="49.5" customHeight="1">
      <c r="A230" s="89" t="s">
        <v>1259</v>
      </c>
      <c r="B230" s="70">
        <v>13266</v>
      </c>
      <c r="C230" s="58" t="s">
        <v>523</v>
      </c>
      <c r="D230" s="54" t="s">
        <v>857</v>
      </c>
      <c r="E230" s="62" t="s">
        <v>39</v>
      </c>
      <c r="F230" s="62" t="s">
        <v>593</v>
      </c>
      <c r="G230" s="61"/>
      <c r="H230" s="61"/>
      <c r="I230" s="61"/>
      <c r="J230" s="61"/>
      <c r="K230" s="61"/>
      <c r="L230" s="61"/>
      <c r="M230" s="61"/>
      <c r="N230" s="62">
        <v>20</v>
      </c>
      <c r="O230" s="62">
        <v>3</v>
      </c>
      <c r="P230" s="62">
        <v>20</v>
      </c>
      <c r="Q230" s="62">
        <v>1</v>
      </c>
      <c r="R230" s="62" t="s">
        <v>539</v>
      </c>
      <c r="S230" s="69"/>
    </row>
    <row r="231" spans="1:19" ht="49.5" customHeight="1">
      <c r="A231" s="89" t="s">
        <v>1259</v>
      </c>
      <c r="B231" s="70">
        <v>13266</v>
      </c>
      <c r="C231" s="58" t="s">
        <v>523</v>
      </c>
      <c r="D231" s="54" t="s">
        <v>857</v>
      </c>
      <c r="E231" s="62" t="s">
        <v>855</v>
      </c>
      <c r="F231" s="62" t="s">
        <v>593</v>
      </c>
      <c r="G231" s="61"/>
      <c r="H231" s="61"/>
      <c r="I231" s="61"/>
      <c r="J231" s="61"/>
      <c r="K231" s="61"/>
      <c r="L231" s="61"/>
      <c r="M231" s="61"/>
      <c r="N231" s="62">
        <v>20</v>
      </c>
      <c r="O231" s="62">
        <v>0</v>
      </c>
      <c r="P231" s="62">
        <v>20</v>
      </c>
      <c r="Q231" s="62">
        <v>1</v>
      </c>
      <c r="R231" s="62" t="s">
        <v>539</v>
      </c>
      <c r="S231" s="69"/>
    </row>
    <row r="232" spans="1:19" ht="49.5" customHeight="1">
      <c r="A232" s="89" t="s">
        <v>1259</v>
      </c>
      <c r="B232" s="70">
        <v>13266</v>
      </c>
      <c r="C232" s="58" t="s">
        <v>523</v>
      </c>
      <c r="D232" s="54" t="s">
        <v>857</v>
      </c>
      <c r="E232" s="62" t="s">
        <v>856</v>
      </c>
      <c r="F232" s="62" t="s">
        <v>593</v>
      </c>
      <c r="G232" s="61"/>
      <c r="H232" s="61"/>
      <c r="I232" s="61"/>
      <c r="J232" s="61"/>
      <c r="K232" s="61"/>
      <c r="L232" s="61"/>
      <c r="M232" s="61"/>
      <c r="N232" s="62">
        <v>20</v>
      </c>
      <c r="O232" s="62">
        <v>0</v>
      </c>
      <c r="P232" s="62">
        <v>20</v>
      </c>
      <c r="Q232" s="62">
        <v>1</v>
      </c>
      <c r="R232" s="62" t="s">
        <v>539</v>
      </c>
      <c r="S232" s="69"/>
    </row>
    <row r="233" spans="1:19" ht="49.5" customHeight="1">
      <c r="A233" s="89" t="s">
        <v>1259</v>
      </c>
      <c r="B233" s="70">
        <v>13266</v>
      </c>
      <c r="C233" s="58" t="s">
        <v>523</v>
      </c>
      <c r="D233" s="54" t="s">
        <v>857</v>
      </c>
      <c r="E233" s="62" t="s">
        <v>109</v>
      </c>
      <c r="F233" s="62" t="s">
        <v>593</v>
      </c>
      <c r="G233" s="61"/>
      <c r="H233" s="61"/>
      <c r="I233" s="61"/>
      <c r="J233" s="61"/>
      <c r="K233" s="61"/>
      <c r="L233" s="61"/>
      <c r="M233" s="61"/>
      <c r="N233" s="62">
        <v>20</v>
      </c>
      <c r="O233" s="62">
        <v>0</v>
      </c>
      <c r="P233" s="62">
        <v>20</v>
      </c>
      <c r="Q233" s="62">
        <v>1</v>
      </c>
      <c r="R233" s="62" t="s">
        <v>539</v>
      </c>
      <c r="S233" s="69"/>
    </row>
    <row r="234" spans="1:19" ht="49.5" customHeight="1">
      <c r="A234" s="89" t="s">
        <v>1259</v>
      </c>
      <c r="B234" s="70">
        <v>13266</v>
      </c>
      <c r="C234" s="58" t="s">
        <v>523</v>
      </c>
      <c r="D234" s="54" t="s">
        <v>857</v>
      </c>
      <c r="E234" s="62" t="s">
        <v>110</v>
      </c>
      <c r="F234" s="62" t="s">
        <v>593</v>
      </c>
      <c r="G234" s="61"/>
      <c r="H234" s="61"/>
      <c r="I234" s="61"/>
      <c r="J234" s="61"/>
      <c r="K234" s="61"/>
      <c r="L234" s="61"/>
      <c r="M234" s="61"/>
      <c r="N234" s="62">
        <v>20</v>
      </c>
      <c r="O234" s="62">
        <v>0</v>
      </c>
      <c r="P234" s="62">
        <v>20</v>
      </c>
      <c r="Q234" s="62">
        <v>2</v>
      </c>
      <c r="R234" s="62" t="s">
        <v>539</v>
      </c>
      <c r="S234" s="69"/>
    </row>
    <row r="235" spans="1:19" ht="49.5" customHeight="1">
      <c r="A235" s="89" t="s">
        <v>1259</v>
      </c>
      <c r="B235" s="70">
        <v>13266</v>
      </c>
      <c r="C235" s="58" t="s">
        <v>523</v>
      </c>
      <c r="D235" s="54" t="s">
        <v>857</v>
      </c>
      <c r="E235" s="62" t="s">
        <v>111</v>
      </c>
      <c r="F235" s="62" t="s">
        <v>593</v>
      </c>
      <c r="G235" s="61"/>
      <c r="H235" s="61"/>
      <c r="I235" s="61"/>
      <c r="J235" s="61"/>
      <c r="K235" s="61"/>
      <c r="L235" s="61"/>
      <c r="M235" s="61"/>
      <c r="N235" s="62">
        <v>20</v>
      </c>
      <c r="O235" s="62">
        <v>1</v>
      </c>
      <c r="P235" s="62">
        <v>20</v>
      </c>
      <c r="Q235" s="62">
        <v>2</v>
      </c>
      <c r="R235" s="62" t="s">
        <v>539</v>
      </c>
      <c r="S235" s="69"/>
    </row>
    <row r="236" spans="1:19" ht="49.5" customHeight="1">
      <c r="A236" s="89" t="s">
        <v>1259</v>
      </c>
      <c r="B236" s="70">
        <v>13266</v>
      </c>
      <c r="C236" s="58" t="s">
        <v>523</v>
      </c>
      <c r="D236" s="62" t="s">
        <v>1205</v>
      </c>
      <c r="E236" s="62" t="s">
        <v>112</v>
      </c>
      <c r="F236" s="62" t="s">
        <v>593</v>
      </c>
      <c r="G236" s="61"/>
      <c r="H236" s="61"/>
      <c r="I236" s="61"/>
      <c r="J236" s="61"/>
      <c r="K236" s="61"/>
      <c r="L236" s="61"/>
      <c r="M236" s="61"/>
      <c r="N236" s="62">
        <v>20</v>
      </c>
      <c r="O236" s="62">
        <v>2</v>
      </c>
      <c r="P236" s="62">
        <v>20</v>
      </c>
      <c r="Q236" s="62">
        <v>2</v>
      </c>
      <c r="R236" s="62" t="s">
        <v>539</v>
      </c>
      <c r="S236" s="69"/>
    </row>
    <row r="237" spans="1:19" ht="49.5" customHeight="1">
      <c r="A237" s="89" t="s">
        <v>1259</v>
      </c>
      <c r="B237" s="70">
        <v>13266</v>
      </c>
      <c r="C237" s="58" t="s">
        <v>523</v>
      </c>
      <c r="D237" s="62" t="s">
        <v>1205</v>
      </c>
      <c r="E237" s="93" t="s">
        <v>1269</v>
      </c>
      <c r="F237" s="62" t="s">
        <v>593</v>
      </c>
      <c r="G237" s="61"/>
      <c r="H237" s="61"/>
      <c r="I237" s="61"/>
      <c r="J237" s="61"/>
      <c r="K237" s="61"/>
      <c r="L237" s="61"/>
      <c r="M237" s="61"/>
      <c r="N237" s="62">
        <v>20</v>
      </c>
      <c r="O237" s="62">
        <v>5</v>
      </c>
      <c r="P237" s="62">
        <v>20</v>
      </c>
      <c r="Q237" s="62">
        <v>2</v>
      </c>
      <c r="R237" s="62" t="s">
        <v>539</v>
      </c>
      <c r="S237" s="69"/>
    </row>
    <row r="238" spans="1:19" ht="49.5" customHeight="1">
      <c r="A238" s="89" t="s">
        <v>1259</v>
      </c>
      <c r="B238" s="70">
        <v>13266</v>
      </c>
      <c r="C238" s="58" t="s">
        <v>523</v>
      </c>
      <c r="D238" s="62" t="s">
        <v>1205</v>
      </c>
      <c r="E238" s="62" t="s">
        <v>114</v>
      </c>
      <c r="F238" s="62" t="s">
        <v>593</v>
      </c>
      <c r="G238" s="61"/>
      <c r="H238" s="61"/>
      <c r="I238" s="61"/>
      <c r="J238" s="61"/>
      <c r="K238" s="61"/>
      <c r="L238" s="61"/>
      <c r="M238" s="61"/>
      <c r="N238" s="62">
        <v>20</v>
      </c>
      <c r="O238" s="62">
        <v>6</v>
      </c>
      <c r="P238" s="62">
        <v>20</v>
      </c>
      <c r="Q238" s="62">
        <v>2</v>
      </c>
      <c r="R238" s="62" t="s">
        <v>539</v>
      </c>
      <c r="S238" s="69"/>
    </row>
    <row r="239" spans="1:19" ht="49.5" customHeight="1">
      <c r="A239" s="89" t="s">
        <v>1259</v>
      </c>
      <c r="B239" s="70">
        <v>13266</v>
      </c>
      <c r="C239" s="58" t="s">
        <v>523</v>
      </c>
      <c r="D239" s="62" t="s">
        <v>1205</v>
      </c>
      <c r="E239" s="62" t="s">
        <v>115</v>
      </c>
      <c r="F239" s="62" t="s">
        <v>593</v>
      </c>
      <c r="G239" s="61"/>
      <c r="H239" s="61"/>
      <c r="I239" s="61"/>
      <c r="J239" s="61"/>
      <c r="K239" s="61"/>
      <c r="L239" s="61"/>
      <c r="M239" s="61"/>
      <c r="N239" s="62">
        <v>20</v>
      </c>
      <c r="O239" s="62">
        <v>6</v>
      </c>
      <c r="P239" s="62">
        <v>20</v>
      </c>
      <c r="Q239" s="62">
        <v>2</v>
      </c>
      <c r="R239" s="62" t="s">
        <v>539</v>
      </c>
      <c r="S239" s="69"/>
    </row>
    <row r="240" spans="1:19" ht="49.5" customHeight="1">
      <c r="A240" s="89" t="s">
        <v>1259</v>
      </c>
      <c r="B240" s="70">
        <v>13266</v>
      </c>
      <c r="C240" s="58" t="s">
        <v>523</v>
      </c>
      <c r="D240" s="62" t="s">
        <v>1205</v>
      </c>
      <c r="E240" s="62" t="s">
        <v>116</v>
      </c>
      <c r="F240" s="62" t="s">
        <v>593</v>
      </c>
      <c r="G240" s="61"/>
      <c r="H240" s="61"/>
      <c r="I240" s="61"/>
      <c r="J240" s="61"/>
      <c r="K240" s="61"/>
      <c r="L240" s="61"/>
      <c r="M240" s="61"/>
      <c r="N240" s="62">
        <v>20</v>
      </c>
      <c r="O240" s="62">
        <v>6</v>
      </c>
      <c r="P240" s="62">
        <v>20</v>
      </c>
      <c r="Q240" s="62">
        <v>3</v>
      </c>
      <c r="R240" s="62" t="s">
        <v>539</v>
      </c>
      <c r="S240" s="69"/>
    </row>
    <row r="241" spans="1:19" ht="49.5" customHeight="1">
      <c r="A241" s="89" t="s">
        <v>1259</v>
      </c>
      <c r="B241" s="70">
        <v>13266</v>
      </c>
      <c r="C241" s="58" t="s">
        <v>523</v>
      </c>
      <c r="D241" s="62" t="s">
        <v>1205</v>
      </c>
      <c r="E241" s="62" t="s">
        <v>117</v>
      </c>
      <c r="F241" s="62" t="s">
        <v>593</v>
      </c>
      <c r="G241" s="61"/>
      <c r="H241" s="61"/>
      <c r="I241" s="61"/>
      <c r="J241" s="61"/>
      <c r="K241" s="61"/>
      <c r="L241" s="61"/>
      <c r="M241" s="61"/>
      <c r="N241" s="62">
        <v>20</v>
      </c>
      <c r="O241" s="62">
        <v>7</v>
      </c>
      <c r="P241" s="62">
        <v>20</v>
      </c>
      <c r="Q241" s="62">
        <v>3</v>
      </c>
      <c r="R241" s="62" t="s">
        <v>539</v>
      </c>
      <c r="S241" s="69"/>
    </row>
    <row r="242" spans="1:19" ht="49.5" customHeight="1">
      <c r="A242" s="89" t="s">
        <v>1259</v>
      </c>
      <c r="B242" s="70">
        <v>13266</v>
      </c>
      <c r="C242" s="58" t="s">
        <v>523</v>
      </c>
      <c r="D242" s="62" t="s">
        <v>1205</v>
      </c>
      <c r="E242" s="62" t="s">
        <v>118</v>
      </c>
      <c r="F242" s="62" t="s">
        <v>593</v>
      </c>
      <c r="G242" s="61"/>
      <c r="H242" s="61"/>
      <c r="I242" s="61"/>
      <c r="J242" s="61"/>
      <c r="K242" s="61"/>
      <c r="L242" s="61"/>
      <c r="M242" s="61"/>
      <c r="N242" s="62">
        <v>20</v>
      </c>
      <c r="O242" s="62">
        <v>9</v>
      </c>
      <c r="P242" s="62">
        <v>20</v>
      </c>
      <c r="Q242" s="62">
        <v>3</v>
      </c>
      <c r="R242" s="62" t="s">
        <v>106</v>
      </c>
      <c r="S242" s="69"/>
    </row>
    <row r="243" spans="1:19" ht="49.5" customHeight="1">
      <c r="A243" s="89" t="s">
        <v>1259</v>
      </c>
      <c r="B243" s="70">
        <v>13266</v>
      </c>
      <c r="C243" s="58" t="s">
        <v>523</v>
      </c>
      <c r="D243" s="62" t="s">
        <v>1205</v>
      </c>
      <c r="E243" s="62" t="s">
        <v>119</v>
      </c>
      <c r="F243" s="62" t="s">
        <v>593</v>
      </c>
      <c r="G243" s="61"/>
      <c r="H243" s="61"/>
      <c r="I243" s="61"/>
      <c r="J243" s="61"/>
      <c r="K243" s="61"/>
      <c r="L243" s="61"/>
      <c r="M243" s="61"/>
      <c r="N243" s="62">
        <v>20</v>
      </c>
      <c r="O243" s="62">
        <v>9</v>
      </c>
      <c r="P243" s="62">
        <v>20</v>
      </c>
      <c r="Q243" s="62">
        <v>3</v>
      </c>
      <c r="R243" s="62" t="s">
        <v>106</v>
      </c>
      <c r="S243" s="69"/>
    </row>
    <row r="244" spans="1:19" ht="49.5" customHeight="1">
      <c r="A244" s="89" t="s">
        <v>1259</v>
      </c>
      <c r="B244" s="70">
        <v>13266</v>
      </c>
      <c r="C244" s="58" t="s">
        <v>523</v>
      </c>
      <c r="D244" s="62" t="s">
        <v>1205</v>
      </c>
      <c r="E244" s="93" t="s">
        <v>1289</v>
      </c>
      <c r="F244" s="62" t="s">
        <v>593</v>
      </c>
      <c r="G244" s="61"/>
      <c r="H244" s="61"/>
      <c r="I244" s="61"/>
      <c r="J244" s="61"/>
      <c r="K244" s="61"/>
      <c r="L244" s="61"/>
      <c r="M244" s="61"/>
      <c r="N244" s="62">
        <v>20</v>
      </c>
      <c r="O244" s="62">
        <v>10</v>
      </c>
      <c r="P244" s="62">
        <v>20</v>
      </c>
      <c r="Q244" s="62">
        <v>2</v>
      </c>
      <c r="R244" s="62" t="s">
        <v>106</v>
      </c>
      <c r="S244" s="69"/>
    </row>
    <row r="245" spans="1:19" ht="49.5" customHeight="1">
      <c r="A245" s="89" t="s">
        <v>1259</v>
      </c>
      <c r="B245" s="70">
        <v>13266</v>
      </c>
      <c r="C245" s="58" t="s">
        <v>523</v>
      </c>
      <c r="D245" s="62" t="s">
        <v>1205</v>
      </c>
      <c r="E245" s="62" t="s">
        <v>1273</v>
      </c>
      <c r="F245" s="62" t="s">
        <v>593</v>
      </c>
      <c r="G245" s="61"/>
      <c r="H245" s="61"/>
      <c r="I245" s="61"/>
      <c r="J245" s="61"/>
      <c r="K245" s="61"/>
      <c r="L245" s="61"/>
      <c r="M245" s="61"/>
      <c r="N245" s="62">
        <v>20</v>
      </c>
      <c r="O245" s="62">
        <v>19</v>
      </c>
      <c r="P245" s="62">
        <v>20</v>
      </c>
      <c r="Q245" s="62">
        <v>15</v>
      </c>
      <c r="R245" s="62" t="s">
        <v>539</v>
      </c>
      <c r="S245" s="69"/>
    </row>
    <row r="246" spans="1:19" ht="49.5" customHeight="1">
      <c r="A246" s="89" t="s">
        <v>1259</v>
      </c>
      <c r="B246" s="70">
        <v>12771</v>
      </c>
      <c r="C246" s="58" t="s">
        <v>659</v>
      </c>
      <c r="D246" s="58" t="s">
        <v>858</v>
      </c>
      <c r="E246" s="62" t="s">
        <v>39</v>
      </c>
      <c r="F246" s="62" t="s">
        <v>593</v>
      </c>
      <c r="G246" s="61"/>
      <c r="H246" s="61"/>
      <c r="I246" s="61"/>
      <c r="J246" s="61"/>
      <c r="K246" s="61"/>
      <c r="L246" s="61"/>
      <c r="M246" s="61"/>
      <c r="N246" s="62">
        <v>22</v>
      </c>
      <c r="O246" s="62">
        <v>7</v>
      </c>
      <c r="P246" s="62">
        <v>22</v>
      </c>
      <c r="Q246" s="62">
        <v>7</v>
      </c>
      <c r="R246" s="62" t="s">
        <v>35</v>
      </c>
      <c r="S246" s="69"/>
    </row>
    <row r="247" spans="1:19" ht="49.5" customHeight="1">
      <c r="A247" s="89" t="s">
        <v>1259</v>
      </c>
      <c r="B247" s="70">
        <v>12771</v>
      </c>
      <c r="C247" s="58" t="s">
        <v>659</v>
      </c>
      <c r="D247" s="58" t="s">
        <v>858</v>
      </c>
      <c r="E247" s="62" t="s">
        <v>468</v>
      </c>
      <c r="F247" s="62" t="s">
        <v>593</v>
      </c>
      <c r="G247" s="61"/>
      <c r="H247" s="61"/>
      <c r="I247" s="61"/>
      <c r="J247" s="61"/>
      <c r="K247" s="61"/>
      <c r="L247" s="61"/>
      <c r="M247" s="61"/>
      <c r="N247" s="62">
        <v>22</v>
      </c>
      <c r="O247" s="62">
        <v>1</v>
      </c>
      <c r="P247" s="62">
        <v>22</v>
      </c>
      <c r="Q247" s="62">
        <v>2</v>
      </c>
      <c r="R247" s="62" t="s">
        <v>35</v>
      </c>
      <c r="S247" s="69"/>
    </row>
    <row r="248" spans="1:19" ht="49.5" customHeight="1">
      <c r="A248" s="89" t="s">
        <v>1259</v>
      </c>
      <c r="B248" s="70">
        <v>12771</v>
      </c>
      <c r="C248" s="58" t="s">
        <v>659</v>
      </c>
      <c r="D248" s="58" t="s">
        <v>858</v>
      </c>
      <c r="E248" s="62" t="s">
        <v>471</v>
      </c>
      <c r="F248" s="62" t="s">
        <v>593</v>
      </c>
      <c r="G248" s="61"/>
      <c r="H248" s="61"/>
      <c r="I248" s="61"/>
      <c r="J248" s="61"/>
      <c r="K248" s="61"/>
      <c r="L248" s="61"/>
      <c r="M248" s="61"/>
      <c r="N248" s="62">
        <v>22</v>
      </c>
      <c r="O248" s="62">
        <v>0</v>
      </c>
      <c r="P248" s="62">
        <v>22</v>
      </c>
      <c r="Q248" s="62">
        <v>0</v>
      </c>
      <c r="R248" s="62" t="s">
        <v>35</v>
      </c>
      <c r="S248" s="69"/>
    </row>
    <row r="249" spans="1:19" ht="49.5" customHeight="1">
      <c r="A249" s="89" t="s">
        <v>1259</v>
      </c>
      <c r="B249" s="70">
        <v>12898</v>
      </c>
      <c r="C249" s="58" t="s">
        <v>876</v>
      </c>
      <c r="D249" s="62" t="s">
        <v>859</v>
      </c>
      <c r="E249" s="62" t="s">
        <v>1286</v>
      </c>
      <c r="F249" s="62" t="s">
        <v>593</v>
      </c>
      <c r="G249" s="61"/>
      <c r="H249" s="61"/>
      <c r="I249" s="61"/>
      <c r="J249" s="61"/>
      <c r="K249" s="61"/>
      <c r="L249" s="61"/>
      <c r="M249" s="61"/>
      <c r="N249" s="62">
        <v>12</v>
      </c>
      <c r="O249" s="62">
        <v>1</v>
      </c>
      <c r="P249" s="62">
        <v>15</v>
      </c>
      <c r="Q249" s="62">
        <v>1</v>
      </c>
      <c r="R249" s="62">
        <v>0.86899999999999999</v>
      </c>
      <c r="S249" s="69"/>
    </row>
    <row r="250" spans="1:19" ht="49.5" customHeight="1">
      <c r="A250" s="89" t="s">
        <v>1259</v>
      </c>
      <c r="B250" s="70">
        <v>12898</v>
      </c>
      <c r="C250" s="58" t="s">
        <v>876</v>
      </c>
      <c r="D250" s="62" t="s">
        <v>860</v>
      </c>
      <c r="E250" s="93" t="s">
        <v>1289</v>
      </c>
      <c r="F250" s="62" t="s">
        <v>593</v>
      </c>
      <c r="G250" s="61"/>
      <c r="H250" s="61"/>
      <c r="I250" s="61"/>
      <c r="J250" s="61"/>
      <c r="K250" s="61"/>
      <c r="L250" s="61"/>
      <c r="M250" s="61"/>
      <c r="N250" s="62">
        <v>20</v>
      </c>
      <c r="O250" s="62">
        <v>11</v>
      </c>
      <c r="P250" s="62">
        <v>20</v>
      </c>
      <c r="Q250" s="62">
        <v>19</v>
      </c>
      <c r="R250" s="62">
        <v>1.0999999999999999E-2</v>
      </c>
      <c r="S250" s="69"/>
    </row>
    <row r="251" spans="1:19" ht="49.5" customHeight="1">
      <c r="A251" s="89" t="s">
        <v>1259</v>
      </c>
      <c r="B251" s="70">
        <v>12909</v>
      </c>
      <c r="C251" s="62" t="s">
        <v>1158</v>
      </c>
      <c r="D251" s="62" t="s">
        <v>859</v>
      </c>
      <c r="E251" s="62" t="s">
        <v>1270</v>
      </c>
      <c r="F251" s="62" t="s">
        <v>593</v>
      </c>
      <c r="G251" s="61"/>
      <c r="H251" s="61"/>
      <c r="I251" s="61"/>
      <c r="J251" s="61"/>
      <c r="K251" s="61"/>
      <c r="L251" s="61"/>
      <c r="M251" s="61"/>
      <c r="N251" s="62">
        <v>24</v>
      </c>
      <c r="O251" s="62">
        <v>4</v>
      </c>
      <c r="P251" s="62">
        <v>23</v>
      </c>
      <c r="Q251" s="62">
        <v>1</v>
      </c>
      <c r="R251" s="62">
        <v>0.49</v>
      </c>
      <c r="S251" s="69"/>
    </row>
    <row r="252" spans="1:19" ht="49.5" customHeight="1">
      <c r="A252" s="89" t="s">
        <v>1259</v>
      </c>
      <c r="B252" s="70">
        <v>12949</v>
      </c>
      <c r="C252" s="62" t="s">
        <v>1156</v>
      </c>
      <c r="D252" s="62" t="s">
        <v>861</v>
      </c>
      <c r="E252" s="93" t="s">
        <v>1289</v>
      </c>
      <c r="F252" s="62" t="s">
        <v>593</v>
      </c>
      <c r="G252" s="61"/>
      <c r="H252" s="61"/>
      <c r="I252" s="61"/>
      <c r="J252" s="61"/>
      <c r="K252" s="61"/>
      <c r="L252" s="61"/>
      <c r="M252" s="61"/>
      <c r="N252" s="62">
        <v>20</v>
      </c>
      <c r="O252" s="62">
        <v>2</v>
      </c>
      <c r="P252" s="62">
        <v>20</v>
      </c>
      <c r="Q252" s="62">
        <v>11</v>
      </c>
      <c r="R252" s="62">
        <v>1E-3</v>
      </c>
      <c r="S252" s="69"/>
    </row>
    <row r="253" spans="1:19" ht="49.5" customHeight="1">
      <c r="A253" s="89" t="s">
        <v>1259</v>
      </c>
      <c r="B253" s="70">
        <v>12957</v>
      </c>
      <c r="C253" s="58" t="s">
        <v>805</v>
      </c>
      <c r="D253" s="58" t="s">
        <v>862</v>
      </c>
      <c r="E253" s="62" t="s">
        <v>39</v>
      </c>
      <c r="F253" s="62" t="s">
        <v>593</v>
      </c>
      <c r="G253" s="61"/>
      <c r="H253" s="61"/>
      <c r="I253" s="61"/>
      <c r="J253" s="61"/>
      <c r="K253" s="61"/>
      <c r="L253" s="61"/>
      <c r="M253" s="61"/>
      <c r="N253" s="62">
        <v>20</v>
      </c>
      <c r="O253" s="62">
        <v>3</v>
      </c>
      <c r="P253" s="62">
        <v>19</v>
      </c>
      <c r="Q253" s="62">
        <v>0</v>
      </c>
      <c r="R253" s="62" t="s">
        <v>35</v>
      </c>
      <c r="S253" s="69"/>
    </row>
    <row r="254" spans="1:19" ht="49.5" customHeight="1">
      <c r="A254" s="89" t="s">
        <v>1259</v>
      </c>
      <c r="B254" s="70">
        <v>12957</v>
      </c>
      <c r="C254" s="58" t="s">
        <v>805</v>
      </c>
      <c r="D254" s="58" t="s">
        <v>862</v>
      </c>
      <c r="E254" s="62" t="s">
        <v>570</v>
      </c>
      <c r="F254" s="62" t="s">
        <v>593</v>
      </c>
      <c r="G254" s="61"/>
      <c r="H254" s="61"/>
      <c r="I254" s="61"/>
      <c r="J254" s="61"/>
      <c r="K254" s="61"/>
      <c r="L254" s="61"/>
      <c r="M254" s="61"/>
      <c r="N254" s="62">
        <v>20</v>
      </c>
      <c r="O254" s="62">
        <v>2</v>
      </c>
      <c r="P254" s="62">
        <v>18</v>
      </c>
      <c r="Q254" s="62">
        <v>1</v>
      </c>
      <c r="R254" s="62" t="s">
        <v>35</v>
      </c>
      <c r="S254" s="69"/>
    </row>
    <row r="255" spans="1:19" ht="49.5" customHeight="1">
      <c r="A255" s="89" t="s">
        <v>1259</v>
      </c>
      <c r="B255" s="70">
        <v>12957</v>
      </c>
      <c r="C255" s="58" t="s">
        <v>805</v>
      </c>
      <c r="D255" s="58" t="s">
        <v>862</v>
      </c>
      <c r="E255" s="62" t="s">
        <v>462</v>
      </c>
      <c r="F255" s="62" t="s">
        <v>593</v>
      </c>
      <c r="G255" s="61"/>
      <c r="H255" s="61"/>
      <c r="I255" s="61"/>
      <c r="J255" s="61"/>
      <c r="K255" s="61"/>
      <c r="L255" s="61"/>
      <c r="M255" s="61"/>
      <c r="N255" s="62">
        <v>20</v>
      </c>
      <c r="O255" s="62">
        <v>2</v>
      </c>
      <c r="P255" s="62">
        <v>18</v>
      </c>
      <c r="Q255" s="62">
        <v>0</v>
      </c>
      <c r="R255" s="62" t="s">
        <v>35</v>
      </c>
      <c r="S255" s="69"/>
    </row>
    <row r="256" spans="1:19" ht="49.5" customHeight="1">
      <c r="A256" s="89" t="s">
        <v>1259</v>
      </c>
      <c r="B256" s="70">
        <v>12996</v>
      </c>
      <c r="C256" s="58" t="s">
        <v>782</v>
      </c>
      <c r="D256" s="62" t="s">
        <v>863</v>
      </c>
      <c r="E256" s="62" t="s">
        <v>39</v>
      </c>
      <c r="F256" s="62" t="s">
        <v>593</v>
      </c>
      <c r="G256" s="61"/>
      <c r="H256" s="61"/>
      <c r="I256" s="61"/>
      <c r="J256" s="61"/>
      <c r="K256" s="61"/>
      <c r="L256" s="61"/>
      <c r="M256" s="61"/>
      <c r="N256" s="62">
        <v>46</v>
      </c>
      <c r="O256" s="62">
        <v>40</v>
      </c>
      <c r="P256" s="62">
        <v>68</v>
      </c>
      <c r="Q256" s="62">
        <v>55</v>
      </c>
      <c r="R256" s="58" t="s">
        <v>866</v>
      </c>
      <c r="S256" s="69"/>
    </row>
    <row r="257" spans="1:19" ht="49.5" customHeight="1">
      <c r="A257" s="89" t="s">
        <v>1259</v>
      </c>
      <c r="B257" s="70">
        <v>12996</v>
      </c>
      <c r="C257" s="58" t="s">
        <v>782</v>
      </c>
      <c r="D257" s="62" t="s">
        <v>864</v>
      </c>
      <c r="E257" s="62" t="s">
        <v>570</v>
      </c>
      <c r="F257" s="62" t="s">
        <v>593</v>
      </c>
      <c r="G257" s="61"/>
      <c r="H257" s="61"/>
      <c r="I257" s="61"/>
      <c r="J257" s="61"/>
      <c r="K257" s="61"/>
      <c r="L257" s="61"/>
      <c r="M257" s="61"/>
      <c r="N257" s="62">
        <v>46</v>
      </c>
      <c r="O257" s="62">
        <v>1</v>
      </c>
      <c r="P257" s="62">
        <v>68</v>
      </c>
      <c r="Q257" s="62">
        <v>4</v>
      </c>
      <c r="R257" s="58" t="s">
        <v>866</v>
      </c>
      <c r="S257" s="69"/>
    </row>
    <row r="258" spans="1:19" ht="49.5" customHeight="1">
      <c r="A258" s="89" t="s">
        <v>1259</v>
      </c>
      <c r="B258" s="70">
        <v>12996</v>
      </c>
      <c r="C258" s="58" t="s">
        <v>782</v>
      </c>
      <c r="D258" s="62" t="s">
        <v>865</v>
      </c>
      <c r="E258" s="62" t="s">
        <v>462</v>
      </c>
      <c r="F258" s="62" t="s">
        <v>593</v>
      </c>
      <c r="G258" s="61"/>
      <c r="H258" s="61"/>
      <c r="I258" s="61"/>
      <c r="J258" s="61"/>
      <c r="K258" s="61"/>
      <c r="L258" s="61"/>
      <c r="M258" s="61"/>
      <c r="N258" s="62">
        <v>46</v>
      </c>
      <c r="O258" s="62">
        <v>5</v>
      </c>
      <c r="P258" s="62">
        <v>68</v>
      </c>
      <c r="Q258" s="62">
        <v>9</v>
      </c>
      <c r="R258" s="58" t="s">
        <v>866</v>
      </c>
      <c r="S258" s="69"/>
    </row>
    <row r="259" spans="1:19" ht="49.5" customHeight="1">
      <c r="A259" s="89" t="s">
        <v>1259</v>
      </c>
      <c r="B259" s="70">
        <v>13196</v>
      </c>
      <c r="C259" s="58" t="s">
        <v>783</v>
      </c>
      <c r="D259" s="62" t="s">
        <v>868</v>
      </c>
      <c r="E259" s="62" t="s">
        <v>1284</v>
      </c>
      <c r="F259" s="62" t="s">
        <v>593</v>
      </c>
      <c r="G259" s="61"/>
      <c r="H259" s="61"/>
      <c r="I259" s="61"/>
      <c r="J259" s="61"/>
      <c r="K259" s="61"/>
      <c r="L259" s="61"/>
      <c r="M259" s="61"/>
      <c r="N259" s="62">
        <v>30</v>
      </c>
      <c r="O259" s="62">
        <v>6</v>
      </c>
      <c r="P259" s="62">
        <v>30</v>
      </c>
      <c r="Q259" s="62">
        <v>3</v>
      </c>
      <c r="R259" s="62" t="s">
        <v>35</v>
      </c>
      <c r="S259" s="69"/>
    </row>
    <row r="260" spans="1:19" ht="49.5" customHeight="1">
      <c r="A260" s="89" t="s">
        <v>1259</v>
      </c>
      <c r="B260" s="70">
        <v>13196</v>
      </c>
      <c r="C260" s="58" t="s">
        <v>783</v>
      </c>
      <c r="D260" s="62" t="s">
        <v>868</v>
      </c>
      <c r="E260" s="62" t="s">
        <v>462</v>
      </c>
      <c r="F260" s="62" t="s">
        <v>593</v>
      </c>
      <c r="G260" s="61"/>
      <c r="H260" s="61"/>
      <c r="I260" s="61"/>
      <c r="J260" s="61"/>
      <c r="K260" s="61"/>
      <c r="L260" s="61"/>
      <c r="M260" s="61"/>
      <c r="N260" s="62">
        <v>30</v>
      </c>
      <c r="O260" s="62">
        <v>1</v>
      </c>
      <c r="P260" s="62">
        <v>30</v>
      </c>
      <c r="Q260" s="62">
        <v>4</v>
      </c>
      <c r="R260" s="62" t="s">
        <v>35</v>
      </c>
      <c r="S260" s="69"/>
    </row>
    <row r="261" spans="1:19" ht="49.5" customHeight="1">
      <c r="A261" s="89" t="s">
        <v>1259</v>
      </c>
      <c r="B261" s="70">
        <v>12735</v>
      </c>
      <c r="C261" s="58" t="s">
        <v>867</v>
      </c>
      <c r="D261" s="62" t="s">
        <v>1163</v>
      </c>
      <c r="E261" s="54" t="s">
        <v>540</v>
      </c>
      <c r="F261" s="62" t="s">
        <v>593</v>
      </c>
      <c r="G261" s="61"/>
      <c r="H261" s="61"/>
      <c r="I261" s="61"/>
      <c r="J261" s="61"/>
      <c r="K261" s="61"/>
      <c r="L261" s="61"/>
      <c r="M261" s="61"/>
      <c r="N261" s="62">
        <v>50</v>
      </c>
      <c r="O261" s="62">
        <v>22</v>
      </c>
      <c r="P261" s="62">
        <v>50</v>
      </c>
      <c r="Q261" s="62">
        <v>44</v>
      </c>
      <c r="R261" s="62">
        <v>0</v>
      </c>
      <c r="S261" s="69"/>
    </row>
    <row r="262" spans="1:19" ht="49.5" customHeight="1">
      <c r="A262" s="89" t="s">
        <v>1259</v>
      </c>
      <c r="B262" s="70">
        <v>12735</v>
      </c>
      <c r="C262" s="58" t="s">
        <v>867</v>
      </c>
      <c r="D262" s="62" t="s">
        <v>1164</v>
      </c>
      <c r="E262" s="54" t="s">
        <v>540</v>
      </c>
      <c r="F262" s="62" t="s">
        <v>593</v>
      </c>
      <c r="G262" s="61"/>
      <c r="H262" s="61"/>
      <c r="I262" s="61"/>
      <c r="J262" s="61"/>
      <c r="K262" s="61"/>
      <c r="L262" s="61"/>
      <c r="M262" s="61"/>
      <c r="N262" s="62">
        <v>50</v>
      </c>
      <c r="O262" s="62">
        <v>222</v>
      </c>
      <c r="P262" s="62">
        <v>50</v>
      </c>
      <c r="Q262" s="62">
        <v>6</v>
      </c>
      <c r="R262" s="62">
        <v>0</v>
      </c>
      <c r="S262" s="69"/>
    </row>
    <row r="263" spans="1:19" ht="49.5" customHeight="1">
      <c r="A263" s="89" t="s">
        <v>1259</v>
      </c>
      <c r="B263" s="70">
        <v>12735</v>
      </c>
      <c r="C263" s="58" t="s">
        <v>867</v>
      </c>
      <c r="D263" s="62" t="s">
        <v>1165</v>
      </c>
      <c r="E263" s="54" t="s">
        <v>540</v>
      </c>
      <c r="F263" s="62" t="s">
        <v>593</v>
      </c>
      <c r="G263" s="61"/>
      <c r="H263" s="61"/>
      <c r="I263" s="61"/>
      <c r="J263" s="61"/>
      <c r="K263" s="61"/>
      <c r="L263" s="61"/>
      <c r="M263" s="61"/>
      <c r="N263" s="62">
        <v>50</v>
      </c>
      <c r="O263" s="62">
        <v>6</v>
      </c>
      <c r="P263" s="62">
        <v>50</v>
      </c>
      <c r="Q263" s="62">
        <v>0</v>
      </c>
      <c r="R263" s="62">
        <v>0</v>
      </c>
      <c r="S263" s="69"/>
    </row>
    <row r="264" spans="1:19" ht="49.5" customHeight="1">
      <c r="A264" s="89" t="s">
        <v>1259</v>
      </c>
      <c r="B264" s="70">
        <v>12987</v>
      </c>
      <c r="C264" s="58" t="s">
        <v>789</v>
      </c>
      <c r="D264" s="58" t="s">
        <v>869</v>
      </c>
      <c r="E264" s="58" t="s">
        <v>829</v>
      </c>
      <c r="F264" s="62" t="s">
        <v>593</v>
      </c>
      <c r="G264" s="61"/>
      <c r="H264" s="61"/>
      <c r="I264" s="61"/>
      <c r="J264" s="61"/>
      <c r="K264" s="61"/>
      <c r="L264" s="61"/>
      <c r="M264" s="61"/>
      <c r="N264" s="62">
        <v>63</v>
      </c>
      <c r="O264" s="62">
        <v>7</v>
      </c>
      <c r="P264" s="62">
        <v>61</v>
      </c>
      <c r="Q264" s="62">
        <v>9</v>
      </c>
      <c r="R264" s="62">
        <v>0.73599999999999999</v>
      </c>
      <c r="S264" s="69"/>
    </row>
    <row r="265" spans="1:19" ht="49.5" customHeight="1">
      <c r="A265" s="89" t="s">
        <v>1259</v>
      </c>
      <c r="B265" s="70">
        <v>13087</v>
      </c>
      <c r="C265" s="62" t="s">
        <v>884</v>
      </c>
      <c r="D265" s="54" t="s">
        <v>870</v>
      </c>
      <c r="E265" s="54" t="s">
        <v>1274</v>
      </c>
      <c r="F265" s="62" t="s">
        <v>593</v>
      </c>
      <c r="G265" s="61"/>
      <c r="H265" s="61"/>
      <c r="I265" s="61"/>
      <c r="J265" s="61"/>
      <c r="K265" s="61"/>
      <c r="L265" s="61"/>
      <c r="M265" s="61"/>
      <c r="N265" s="62">
        <v>15</v>
      </c>
      <c r="O265" s="62">
        <v>8</v>
      </c>
      <c r="P265" s="62">
        <v>15</v>
      </c>
      <c r="Q265" s="62">
        <v>7</v>
      </c>
      <c r="R265" s="62" t="s">
        <v>539</v>
      </c>
      <c r="S265" s="69"/>
    </row>
    <row r="266" spans="1:19" ht="49.5" customHeight="1">
      <c r="A266" s="89" t="s">
        <v>1259</v>
      </c>
      <c r="B266" s="70">
        <v>13087</v>
      </c>
      <c r="C266" s="62" t="s">
        <v>884</v>
      </c>
      <c r="D266" s="54" t="s">
        <v>870</v>
      </c>
      <c r="E266" s="54" t="s">
        <v>1274</v>
      </c>
      <c r="F266" s="62" t="s">
        <v>593</v>
      </c>
      <c r="G266" s="61"/>
      <c r="H266" s="61"/>
      <c r="I266" s="61"/>
      <c r="J266" s="61"/>
      <c r="K266" s="61"/>
      <c r="L266" s="61"/>
      <c r="M266" s="61"/>
      <c r="N266" s="62">
        <v>15</v>
      </c>
      <c r="O266" s="62">
        <v>8</v>
      </c>
      <c r="P266" s="62">
        <v>15</v>
      </c>
      <c r="Q266" s="62">
        <v>5</v>
      </c>
      <c r="R266" s="62" t="s">
        <v>539</v>
      </c>
      <c r="S266" s="69"/>
    </row>
    <row r="267" spans="1:19" ht="49.5" customHeight="1">
      <c r="A267" s="67" t="s">
        <v>1258</v>
      </c>
      <c r="B267" s="70">
        <v>13271</v>
      </c>
      <c r="C267" s="58" t="s">
        <v>674</v>
      </c>
      <c r="D267" s="62" t="s">
        <v>881</v>
      </c>
      <c r="E267" s="93" t="s">
        <v>731</v>
      </c>
      <c r="F267" s="62" t="s">
        <v>730</v>
      </c>
      <c r="G267" s="62">
        <v>40</v>
      </c>
      <c r="H267" s="62">
        <v>30.26</v>
      </c>
      <c r="I267" s="62">
        <v>2.0699999999999998</v>
      </c>
      <c r="J267" s="62">
        <v>40</v>
      </c>
      <c r="K267" s="62">
        <v>26.76</v>
      </c>
      <c r="L267" s="62">
        <v>1.91</v>
      </c>
      <c r="M267" s="62" t="s">
        <v>133</v>
      </c>
      <c r="N267" s="62"/>
      <c r="O267" s="62"/>
      <c r="P267" s="62"/>
      <c r="Q267" s="62"/>
      <c r="R267" s="62"/>
      <c r="S267" s="69"/>
    </row>
    <row r="268" spans="1:19" ht="49.5" customHeight="1">
      <c r="A268" s="67" t="s">
        <v>1258</v>
      </c>
      <c r="B268" s="70">
        <v>12677</v>
      </c>
      <c r="C268" s="58" t="s">
        <v>651</v>
      </c>
      <c r="D268" s="62" t="s">
        <v>881</v>
      </c>
      <c r="E268" s="93" t="s">
        <v>731</v>
      </c>
      <c r="F268" s="62" t="s">
        <v>730</v>
      </c>
      <c r="G268" s="62">
        <v>50</v>
      </c>
      <c r="H268" s="62">
        <v>57.6</v>
      </c>
      <c r="I268" s="62">
        <v>13.2</v>
      </c>
      <c r="J268" s="62">
        <v>48</v>
      </c>
      <c r="K268" s="62">
        <v>29</v>
      </c>
      <c r="L268" s="62">
        <v>14.2</v>
      </c>
      <c r="M268" s="62" t="s">
        <v>133</v>
      </c>
      <c r="N268" s="62"/>
      <c r="O268" s="62"/>
      <c r="P268" s="62"/>
      <c r="Q268" s="62"/>
      <c r="R268" s="62"/>
      <c r="S268" s="69"/>
    </row>
    <row r="269" spans="1:19" ht="49.5" customHeight="1">
      <c r="A269" s="89" t="s">
        <v>1258</v>
      </c>
      <c r="B269" s="70">
        <v>12677</v>
      </c>
      <c r="C269" s="58" t="s">
        <v>651</v>
      </c>
      <c r="D269" s="62" t="s">
        <v>882</v>
      </c>
      <c r="E269" s="93" t="s">
        <v>731</v>
      </c>
      <c r="F269" s="62" t="s">
        <v>730</v>
      </c>
      <c r="G269" s="62">
        <v>50</v>
      </c>
      <c r="H269" s="62">
        <v>106.6</v>
      </c>
      <c r="I269" s="62">
        <v>18.600000000000001</v>
      </c>
      <c r="J269" s="62">
        <v>48</v>
      </c>
      <c r="K269" s="62">
        <v>75</v>
      </c>
      <c r="L269" s="62">
        <v>19.600000000000001</v>
      </c>
      <c r="M269" s="62" t="s">
        <v>133</v>
      </c>
      <c r="N269" s="62"/>
      <c r="O269" s="62"/>
      <c r="P269" s="62"/>
      <c r="Q269" s="62"/>
      <c r="R269" s="62"/>
      <c r="S269" s="69"/>
    </row>
    <row r="270" spans="1:19" ht="49.5" customHeight="1">
      <c r="A270" s="89" t="s">
        <v>1258</v>
      </c>
      <c r="B270" s="70">
        <v>12688</v>
      </c>
      <c r="C270" s="58" t="s">
        <v>875</v>
      </c>
      <c r="D270" s="62" t="s">
        <v>1121</v>
      </c>
      <c r="E270" s="93" t="s">
        <v>731</v>
      </c>
      <c r="F270" s="62" t="s">
        <v>730</v>
      </c>
      <c r="G270" s="62">
        <v>27</v>
      </c>
      <c r="H270" s="62" t="s">
        <v>35</v>
      </c>
      <c r="I270" s="62" t="s">
        <v>895</v>
      </c>
      <c r="J270" s="62">
        <v>25</v>
      </c>
      <c r="K270" s="62" t="s">
        <v>35</v>
      </c>
      <c r="L270" s="62" t="s">
        <v>896</v>
      </c>
      <c r="M270" s="58" t="s">
        <v>899</v>
      </c>
      <c r="N270" s="62"/>
      <c r="O270" s="62"/>
      <c r="P270" s="62"/>
      <c r="Q270" s="62"/>
      <c r="R270" s="62"/>
      <c r="S270" s="77" t="s">
        <v>151</v>
      </c>
    </row>
    <row r="271" spans="1:19" ht="49.5" customHeight="1">
      <c r="A271" s="89" t="s">
        <v>1258</v>
      </c>
      <c r="B271" s="70">
        <v>12688</v>
      </c>
      <c r="C271" s="58" t="s">
        <v>875</v>
      </c>
      <c r="D271" s="62" t="s">
        <v>1121</v>
      </c>
      <c r="E271" s="93" t="s">
        <v>731</v>
      </c>
      <c r="F271" s="62" t="s">
        <v>730</v>
      </c>
      <c r="G271" s="62">
        <v>18</v>
      </c>
      <c r="H271" s="62" t="s">
        <v>35</v>
      </c>
      <c r="I271" s="62" t="s">
        <v>897</v>
      </c>
      <c r="J271" s="62">
        <v>19</v>
      </c>
      <c r="K271" s="62" t="s">
        <v>35</v>
      </c>
      <c r="L271" s="62" t="s">
        <v>898</v>
      </c>
      <c r="M271" s="58" t="s">
        <v>900</v>
      </c>
      <c r="N271" s="62"/>
      <c r="O271" s="62"/>
      <c r="P271" s="62"/>
      <c r="Q271" s="62"/>
      <c r="R271" s="62"/>
      <c r="S271" s="77" t="s">
        <v>155</v>
      </c>
    </row>
    <row r="272" spans="1:19" ht="49.5" customHeight="1">
      <c r="A272" s="89" t="s">
        <v>1258</v>
      </c>
      <c r="B272" s="70">
        <v>13266</v>
      </c>
      <c r="C272" s="58" t="s">
        <v>836</v>
      </c>
      <c r="D272" s="68" t="s">
        <v>1121</v>
      </c>
      <c r="E272" s="93" t="s">
        <v>731</v>
      </c>
      <c r="F272" s="62" t="s">
        <v>730</v>
      </c>
      <c r="G272" s="62">
        <v>20</v>
      </c>
      <c r="H272" s="62" t="s">
        <v>892</v>
      </c>
      <c r="I272" s="62" t="s">
        <v>893</v>
      </c>
      <c r="J272" s="62">
        <v>20</v>
      </c>
      <c r="K272" s="62" t="s">
        <v>816</v>
      </c>
      <c r="L272" s="62" t="s">
        <v>894</v>
      </c>
      <c r="M272" s="62">
        <v>0</v>
      </c>
      <c r="N272" s="62"/>
      <c r="O272" s="62"/>
      <c r="P272" s="62"/>
      <c r="Q272" s="62"/>
      <c r="R272" s="62"/>
      <c r="S272" s="69"/>
    </row>
    <row r="273" spans="1:19" ht="49.5" customHeight="1">
      <c r="A273" s="89" t="s">
        <v>1258</v>
      </c>
      <c r="B273" s="70">
        <v>12771</v>
      </c>
      <c r="C273" s="58" t="s">
        <v>529</v>
      </c>
      <c r="D273" s="62" t="s">
        <v>881</v>
      </c>
      <c r="E273" s="93" t="s">
        <v>731</v>
      </c>
      <c r="F273" s="62" t="s">
        <v>730</v>
      </c>
      <c r="G273" s="62">
        <v>22</v>
      </c>
      <c r="H273" s="62">
        <v>35.9</v>
      </c>
      <c r="I273" s="62">
        <v>12.24</v>
      </c>
      <c r="J273" s="62">
        <v>22</v>
      </c>
      <c r="K273" s="62">
        <v>19</v>
      </c>
      <c r="L273" s="62">
        <v>16.32</v>
      </c>
      <c r="M273" s="62" t="s">
        <v>134</v>
      </c>
      <c r="N273" s="62"/>
      <c r="O273" s="62"/>
      <c r="P273" s="62"/>
      <c r="Q273" s="62"/>
      <c r="R273" s="62"/>
      <c r="S273" s="69"/>
    </row>
    <row r="274" spans="1:19" ht="49.5" customHeight="1">
      <c r="A274" s="89" t="s">
        <v>1258</v>
      </c>
      <c r="B274" s="70">
        <v>12909</v>
      </c>
      <c r="C274" s="62" t="s">
        <v>1158</v>
      </c>
      <c r="D274" s="62" t="s">
        <v>881</v>
      </c>
      <c r="E274" s="93" t="s">
        <v>731</v>
      </c>
      <c r="F274" s="62" t="s">
        <v>730</v>
      </c>
      <c r="G274" s="62">
        <v>24</v>
      </c>
      <c r="H274" s="62">
        <v>35</v>
      </c>
      <c r="I274" s="62">
        <v>20</v>
      </c>
      <c r="J274" s="62">
        <v>23</v>
      </c>
      <c r="K274" s="62">
        <v>25</v>
      </c>
      <c r="L274" s="62">
        <v>10</v>
      </c>
      <c r="M274" s="62" t="s">
        <v>133</v>
      </c>
      <c r="N274" s="62"/>
      <c r="O274" s="62"/>
      <c r="P274" s="62"/>
      <c r="Q274" s="62"/>
      <c r="R274" s="62"/>
      <c r="S274" s="69"/>
    </row>
    <row r="275" spans="1:19" ht="49.5" customHeight="1">
      <c r="A275" s="89" t="s">
        <v>1258</v>
      </c>
      <c r="B275" s="70">
        <v>12949</v>
      </c>
      <c r="C275" s="62" t="s">
        <v>1156</v>
      </c>
      <c r="D275" s="62" t="s">
        <v>881</v>
      </c>
      <c r="E275" s="93" t="s">
        <v>731</v>
      </c>
      <c r="F275" s="62" t="s">
        <v>730</v>
      </c>
      <c r="G275" s="62">
        <v>20</v>
      </c>
      <c r="H275" s="62">
        <v>36.6</v>
      </c>
      <c r="I275" s="62">
        <v>12.7</v>
      </c>
      <c r="J275" s="62">
        <v>20</v>
      </c>
      <c r="K275" s="62">
        <v>54.3</v>
      </c>
      <c r="L275" s="62">
        <v>38.700000000000003</v>
      </c>
      <c r="M275" s="62">
        <v>0.43</v>
      </c>
      <c r="N275" s="62"/>
      <c r="O275" s="62"/>
      <c r="P275" s="62"/>
      <c r="Q275" s="62"/>
      <c r="R275" s="62"/>
      <c r="S275" s="69"/>
    </row>
    <row r="276" spans="1:19" ht="49.5" customHeight="1">
      <c r="A276" s="89" t="s">
        <v>1258</v>
      </c>
      <c r="B276" s="70">
        <v>12957</v>
      </c>
      <c r="C276" s="58" t="s">
        <v>781</v>
      </c>
      <c r="D276" s="62" t="s">
        <v>881</v>
      </c>
      <c r="E276" s="93" t="s">
        <v>731</v>
      </c>
      <c r="F276" s="62" t="s">
        <v>730</v>
      </c>
      <c r="G276" s="62">
        <v>20</v>
      </c>
      <c r="H276" s="62">
        <v>36</v>
      </c>
      <c r="I276" s="62" t="s">
        <v>891</v>
      </c>
      <c r="J276" s="62">
        <v>19</v>
      </c>
      <c r="K276" s="62">
        <v>20</v>
      </c>
      <c r="L276" s="62" t="s">
        <v>890</v>
      </c>
      <c r="M276" s="62" t="s">
        <v>35</v>
      </c>
      <c r="N276" s="62"/>
      <c r="O276" s="62"/>
      <c r="P276" s="62"/>
      <c r="Q276" s="62"/>
      <c r="R276" s="62"/>
      <c r="S276" s="69"/>
    </row>
    <row r="277" spans="1:19" ht="49.5" customHeight="1">
      <c r="A277" s="89" t="s">
        <v>1258</v>
      </c>
      <c r="B277" s="70">
        <v>12996</v>
      </c>
      <c r="C277" s="62" t="s">
        <v>545</v>
      </c>
      <c r="D277" s="62" t="s">
        <v>881</v>
      </c>
      <c r="E277" s="93" t="s">
        <v>731</v>
      </c>
      <c r="F277" s="62" t="s">
        <v>730</v>
      </c>
      <c r="G277" s="62">
        <v>46</v>
      </c>
      <c r="H277" s="62">
        <v>20</v>
      </c>
      <c r="I277" s="62">
        <v>5.0999999999999996</v>
      </c>
      <c r="J277" s="62">
        <v>68</v>
      </c>
      <c r="K277" s="62">
        <v>28</v>
      </c>
      <c r="L277" s="62">
        <v>4.2</v>
      </c>
      <c r="M277" s="62" t="s">
        <v>662</v>
      </c>
      <c r="N277" s="62"/>
      <c r="O277" s="62"/>
      <c r="P277" s="62"/>
      <c r="Q277" s="62"/>
      <c r="R277" s="62"/>
      <c r="S277" s="69"/>
    </row>
    <row r="278" spans="1:19" ht="49.5" customHeight="1">
      <c r="A278" s="89" t="s">
        <v>1258</v>
      </c>
      <c r="B278" s="70">
        <v>12730</v>
      </c>
      <c r="C278" s="62" t="s">
        <v>1175</v>
      </c>
      <c r="D278" s="62" t="s">
        <v>881</v>
      </c>
      <c r="E278" s="93" t="s">
        <v>731</v>
      </c>
      <c r="F278" s="62" t="s">
        <v>730</v>
      </c>
      <c r="G278" s="62">
        <v>193</v>
      </c>
      <c r="H278" s="58" t="s">
        <v>885</v>
      </c>
      <c r="I278" s="58" t="s">
        <v>886</v>
      </c>
      <c r="J278" s="62">
        <v>184</v>
      </c>
      <c r="K278" s="58" t="s">
        <v>887</v>
      </c>
      <c r="L278" s="58" t="s">
        <v>888</v>
      </c>
      <c r="M278" s="58" t="s">
        <v>889</v>
      </c>
      <c r="N278" s="62"/>
      <c r="O278" s="62"/>
      <c r="P278" s="62"/>
      <c r="Q278" s="62"/>
      <c r="R278" s="62"/>
      <c r="S278" s="69"/>
    </row>
    <row r="279" spans="1:19" ht="49.5" customHeight="1">
      <c r="A279" s="89" t="s">
        <v>1258</v>
      </c>
      <c r="B279" s="70">
        <v>12735</v>
      </c>
      <c r="C279" s="58" t="s">
        <v>525</v>
      </c>
      <c r="D279" s="62" t="s">
        <v>881</v>
      </c>
      <c r="E279" s="93" t="s">
        <v>731</v>
      </c>
      <c r="F279" s="62" t="s">
        <v>730</v>
      </c>
      <c r="G279" s="62">
        <v>50</v>
      </c>
      <c r="H279" s="62">
        <v>28.7</v>
      </c>
      <c r="I279" s="62">
        <v>6.35</v>
      </c>
      <c r="J279" s="62">
        <v>50</v>
      </c>
      <c r="K279" s="62">
        <v>22.2</v>
      </c>
      <c r="L279" s="62">
        <v>3.69</v>
      </c>
      <c r="M279" s="62">
        <v>0</v>
      </c>
      <c r="N279" s="62"/>
      <c r="O279" s="62"/>
      <c r="P279" s="62"/>
      <c r="Q279" s="62"/>
      <c r="R279" s="62"/>
      <c r="S279" s="69"/>
    </row>
    <row r="280" spans="1:19" ht="49.5" customHeight="1">
      <c r="A280" s="89" t="s">
        <v>1258</v>
      </c>
      <c r="B280" s="70">
        <v>12843</v>
      </c>
      <c r="C280" s="62" t="s">
        <v>883</v>
      </c>
      <c r="D280" s="62" t="s">
        <v>881</v>
      </c>
      <c r="E280" s="93" t="s">
        <v>731</v>
      </c>
      <c r="F280" s="62" t="s">
        <v>730</v>
      </c>
      <c r="G280" s="62">
        <v>35</v>
      </c>
      <c r="H280" s="62">
        <v>37.9</v>
      </c>
      <c r="I280" s="62">
        <v>50.2</v>
      </c>
      <c r="J280" s="62">
        <v>35</v>
      </c>
      <c r="K280" s="62">
        <v>33.299999999999997</v>
      </c>
      <c r="L280" s="62">
        <v>58.4</v>
      </c>
      <c r="M280" s="62" t="s">
        <v>35</v>
      </c>
      <c r="N280" s="62"/>
      <c r="O280" s="62"/>
      <c r="P280" s="62"/>
      <c r="Q280" s="62"/>
      <c r="R280" s="62"/>
      <c r="S280" s="69"/>
    </row>
    <row r="281" spans="1:19" ht="49.5" customHeight="1">
      <c r="A281" s="89" t="s">
        <v>1258</v>
      </c>
      <c r="B281" s="70">
        <v>13289</v>
      </c>
      <c r="C281" s="62" t="s">
        <v>553</v>
      </c>
      <c r="D281" s="62" t="s">
        <v>881</v>
      </c>
      <c r="E281" s="93" t="s">
        <v>731</v>
      </c>
      <c r="F281" s="62" t="s">
        <v>730</v>
      </c>
      <c r="G281" s="62">
        <v>197</v>
      </c>
      <c r="H281" s="62">
        <v>44</v>
      </c>
      <c r="I281" s="62">
        <v>16</v>
      </c>
      <c r="J281" s="62">
        <v>196</v>
      </c>
      <c r="K281" s="62">
        <v>30</v>
      </c>
      <c r="L281" s="62">
        <v>14</v>
      </c>
      <c r="M281" s="62" t="s">
        <v>133</v>
      </c>
      <c r="N281" s="62"/>
      <c r="O281" s="62"/>
      <c r="P281" s="62"/>
      <c r="Q281" s="62"/>
      <c r="R281" s="62"/>
      <c r="S281" s="69"/>
    </row>
    <row r="282" spans="1:19" ht="49.5" customHeight="1">
      <c r="A282" s="89" t="s">
        <v>1258</v>
      </c>
      <c r="B282" s="70">
        <v>12987</v>
      </c>
      <c r="C282" s="62" t="s">
        <v>580</v>
      </c>
      <c r="D282" s="62" t="s">
        <v>881</v>
      </c>
      <c r="E282" s="93" t="s">
        <v>731</v>
      </c>
      <c r="F282" s="62" t="s">
        <v>730</v>
      </c>
      <c r="G282" s="62">
        <v>63</v>
      </c>
      <c r="H282" s="62">
        <v>35</v>
      </c>
      <c r="I282" s="62">
        <v>20.25</v>
      </c>
      <c r="J282" s="62">
        <v>61</v>
      </c>
      <c r="K282" s="62">
        <v>35</v>
      </c>
      <c r="L282" s="62">
        <v>19.920000000000002</v>
      </c>
      <c r="M282" s="62">
        <v>0.41899999999999998</v>
      </c>
      <c r="N282" s="62"/>
      <c r="O282" s="62"/>
      <c r="P282" s="62"/>
      <c r="Q282" s="62"/>
      <c r="R282" s="62"/>
      <c r="S282" s="69"/>
    </row>
    <row r="283" spans="1:19" ht="49.5" customHeight="1">
      <c r="A283" s="89" t="s">
        <v>1258</v>
      </c>
      <c r="B283" s="70">
        <v>13508</v>
      </c>
      <c r="C283" s="58" t="s">
        <v>991</v>
      </c>
      <c r="D283" s="62" t="s">
        <v>881</v>
      </c>
      <c r="E283" s="93" t="s">
        <v>731</v>
      </c>
      <c r="F283" s="62" t="s">
        <v>730</v>
      </c>
      <c r="G283" s="62">
        <v>85</v>
      </c>
      <c r="H283" s="62">
        <v>26.6</v>
      </c>
      <c r="I283" s="62">
        <v>8.4</v>
      </c>
      <c r="J283" s="62">
        <v>84</v>
      </c>
      <c r="K283" s="62">
        <v>25.7</v>
      </c>
      <c r="L283" s="62">
        <v>7.8</v>
      </c>
      <c r="M283" s="62" t="s">
        <v>539</v>
      </c>
      <c r="N283" s="62"/>
      <c r="O283" s="62"/>
      <c r="P283" s="62"/>
      <c r="Q283" s="62"/>
      <c r="R283" s="62"/>
      <c r="S283" s="69"/>
    </row>
    <row r="284" spans="1:19" ht="49.5" customHeight="1">
      <c r="A284" s="89" t="s">
        <v>1258</v>
      </c>
      <c r="B284" s="70">
        <v>13087</v>
      </c>
      <c r="C284" s="62" t="s">
        <v>884</v>
      </c>
      <c r="D284" s="62" t="s">
        <v>881</v>
      </c>
      <c r="E284" s="93" t="s">
        <v>731</v>
      </c>
      <c r="F284" s="62" t="s">
        <v>730</v>
      </c>
      <c r="G284" s="62">
        <v>15</v>
      </c>
      <c r="H284" s="62">
        <v>18.100000000000001</v>
      </c>
      <c r="I284" s="62">
        <v>2.57</v>
      </c>
      <c r="J284" s="62">
        <v>15</v>
      </c>
      <c r="K284" s="62">
        <v>18.170000000000002</v>
      </c>
      <c r="L284" s="62">
        <v>2.37</v>
      </c>
      <c r="M284" s="62" t="s">
        <v>539</v>
      </c>
      <c r="N284" s="62"/>
      <c r="O284" s="62"/>
      <c r="P284" s="62"/>
      <c r="Q284" s="62"/>
      <c r="R284" s="62"/>
      <c r="S284" s="69"/>
    </row>
    <row r="285" spans="1:19" ht="49.5" customHeight="1">
      <c r="A285" s="89" t="s">
        <v>1258</v>
      </c>
      <c r="B285" s="70">
        <v>13087</v>
      </c>
      <c r="C285" s="62" t="s">
        <v>884</v>
      </c>
      <c r="D285" s="62" t="s">
        <v>881</v>
      </c>
      <c r="E285" s="93" t="s">
        <v>731</v>
      </c>
      <c r="F285" s="62" t="s">
        <v>730</v>
      </c>
      <c r="G285" s="62">
        <v>15</v>
      </c>
      <c r="H285" s="62">
        <v>18.100000000000001</v>
      </c>
      <c r="I285" s="62">
        <v>2.57</v>
      </c>
      <c r="J285" s="62">
        <v>15</v>
      </c>
      <c r="K285" s="62">
        <v>22.15</v>
      </c>
      <c r="L285" s="62">
        <v>5.73</v>
      </c>
      <c r="M285" s="62" t="s">
        <v>133</v>
      </c>
      <c r="N285" s="62"/>
      <c r="O285" s="62"/>
      <c r="P285" s="62"/>
      <c r="Q285" s="62"/>
      <c r="R285" s="62"/>
      <c r="S285" s="69"/>
    </row>
    <row r="286" spans="1:19" ht="49.5" customHeight="1">
      <c r="A286" s="89" t="s">
        <v>1258</v>
      </c>
      <c r="B286" s="70">
        <v>13146</v>
      </c>
      <c r="C286" s="58" t="s">
        <v>790</v>
      </c>
      <c r="D286" s="62" t="s">
        <v>881</v>
      </c>
      <c r="E286" s="93" t="s">
        <v>731</v>
      </c>
      <c r="F286" s="62" t="s">
        <v>730</v>
      </c>
      <c r="G286" s="62">
        <v>23</v>
      </c>
      <c r="H286" s="62">
        <v>34</v>
      </c>
      <c r="I286" s="62" t="s">
        <v>35</v>
      </c>
      <c r="J286" s="62">
        <v>18</v>
      </c>
      <c r="K286" s="62">
        <v>23</v>
      </c>
      <c r="L286" s="62" t="s">
        <v>35</v>
      </c>
      <c r="M286" s="62">
        <v>0</v>
      </c>
      <c r="N286" s="62"/>
      <c r="O286" s="62"/>
      <c r="P286" s="62"/>
      <c r="Q286" s="62"/>
      <c r="R286" s="62"/>
      <c r="S286" s="69"/>
    </row>
    <row r="287" spans="1:19" ht="49.5" customHeight="1">
      <c r="A287" s="89" t="s">
        <v>1258</v>
      </c>
      <c r="B287" s="70">
        <v>12677</v>
      </c>
      <c r="C287" s="58" t="s">
        <v>524</v>
      </c>
      <c r="D287" s="62" t="s">
        <v>735</v>
      </c>
      <c r="E287" s="62" t="s">
        <v>1261</v>
      </c>
      <c r="F287" s="62" t="s">
        <v>739</v>
      </c>
      <c r="G287" s="62">
        <v>50</v>
      </c>
      <c r="H287" s="62">
        <v>0.6</v>
      </c>
      <c r="I287" s="62">
        <v>0.4</v>
      </c>
      <c r="J287" s="62">
        <v>48</v>
      </c>
      <c r="K287" s="62">
        <v>0.4</v>
      </c>
      <c r="L287" s="62">
        <v>0.2</v>
      </c>
      <c r="M287" s="62">
        <v>0</v>
      </c>
      <c r="N287" s="62"/>
      <c r="O287" s="62"/>
      <c r="P287" s="62"/>
      <c r="Q287" s="62"/>
      <c r="R287" s="62"/>
      <c r="S287" s="69"/>
    </row>
    <row r="288" spans="1:19" ht="49.5" customHeight="1">
      <c r="A288" s="89" t="s">
        <v>1258</v>
      </c>
      <c r="B288" s="70">
        <v>12688</v>
      </c>
      <c r="C288" s="58" t="s">
        <v>775</v>
      </c>
      <c r="D288" s="62" t="s">
        <v>910</v>
      </c>
      <c r="E288" s="62" t="s">
        <v>1261</v>
      </c>
      <c r="F288" s="62" t="s">
        <v>739</v>
      </c>
      <c r="G288" s="62">
        <v>45</v>
      </c>
      <c r="H288" s="62" t="s">
        <v>35</v>
      </c>
      <c r="I288" s="62" t="s">
        <v>901</v>
      </c>
      <c r="J288" s="62">
        <v>44</v>
      </c>
      <c r="K288" s="62" t="s">
        <v>35</v>
      </c>
      <c r="L288" s="62" t="s">
        <v>902</v>
      </c>
      <c r="M288" s="62" t="s">
        <v>35</v>
      </c>
      <c r="N288" s="62"/>
      <c r="O288" s="62"/>
      <c r="P288" s="62"/>
      <c r="Q288" s="62"/>
      <c r="R288" s="62"/>
      <c r="S288" s="69"/>
    </row>
    <row r="289" spans="1:19" ht="49.5" customHeight="1">
      <c r="A289" s="89" t="s">
        <v>1258</v>
      </c>
      <c r="B289" s="70">
        <v>12771</v>
      </c>
      <c r="C289" s="58" t="s">
        <v>529</v>
      </c>
      <c r="D289" s="62" t="s">
        <v>735</v>
      </c>
      <c r="E289" s="62" t="s">
        <v>1289</v>
      </c>
      <c r="F289" s="62" t="s">
        <v>739</v>
      </c>
      <c r="G289" s="62">
        <v>22</v>
      </c>
      <c r="H289" s="62">
        <v>2.1</v>
      </c>
      <c r="I289" s="62">
        <v>0.19</v>
      </c>
      <c r="J289" s="62">
        <v>22</v>
      </c>
      <c r="K289" s="62">
        <v>2.1</v>
      </c>
      <c r="L289" s="62">
        <v>0.19</v>
      </c>
      <c r="M289" s="62">
        <v>0.31</v>
      </c>
      <c r="N289" s="62"/>
      <c r="O289" s="62"/>
      <c r="P289" s="62"/>
      <c r="Q289" s="62"/>
      <c r="R289" s="62"/>
      <c r="S289" s="69"/>
    </row>
    <row r="290" spans="1:19" ht="49.5" customHeight="1">
      <c r="A290" s="89" t="s">
        <v>1258</v>
      </c>
      <c r="B290" s="70">
        <v>13196</v>
      </c>
      <c r="C290" s="62" t="s">
        <v>547</v>
      </c>
      <c r="D290" s="62" t="s">
        <v>735</v>
      </c>
      <c r="E290" s="62" t="s">
        <v>548</v>
      </c>
      <c r="F290" s="62" t="s">
        <v>732</v>
      </c>
      <c r="G290" s="62">
        <v>30</v>
      </c>
      <c r="H290" s="62">
        <v>19.8</v>
      </c>
      <c r="I290" s="62">
        <v>41.8</v>
      </c>
      <c r="J290" s="62">
        <v>30</v>
      </c>
      <c r="K290" s="62">
        <v>62.9</v>
      </c>
      <c r="L290" s="62">
        <v>29</v>
      </c>
      <c r="M290" s="62" t="s">
        <v>134</v>
      </c>
      <c r="N290" s="62"/>
      <c r="O290" s="62"/>
      <c r="P290" s="62"/>
      <c r="Q290" s="62"/>
      <c r="R290" s="62"/>
      <c r="S290" s="69"/>
    </row>
    <row r="291" spans="1:19" ht="49.5" customHeight="1">
      <c r="A291" s="89" t="s">
        <v>1258</v>
      </c>
      <c r="B291" s="70">
        <v>12730</v>
      </c>
      <c r="C291" s="62" t="s">
        <v>1175</v>
      </c>
      <c r="D291" s="62" t="s">
        <v>735</v>
      </c>
      <c r="E291" s="62" t="s">
        <v>548</v>
      </c>
      <c r="F291" s="62" t="s">
        <v>739</v>
      </c>
      <c r="G291" s="58" t="s">
        <v>907</v>
      </c>
      <c r="H291" s="58" t="s">
        <v>906</v>
      </c>
      <c r="I291" s="58" t="s">
        <v>905</v>
      </c>
      <c r="J291" s="58" t="s">
        <v>908</v>
      </c>
      <c r="K291" s="58" t="s">
        <v>904</v>
      </c>
      <c r="L291" s="58" t="s">
        <v>903</v>
      </c>
      <c r="M291" s="58" t="s">
        <v>889</v>
      </c>
      <c r="N291" s="62"/>
      <c r="O291" s="62"/>
      <c r="P291" s="62"/>
      <c r="Q291" s="62"/>
      <c r="R291" s="62"/>
      <c r="S291" s="69"/>
    </row>
    <row r="292" spans="1:19" ht="49.5" customHeight="1">
      <c r="A292" s="89" t="s">
        <v>1258</v>
      </c>
      <c r="B292" s="70">
        <v>12843</v>
      </c>
      <c r="C292" s="62" t="s">
        <v>883</v>
      </c>
      <c r="D292" s="62" t="s">
        <v>735</v>
      </c>
      <c r="E292" s="62" t="s">
        <v>909</v>
      </c>
      <c r="F292" s="62" t="s">
        <v>739</v>
      </c>
      <c r="G292" s="62">
        <v>35</v>
      </c>
      <c r="H292" s="62">
        <v>2.1</v>
      </c>
      <c r="I292" s="62">
        <v>3.1</v>
      </c>
      <c r="J292" s="62">
        <v>35</v>
      </c>
      <c r="K292" s="62">
        <v>2.2000000000000002</v>
      </c>
      <c r="L292" s="62">
        <v>3.4</v>
      </c>
      <c r="M292" s="62" t="s">
        <v>35</v>
      </c>
      <c r="N292" s="62"/>
      <c r="O292" s="62"/>
      <c r="P292" s="62"/>
      <c r="Q292" s="62"/>
      <c r="R292" s="62"/>
      <c r="S292" s="69"/>
    </row>
    <row r="293" spans="1:19" ht="49.5" customHeight="1">
      <c r="A293" s="89" t="s">
        <v>1258</v>
      </c>
      <c r="B293" s="70">
        <v>13289</v>
      </c>
      <c r="C293" s="62" t="s">
        <v>553</v>
      </c>
      <c r="D293" s="62" t="s">
        <v>735</v>
      </c>
      <c r="E293" s="62" t="s">
        <v>1260</v>
      </c>
      <c r="F293" s="62" t="s">
        <v>739</v>
      </c>
      <c r="G293" s="62">
        <v>197</v>
      </c>
      <c r="H293" s="62">
        <v>1.2</v>
      </c>
      <c r="I293" s="62">
        <v>1.2</v>
      </c>
      <c r="J293" s="62">
        <v>196</v>
      </c>
      <c r="K293" s="62">
        <v>1.2</v>
      </c>
      <c r="L293" s="62">
        <v>1.2</v>
      </c>
      <c r="M293" s="62" t="s">
        <v>35</v>
      </c>
      <c r="N293" s="62"/>
      <c r="O293" s="62"/>
      <c r="P293" s="62"/>
      <c r="Q293" s="62"/>
      <c r="R293" s="62"/>
      <c r="S293" s="69"/>
    </row>
    <row r="294" spans="1:19" ht="49.5" customHeight="1">
      <c r="A294" s="89" t="s">
        <v>1258</v>
      </c>
      <c r="B294" s="70">
        <v>13508</v>
      </c>
      <c r="C294" s="58" t="s">
        <v>991</v>
      </c>
      <c r="D294" s="62" t="s">
        <v>735</v>
      </c>
      <c r="E294" s="62" t="s">
        <v>909</v>
      </c>
      <c r="F294" s="62" t="s">
        <v>664</v>
      </c>
      <c r="G294" s="62">
        <v>85</v>
      </c>
      <c r="H294" s="62">
        <v>1.1399999999999999</v>
      </c>
      <c r="I294" s="62">
        <v>0.5</v>
      </c>
      <c r="J294" s="62">
        <v>84</v>
      </c>
      <c r="K294" s="62">
        <v>1.36</v>
      </c>
      <c r="L294" s="62">
        <v>0.6</v>
      </c>
      <c r="M294" s="62">
        <v>0.03</v>
      </c>
      <c r="N294" s="62"/>
      <c r="O294" s="62"/>
      <c r="P294" s="62"/>
      <c r="Q294" s="62"/>
      <c r="R294" s="62"/>
      <c r="S294" s="69"/>
    </row>
    <row r="295" spans="1:19" ht="49.5" customHeight="1">
      <c r="A295" s="89" t="s">
        <v>1258</v>
      </c>
      <c r="B295" s="70">
        <v>13087</v>
      </c>
      <c r="C295" s="58" t="s">
        <v>791</v>
      </c>
      <c r="D295" s="62" t="s">
        <v>911</v>
      </c>
      <c r="E295" s="62" t="s">
        <v>909</v>
      </c>
      <c r="F295" s="62" t="s">
        <v>739</v>
      </c>
      <c r="G295" s="62">
        <v>15</v>
      </c>
      <c r="H295" s="62">
        <v>1.1200000000000001</v>
      </c>
      <c r="I295" s="62">
        <v>0.28000000000000003</v>
      </c>
      <c r="J295" s="62">
        <v>15</v>
      </c>
      <c r="K295" s="62">
        <v>1.1200000000000001</v>
      </c>
      <c r="L295" s="62">
        <v>0.23</v>
      </c>
      <c r="M295" s="62" t="s">
        <v>539</v>
      </c>
      <c r="N295" s="62"/>
      <c r="O295" s="62"/>
      <c r="P295" s="62"/>
      <c r="Q295" s="62"/>
      <c r="R295" s="62"/>
      <c r="S295" s="69"/>
    </row>
    <row r="296" spans="1:19" ht="49.5" customHeight="1">
      <c r="A296" s="89" t="s">
        <v>1258</v>
      </c>
      <c r="B296" s="70">
        <v>13087</v>
      </c>
      <c r="C296" s="58" t="s">
        <v>791</v>
      </c>
      <c r="D296" s="62" t="s">
        <v>911</v>
      </c>
      <c r="E296" s="54" t="s">
        <v>1274</v>
      </c>
      <c r="F296" s="62" t="s">
        <v>739</v>
      </c>
      <c r="G296" s="62">
        <v>15</v>
      </c>
      <c r="H296" s="62">
        <v>1.1200000000000001</v>
      </c>
      <c r="I296" s="62">
        <v>0.28000000000000003</v>
      </c>
      <c r="J296" s="62">
        <v>15</v>
      </c>
      <c r="K296" s="62">
        <v>2.23</v>
      </c>
      <c r="L296" s="62">
        <v>0.53</v>
      </c>
      <c r="M296" s="62" t="s">
        <v>106</v>
      </c>
      <c r="N296" s="62"/>
      <c r="O296" s="62"/>
      <c r="P296" s="62"/>
      <c r="Q296" s="62"/>
      <c r="R296" s="62"/>
      <c r="S296" s="69"/>
    </row>
    <row r="297" spans="1:19" ht="49.5" customHeight="1">
      <c r="A297" s="89" t="s">
        <v>1258</v>
      </c>
      <c r="B297" s="70">
        <v>12677</v>
      </c>
      <c r="C297" s="58" t="s">
        <v>812</v>
      </c>
      <c r="D297" s="62" t="s">
        <v>920</v>
      </c>
      <c r="E297" s="93" t="s">
        <v>1289</v>
      </c>
      <c r="F297" s="62" t="s">
        <v>912</v>
      </c>
      <c r="G297" s="62">
        <v>41</v>
      </c>
      <c r="H297" s="62">
        <v>54.6</v>
      </c>
      <c r="I297" s="62">
        <v>29</v>
      </c>
      <c r="J297" s="62">
        <v>43</v>
      </c>
      <c r="K297" s="62">
        <v>54</v>
      </c>
      <c r="L297" s="62">
        <v>27</v>
      </c>
      <c r="M297" s="62">
        <v>0.92</v>
      </c>
      <c r="N297" s="62"/>
      <c r="O297" s="62"/>
      <c r="P297" s="62"/>
      <c r="Q297" s="62"/>
      <c r="R297" s="62"/>
      <c r="S297" s="69"/>
    </row>
    <row r="298" spans="1:19" ht="49.5" customHeight="1">
      <c r="A298" s="89" t="s">
        <v>1258</v>
      </c>
      <c r="B298" s="70">
        <v>12677</v>
      </c>
      <c r="C298" s="58" t="s">
        <v>812</v>
      </c>
      <c r="D298" s="58" t="s">
        <v>921</v>
      </c>
      <c r="E298" s="62" t="s">
        <v>1289</v>
      </c>
      <c r="F298" s="62" t="s">
        <v>913</v>
      </c>
      <c r="G298" s="62">
        <v>41</v>
      </c>
      <c r="H298" s="62">
        <v>18.8</v>
      </c>
      <c r="I298" s="62">
        <v>11.9</v>
      </c>
      <c r="J298" s="62">
        <v>43</v>
      </c>
      <c r="K298" s="62">
        <v>17.600000000000001</v>
      </c>
      <c r="L298" s="62">
        <v>9.1999999999999993</v>
      </c>
      <c r="M298" s="62">
        <v>0.6</v>
      </c>
      <c r="N298" s="61"/>
      <c r="O298" s="61"/>
      <c r="P298" s="61"/>
      <c r="Q298" s="61"/>
      <c r="R298" s="61"/>
      <c r="S298" s="69"/>
    </row>
    <row r="299" spans="1:19" ht="49.5" customHeight="1">
      <c r="A299" s="89" t="s">
        <v>1258</v>
      </c>
      <c r="B299" s="70">
        <v>12677</v>
      </c>
      <c r="C299" s="58" t="s">
        <v>812</v>
      </c>
      <c r="D299" s="58" t="s">
        <v>922</v>
      </c>
      <c r="E299" s="93" t="s">
        <v>1289</v>
      </c>
      <c r="F299" s="62" t="s">
        <v>914</v>
      </c>
      <c r="G299" s="62">
        <v>41</v>
      </c>
      <c r="H299" s="62" t="s">
        <v>915</v>
      </c>
      <c r="I299" s="58" t="s">
        <v>919</v>
      </c>
      <c r="J299" s="62">
        <v>43</v>
      </c>
      <c r="K299" s="58" t="s">
        <v>918</v>
      </c>
      <c r="L299" s="58" t="s">
        <v>916</v>
      </c>
      <c r="M299" s="58" t="s">
        <v>917</v>
      </c>
      <c r="N299" s="61"/>
      <c r="O299" s="61"/>
      <c r="P299" s="61"/>
      <c r="Q299" s="61"/>
      <c r="R299" s="61"/>
      <c r="S299" s="69"/>
    </row>
    <row r="300" spans="1:19" ht="49.5" customHeight="1">
      <c r="A300" s="89" t="s">
        <v>1258</v>
      </c>
      <c r="B300" s="70">
        <v>12771</v>
      </c>
      <c r="C300" s="58" t="s">
        <v>659</v>
      </c>
      <c r="D300" s="62" t="s">
        <v>1043</v>
      </c>
      <c r="E300" s="62" t="s">
        <v>39</v>
      </c>
      <c r="F300" s="62" t="s">
        <v>923</v>
      </c>
      <c r="G300" s="62">
        <v>22</v>
      </c>
      <c r="H300" s="62">
        <v>0.7</v>
      </c>
      <c r="I300" s="62">
        <v>1.17</v>
      </c>
      <c r="J300" s="62">
        <v>22</v>
      </c>
      <c r="K300" s="62">
        <v>0.7</v>
      </c>
      <c r="L300" s="62">
        <v>0.97</v>
      </c>
      <c r="M300" s="62">
        <v>0.85</v>
      </c>
      <c r="N300" s="61"/>
      <c r="O300" s="61"/>
      <c r="P300" s="61"/>
      <c r="Q300" s="61"/>
      <c r="R300" s="61"/>
      <c r="S300" s="69"/>
    </row>
    <row r="301" spans="1:19" ht="49.5" customHeight="1">
      <c r="A301" s="89" t="s">
        <v>1258</v>
      </c>
      <c r="B301" s="70">
        <v>12771</v>
      </c>
      <c r="C301" s="58" t="s">
        <v>659</v>
      </c>
      <c r="D301" s="62" t="s">
        <v>1043</v>
      </c>
      <c r="E301" s="62" t="s">
        <v>855</v>
      </c>
      <c r="F301" s="62" t="s">
        <v>923</v>
      </c>
      <c r="G301" s="62">
        <v>22</v>
      </c>
      <c r="H301" s="62">
        <v>1.8</v>
      </c>
      <c r="I301" s="62">
        <v>2.5299999999999998</v>
      </c>
      <c r="J301" s="62">
        <v>22</v>
      </c>
      <c r="K301" s="62">
        <v>2</v>
      </c>
      <c r="L301" s="62">
        <v>2.72</v>
      </c>
      <c r="M301" s="62">
        <v>0.85</v>
      </c>
      <c r="N301" s="61"/>
      <c r="O301" s="61"/>
      <c r="P301" s="61"/>
      <c r="Q301" s="61"/>
      <c r="R301" s="61"/>
      <c r="S301" s="69"/>
    </row>
    <row r="302" spans="1:19" ht="49.5" customHeight="1">
      <c r="A302" s="89" t="s">
        <v>1258</v>
      </c>
      <c r="B302" s="70">
        <v>12771</v>
      </c>
      <c r="C302" s="58" t="s">
        <v>659</v>
      </c>
      <c r="D302" s="62" t="s">
        <v>1043</v>
      </c>
      <c r="E302" s="62" t="s">
        <v>120</v>
      </c>
      <c r="F302" s="62" t="s">
        <v>923</v>
      </c>
      <c r="G302" s="62">
        <v>22</v>
      </c>
      <c r="H302" s="62">
        <v>0.9</v>
      </c>
      <c r="I302" s="62">
        <v>1.75</v>
      </c>
      <c r="J302" s="62">
        <v>22</v>
      </c>
      <c r="K302" s="62">
        <v>1.6</v>
      </c>
      <c r="L302" s="62">
        <v>2.5299999999999998</v>
      </c>
      <c r="M302" s="62">
        <v>0.23</v>
      </c>
      <c r="N302" s="61"/>
      <c r="O302" s="61"/>
      <c r="P302" s="61"/>
      <c r="Q302" s="61"/>
      <c r="R302" s="61"/>
      <c r="S302" s="69"/>
    </row>
    <row r="303" spans="1:19" ht="49.5" customHeight="1">
      <c r="A303" s="89" t="s">
        <v>1258</v>
      </c>
      <c r="B303" s="70">
        <v>12771</v>
      </c>
      <c r="C303" s="58" t="s">
        <v>659</v>
      </c>
      <c r="D303" s="62" t="s">
        <v>1043</v>
      </c>
      <c r="E303" s="62" t="s">
        <v>109</v>
      </c>
      <c r="F303" s="62" t="s">
        <v>923</v>
      </c>
      <c r="G303" s="62">
        <v>22</v>
      </c>
      <c r="H303" s="62">
        <v>0.6</v>
      </c>
      <c r="I303" s="62">
        <v>1.94</v>
      </c>
      <c r="J303" s="62">
        <v>22</v>
      </c>
      <c r="K303" s="62">
        <v>1.7</v>
      </c>
      <c r="L303" s="62">
        <v>4.18</v>
      </c>
      <c r="M303" s="62">
        <v>0.03</v>
      </c>
      <c r="N303" s="61"/>
      <c r="O303" s="61"/>
      <c r="P303" s="61"/>
      <c r="Q303" s="61"/>
      <c r="R303" s="61"/>
      <c r="S303" s="69"/>
    </row>
    <row r="304" spans="1:19" ht="49.5" customHeight="1">
      <c r="A304" s="89" t="s">
        <v>1258</v>
      </c>
      <c r="B304" s="70">
        <v>12771</v>
      </c>
      <c r="C304" s="58" t="s">
        <v>659</v>
      </c>
      <c r="D304" s="62" t="s">
        <v>1043</v>
      </c>
      <c r="E304" s="62" t="s">
        <v>110</v>
      </c>
      <c r="F304" s="62" t="s">
        <v>923</v>
      </c>
      <c r="G304" s="62">
        <v>22</v>
      </c>
      <c r="H304" s="62">
        <v>0.5</v>
      </c>
      <c r="I304" s="62">
        <v>1.55</v>
      </c>
      <c r="J304" s="62">
        <v>22</v>
      </c>
      <c r="K304" s="62">
        <v>1.8</v>
      </c>
      <c r="L304" s="62">
        <v>3.5</v>
      </c>
      <c r="M304" s="62">
        <v>0.04</v>
      </c>
      <c r="N304" s="61"/>
      <c r="O304" s="61"/>
      <c r="P304" s="61"/>
      <c r="Q304" s="61"/>
      <c r="R304" s="61"/>
      <c r="S304" s="69"/>
    </row>
    <row r="305" spans="1:19" ht="49.5" customHeight="1">
      <c r="A305" s="89" t="s">
        <v>1258</v>
      </c>
      <c r="B305" s="70">
        <v>12771</v>
      </c>
      <c r="C305" s="58" t="s">
        <v>659</v>
      </c>
      <c r="D305" s="62" t="s">
        <v>1043</v>
      </c>
      <c r="E305" s="62" t="s">
        <v>111</v>
      </c>
      <c r="F305" s="62" t="s">
        <v>923</v>
      </c>
      <c r="G305" s="62">
        <v>22</v>
      </c>
      <c r="H305" s="62">
        <v>0.5</v>
      </c>
      <c r="I305" s="62">
        <v>1.55</v>
      </c>
      <c r="J305" s="62">
        <v>22</v>
      </c>
      <c r="K305" s="62">
        <v>1.7</v>
      </c>
      <c r="L305" s="62">
        <v>3.89</v>
      </c>
      <c r="M305" s="62">
        <v>0.05</v>
      </c>
      <c r="N305" s="61"/>
      <c r="O305" s="61"/>
      <c r="P305" s="61"/>
      <c r="Q305" s="61"/>
      <c r="R305" s="61"/>
      <c r="S305" s="69"/>
    </row>
    <row r="306" spans="1:19" ht="49.5" customHeight="1">
      <c r="A306" s="89" t="s">
        <v>1258</v>
      </c>
      <c r="B306" s="70">
        <v>12771</v>
      </c>
      <c r="C306" s="58" t="s">
        <v>659</v>
      </c>
      <c r="D306" s="62" t="s">
        <v>1043</v>
      </c>
      <c r="E306" s="62" t="s">
        <v>112</v>
      </c>
      <c r="F306" s="62" t="s">
        <v>923</v>
      </c>
      <c r="G306" s="62">
        <v>22</v>
      </c>
      <c r="H306" s="62">
        <v>0.7</v>
      </c>
      <c r="I306" s="62">
        <v>1.75</v>
      </c>
      <c r="J306" s="62">
        <v>22</v>
      </c>
      <c r="K306" s="62">
        <v>1.6</v>
      </c>
      <c r="L306" s="62">
        <v>3.89</v>
      </c>
      <c r="M306" s="62">
        <v>0.12</v>
      </c>
      <c r="N306" s="61"/>
      <c r="O306" s="61"/>
      <c r="P306" s="61"/>
      <c r="Q306" s="61"/>
      <c r="R306" s="61"/>
      <c r="S306" s="69"/>
    </row>
    <row r="307" spans="1:19" ht="49.5" customHeight="1">
      <c r="A307" s="89" t="s">
        <v>1258</v>
      </c>
      <c r="B307" s="70">
        <v>12771</v>
      </c>
      <c r="C307" s="58" t="s">
        <v>659</v>
      </c>
      <c r="D307" s="62" t="s">
        <v>1043</v>
      </c>
      <c r="E307" s="93" t="s">
        <v>1269</v>
      </c>
      <c r="F307" s="62" t="s">
        <v>923</v>
      </c>
      <c r="G307" s="62">
        <v>22</v>
      </c>
      <c r="H307" s="62">
        <v>6.3</v>
      </c>
      <c r="I307" s="62">
        <v>0.12</v>
      </c>
      <c r="J307" s="62">
        <v>22</v>
      </c>
      <c r="K307" s="62">
        <v>1.6</v>
      </c>
      <c r="L307" s="62">
        <v>3.89</v>
      </c>
      <c r="M307" s="62">
        <v>0.01</v>
      </c>
      <c r="N307" s="61"/>
      <c r="O307" s="61"/>
      <c r="P307" s="61"/>
      <c r="Q307" s="61"/>
      <c r="R307" s="61"/>
      <c r="S307" s="69"/>
    </row>
    <row r="308" spans="1:19" ht="49.5" customHeight="1">
      <c r="A308" s="89" t="s">
        <v>1258</v>
      </c>
      <c r="B308" s="70">
        <v>12779</v>
      </c>
      <c r="C308" s="58" t="s">
        <v>827</v>
      </c>
      <c r="D308" s="62" t="s">
        <v>1042</v>
      </c>
      <c r="E308" s="93" t="s">
        <v>1269</v>
      </c>
      <c r="F308" s="62" t="s">
        <v>923</v>
      </c>
      <c r="G308" s="62">
        <v>40</v>
      </c>
      <c r="H308" s="62">
        <v>8.18</v>
      </c>
      <c r="I308" s="62">
        <v>13.9</v>
      </c>
      <c r="J308" s="62">
        <v>40</v>
      </c>
      <c r="K308" s="62">
        <v>11</v>
      </c>
      <c r="L308" s="62">
        <v>16.600000000000001</v>
      </c>
      <c r="M308" s="62">
        <v>0.53200000000000003</v>
      </c>
      <c r="N308" s="61"/>
      <c r="O308" s="61"/>
      <c r="P308" s="61"/>
      <c r="Q308" s="61"/>
      <c r="R308" s="61"/>
      <c r="S308" s="69"/>
    </row>
    <row r="309" spans="1:19" ht="49.5" customHeight="1">
      <c r="A309" s="89" t="s">
        <v>1258</v>
      </c>
      <c r="B309" s="70">
        <v>12779</v>
      </c>
      <c r="C309" s="58" t="s">
        <v>827</v>
      </c>
      <c r="D309" s="62" t="s">
        <v>924</v>
      </c>
      <c r="E309" s="93" t="s">
        <v>1269</v>
      </c>
      <c r="F309" s="62" t="s">
        <v>923</v>
      </c>
      <c r="G309" s="62">
        <v>40</v>
      </c>
      <c r="H309" s="62">
        <v>13.5</v>
      </c>
      <c r="I309" s="62">
        <v>19.899999999999999</v>
      </c>
      <c r="J309" s="62">
        <v>40</v>
      </c>
      <c r="K309" s="62">
        <v>20</v>
      </c>
      <c r="L309" s="62">
        <v>18.7</v>
      </c>
      <c r="M309" s="62">
        <v>0.91800000000000004</v>
      </c>
      <c r="N309" s="61"/>
      <c r="O309" s="61"/>
      <c r="P309" s="61"/>
      <c r="Q309" s="61"/>
      <c r="R309" s="61"/>
      <c r="S309" s="69"/>
    </row>
    <row r="310" spans="1:19" ht="49.5" customHeight="1">
      <c r="A310" s="89" t="s">
        <v>1258</v>
      </c>
      <c r="B310" s="70">
        <v>12949</v>
      </c>
      <c r="C310" s="58" t="s">
        <v>780</v>
      </c>
      <c r="D310" s="62" t="s">
        <v>925</v>
      </c>
      <c r="E310" s="93" t="s">
        <v>1289</v>
      </c>
      <c r="F310" s="62" t="s">
        <v>739</v>
      </c>
      <c r="G310" s="62">
        <v>20</v>
      </c>
      <c r="H310" s="62" t="s">
        <v>932</v>
      </c>
      <c r="I310" s="62">
        <v>2.2000000000000002</v>
      </c>
      <c r="J310" s="62">
        <v>20</v>
      </c>
      <c r="K310" s="62" t="s">
        <v>931</v>
      </c>
      <c r="L310" s="62">
        <v>18.399999999999999</v>
      </c>
      <c r="M310" s="62">
        <v>1E-3</v>
      </c>
      <c r="N310" s="61"/>
      <c r="O310" s="61"/>
      <c r="P310" s="61"/>
      <c r="Q310" s="61"/>
      <c r="R310" s="61"/>
      <c r="S310" s="69"/>
    </row>
    <row r="311" spans="1:19" ht="49.5" customHeight="1">
      <c r="A311" s="89" t="s">
        <v>1258</v>
      </c>
      <c r="B311" s="70">
        <v>12957</v>
      </c>
      <c r="C311" s="58" t="s">
        <v>781</v>
      </c>
      <c r="D311" s="62" t="s">
        <v>926</v>
      </c>
      <c r="E311" s="93" t="s">
        <v>1289</v>
      </c>
      <c r="F311" s="62" t="s">
        <v>739</v>
      </c>
      <c r="G311" s="62">
        <v>20</v>
      </c>
      <c r="H311" s="62" t="s">
        <v>933</v>
      </c>
      <c r="I311" s="62" t="s">
        <v>934</v>
      </c>
      <c r="J311" s="62" t="s">
        <v>935</v>
      </c>
      <c r="K311" s="62" t="s">
        <v>936</v>
      </c>
      <c r="L311" s="62" t="s">
        <v>934</v>
      </c>
      <c r="M311" s="62" t="s">
        <v>937</v>
      </c>
      <c r="N311" s="61"/>
      <c r="O311" s="61"/>
      <c r="P311" s="61"/>
      <c r="Q311" s="61"/>
      <c r="R311" s="61"/>
      <c r="S311" s="69"/>
    </row>
    <row r="312" spans="1:19" ht="49.5" customHeight="1">
      <c r="A312" s="89" t="s">
        <v>1258</v>
      </c>
      <c r="B312" s="70">
        <v>13196</v>
      </c>
      <c r="C312" s="58" t="s">
        <v>783</v>
      </c>
      <c r="D312" s="62" t="s">
        <v>927</v>
      </c>
      <c r="E312" s="62" t="s">
        <v>548</v>
      </c>
      <c r="F312" s="62" t="s">
        <v>938</v>
      </c>
      <c r="G312" s="62">
        <v>30</v>
      </c>
      <c r="H312" s="62">
        <v>2.9</v>
      </c>
      <c r="I312" s="62">
        <v>7.7</v>
      </c>
      <c r="J312" s="62">
        <v>30</v>
      </c>
      <c r="K312" s="62">
        <v>11.7</v>
      </c>
      <c r="L312" s="62">
        <v>12.6</v>
      </c>
      <c r="M312" s="62" t="s">
        <v>930</v>
      </c>
      <c r="N312" s="61"/>
      <c r="O312" s="61"/>
      <c r="P312" s="61"/>
      <c r="Q312" s="61"/>
      <c r="R312" s="61"/>
      <c r="S312" s="69"/>
    </row>
    <row r="313" spans="1:19" ht="49.5" customHeight="1">
      <c r="A313" s="89" t="s">
        <v>1258</v>
      </c>
      <c r="B313" s="70">
        <v>12987</v>
      </c>
      <c r="C313" s="58" t="s">
        <v>789</v>
      </c>
      <c r="D313" s="62" t="s">
        <v>928</v>
      </c>
      <c r="E313" s="93" t="s">
        <v>909</v>
      </c>
      <c r="F313" s="62" t="s">
        <v>939</v>
      </c>
      <c r="G313" s="62">
        <v>63</v>
      </c>
      <c r="H313" s="62">
        <v>3</v>
      </c>
      <c r="I313" s="62">
        <v>2.02</v>
      </c>
      <c r="J313" s="62">
        <v>61</v>
      </c>
      <c r="K313" s="62">
        <v>3</v>
      </c>
      <c r="L313" s="62">
        <v>1.99</v>
      </c>
      <c r="M313" s="62">
        <v>0.36299999999999999</v>
      </c>
      <c r="N313" s="61"/>
      <c r="O313" s="61"/>
      <c r="P313" s="61"/>
      <c r="Q313" s="61"/>
      <c r="R313" s="61"/>
      <c r="S313" s="69"/>
    </row>
    <row r="314" spans="1:19" ht="49.5" customHeight="1">
      <c r="A314" s="89" t="s">
        <v>1258</v>
      </c>
      <c r="B314" s="70">
        <v>13087</v>
      </c>
      <c r="C314" s="58" t="s">
        <v>792</v>
      </c>
      <c r="D314" s="62" t="s">
        <v>929</v>
      </c>
      <c r="E314" s="54" t="s">
        <v>1274</v>
      </c>
      <c r="F314" s="58" t="s">
        <v>938</v>
      </c>
      <c r="G314" s="58">
        <v>15</v>
      </c>
      <c r="H314" s="58">
        <v>0.97</v>
      </c>
      <c r="I314" s="58">
        <v>0.12</v>
      </c>
      <c r="J314" s="58">
        <v>15</v>
      </c>
      <c r="K314" s="58">
        <v>3.72</v>
      </c>
      <c r="L314" s="58">
        <v>0.81</v>
      </c>
      <c r="M314" s="58" t="s">
        <v>106</v>
      </c>
      <c r="N314" s="61"/>
      <c r="O314" s="61"/>
      <c r="P314" s="61"/>
      <c r="Q314" s="61"/>
      <c r="R314" s="61"/>
      <c r="S314" s="69"/>
    </row>
    <row r="315" spans="1:19" ht="49.5" customHeight="1">
      <c r="A315" s="89" t="s">
        <v>1258</v>
      </c>
      <c r="B315" s="70">
        <v>13087</v>
      </c>
      <c r="C315" s="58" t="s">
        <v>792</v>
      </c>
      <c r="D315" s="62" t="s">
        <v>929</v>
      </c>
      <c r="E315" s="54" t="s">
        <v>1274</v>
      </c>
      <c r="F315" s="58" t="s">
        <v>938</v>
      </c>
      <c r="G315" s="58">
        <v>15</v>
      </c>
      <c r="H315" s="58">
        <v>0.97</v>
      </c>
      <c r="I315" s="58">
        <v>0.12</v>
      </c>
      <c r="J315" s="58">
        <v>15</v>
      </c>
      <c r="K315" s="58">
        <v>0.81</v>
      </c>
      <c r="L315" s="58">
        <v>0.12</v>
      </c>
      <c r="M315" s="58" t="s">
        <v>106</v>
      </c>
      <c r="N315" s="61"/>
      <c r="O315" s="61"/>
      <c r="P315" s="61"/>
      <c r="Q315" s="61"/>
      <c r="R315" s="61"/>
      <c r="S315" s="69"/>
    </row>
    <row r="316" spans="1:19" ht="49.5" customHeight="1">
      <c r="A316" s="89" t="s">
        <v>1258</v>
      </c>
      <c r="B316" s="70">
        <v>13271</v>
      </c>
      <c r="C316" s="58" t="s">
        <v>940</v>
      </c>
      <c r="D316" s="62" t="s">
        <v>941</v>
      </c>
      <c r="E316" s="62" t="s">
        <v>851</v>
      </c>
      <c r="F316" s="62" t="s">
        <v>537</v>
      </c>
      <c r="G316" s="62">
        <v>40</v>
      </c>
      <c r="H316" s="62">
        <v>2.0299999999999998</v>
      </c>
      <c r="I316" s="62">
        <v>1.27</v>
      </c>
      <c r="J316" s="62">
        <v>40</v>
      </c>
      <c r="K316" s="62">
        <v>4.83</v>
      </c>
      <c r="L316" s="62">
        <v>1.1299999999999999</v>
      </c>
      <c r="M316" s="62" t="s">
        <v>133</v>
      </c>
      <c r="N316" s="61"/>
      <c r="O316" s="61"/>
      <c r="P316" s="61"/>
      <c r="Q316" s="61"/>
      <c r="R316" s="61"/>
      <c r="S316" s="69"/>
    </row>
    <row r="317" spans="1:19" ht="49.5" customHeight="1">
      <c r="A317" s="89" t="s">
        <v>1258</v>
      </c>
      <c r="B317" s="70">
        <v>13271</v>
      </c>
      <c r="C317" s="58" t="s">
        <v>940</v>
      </c>
      <c r="D317" s="62" t="s">
        <v>941</v>
      </c>
      <c r="E317" s="62" t="s">
        <v>466</v>
      </c>
      <c r="F317" s="62" t="s">
        <v>537</v>
      </c>
      <c r="G317" s="62">
        <v>40</v>
      </c>
      <c r="H317" s="62">
        <v>0.6</v>
      </c>
      <c r="I317" s="62">
        <v>1.3</v>
      </c>
      <c r="J317" s="62">
        <v>40</v>
      </c>
      <c r="K317" s="62">
        <v>3.5</v>
      </c>
      <c r="L317" s="62">
        <v>1.75</v>
      </c>
      <c r="M317" s="62" t="s">
        <v>133</v>
      </c>
      <c r="N317" s="61"/>
      <c r="O317" s="61"/>
      <c r="P317" s="61"/>
      <c r="Q317" s="61"/>
      <c r="R317" s="61"/>
      <c r="S317" s="69"/>
    </row>
    <row r="318" spans="1:19" ht="49.5" customHeight="1">
      <c r="A318" s="89" t="s">
        <v>1258</v>
      </c>
      <c r="B318" s="70">
        <v>12677</v>
      </c>
      <c r="C318" s="58" t="s">
        <v>774</v>
      </c>
      <c r="D318" s="62" t="s">
        <v>1130</v>
      </c>
      <c r="E318" s="62" t="s">
        <v>462</v>
      </c>
      <c r="F318" s="62" t="s">
        <v>537</v>
      </c>
      <c r="G318" s="62">
        <v>41</v>
      </c>
      <c r="H318" s="62" t="s">
        <v>943</v>
      </c>
      <c r="I318" s="62" t="s">
        <v>946</v>
      </c>
      <c r="J318" s="62">
        <v>42</v>
      </c>
      <c r="K318" s="62" t="s">
        <v>949</v>
      </c>
      <c r="L318" s="62" t="s">
        <v>952</v>
      </c>
      <c r="M318" s="62">
        <v>0.73</v>
      </c>
      <c r="N318" s="61"/>
      <c r="O318" s="61"/>
      <c r="P318" s="61"/>
      <c r="Q318" s="61"/>
      <c r="R318" s="61"/>
      <c r="S318" s="69" t="s">
        <v>1129</v>
      </c>
    </row>
    <row r="319" spans="1:19" ht="49.5" customHeight="1">
      <c r="A319" s="89" t="s">
        <v>1258</v>
      </c>
      <c r="B319" s="70">
        <v>12677</v>
      </c>
      <c r="C319" s="58" t="s">
        <v>774</v>
      </c>
      <c r="D319" s="62" t="s">
        <v>1131</v>
      </c>
      <c r="E319" s="62" t="s">
        <v>462</v>
      </c>
      <c r="F319" s="62" t="s">
        <v>537</v>
      </c>
      <c r="G319" s="62">
        <v>41</v>
      </c>
      <c r="H319" s="62" t="s">
        <v>944</v>
      </c>
      <c r="I319" s="62" t="s">
        <v>947</v>
      </c>
      <c r="J319" s="62">
        <v>42</v>
      </c>
      <c r="K319" s="62" t="s">
        <v>950</v>
      </c>
      <c r="L319" s="62" t="s">
        <v>953</v>
      </c>
      <c r="M319" s="62">
        <v>0.2</v>
      </c>
      <c r="N319" s="61"/>
      <c r="O319" s="61"/>
      <c r="P319" s="61"/>
      <c r="Q319" s="61"/>
      <c r="R319" s="61"/>
      <c r="S319" s="69" t="s">
        <v>1129</v>
      </c>
    </row>
    <row r="320" spans="1:19" ht="49.5" customHeight="1">
      <c r="A320" s="89" t="s">
        <v>1258</v>
      </c>
      <c r="B320" s="70">
        <v>12677</v>
      </c>
      <c r="C320" s="58" t="s">
        <v>774</v>
      </c>
      <c r="D320" s="62" t="s">
        <v>1132</v>
      </c>
      <c r="E320" s="62" t="s">
        <v>462</v>
      </c>
      <c r="F320" s="62" t="s">
        <v>537</v>
      </c>
      <c r="G320" s="62">
        <v>41</v>
      </c>
      <c r="H320" s="62" t="s">
        <v>945</v>
      </c>
      <c r="I320" s="62" t="s">
        <v>948</v>
      </c>
      <c r="J320" s="62">
        <v>42</v>
      </c>
      <c r="K320" s="62" t="s">
        <v>951</v>
      </c>
      <c r="L320" s="62" t="s">
        <v>954</v>
      </c>
      <c r="M320" s="62">
        <v>0</v>
      </c>
      <c r="N320" s="61"/>
      <c r="O320" s="61"/>
      <c r="P320" s="61"/>
      <c r="Q320" s="61"/>
      <c r="R320" s="61"/>
      <c r="S320" s="69" t="s">
        <v>1129</v>
      </c>
    </row>
    <row r="321" spans="1:19" ht="49.5" customHeight="1">
      <c r="A321" s="89" t="s">
        <v>1258</v>
      </c>
      <c r="B321" s="70">
        <v>12688</v>
      </c>
      <c r="C321" s="58" t="s">
        <v>875</v>
      </c>
      <c r="D321" s="62" t="s">
        <v>955</v>
      </c>
      <c r="E321" s="62" t="s">
        <v>855</v>
      </c>
      <c r="F321" s="62" t="s">
        <v>35</v>
      </c>
      <c r="G321" s="124" t="s">
        <v>957</v>
      </c>
      <c r="H321" s="124"/>
      <c r="I321" s="124"/>
      <c r="J321" s="124"/>
      <c r="K321" s="124"/>
      <c r="L321" s="124"/>
      <c r="M321" s="124"/>
      <c r="N321" s="61"/>
      <c r="O321" s="61"/>
      <c r="P321" s="61"/>
      <c r="Q321" s="61"/>
      <c r="R321" s="61"/>
      <c r="S321" s="69"/>
    </row>
    <row r="322" spans="1:19" ht="49.5" customHeight="1">
      <c r="A322" s="89" t="s">
        <v>1258</v>
      </c>
      <c r="B322" s="70">
        <v>12688</v>
      </c>
      <c r="C322" s="58" t="s">
        <v>875</v>
      </c>
      <c r="D322" s="62" t="s">
        <v>956</v>
      </c>
      <c r="E322" s="93" t="s">
        <v>1269</v>
      </c>
      <c r="F322" s="62" t="s">
        <v>35</v>
      </c>
      <c r="G322" s="124" t="s">
        <v>958</v>
      </c>
      <c r="H322" s="124"/>
      <c r="I322" s="124"/>
      <c r="J322" s="124"/>
      <c r="K322" s="124"/>
      <c r="L322" s="124"/>
      <c r="M322" s="124"/>
      <c r="N322" s="61"/>
      <c r="O322" s="61"/>
      <c r="P322" s="61"/>
      <c r="Q322" s="61"/>
      <c r="R322" s="61"/>
      <c r="S322" s="69"/>
    </row>
    <row r="323" spans="1:19" ht="49.5" customHeight="1">
      <c r="A323" s="89" t="s">
        <v>1258</v>
      </c>
      <c r="B323" s="70">
        <v>13266</v>
      </c>
      <c r="C323" s="58" t="s">
        <v>836</v>
      </c>
      <c r="D323" s="62" t="s">
        <v>941</v>
      </c>
      <c r="E323" s="62" t="s">
        <v>39</v>
      </c>
      <c r="F323" s="62" t="s">
        <v>537</v>
      </c>
      <c r="G323" s="62">
        <v>20</v>
      </c>
      <c r="H323" s="62" t="s">
        <v>972</v>
      </c>
      <c r="I323" s="62" t="s">
        <v>35</v>
      </c>
      <c r="J323" s="62">
        <v>20</v>
      </c>
      <c r="K323" s="62" t="s">
        <v>979</v>
      </c>
      <c r="L323" s="62" t="s">
        <v>35</v>
      </c>
      <c r="M323" s="62" t="s">
        <v>106</v>
      </c>
      <c r="N323" s="61"/>
      <c r="O323" s="61"/>
      <c r="P323" s="61"/>
      <c r="Q323" s="61"/>
      <c r="R323" s="61"/>
      <c r="S323" s="69"/>
    </row>
    <row r="324" spans="1:19" ht="49.5" customHeight="1">
      <c r="A324" s="89" t="s">
        <v>1258</v>
      </c>
      <c r="B324" s="70">
        <v>13266</v>
      </c>
      <c r="C324" s="58" t="s">
        <v>836</v>
      </c>
      <c r="D324" s="62" t="s">
        <v>941</v>
      </c>
      <c r="E324" s="62" t="s">
        <v>855</v>
      </c>
      <c r="F324" s="62" t="s">
        <v>537</v>
      </c>
      <c r="G324" s="62">
        <v>20</v>
      </c>
      <c r="H324" s="62" t="s">
        <v>973</v>
      </c>
      <c r="I324" s="62" t="s">
        <v>35</v>
      </c>
      <c r="J324" s="62">
        <v>20</v>
      </c>
      <c r="K324" s="62" t="s">
        <v>980</v>
      </c>
      <c r="L324" s="62" t="s">
        <v>35</v>
      </c>
      <c r="M324" s="62" t="s">
        <v>539</v>
      </c>
      <c r="N324" s="61"/>
      <c r="O324" s="61"/>
      <c r="P324" s="61"/>
      <c r="Q324" s="61"/>
      <c r="R324" s="61"/>
      <c r="S324" s="69"/>
    </row>
    <row r="325" spans="1:19" ht="49.5" customHeight="1">
      <c r="A325" s="89" t="s">
        <v>1258</v>
      </c>
      <c r="B325" s="70">
        <v>13266</v>
      </c>
      <c r="C325" s="58" t="s">
        <v>836</v>
      </c>
      <c r="D325" s="62" t="s">
        <v>941</v>
      </c>
      <c r="E325" s="62" t="s">
        <v>856</v>
      </c>
      <c r="F325" s="62" t="s">
        <v>537</v>
      </c>
      <c r="G325" s="62">
        <v>20</v>
      </c>
      <c r="H325" s="62" t="s">
        <v>816</v>
      </c>
      <c r="I325" s="62" t="s">
        <v>35</v>
      </c>
      <c r="J325" s="62">
        <v>20</v>
      </c>
      <c r="K325" s="62" t="s">
        <v>973</v>
      </c>
      <c r="L325" s="62" t="s">
        <v>35</v>
      </c>
      <c r="M325" s="62" t="s">
        <v>106</v>
      </c>
      <c r="N325" s="61"/>
      <c r="O325" s="61"/>
      <c r="P325" s="61"/>
      <c r="Q325" s="61"/>
      <c r="R325" s="61"/>
      <c r="S325" s="69"/>
    </row>
    <row r="326" spans="1:19" ht="49.5" customHeight="1">
      <c r="A326" s="89" t="s">
        <v>1258</v>
      </c>
      <c r="B326" s="70">
        <v>13266</v>
      </c>
      <c r="C326" s="58" t="s">
        <v>836</v>
      </c>
      <c r="D326" s="62" t="s">
        <v>941</v>
      </c>
      <c r="E326" s="62" t="s">
        <v>109</v>
      </c>
      <c r="F326" s="62" t="s">
        <v>537</v>
      </c>
      <c r="G326" s="62">
        <v>20</v>
      </c>
      <c r="H326" s="62" t="s">
        <v>816</v>
      </c>
      <c r="I326" s="62" t="s">
        <v>35</v>
      </c>
      <c r="J326" s="62">
        <v>20</v>
      </c>
      <c r="K326" s="62" t="s">
        <v>973</v>
      </c>
      <c r="L326" s="62" t="s">
        <v>35</v>
      </c>
      <c r="M326" s="62" t="s">
        <v>539</v>
      </c>
      <c r="N326" s="61"/>
      <c r="O326" s="61"/>
      <c r="P326" s="61"/>
      <c r="Q326" s="61"/>
      <c r="R326" s="61"/>
      <c r="S326" s="69"/>
    </row>
    <row r="327" spans="1:19" ht="49.5" customHeight="1">
      <c r="A327" s="89" t="s">
        <v>1258</v>
      </c>
      <c r="B327" s="70">
        <v>13266</v>
      </c>
      <c r="C327" s="58" t="s">
        <v>836</v>
      </c>
      <c r="D327" s="62" t="s">
        <v>941</v>
      </c>
      <c r="E327" s="62" t="s">
        <v>110</v>
      </c>
      <c r="F327" s="62" t="s">
        <v>537</v>
      </c>
      <c r="G327" s="62">
        <v>20</v>
      </c>
      <c r="H327" s="62" t="s">
        <v>974</v>
      </c>
      <c r="I327" s="62" t="s">
        <v>35</v>
      </c>
      <c r="J327" s="62">
        <v>20</v>
      </c>
      <c r="K327" s="62" t="s">
        <v>973</v>
      </c>
      <c r="L327" s="62" t="s">
        <v>35</v>
      </c>
      <c r="M327" s="62" t="s">
        <v>106</v>
      </c>
      <c r="N327" s="61"/>
      <c r="O327" s="61"/>
      <c r="P327" s="61"/>
      <c r="Q327" s="61"/>
      <c r="R327" s="61"/>
      <c r="S327" s="69"/>
    </row>
    <row r="328" spans="1:19" ht="49.5" customHeight="1">
      <c r="A328" s="89" t="s">
        <v>1258</v>
      </c>
      <c r="B328" s="70">
        <v>13266</v>
      </c>
      <c r="C328" s="58" t="s">
        <v>836</v>
      </c>
      <c r="D328" s="62" t="s">
        <v>941</v>
      </c>
      <c r="E328" s="62" t="s">
        <v>111</v>
      </c>
      <c r="F328" s="62" t="s">
        <v>537</v>
      </c>
      <c r="G328" s="62">
        <v>20</v>
      </c>
      <c r="H328" s="62" t="s">
        <v>816</v>
      </c>
      <c r="I328" s="62" t="s">
        <v>35</v>
      </c>
      <c r="J328" s="62">
        <v>20</v>
      </c>
      <c r="K328" s="62" t="s">
        <v>981</v>
      </c>
      <c r="L328" s="62" t="s">
        <v>35</v>
      </c>
      <c r="M328" s="62" t="s">
        <v>539</v>
      </c>
      <c r="N328" s="61"/>
      <c r="O328" s="61"/>
      <c r="P328" s="61"/>
      <c r="Q328" s="61"/>
      <c r="R328" s="61"/>
      <c r="S328" s="69"/>
    </row>
    <row r="329" spans="1:19" ht="49.5" customHeight="1">
      <c r="A329" s="89" t="s">
        <v>1258</v>
      </c>
      <c r="B329" s="70">
        <v>13266</v>
      </c>
      <c r="C329" s="58" t="s">
        <v>836</v>
      </c>
      <c r="D329" s="62" t="s">
        <v>941</v>
      </c>
      <c r="E329" s="62" t="s">
        <v>112</v>
      </c>
      <c r="F329" s="62" t="s">
        <v>537</v>
      </c>
      <c r="G329" s="62">
        <v>20</v>
      </c>
      <c r="H329" s="62" t="s">
        <v>974</v>
      </c>
      <c r="I329" s="62" t="s">
        <v>35</v>
      </c>
      <c r="J329" s="62">
        <v>20</v>
      </c>
      <c r="K329" s="62" t="s">
        <v>982</v>
      </c>
      <c r="L329" s="62" t="s">
        <v>35</v>
      </c>
      <c r="M329" s="62" t="s">
        <v>106</v>
      </c>
      <c r="N329" s="61"/>
      <c r="O329" s="61"/>
      <c r="P329" s="61"/>
      <c r="Q329" s="61"/>
      <c r="R329" s="61"/>
      <c r="S329" s="69"/>
    </row>
    <row r="330" spans="1:19" ht="49.5" customHeight="1">
      <c r="A330" s="89" t="s">
        <v>1258</v>
      </c>
      <c r="B330" s="70">
        <v>13266</v>
      </c>
      <c r="C330" s="58" t="s">
        <v>836</v>
      </c>
      <c r="D330" s="62" t="s">
        <v>941</v>
      </c>
      <c r="E330" s="93" t="s">
        <v>1269</v>
      </c>
      <c r="F330" s="62" t="s">
        <v>537</v>
      </c>
      <c r="G330" s="62">
        <v>20</v>
      </c>
      <c r="H330" s="62" t="s">
        <v>974</v>
      </c>
      <c r="I330" s="62" t="s">
        <v>35</v>
      </c>
      <c r="J330" s="62">
        <v>20</v>
      </c>
      <c r="K330" s="62" t="s">
        <v>972</v>
      </c>
      <c r="L330" s="62" t="s">
        <v>35</v>
      </c>
      <c r="M330" s="62" t="s">
        <v>539</v>
      </c>
      <c r="N330" s="61"/>
      <c r="O330" s="61"/>
      <c r="P330" s="61"/>
      <c r="Q330" s="61"/>
      <c r="R330" s="61"/>
      <c r="S330" s="69"/>
    </row>
    <row r="331" spans="1:19" ht="49.5" customHeight="1">
      <c r="A331" s="89" t="s">
        <v>1258</v>
      </c>
      <c r="B331" s="70">
        <v>13266</v>
      </c>
      <c r="C331" s="58" t="s">
        <v>836</v>
      </c>
      <c r="D331" s="62" t="s">
        <v>941</v>
      </c>
      <c r="E331" s="62" t="s">
        <v>114</v>
      </c>
      <c r="F331" s="62" t="s">
        <v>537</v>
      </c>
      <c r="G331" s="62">
        <v>20</v>
      </c>
      <c r="H331" s="62" t="s">
        <v>974</v>
      </c>
      <c r="I331" s="62" t="s">
        <v>35</v>
      </c>
      <c r="J331" s="62">
        <v>20</v>
      </c>
      <c r="K331" s="62" t="s">
        <v>816</v>
      </c>
      <c r="L331" s="62" t="s">
        <v>35</v>
      </c>
      <c r="M331" s="62" t="s">
        <v>539</v>
      </c>
      <c r="N331" s="61"/>
      <c r="O331" s="61"/>
      <c r="P331" s="61"/>
      <c r="Q331" s="61"/>
      <c r="R331" s="61"/>
      <c r="S331" s="69"/>
    </row>
    <row r="332" spans="1:19" ht="49.5" customHeight="1">
      <c r="A332" s="89" t="s">
        <v>1258</v>
      </c>
      <c r="B332" s="70">
        <v>13266</v>
      </c>
      <c r="C332" s="58" t="s">
        <v>836</v>
      </c>
      <c r="D332" s="62" t="s">
        <v>941</v>
      </c>
      <c r="E332" s="62" t="s">
        <v>115</v>
      </c>
      <c r="F332" s="62" t="s">
        <v>537</v>
      </c>
      <c r="G332" s="62">
        <v>20</v>
      </c>
      <c r="H332" s="62" t="s">
        <v>975</v>
      </c>
      <c r="I332" s="62" t="s">
        <v>35</v>
      </c>
      <c r="J332" s="62">
        <v>20</v>
      </c>
      <c r="K332" s="62" t="s">
        <v>972</v>
      </c>
      <c r="L332" s="62" t="s">
        <v>35</v>
      </c>
      <c r="M332" s="62" t="s">
        <v>106</v>
      </c>
      <c r="N332" s="61"/>
      <c r="O332" s="61"/>
      <c r="P332" s="61"/>
      <c r="Q332" s="61"/>
      <c r="R332" s="61"/>
      <c r="S332" s="69"/>
    </row>
    <row r="333" spans="1:19" ht="49.5" customHeight="1">
      <c r="A333" s="89" t="s">
        <v>1258</v>
      </c>
      <c r="B333" s="70">
        <v>13266</v>
      </c>
      <c r="C333" s="58" t="s">
        <v>836</v>
      </c>
      <c r="D333" s="62" t="s">
        <v>941</v>
      </c>
      <c r="E333" s="62" t="s">
        <v>116</v>
      </c>
      <c r="F333" s="62" t="s">
        <v>537</v>
      </c>
      <c r="G333" s="62">
        <v>20</v>
      </c>
      <c r="H333" s="62" t="s">
        <v>976</v>
      </c>
      <c r="I333" s="62" t="s">
        <v>35</v>
      </c>
      <c r="J333" s="62">
        <v>20</v>
      </c>
      <c r="K333" s="62" t="s">
        <v>983</v>
      </c>
      <c r="L333" s="62" t="s">
        <v>35</v>
      </c>
      <c r="M333" s="62" t="s">
        <v>539</v>
      </c>
      <c r="N333" s="61"/>
      <c r="O333" s="61"/>
      <c r="P333" s="61"/>
      <c r="Q333" s="61"/>
      <c r="R333" s="61"/>
      <c r="S333" s="69"/>
    </row>
    <row r="334" spans="1:19" ht="49.5" customHeight="1">
      <c r="A334" s="89" t="s">
        <v>1258</v>
      </c>
      <c r="B334" s="70">
        <v>13266</v>
      </c>
      <c r="C334" s="58" t="s">
        <v>836</v>
      </c>
      <c r="D334" s="62" t="s">
        <v>941</v>
      </c>
      <c r="E334" s="62" t="s">
        <v>117</v>
      </c>
      <c r="F334" s="62" t="s">
        <v>537</v>
      </c>
      <c r="G334" s="62">
        <v>20</v>
      </c>
      <c r="H334" s="62" t="s">
        <v>977</v>
      </c>
      <c r="I334" s="62" t="s">
        <v>35</v>
      </c>
      <c r="J334" s="62">
        <v>20</v>
      </c>
      <c r="K334" s="62" t="s">
        <v>975</v>
      </c>
      <c r="L334" s="62" t="s">
        <v>35</v>
      </c>
      <c r="M334" s="62" t="s">
        <v>539</v>
      </c>
      <c r="N334" s="61"/>
      <c r="O334" s="61"/>
      <c r="P334" s="61"/>
      <c r="Q334" s="61"/>
      <c r="R334" s="61"/>
      <c r="S334" s="69"/>
    </row>
    <row r="335" spans="1:19" ht="49.5" customHeight="1">
      <c r="A335" s="89" t="s">
        <v>1258</v>
      </c>
      <c r="B335" s="70">
        <v>13266</v>
      </c>
      <c r="C335" s="58" t="s">
        <v>836</v>
      </c>
      <c r="D335" s="62" t="s">
        <v>941</v>
      </c>
      <c r="E335" s="62" t="s">
        <v>118</v>
      </c>
      <c r="F335" s="62" t="s">
        <v>537</v>
      </c>
      <c r="G335" s="62">
        <v>20</v>
      </c>
      <c r="H335" s="62" t="s">
        <v>915</v>
      </c>
      <c r="I335" s="62" t="s">
        <v>35</v>
      </c>
      <c r="J335" s="62">
        <v>20</v>
      </c>
      <c r="K335" s="62" t="s">
        <v>975</v>
      </c>
      <c r="L335" s="62" t="s">
        <v>35</v>
      </c>
      <c r="M335" s="62" t="s">
        <v>106</v>
      </c>
      <c r="N335" s="61"/>
      <c r="O335" s="61"/>
      <c r="P335" s="61"/>
      <c r="Q335" s="61"/>
      <c r="R335" s="61"/>
      <c r="S335" s="69"/>
    </row>
    <row r="336" spans="1:19" ht="49.5" customHeight="1">
      <c r="A336" s="89" t="s">
        <v>1258</v>
      </c>
      <c r="B336" s="70">
        <v>13266</v>
      </c>
      <c r="C336" s="58" t="s">
        <v>836</v>
      </c>
      <c r="D336" s="62" t="s">
        <v>941</v>
      </c>
      <c r="E336" s="62" t="s">
        <v>119</v>
      </c>
      <c r="F336" s="62" t="s">
        <v>537</v>
      </c>
      <c r="G336" s="62">
        <v>20</v>
      </c>
      <c r="H336" s="62" t="s">
        <v>915</v>
      </c>
      <c r="I336" s="62" t="s">
        <v>35</v>
      </c>
      <c r="J336" s="62">
        <v>20</v>
      </c>
      <c r="K336" s="62" t="s">
        <v>984</v>
      </c>
      <c r="L336" s="62" t="s">
        <v>35</v>
      </c>
      <c r="M336" s="62" t="s">
        <v>106</v>
      </c>
      <c r="N336" s="61"/>
      <c r="O336" s="61"/>
      <c r="P336" s="61"/>
      <c r="Q336" s="61"/>
      <c r="R336" s="61"/>
      <c r="S336" s="69"/>
    </row>
    <row r="337" spans="1:19" ht="49.5" customHeight="1">
      <c r="A337" s="89" t="s">
        <v>1258</v>
      </c>
      <c r="B337" s="70">
        <v>13266</v>
      </c>
      <c r="C337" s="58" t="s">
        <v>836</v>
      </c>
      <c r="D337" s="62" t="s">
        <v>941</v>
      </c>
      <c r="E337" s="93" t="s">
        <v>1289</v>
      </c>
      <c r="F337" s="62" t="s">
        <v>537</v>
      </c>
      <c r="G337" s="62">
        <v>20</v>
      </c>
      <c r="H337" s="62" t="s">
        <v>978</v>
      </c>
      <c r="I337" s="62" t="s">
        <v>35</v>
      </c>
      <c r="J337" s="62">
        <v>20</v>
      </c>
      <c r="K337" s="62" t="s">
        <v>985</v>
      </c>
      <c r="L337" s="62" t="s">
        <v>35</v>
      </c>
      <c r="M337" s="62" t="s">
        <v>106</v>
      </c>
      <c r="N337" s="61"/>
      <c r="O337" s="61"/>
      <c r="P337" s="61"/>
      <c r="Q337" s="61"/>
      <c r="R337" s="61"/>
      <c r="S337" s="69"/>
    </row>
    <row r="338" spans="1:19" ht="49.5" customHeight="1">
      <c r="A338" s="89" t="s">
        <v>1258</v>
      </c>
      <c r="B338" s="70">
        <v>13266</v>
      </c>
      <c r="C338" s="58" t="s">
        <v>836</v>
      </c>
      <c r="D338" s="62" t="s">
        <v>941</v>
      </c>
      <c r="E338" s="93" t="s">
        <v>1273</v>
      </c>
      <c r="F338" s="62" t="s">
        <v>537</v>
      </c>
      <c r="G338" s="62">
        <v>20</v>
      </c>
      <c r="H338" s="62" t="s">
        <v>657</v>
      </c>
      <c r="I338" s="62" t="s">
        <v>35</v>
      </c>
      <c r="J338" s="62">
        <v>20</v>
      </c>
      <c r="K338" s="62" t="s">
        <v>657</v>
      </c>
      <c r="L338" s="62" t="s">
        <v>35</v>
      </c>
      <c r="M338" s="62" t="s">
        <v>539</v>
      </c>
      <c r="N338" s="61"/>
      <c r="O338" s="61"/>
      <c r="P338" s="61"/>
      <c r="Q338" s="61"/>
      <c r="R338" s="61"/>
      <c r="S338" s="69"/>
    </row>
    <row r="339" spans="1:19" ht="49.5" customHeight="1">
      <c r="A339" s="89" t="s">
        <v>1258</v>
      </c>
      <c r="B339" s="70">
        <v>12771</v>
      </c>
      <c r="C339" s="58" t="s">
        <v>962</v>
      </c>
      <c r="D339" s="54" t="s">
        <v>1133</v>
      </c>
      <c r="E339" s="62" t="s">
        <v>39</v>
      </c>
      <c r="F339" s="54" t="s">
        <v>537</v>
      </c>
      <c r="G339" s="124" t="s">
        <v>484</v>
      </c>
      <c r="H339" s="124"/>
      <c r="I339" s="124"/>
      <c r="J339" s="124"/>
      <c r="K339" s="124"/>
      <c r="L339" s="124"/>
      <c r="M339" s="62" t="s">
        <v>539</v>
      </c>
      <c r="N339" s="61"/>
      <c r="O339" s="61"/>
      <c r="P339" s="61"/>
      <c r="Q339" s="61"/>
      <c r="R339" s="61"/>
      <c r="S339" s="69" t="s">
        <v>1129</v>
      </c>
    </row>
    <row r="340" spans="1:19" ht="49.5" customHeight="1">
      <c r="A340" s="89" t="s">
        <v>1258</v>
      </c>
      <c r="B340" s="70">
        <v>12771</v>
      </c>
      <c r="C340" s="58" t="s">
        <v>962</v>
      </c>
      <c r="D340" s="54" t="s">
        <v>1133</v>
      </c>
      <c r="E340" s="62" t="s">
        <v>855</v>
      </c>
      <c r="F340" s="54" t="s">
        <v>537</v>
      </c>
      <c r="G340" s="124" t="s">
        <v>484</v>
      </c>
      <c r="H340" s="124"/>
      <c r="I340" s="124"/>
      <c r="J340" s="124"/>
      <c r="K340" s="124"/>
      <c r="L340" s="124"/>
      <c r="M340" s="62" t="s">
        <v>539</v>
      </c>
      <c r="N340" s="61"/>
      <c r="O340" s="61"/>
      <c r="P340" s="61"/>
      <c r="Q340" s="61"/>
      <c r="R340" s="61"/>
      <c r="S340" s="69" t="s">
        <v>1129</v>
      </c>
    </row>
    <row r="341" spans="1:19" ht="49.5" customHeight="1">
      <c r="A341" s="89" t="s">
        <v>1258</v>
      </c>
      <c r="B341" s="70">
        <v>12771</v>
      </c>
      <c r="C341" s="58" t="s">
        <v>962</v>
      </c>
      <c r="D341" s="54" t="s">
        <v>1134</v>
      </c>
      <c r="E341" s="62" t="s">
        <v>959</v>
      </c>
      <c r="F341" s="54" t="s">
        <v>537</v>
      </c>
      <c r="G341" s="124" t="s">
        <v>484</v>
      </c>
      <c r="H341" s="124"/>
      <c r="I341" s="124"/>
      <c r="J341" s="124"/>
      <c r="K341" s="124"/>
      <c r="L341" s="124"/>
      <c r="M341" s="62" t="s">
        <v>106</v>
      </c>
      <c r="N341" s="61"/>
      <c r="O341" s="61"/>
      <c r="P341" s="61"/>
      <c r="Q341" s="61"/>
      <c r="R341" s="61"/>
      <c r="S341" s="69" t="s">
        <v>1129</v>
      </c>
    </row>
    <row r="342" spans="1:19" ht="49.5" customHeight="1">
      <c r="A342" s="89" t="s">
        <v>1258</v>
      </c>
      <c r="B342" s="70">
        <v>12771</v>
      </c>
      <c r="C342" s="58" t="s">
        <v>962</v>
      </c>
      <c r="D342" s="54" t="s">
        <v>1134</v>
      </c>
      <c r="E342" s="62" t="s">
        <v>111</v>
      </c>
      <c r="F342" s="54" t="s">
        <v>537</v>
      </c>
      <c r="G342" s="124" t="s">
        <v>484</v>
      </c>
      <c r="H342" s="124"/>
      <c r="I342" s="124"/>
      <c r="J342" s="124"/>
      <c r="K342" s="124"/>
      <c r="L342" s="124"/>
      <c r="M342" s="62" t="s">
        <v>539</v>
      </c>
      <c r="N342" s="61"/>
      <c r="O342" s="61"/>
      <c r="P342" s="61"/>
      <c r="Q342" s="61"/>
      <c r="R342" s="61"/>
      <c r="S342" s="69" t="s">
        <v>1129</v>
      </c>
    </row>
    <row r="343" spans="1:19" ht="49.5" customHeight="1">
      <c r="A343" s="89" t="s">
        <v>1258</v>
      </c>
      <c r="B343" s="70">
        <v>12771</v>
      </c>
      <c r="C343" s="58" t="s">
        <v>962</v>
      </c>
      <c r="D343" s="54" t="s">
        <v>1133</v>
      </c>
      <c r="E343" s="62" t="s">
        <v>960</v>
      </c>
      <c r="F343" s="54" t="s">
        <v>537</v>
      </c>
      <c r="G343" s="124" t="s">
        <v>484</v>
      </c>
      <c r="H343" s="124"/>
      <c r="I343" s="124"/>
      <c r="J343" s="124"/>
      <c r="K343" s="124"/>
      <c r="L343" s="124"/>
      <c r="M343" s="62" t="s">
        <v>106</v>
      </c>
      <c r="N343" s="61"/>
      <c r="O343" s="61"/>
      <c r="P343" s="61"/>
      <c r="Q343" s="61"/>
      <c r="R343" s="61"/>
      <c r="S343" s="69" t="s">
        <v>1129</v>
      </c>
    </row>
    <row r="344" spans="1:19" ht="49.5" customHeight="1">
      <c r="A344" s="89" t="s">
        <v>1258</v>
      </c>
      <c r="B344" s="70">
        <v>12771</v>
      </c>
      <c r="C344" s="58" t="s">
        <v>962</v>
      </c>
      <c r="D344" s="54" t="s">
        <v>1133</v>
      </c>
      <c r="E344" s="93" t="s">
        <v>1289</v>
      </c>
      <c r="F344" s="54" t="s">
        <v>537</v>
      </c>
      <c r="G344" s="124" t="s">
        <v>484</v>
      </c>
      <c r="H344" s="124"/>
      <c r="I344" s="124"/>
      <c r="J344" s="124"/>
      <c r="K344" s="124"/>
      <c r="L344" s="124"/>
      <c r="M344" s="62" t="s">
        <v>539</v>
      </c>
      <c r="N344" s="61"/>
      <c r="O344" s="61"/>
      <c r="P344" s="61"/>
      <c r="Q344" s="61"/>
      <c r="R344" s="61"/>
      <c r="S344" s="69" t="s">
        <v>1129</v>
      </c>
    </row>
    <row r="345" spans="1:19" ht="49.5" customHeight="1">
      <c r="A345" s="89" t="s">
        <v>1258</v>
      </c>
      <c r="B345" s="70">
        <v>12771</v>
      </c>
      <c r="C345" s="58" t="s">
        <v>962</v>
      </c>
      <c r="D345" s="54" t="s">
        <v>1133</v>
      </c>
      <c r="E345" s="62" t="s">
        <v>855</v>
      </c>
      <c r="F345" s="54" t="s">
        <v>537</v>
      </c>
      <c r="G345" s="124" t="s">
        <v>484</v>
      </c>
      <c r="H345" s="124"/>
      <c r="I345" s="124"/>
      <c r="J345" s="124"/>
      <c r="K345" s="124"/>
      <c r="L345" s="124"/>
      <c r="M345" s="62" t="s">
        <v>539</v>
      </c>
      <c r="N345" s="61"/>
      <c r="O345" s="61"/>
      <c r="P345" s="61"/>
      <c r="Q345" s="61"/>
      <c r="R345" s="61"/>
      <c r="S345" s="69" t="s">
        <v>1129</v>
      </c>
    </row>
    <row r="346" spans="1:19" ht="49.5" customHeight="1">
      <c r="A346" s="89" t="s">
        <v>1258</v>
      </c>
      <c r="B346" s="70">
        <v>12771</v>
      </c>
      <c r="C346" s="58" t="s">
        <v>962</v>
      </c>
      <c r="D346" s="54" t="s">
        <v>1133</v>
      </c>
      <c r="E346" s="62" t="s">
        <v>961</v>
      </c>
      <c r="F346" s="54" t="s">
        <v>537</v>
      </c>
      <c r="G346" s="124" t="s">
        <v>484</v>
      </c>
      <c r="H346" s="124"/>
      <c r="I346" s="124"/>
      <c r="J346" s="124"/>
      <c r="K346" s="124"/>
      <c r="L346" s="124"/>
      <c r="M346" s="62" t="s">
        <v>539</v>
      </c>
      <c r="N346" s="61"/>
      <c r="O346" s="61"/>
      <c r="P346" s="61"/>
      <c r="Q346" s="61"/>
      <c r="R346" s="61"/>
      <c r="S346" s="69" t="s">
        <v>1129</v>
      </c>
    </row>
    <row r="347" spans="1:19" ht="49.5" customHeight="1">
      <c r="A347" s="89" t="s">
        <v>1258</v>
      </c>
      <c r="B347" s="70">
        <v>12771</v>
      </c>
      <c r="C347" s="58" t="s">
        <v>962</v>
      </c>
      <c r="D347" s="54" t="s">
        <v>1133</v>
      </c>
      <c r="E347" s="93" t="s">
        <v>1289</v>
      </c>
      <c r="F347" s="54" t="s">
        <v>537</v>
      </c>
      <c r="G347" s="124" t="s">
        <v>484</v>
      </c>
      <c r="H347" s="124"/>
      <c r="I347" s="124"/>
      <c r="J347" s="124"/>
      <c r="K347" s="124"/>
      <c r="L347" s="124"/>
      <c r="M347" s="62" t="s">
        <v>539</v>
      </c>
      <c r="N347" s="61"/>
      <c r="O347" s="61"/>
      <c r="P347" s="61"/>
      <c r="Q347" s="61"/>
      <c r="R347" s="61"/>
      <c r="S347" s="69" t="s">
        <v>1129</v>
      </c>
    </row>
    <row r="348" spans="1:19" ht="49.5" customHeight="1">
      <c r="A348" s="89" t="s">
        <v>1258</v>
      </c>
      <c r="B348" s="70">
        <v>12779</v>
      </c>
      <c r="C348" s="58" t="s">
        <v>827</v>
      </c>
      <c r="D348" s="62" t="s">
        <v>963</v>
      </c>
      <c r="E348" s="62" t="s">
        <v>1279</v>
      </c>
      <c r="F348" s="62" t="s">
        <v>537</v>
      </c>
      <c r="G348" s="62">
        <v>40</v>
      </c>
      <c r="H348" s="62">
        <v>3.38</v>
      </c>
      <c r="I348" s="62" t="s">
        <v>965</v>
      </c>
      <c r="J348" s="62">
        <v>40</v>
      </c>
      <c r="K348" s="62">
        <v>3.68</v>
      </c>
      <c r="L348" s="62" t="s">
        <v>964</v>
      </c>
      <c r="M348" s="62">
        <v>0.09</v>
      </c>
      <c r="N348" s="61"/>
      <c r="O348" s="61"/>
      <c r="P348" s="61"/>
      <c r="Q348" s="61"/>
      <c r="R348" s="61"/>
      <c r="S348" s="69"/>
    </row>
    <row r="349" spans="1:19" ht="49.5" customHeight="1">
      <c r="A349" s="89" t="s">
        <v>1258</v>
      </c>
      <c r="B349" s="70">
        <v>12898</v>
      </c>
      <c r="C349" s="58" t="s">
        <v>876</v>
      </c>
      <c r="D349" s="62" t="s">
        <v>966</v>
      </c>
      <c r="E349" s="93" t="s">
        <v>1286</v>
      </c>
      <c r="F349" s="62" t="s">
        <v>537</v>
      </c>
      <c r="G349" s="62">
        <v>12</v>
      </c>
      <c r="H349" s="62">
        <v>0.25</v>
      </c>
      <c r="I349" s="62">
        <v>0.62</v>
      </c>
      <c r="J349" s="62">
        <v>15</v>
      </c>
      <c r="K349" s="62">
        <v>0.6</v>
      </c>
      <c r="L349" s="62">
        <v>1.6</v>
      </c>
      <c r="M349" s="62">
        <v>0.48099999999999998</v>
      </c>
      <c r="N349" s="61"/>
      <c r="O349" s="61"/>
      <c r="P349" s="61"/>
      <c r="Q349" s="61"/>
      <c r="R349" s="61"/>
      <c r="S349" s="69"/>
    </row>
    <row r="350" spans="1:19" ht="49.5" customHeight="1">
      <c r="A350" s="89" t="s">
        <v>1258</v>
      </c>
      <c r="B350" s="70">
        <v>12898</v>
      </c>
      <c r="C350" s="58" t="s">
        <v>876</v>
      </c>
      <c r="D350" s="62" t="s">
        <v>967</v>
      </c>
      <c r="E350" s="93" t="s">
        <v>1286</v>
      </c>
      <c r="F350" s="62" t="s">
        <v>537</v>
      </c>
      <c r="G350" s="62">
        <v>12</v>
      </c>
      <c r="H350" s="62">
        <v>0.08</v>
      </c>
      <c r="I350" s="62">
        <v>0.28999999999999998</v>
      </c>
      <c r="J350" s="62">
        <v>15</v>
      </c>
      <c r="K350" s="62">
        <v>0.4</v>
      </c>
      <c r="L350" s="62">
        <v>0.91</v>
      </c>
      <c r="M350" s="62">
        <v>0.25900000000000001</v>
      </c>
      <c r="N350" s="61"/>
      <c r="O350" s="61"/>
      <c r="P350" s="61"/>
      <c r="Q350" s="61"/>
      <c r="R350" s="61"/>
      <c r="S350" s="69"/>
    </row>
    <row r="351" spans="1:19" ht="49.5" customHeight="1">
      <c r="A351" s="89" t="s">
        <v>1258</v>
      </c>
      <c r="B351" s="70">
        <v>12909</v>
      </c>
      <c r="C351" s="58" t="s">
        <v>835</v>
      </c>
      <c r="D351" s="62" t="s">
        <v>963</v>
      </c>
      <c r="E351" s="62" t="s">
        <v>466</v>
      </c>
      <c r="F351" s="62" t="s">
        <v>537</v>
      </c>
      <c r="G351" s="62">
        <v>24</v>
      </c>
      <c r="H351" s="62">
        <v>5.5</v>
      </c>
      <c r="I351" s="62" t="s">
        <v>35</v>
      </c>
      <c r="J351" s="62">
        <v>23</v>
      </c>
      <c r="K351" s="62">
        <v>7</v>
      </c>
      <c r="L351" s="62" t="s">
        <v>35</v>
      </c>
      <c r="M351" s="62">
        <v>0.67</v>
      </c>
      <c r="N351" s="61"/>
      <c r="O351" s="61"/>
      <c r="P351" s="61"/>
      <c r="Q351" s="61"/>
      <c r="R351" s="61"/>
      <c r="S351" s="69"/>
    </row>
    <row r="352" spans="1:19" ht="49.5" customHeight="1">
      <c r="A352" s="89" t="s">
        <v>1258</v>
      </c>
      <c r="B352" s="70">
        <v>12909</v>
      </c>
      <c r="C352" s="58" t="s">
        <v>835</v>
      </c>
      <c r="D352" s="62" t="s">
        <v>963</v>
      </c>
      <c r="E352" s="93" t="s">
        <v>1269</v>
      </c>
      <c r="F352" s="62" t="s">
        <v>537</v>
      </c>
      <c r="G352" s="62">
        <v>24</v>
      </c>
      <c r="H352" s="62">
        <v>2.5</v>
      </c>
      <c r="I352" s="62" t="s">
        <v>35</v>
      </c>
      <c r="J352" s="62">
        <v>23</v>
      </c>
      <c r="K352" s="62">
        <v>3</v>
      </c>
      <c r="L352" s="62" t="s">
        <v>35</v>
      </c>
      <c r="M352" s="62">
        <v>0.71</v>
      </c>
      <c r="N352" s="61"/>
      <c r="O352" s="61"/>
      <c r="P352" s="61"/>
      <c r="Q352" s="61"/>
      <c r="R352" s="61"/>
      <c r="S352" s="69"/>
    </row>
    <row r="353" spans="1:19" ht="49.5" customHeight="1">
      <c r="A353" s="89" t="s">
        <v>1258</v>
      </c>
      <c r="B353" s="70">
        <v>12909</v>
      </c>
      <c r="C353" s="58" t="s">
        <v>835</v>
      </c>
      <c r="D353" s="62" t="s">
        <v>963</v>
      </c>
      <c r="E353" s="93" t="s">
        <v>1289</v>
      </c>
      <c r="F353" s="62" t="s">
        <v>537</v>
      </c>
      <c r="G353" s="62">
        <v>24</v>
      </c>
      <c r="H353" s="62">
        <v>0</v>
      </c>
      <c r="I353" s="62" t="s">
        <v>35</v>
      </c>
      <c r="J353" s="62">
        <v>23</v>
      </c>
      <c r="K353" s="62">
        <v>1</v>
      </c>
      <c r="L353" s="62" t="s">
        <v>35</v>
      </c>
      <c r="M353" s="62">
        <v>0.71</v>
      </c>
      <c r="N353" s="61"/>
      <c r="O353" s="61"/>
      <c r="P353" s="61"/>
      <c r="Q353" s="61"/>
      <c r="R353" s="61"/>
      <c r="S353" s="69"/>
    </row>
    <row r="354" spans="1:19" ht="49.5" customHeight="1">
      <c r="A354" s="89" t="s">
        <v>1258</v>
      </c>
      <c r="B354" s="70">
        <v>12909</v>
      </c>
      <c r="C354" s="58" t="s">
        <v>835</v>
      </c>
      <c r="D354" s="62" t="s">
        <v>963</v>
      </c>
      <c r="E354" s="93" t="s">
        <v>1273</v>
      </c>
      <c r="F354" s="62" t="s">
        <v>537</v>
      </c>
      <c r="G354" s="62">
        <v>24</v>
      </c>
      <c r="H354" s="62">
        <v>0</v>
      </c>
      <c r="I354" s="62" t="s">
        <v>35</v>
      </c>
      <c r="J354" s="62">
        <v>23</v>
      </c>
      <c r="K354" s="62">
        <v>0</v>
      </c>
      <c r="L354" s="62" t="s">
        <v>35</v>
      </c>
      <c r="M354" s="62">
        <v>0.98</v>
      </c>
      <c r="N354" s="61"/>
      <c r="O354" s="61"/>
      <c r="P354" s="61"/>
      <c r="Q354" s="61"/>
      <c r="R354" s="61"/>
      <c r="S354" s="69"/>
    </row>
    <row r="355" spans="1:19" ht="49.5" customHeight="1">
      <c r="A355" s="89" t="s">
        <v>1258</v>
      </c>
      <c r="B355" s="70">
        <v>12909</v>
      </c>
      <c r="C355" s="58" t="s">
        <v>835</v>
      </c>
      <c r="D355" s="62" t="s">
        <v>968</v>
      </c>
      <c r="E355" s="93" t="s">
        <v>1269</v>
      </c>
      <c r="F355" s="62" t="s">
        <v>537</v>
      </c>
      <c r="G355" s="62">
        <v>24</v>
      </c>
      <c r="H355" s="62">
        <v>3</v>
      </c>
      <c r="I355" s="62" t="s">
        <v>35</v>
      </c>
      <c r="J355" s="62">
        <v>23</v>
      </c>
      <c r="K355" s="62">
        <v>5</v>
      </c>
      <c r="L355" s="62" t="s">
        <v>35</v>
      </c>
      <c r="M355" s="62">
        <v>7.0000000000000007E-2</v>
      </c>
      <c r="N355" s="61"/>
      <c r="O355" s="61"/>
      <c r="P355" s="61"/>
      <c r="Q355" s="61"/>
      <c r="R355" s="61"/>
      <c r="S355" s="69"/>
    </row>
    <row r="356" spans="1:19" ht="49.5" customHeight="1">
      <c r="A356" s="89" t="s">
        <v>1258</v>
      </c>
      <c r="B356" s="70">
        <v>12909</v>
      </c>
      <c r="C356" s="58" t="s">
        <v>835</v>
      </c>
      <c r="D356" s="62" t="s">
        <v>968</v>
      </c>
      <c r="E356" s="93" t="s">
        <v>1289</v>
      </c>
      <c r="F356" s="62" t="s">
        <v>537</v>
      </c>
      <c r="G356" s="62">
        <v>24</v>
      </c>
      <c r="H356" s="62">
        <v>1</v>
      </c>
      <c r="I356" s="62" t="s">
        <v>35</v>
      </c>
      <c r="J356" s="62">
        <v>23</v>
      </c>
      <c r="K356" s="62">
        <v>2</v>
      </c>
      <c r="L356" s="62" t="s">
        <v>35</v>
      </c>
      <c r="M356" s="62">
        <v>0.51</v>
      </c>
      <c r="N356" s="61"/>
      <c r="O356" s="61"/>
      <c r="P356" s="61"/>
      <c r="Q356" s="61"/>
      <c r="R356" s="61"/>
      <c r="S356" s="69"/>
    </row>
    <row r="357" spans="1:19" ht="49.5" customHeight="1">
      <c r="A357" s="89" t="s">
        <v>1258</v>
      </c>
      <c r="B357" s="70">
        <v>12949</v>
      </c>
      <c r="C357" s="58" t="s">
        <v>522</v>
      </c>
      <c r="D357" s="62" t="s">
        <v>970</v>
      </c>
      <c r="E357" s="62" t="s">
        <v>466</v>
      </c>
      <c r="F357" s="62" t="s">
        <v>537</v>
      </c>
      <c r="G357" s="124" t="s">
        <v>969</v>
      </c>
      <c r="H357" s="124"/>
      <c r="I357" s="124"/>
      <c r="J357" s="124"/>
      <c r="K357" s="124"/>
      <c r="L357" s="124"/>
      <c r="M357" s="62" t="s">
        <v>937</v>
      </c>
      <c r="N357" s="61"/>
      <c r="O357" s="61"/>
      <c r="P357" s="61"/>
      <c r="Q357" s="61"/>
      <c r="R357" s="61"/>
      <c r="S357" s="69"/>
    </row>
    <row r="358" spans="1:19" ht="49.5" customHeight="1">
      <c r="A358" s="89" t="s">
        <v>1258</v>
      </c>
      <c r="B358" s="70">
        <v>12949</v>
      </c>
      <c r="C358" s="58" t="s">
        <v>522</v>
      </c>
      <c r="D358" s="62" t="s">
        <v>970</v>
      </c>
      <c r="E358" s="62" t="s">
        <v>109</v>
      </c>
      <c r="F358" s="62" t="s">
        <v>537</v>
      </c>
      <c r="G358" s="124" t="s">
        <v>969</v>
      </c>
      <c r="H358" s="124"/>
      <c r="I358" s="124"/>
      <c r="J358" s="124"/>
      <c r="K358" s="124"/>
      <c r="L358" s="124"/>
      <c r="M358" s="62" t="s">
        <v>937</v>
      </c>
      <c r="N358" s="61"/>
      <c r="O358" s="61"/>
      <c r="P358" s="61"/>
      <c r="Q358" s="61"/>
      <c r="R358" s="61"/>
      <c r="S358" s="69"/>
    </row>
    <row r="359" spans="1:19" ht="49.5" customHeight="1">
      <c r="A359" s="89" t="s">
        <v>1258</v>
      </c>
      <c r="B359" s="70">
        <v>12949</v>
      </c>
      <c r="C359" s="58" t="s">
        <v>971</v>
      </c>
      <c r="D359" s="62" t="s">
        <v>970</v>
      </c>
      <c r="E359" s="62" t="s">
        <v>111</v>
      </c>
      <c r="F359" s="62" t="s">
        <v>537</v>
      </c>
      <c r="G359" s="124" t="s">
        <v>969</v>
      </c>
      <c r="H359" s="124"/>
      <c r="I359" s="124"/>
      <c r="J359" s="124"/>
      <c r="K359" s="124"/>
      <c r="L359" s="124"/>
      <c r="M359" s="62" t="s">
        <v>937</v>
      </c>
      <c r="N359" s="61"/>
      <c r="O359" s="61"/>
      <c r="P359" s="61"/>
      <c r="Q359" s="61"/>
      <c r="R359" s="61"/>
      <c r="S359" s="69"/>
    </row>
    <row r="360" spans="1:19" ht="49.5" customHeight="1">
      <c r="A360" s="89" t="s">
        <v>1258</v>
      </c>
      <c r="B360" s="70">
        <v>12949</v>
      </c>
      <c r="C360" s="58" t="s">
        <v>971</v>
      </c>
      <c r="D360" s="62" t="s">
        <v>970</v>
      </c>
      <c r="E360" s="93" t="s">
        <v>1269</v>
      </c>
      <c r="F360" s="62" t="s">
        <v>537</v>
      </c>
      <c r="G360" s="124" t="s">
        <v>1041</v>
      </c>
      <c r="H360" s="124"/>
      <c r="I360" s="124"/>
      <c r="J360" s="124"/>
      <c r="K360" s="124"/>
      <c r="L360" s="124"/>
      <c r="M360" s="124"/>
      <c r="N360" s="61"/>
      <c r="O360" s="61"/>
      <c r="P360" s="61"/>
      <c r="Q360" s="61"/>
      <c r="R360" s="61"/>
      <c r="S360" s="69"/>
    </row>
    <row r="361" spans="1:19" ht="49.5" customHeight="1">
      <c r="A361" s="89" t="s">
        <v>1258</v>
      </c>
      <c r="B361" s="70">
        <v>12949</v>
      </c>
      <c r="C361" s="58" t="s">
        <v>971</v>
      </c>
      <c r="D361" s="62" t="s">
        <v>1238</v>
      </c>
      <c r="E361" s="93" t="s">
        <v>1289</v>
      </c>
      <c r="F361" s="62" t="s">
        <v>537</v>
      </c>
      <c r="G361" s="62">
        <v>20</v>
      </c>
      <c r="H361" s="62">
        <v>2.9</v>
      </c>
      <c r="I361" s="62">
        <v>3.5</v>
      </c>
      <c r="J361" s="62">
        <v>20</v>
      </c>
      <c r="K361" s="62">
        <v>7.6</v>
      </c>
      <c r="L361" s="62">
        <v>2.9</v>
      </c>
      <c r="M361" s="62">
        <v>1E-3</v>
      </c>
      <c r="N361" s="61"/>
      <c r="O361" s="61"/>
      <c r="P361" s="61"/>
      <c r="Q361" s="61"/>
      <c r="R361" s="61"/>
      <c r="S361" s="69" t="s">
        <v>1237</v>
      </c>
    </row>
    <row r="362" spans="1:19" ht="49.5" customHeight="1">
      <c r="A362" s="89" t="s">
        <v>1258</v>
      </c>
      <c r="B362" s="70">
        <v>12957</v>
      </c>
      <c r="C362" s="58" t="s">
        <v>781</v>
      </c>
      <c r="D362" s="62" t="s">
        <v>1135</v>
      </c>
      <c r="E362" s="62" t="s">
        <v>855</v>
      </c>
      <c r="F362" s="62" t="s">
        <v>709</v>
      </c>
      <c r="G362" s="62">
        <v>20</v>
      </c>
      <c r="H362" s="62" t="s">
        <v>982</v>
      </c>
      <c r="I362" s="62" t="s">
        <v>35</v>
      </c>
      <c r="J362" s="62">
        <v>19</v>
      </c>
      <c r="K362" s="62" t="s">
        <v>973</v>
      </c>
      <c r="L362" s="62" t="s">
        <v>35</v>
      </c>
      <c r="M362" s="62" t="s">
        <v>539</v>
      </c>
      <c r="N362" s="61"/>
      <c r="O362" s="61"/>
      <c r="P362" s="61"/>
      <c r="Q362" s="61"/>
      <c r="R362" s="61"/>
      <c r="S362" s="69" t="s">
        <v>1129</v>
      </c>
    </row>
    <row r="363" spans="1:19" ht="49.5" customHeight="1">
      <c r="A363" s="89" t="s">
        <v>1258</v>
      </c>
      <c r="B363" s="70">
        <v>12957</v>
      </c>
      <c r="C363" s="58" t="s">
        <v>781</v>
      </c>
      <c r="D363" s="62" t="s">
        <v>1135</v>
      </c>
      <c r="E363" s="62" t="s">
        <v>856</v>
      </c>
      <c r="F363" s="62" t="s">
        <v>709</v>
      </c>
      <c r="G363" s="62">
        <v>20</v>
      </c>
      <c r="H363" s="62" t="s">
        <v>973</v>
      </c>
      <c r="I363" s="62" t="s">
        <v>35</v>
      </c>
      <c r="J363" s="62">
        <v>18</v>
      </c>
      <c r="K363" s="62" t="s">
        <v>982</v>
      </c>
      <c r="L363" s="62" t="s">
        <v>35</v>
      </c>
      <c r="M363" s="62" t="s">
        <v>106</v>
      </c>
      <c r="N363" s="61"/>
      <c r="O363" s="61"/>
      <c r="P363" s="61"/>
      <c r="Q363" s="61"/>
      <c r="R363" s="61"/>
      <c r="S363" s="69" t="s">
        <v>1129</v>
      </c>
    </row>
    <row r="364" spans="1:19" ht="49.5" customHeight="1">
      <c r="A364" s="89" t="s">
        <v>1258</v>
      </c>
      <c r="B364" s="70">
        <v>12957</v>
      </c>
      <c r="C364" s="58" t="s">
        <v>781</v>
      </c>
      <c r="D364" s="62" t="s">
        <v>1135</v>
      </c>
      <c r="E364" s="62" t="s">
        <v>109</v>
      </c>
      <c r="F364" s="62" t="s">
        <v>709</v>
      </c>
      <c r="G364" s="62">
        <v>20</v>
      </c>
      <c r="H364" s="62" t="s">
        <v>979</v>
      </c>
      <c r="I364" s="62" t="s">
        <v>35</v>
      </c>
      <c r="J364" s="62">
        <v>18</v>
      </c>
      <c r="K364" s="62" t="s">
        <v>982</v>
      </c>
      <c r="L364" s="62" t="s">
        <v>35</v>
      </c>
      <c r="M364" s="62" t="s">
        <v>106</v>
      </c>
      <c r="N364" s="61"/>
      <c r="O364" s="61"/>
      <c r="P364" s="61"/>
      <c r="Q364" s="61"/>
      <c r="R364" s="61"/>
      <c r="S364" s="69" t="s">
        <v>1129</v>
      </c>
    </row>
    <row r="365" spans="1:19" ht="49.5" customHeight="1">
      <c r="A365" s="89" t="s">
        <v>1258</v>
      </c>
      <c r="B365" s="70">
        <v>12957</v>
      </c>
      <c r="C365" s="58" t="s">
        <v>781</v>
      </c>
      <c r="D365" s="62" t="s">
        <v>1135</v>
      </c>
      <c r="E365" s="62" t="s">
        <v>110</v>
      </c>
      <c r="F365" s="62" t="s">
        <v>709</v>
      </c>
      <c r="G365" s="62">
        <v>20</v>
      </c>
      <c r="H365" s="62" t="s">
        <v>973</v>
      </c>
      <c r="I365" s="62" t="s">
        <v>35</v>
      </c>
      <c r="J365" s="62">
        <v>18</v>
      </c>
      <c r="K365" s="62" t="s">
        <v>816</v>
      </c>
      <c r="L365" s="62" t="s">
        <v>35</v>
      </c>
      <c r="M365" s="62" t="s">
        <v>106</v>
      </c>
      <c r="N365" s="61"/>
      <c r="O365" s="61"/>
      <c r="P365" s="61"/>
      <c r="Q365" s="61"/>
      <c r="R365" s="61"/>
      <c r="S365" s="69" t="s">
        <v>1129</v>
      </c>
    </row>
    <row r="366" spans="1:19" ht="49.5" customHeight="1">
      <c r="A366" s="89" t="s">
        <v>1258</v>
      </c>
      <c r="B366" s="70">
        <v>12957</v>
      </c>
      <c r="C366" s="58" t="s">
        <v>781</v>
      </c>
      <c r="D366" s="62" t="s">
        <v>1135</v>
      </c>
      <c r="E366" s="62" t="s">
        <v>111</v>
      </c>
      <c r="F366" s="62" t="s">
        <v>709</v>
      </c>
      <c r="G366" s="62">
        <v>20</v>
      </c>
      <c r="H366" s="62" t="s">
        <v>973</v>
      </c>
      <c r="I366" s="62" t="s">
        <v>35</v>
      </c>
      <c r="J366" s="62">
        <v>18</v>
      </c>
      <c r="K366" s="62" t="s">
        <v>816</v>
      </c>
      <c r="L366" s="62" t="s">
        <v>35</v>
      </c>
      <c r="M366" s="62" t="s">
        <v>106</v>
      </c>
      <c r="N366" s="61"/>
      <c r="O366" s="61"/>
      <c r="P366" s="61"/>
      <c r="Q366" s="61"/>
      <c r="R366" s="61"/>
      <c r="S366" s="69" t="s">
        <v>1129</v>
      </c>
    </row>
    <row r="367" spans="1:19" ht="49.5" customHeight="1">
      <c r="A367" s="89" t="s">
        <v>1258</v>
      </c>
      <c r="B367" s="70">
        <v>12957</v>
      </c>
      <c r="C367" s="58" t="s">
        <v>781</v>
      </c>
      <c r="D367" s="62" t="s">
        <v>1135</v>
      </c>
      <c r="E367" s="62" t="s">
        <v>112</v>
      </c>
      <c r="F367" s="62" t="s">
        <v>709</v>
      </c>
      <c r="G367" s="62">
        <v>20</v>
      </c>
      <c r="H367" s="62" t="s">
        <v>973</v>
      </c>
      <c r="I367" s="62" t="s">
        <v>35</v>
      </c>
      <c r="J367" s="62">
        <v>18</v>
      </c>
      <c r="K367" s="62" t="s">
        <v>816</v>
      </c>
      <c r="L367" s="62" t="s">
        <v>35</v>
      </c>
      <c r="M367" s="62" t="s">
        <v>106</v>
      </c>
      <c r="N367" s="61"/>
      <c r="O367" s="61"/>
      <c r="P367" s="61"/>
      <c r="Q367" s="61"/>
      <c r="R367" s="61"/>
      <c r="S367" s="69" t="s">
        <v>1129</v>
      </c>
    </row>
    <row r="368" spans="1:19" ht="49.5" customHeight="1">
      <c r="A368" s="89" t="s">
        <v>1258</v>
      </c>
      <c r="B368" s="70">
        <v>12957</v>
      </c>
      <c r="C368" s="58" t="s">
        <v>781</v>
      </c>
      <c r="D368" s="62" t="s">
        <v>1135</v>
      </c>
      <c r="E368" s="93" t="s">
        <v>1269</v>
      </c>
      <c r="F368" s="62" t="s">
        <v>709</v>
      </c>
      <c r="G368" s="62">
        <v>20</v>
      </c>
      <c r="H368" s="62" t="s">
        <v>973</v>
      </c>
      <c r="I368" s="62" t="s">
        <v>35</v>
      </c>
      <c r="J368" s="62">
        <v>18</v>
      </c>
      <c r="K368" s="62" t="s">
        <v>975</v>
      </c>
      <c r="L368" s="62" t="s">
        <v>35</v>
      </c>
      <c r="M368" s="62" t="s">
        <v>539</v>
      </c>
      <c r="N368" s="61"/>
      <c r="O368" s="61"/>
      <c r="P368" s="61"/>
      <c r="Q368" s="61"/>
      <c r="R368" s="61"/>
      <c r="S368" s="69" t="s">
        <v>1129</v>
      </c>
    </row>
    <row r="369" spans="1:19" ht="49.5" customHeight="1">
      <c r="A369" s="89" t="s">
        <v>1258</v>
      </c>
      <c r="B369" s="70">
        <v>12957</v>
      </c>
      <c r="C369" s="58" t="s">
        <v>781</v>
      </c>
      <c r="D369" s="62" t="s">
        <v>1135</v>
      </c>
      <c r="E369" s="62" t="s">
        <v>114</v>
      </c>
      <c r="F369" s="62" t="s">
        <v>709</v>
      </c>
      <c r="G369" s="62">
        <v>20</v>
      </c>
      <c r="H369" s="62" t="s">
        <v>982</v>
      </c>
      <c r="I369" s="62" t="s">
        <v>35</v>
      </c>
      <c r="J369" s="62">
        <v>18</v>
      </c>
      <c r="K369" s="62" t="s">
        <v>975</v>
      </c>
      <c r="L369" s="62" t="s">
        <v>35</v>
      </c>
      <c r="M369" s="62" t="s">
        <v>539</v>
      </c>
      <c r="N369" s="61"/>
      <c r="O369" s="61"/>
      <c r="P369" s="61"/>
      <c r="Q369" s="61"/>
      <c r="R369" s="61"/>
      <c r="S369" s="69" t="s">
        <v>1129</v>
      </c>
    </row>
    <row r="370" spans="1:19" ht="49.5" customHeight="1">
      <c r="A370" s="89" t="s">
        <v>1258</v>
      </c>
      <c r="B370" s="70">
        <v>12957</v>
      </c>
      <c r="C370" s="58" t="s">
        <v>781</v>
      </c>
      <c r="D370" s="62" t="s">
        <v>1135</v>
      </c>
      <c r="E370" s="62" t="s">
        <v>115</v>
      </c>
      <c r="F370" s="62" t="s">
        <v>709</v>
      </c>
      <c r="G370" s="62">
        <v>20</v>
      </c>
      <c r="H370" s="62" t="s">
        <v>816</v>
      </c>
      <c r="I370" s="62" t="s">
        <v>35</v>
      </c>
      <c r="J370" s="62">
        <v>18</v>
      </c>
      <c r="K370" s="62" t="s">
        <v>652</v>
      </c>
      <c r="L370" s="62" t="s">
        <v>35</v>
      </c>
      <c r="M370" s="62" t="s">
        <v>539</v>
      </c>
      <c r="N370" s="61"/>
      <c r="O370" s="61"/>
      <c r="P370" s="61"/>
      <c r="Q370" s="61"/>
      <c r="R370" s="61"/>
      <c r="S370" s="69" t="s">
        <v>1129</v>
      </c>
    </row>
    <row r="371" spans="1:19" ht="49.5" customHeight="1">
      <c r="A371" s="89" t="s">
        <v>1258</v>
      </c>
      <c r="B371" s="70">
        <v>12957</v>
      </c>
      <c r="C371" s="58" t="s">
        <v>781</v>
      </c>
      <c r="D371" s="62" t="s">
        <v>1135</v>
      </c>
      <c r="E371" s="62" t="s">
        <v>116</v>
      </c>
      <c r="F371" s="62" t="s">
        <v>709</v>
      </c>
      <c r="G371" s="62">
        <v>20</v>
      </c>
      <c r="H371" s="62" t="s">
        <v>816</v>
      </c>
      <c r="I371" s="62" t="s">
        <v>35</v>
      </c>
      <c r="J371" s="62">
        <v>18</v>
      </c>
      <c r="K371" s="62" t="s">
        <v>652</v>
      </c>
      <c r="L371" s="62" t="s">
        <v>35</v>
      </c>
      <c r="M371" s="62" t="s">
        <v>539</v>
      </c>
      <c r="N371" s="61"/>
      <c r="O371" s="61"/>
      <c r="P371" s="61"/>
      <c r="Q371" s="61"/>
      <c r="R371" s="61"/>
      <c r="S371" s="69" t="s">
        <v>1129</v>
      </c>
    </row>
    <row r="372" spans="1:19" ht="49.5" customHeight="1">
      <c r="A372" s="89" t="s">
        <v>1258</v>
      </c>
      <c r="B372" s="70">
        <v>12957</v>
      </c>
      <c r="C372" s="58" t="s">
        <v>781</v>
      </c>
      <c r="D372" s="62" t="s">
        <v>1135</v>
      </c>
      <c r="E372" s="62" t="s">
        <v>117</v>
      </c>
      <c r="F372" s="62" t="s">
        <v>709</v>
      </c>
      <c r="G372" s="62">
        <v>20</v>
      </c>
      <c r="H372" s="62" t="s">
        <v>816</v>
      </c>
      <c r="I372" s="62" t="s">
        <v>35</v>
      </c>
      <c r="J372" s="62">
        <v>18</v>
      </c>
      <c r="K372" s="62" t="s">
        <v>652</v>
      </c>
      <c r="L372" s="62" t="s">
        <v>35</v>
      </c>
      <c r="M372" s="62" t="s">
        <v>539</v>
      </c>
      <c r="N372" s="61"/>
      <c r="O372" s="61"/>
      <c r="P372" s="61"/>
      <c r="Q372" s="61"/>
      <c r="R372" s="61"/>
      <c r="S372" s="69" t="s">
        <v>1129</v>
      </c>
    </row>
    <row r="373" spans="1:19" ht="49.5" customHeight="1">
      <c r="A373" s="89" t="s">
        <v>1258</v>
      </c>
      <c r="B373" s="70">
        <v>12957</v>
      </c>
      <c r="C373" s="58" t="s">
        <v>781</v>
      </c>
      <c r="D373" s="62" t="s">
        <v>1135</v>
      </c>
      <c r="E373" s="62" t="s">
        <v>118</v>
      </c>
      <c r="F373" s="62" t="s">
        <v>709</v>
      </c>
      <c r="G373" s="62">
        <v>20</v>
      </c>
      <c r="H373" s="62" t="s">
        <v>975</v>
      </c>
      <c r="I373" s="62" t="s">
        <v>35</v>
      </c>
      <c r="J373" s="62">
        <v>18</v>
      </c>
      <c r="K373" s="62" t="s">
        <v>915</v>
      </c>
      <c r="L373" s="62" t="s">
        <v>35</v>
      </c>
      <c r="M373" s="62" t="s">
        <v>539</v>
      </c>
      <c r="N373" s="61"/>
      <c r="O373" s="61"/>
      <c r="P373" s="61"/>
      <c r="Q373" s="61"/>
      <c r="R373" s="61"/>
      <c r="S373" s="69" t="s">
        <v>1129</v>
      </c>
    </row>
    <row r="374" spans="1:19" ht="49.5" customHeight="1">
      <c r="A374" s="89" t="s">
        <v>1258</v>
      </c>
      <c r="B374" s="70">
        <v>12957</v>
      </c>
      <c r="C374" s="58" t="s">
        <v>781</v>
      </c>
      <c r="D374" s="62" t="s">
        <v>1135</v>
      </c>
      <c r="E374" s="62" t="s">
        <v>119</v>
      </c>
      <c r="F374" s="62" t="s">
        <v>709</v>
      </c>
      <c r="G374" s="62">
        <v>20</v>
      </c>
      <c r="H374" s="62" t="s">
        <v>975</v>
      </c>
      <c r="I374" s="62" t="s">
        <v>35</v>
      </c>
      <c r="J374" s="62">
        <v>18</v>
      </c>
      <c r="K374" s="62" t="s">
        <v>915</v>
      </c>
      <c r="L374" s="62" t="s">
        <v>35</v>
      </c>
      <c r="M374" s="62" t="s">
        <v>539</v>
      </c>
      <c r="N374" s="61"/>
      <c r="O374" s="61"/>
      <c r="P374" s="61"/>
      <c r="Q374" s="61"/>
      <c r="R374" s="61"/>
      <c r="S374" s="69" t="s">
        <v>1129</v>
      </c>
    </row>
    <row r="375" spans="1:19" ht="49.5" customHeight="1">
      <c r="A375" s="89" t="s">
        <v>1258</v>
      </c>
      <c r="B375" s="70">
        <v>12957</v>
      </c>
      <c r="C375" s="58" t="s">
        <v>781</v>
      </c>
      <c r="D375" s="62" t="s">
        <v>1135</v>
      </c>
      <c r="E375" s="93" t="s">
        <v>1289</v>
      </c>
      <c r="F375" s="62" t="s">
        <v>709</v>
      </c>
      <c r="G375" s="62">
        <v>20</v>
      </c>
      <c r="H375" s="62" t="s">
        <v>652</v>
      </c>
      <c r="I375" s="62" t="s">
        <v>35</v>
      </c>
      <c r="J375" s="62">
        <v>18</v>
      </c>
      <c r="K375" s="62" t="s">
        <v>657</v>
      </c>
      <c r="L375" s="62" t="s">
        <v>35</v>
      </c>
      <c r="M375" s="62" t="s">
        <v>539</v>
      </c>
      <c r="N375" s="61"/>
      <c r="O375" s="61"/>
      <c r="P375" s="61"/>
      <c r="Q375" s="61"/>
      <c r="R375" s="61"/>
      <c r="S375" s="69" t="s">
        <v>1129</v>
      </c>
    </row>
    <row r="376" spans="1:19" ht="49.5" customHeight="1">
      <c r="A376" s="89" t="s">
        <v>1258</v>
      </c>
      <c r="B376" s="70">
        <v>12957</v>
      </c>
      <c r="C376" s="58" t="s">
        <v>781</v>
      </c>
      <c r="D376" s="62" t="s">
        <v>986</v>
      </c>
      <c r="E376" s="93" t="s">
        <v>1289</v>
      </c>
      <c r="F376" s="62" t="s">
        <v>848</v>
      </c>
      <c r="G376" s="62">
        <v>20</v>
      </c>
      <c r="H376" s="62" t="s">
        <v>973</v>
      </c>
      <c r="I376" s="62" t="s">
        <v>653</v>
      </c>
      <c r="J376" s="62">
        <v>18</v>
      </c>
      <c r="K376" s="62" t="s">
        <v>1031</v>
      </c>
      <c r="L376" s="62" t="s">
        <v>987</v>
      </c>
      <c r="M376" s="62">
        <v>0.01</v>
      </c>
      <c r="N376" s="61"/>
      <c r="O376" s="61"/>
      <c r="P376" s="61"/>
      <c r="Q376" s="61"/>
      <c r="R376" s="61"/>
      <c r="S376" s="69"/>
    </row>
    <row r="377" spans="1:19" ht="49.5" customHeight="1">
      <c r="A377" s="89" t="s">
        <v>1258</v>
      </c>
      <c r="B377" s="70">
        <v>12957</v>
      </c>
      <c r="C377" s="58" t="s">
        <v>781</v>
      </c>
      <c r="D377" s="62" t="s">
        <v>1135</v>
      </c>
      <c r="E377" s="62" t="s">
        <v>855</v>
      </c>
      <c r="F377" s="62" t="s">
        <v>709</v>
      </c>
      <c r="G377" s="62">
        <v>20</v>
      </c>
      <c r="H377" s="62" t="s">
        <v>975</v>
      </c>
      <c r="I377" s="62" t="s">
        <v>35</v>
      </c>
      <c r="J377" s="62">
        <v>19</v>
      </c>
      <c r="K377" s="62" t="s">
        <v>975</v>
      </c>
      <c r="L377" s="62" t="s">
        <v>35</v>
      </c>
      <c r="M377" s="62" t="s">
        <v>539</v>
      </c>
      <c r="N377" s="61"/>
      <c r="O377" s="61"/>
      <c r="P377" s="61"/>
      <c r="Q377" s="61"/>
      <c r="R377" s="61"/>
      <c r="S377" s="69" t="s">
        <v>1129</v>
      </c>
    </row>
    <row r="378" spans="1:19" ht="49.5" customHeight="1">
      <c r="A378" s="89" t="s">
        <v>1258</v>
      </c>
      <c r="B378" s="70">
        <v>12957</v>
      </c>
      <c r="C378" s="58" t="s">
        <v>781</v>
      </c>
      <c r="D378" s="62" t="s">
        <v>1135</v>
      </c>
      <c r="E378" s="62" t="s">
        <v>856</v>
      </c>
      <c r="F378" s="62" t="s">
        <v>848</v>
      </c>
      <c r="G378" s="62">
        <v>20</v>
      </c>
      <c r="H378" s="62" t="s">
        <v>975</v>
      </c>
      <c r="I378" s="62" t="s">
        <v>35</v>
      </c>
      <c r="J378" s="62">
        <v>18</v>
      </c>
      <c r="K378" s="62" t="s">
        <v>816</v>
      </c>
      <c r="L378" s="62" t="s">
        <v>35</v>
      </c>
      <c r="M378" s="62" t="s">
        <v>539</v>
      </c>
      <c r="N378" s="61"/>
      <c r="O378" s="61"/>
      <c r="P378" s="61"/>
      <c r="Q378" s="61"/>
      <c r="R378" s="61"/>
      <c r="S378" s="69" t="s">
        <v>1129</v>
      </c>
    </row>
    <row r="379" spans="1:19" ht="49.5" customHeight="1">
      <c r="A379" s="89" t="s">
        <v>1258</v>
      </c>
      <c r="B379" s="70">
        <v>12957</v>
      </c>
      <c r="C379" s="58" t="s">
        <v>781</v>
      </c>
      <c r="D379" s="62" t="s">
        <v>1135</v>
      </c>
      <c r="E379" s="62" t="s">
        <v>109</v>
      </c>
      <c r="F379" s="62" t="s">
        <v>848</v>
      </c>
      <c r="G379" s="62">
        <v>20</v>
      </c>
      <c r="H379" s="62" t="s">
        <v>975</v>
      </c>
      <c r="I379" s="62" t="s">
        <v>35</v>
      </c>
      <c r="J379" s="62">
        <v>18</v>
      </c>
      <c r="K379" s="62" t="s">
        <v>975</v>
      </c>
      <c r="L379" s="62" t="s">
        <v>35</v>
      </c>
      <c r="M379" s="62" t="s">
        <v>539</v>
      </c>
      <c r="N379" s="61"/>
      <c r="O379" s="61"/>
      <c r="P379" s="61"/>
      <c r="Q379" s="61"/>
      <c r="R379" s="61"/>
      <c r="S379" s="69" t="s">
        <v>1129</v>
      </c>
    </row>
    <row r="380" spans="1:19" ht="49.5" customHeight="1">
      <c r="A380" s="89" t="s">
        <v>1258</v>
      </c>
      <c r="B380" s="70">
        <v>12957</v>
      </c>
      <c r="C380" s="58" t="s">
        <v>781</v>
      </c>
      <c r="D380" s="62" t="s">
        <v>1135</v>
      </c>
      <c r="E380" s="62" t="s">
        <v>110</v>
      </c>
      <c r="F380" s="62" t="s">
        <v>848</v>
      </c>
      <c r="G380" s="62">
        <v>20</v>
      </c>
      <c r="H380" s="62" t="s">
        <v>816</v>
      </c>
      <c r="I380" s="62" t="s">
        <v>35</v>
      </c>
      <c r="J380" s="62">
        <v>18</v>
      </c>
      <c r="K380" s="62" t="s">
        <v>975</v>
      </c>
      <c r="L380" s="62" t="s">
        <v>35</v>
      </c>
      <c r="M380" s="62" t="s">
        <v>539</v>
      </c>
      <c r="N380" s="61"/>
      <c r="O380" s="61"/>
      <c r="P380" s="61"/>
      <c r="Q380" s="61"/>
      <c r="R380" s="61"/>
      <c r="S380" s="69" t="s">
        <v>1129</v>
      </c>
    </row>
    <row r="381" spans="1:19" ht="49.5" customHeight="1">
      <c r="A381" s="89" t="s">
        <v>1258</v>
      </c>
      <c r="B381" s="70">
        <v>12957</v>
      </c>
      <c r="C381" s="58" t="s">
        <v>781</v>
      </c>
      <c r="D381" s="62" t="s">
        <v>1135</v>
      </c>
      <c r="E381" s="62" t="s">
        <v>111</v>
      </c>
      <c r="F381" s="62" t="s">
        <v>848</v>
      </c>
      <c r="G381" s="62">
        <v>20</v>
      </c>
      <c r="H381" s="62" t="s">
        <v>816</v>
      </c>
      <c r="I381" s="62" t="s">
        <v>35</v>
      </c>
      <c r="J381" s="62">
        <v>18</v>
      </c>
      <c r="K381" s="62" t="s">
        <v>652</v>
      </c>
      <c r="L381" s="62" t="s">
        <v>35</v>
      </c>
      <c r="M381" s="62" t="s">
        <v>539</v>
      </c>
      <c r="N381" s="61"/>
      <c r="O381" s="61"/>
      <c r="P381" s="61"/>
      <c r="Q381" s="61"/>
      <c r="R381" s="61"/>
      <c r="S381" s="69" t="s">
        <v>1129</v>
      </c>
    </row>
    <row r="382" spans="1:19" ht="49.5" customHeight="1">
      <c r="A382" s="89" t="s">
        <v>1258</v>
      </c>
      <c r="B382" s="70">
        <v>12957</v>
      </c>
      <c r="C382" s="58" t="s">
        <v>781</v>
      </c>
      <c r="D382" s="62" t="s">
        <v>1136</v>
      </c>
      <c r="E382" s="62" t="s">
        <v>112</v>
      </c>
      <c r="F382" s="62" t="s">
        <v>848</v>
      </c>
      <c r="G382" s="62">
        <v>20</v>
      </c>
      <c r="H382" s="62" t="s">
        <v>975</v>
      </c>
      <c r="I382" s="62" t="s">
        <v>35</v>
      </c>
      <c r="J382" s="62">
        <v>18</v>
      </c>
      <c r="K382" s="62" t="s">
        <v>652</v>
      </c>
      <c r="L382" s="62" t="s">
        <v>35</v>
      </c>
      <c r="M382" s="62" t="s">
        <v>539</v>
      </c>
      <c r="N382" s="61"/>
      <c r="O382" s="61"/>
      <c r="P382" s="61"/>
      <c r="Q382" s="61"/>
      <c r="R382" s="61"/>
      <c r="S382" s="69" t="s">
        <v>1129</v>
      </c>
    </row>
    <row r="383" spans="1:19" ht="49.5" customHeight="1">
      <c r="A383" s="89" t="s">
        <v>1258</v>
      </c>
      <c r="B383" s="70">
        <v>12957</v>
      </c>
      <c r="C383" s="58" t="s">
        <v>781</v>
      </c>
      <c r="D383" s="62" t="s">
        <v>1136</v>
      </c>
      <c r="E383" s="93" t="s">
        <v>1269</v>
      </c>
      <c r="F383" s="62" t="s">
        <v>848</v>
      </c>
      <c r="G383" s="62">
        <v>20</v>
      </c>
      <c r="H383" s="62" t="s">
        <v>975</v>
      </c>
      <c r="I383" s="62" t="s">
        <v>35</v>
      </c>
      <c r="J383" s="62">
        <v>18</v>
      </c>
      <c r="K383" s="62" t="s">
        <v>652</v>
      </c>
      <c r="L383" s="62" t="s">
        <v>35</v>
      </c>
      <c r="M383" s="62" t="s">
        <v>539</v>
      </c>
      <c r="N383" s="61"/>
      <c r="O383" s="61"/>
      <c r="P383" s="61"/>
      <c r="Q383" s="61"/>
      <c r="R383" s="61"/>
      <c r="S383" s="69" t="s">
        <v>1129</v>
      </c>
    </row>
    <row r="384" spans="1:19" ht="49.5" customHeight="1">
      <c r="A384" s="89" t="s">
        <v>1258</v>
      </c>
      <c r="B384" s="70">
        <v>12957</v>
      </c>
      <c r="C384" s="58" t="s">
        <v>781</v>
      </c>
      <c r="D384" s="62" t="s">
        <v>1136</v>
      </c>
      <c r="E384" s="62" t="s">
        <v>114</v>
      </c>
      <c r="F384" s="62" t="s">
        <v>848</v>
      </c>
      <c r="G384" s="62">
        <v>20</v>
      </c>
      <c r="H384" s="62" t="s">
        <v>652</v>
      </c>
      <c r="I384" s="62" t="s">
        <v>35</v>
      </c>
      <c r="J384" s="62">
        <v>18</v>
      </c>
      <c r="K384" s="62" t="s">
        <v>652</v>
      </c>
      <c r="L384" s="62" t="s">
        <v>35</v>
      </c>
      <c r="M384" s="62" t="s">
        <v>539</v>
      </c>
      <c r="N384" s="61"/>
      <c r="O384" s="61"/>
      <c r="P384" s="61"/>
      <c r="Q384" s="61"/>
      <c r="R384" s="61"/>
      <c r="S384" s="69" t="s">
        <v>1129</v>
      </c>
    </row>
    <row r="385" spans="1:19" ht="49.5" customHeight="1">
      <c r="A385" s="89" t="s">
        <v>1258</v>
      </c>
      <c r="B385" s="70">
        <v>12957</v>
      </c>
      <c r="C385" s="58" t="s">
        <v>781</v>
      </c>
      <c r="D385" s="62" t="s">
        <v>1136</v>
      </c>
      <c r="E385" s="62" t="s">
        <v>115</v>
      </c>
      <c r="F385" s="62" t="s">
        <v>848</v>
      </c>
      <c r="G385" s="62">
        <v>20</v>
      </c>
      <c r="H385" s="62" t="s">
        <v>652</v>
      </c>
      <c r="I385" s="62" t="s">
        <v>35</v>
      </c>
      <c r="J385" s="62">
        <v>18</v>
      </c>
      <c r="K385" s="62" t="s">
        <v>652</v>
      </c>
      <c r="L385" s="62" t="s">
        <v>35</v>
      </c>
      <c r="M385" s="62" t="s">
        <v>539</v>
      </c>
      <c r="N385" s="61"/>
      <c r="O385" s="61"/>
      <c r="P385" s="61"/>
      <c r="Q385" s="61"/>
      <c r="R385" s="61"/>
      <c r="S385" s="69" t="s">
        <v>1129</v>
      </c>
    </row>
    <row r="386" spans="1:19" ht="49.5" customHeight="1">
      <c r="A386" s="89" t="s">
        <v>1258</v>
      </c>
      <c r="B386" s="70">
        <v>12957</v>
      </c>
      <c r="C386" s="58" t="s">
        <v>781</v>
      </c>
      <c r="D386" s="62" t="s">
        <v>1136</v>
      </c>
      <c r="E386" s="62" t="s">
        <v>116</v>
      </c>
      <c r="F386" s="62" t="s">
        <v>848</v>
      </c>
      <c r="G386" s="62">
        <v>20</v>
      </c>
      <c r="H386" s="62" t="s">
        <v>652</v>
      </c>
      <c r="I386" s="62" t="s">
        <v>35</v>
      </c>
      <c r="J386" s="62">
        <v>18</v>
      </c>
      <c r="K386" s="62" t="s">
        <v>654</v>
      </c>
      <c r="L386" s="62" t="s">
        <v>35</v>
      </c>
      <c r="M386" s="62" t="s">
        <v>539</v>
      </c>
      <c r="N386" s="61"/>
      <c r="O386" s="61"/>
      <c r="P386" s="61"/>
      <c r="Q386" s="61"/>
      <c r="R386" s="61"/>
      <c r="S386" s="69" t="s">
        <v>1129</v>
      </c>
    </row>
    <row r="387" spans="1:19" ht="49.5" customHeight="1">
      <c r="A387" s="89" t="s">
        <v>1258</v>
      </c>
      <c r="B387" s="70">
        <v>12957</v>
      </c>
      <c r="C387" s="58" t="s">
        <v>781</v>
      </c>
      <c r="D387" s="62" t="s">
        <v>1136</v>
      </c>
      <c r="E387" s="62" t="s">
        <v>117</v>
      </c>
      <c r="F387" s="62" t="s">
        <v>848</v>
      </c>
      <c r="G387" s="62">
        <v>20</v>
      </c>
      <c r="H387" s="62" t="s">
        <v>652</v>
      </c>
      <c r="I387" s="62" t="s">
        <v>35</v>
      </c>
      <c r="J387" s="62">
        <v>18</v>
      </c>
      <c r="K387" s="62" t="s">
        <v>654</v>
      </c>
      <c r="L387" s="62" t="s">
        <v>35</v>
      </c>
      <c r="M387" s="62" t="s">
        <v>539</v>
      </c>
      <c r="N387" s="61"/>
      <c r="O387" s="61"/>
      <c r="P387" s="61"/>
      <c r="Q387" s="61"/>
      <c r="R387" s="61"/>
      <c r="S387" s="69" t="s">
        <v>1129</v>
      </c>
    </row>
    <row r="388" spans="1:19" ht="49.5" customHeight="1">
      <c r="A388" s="89" t="s">
        <v>1258</v>
      </c>
      <c r="B388" s="70">
        <v>12957</v>
      </c>
      <c r="C388" s="58" t="s">
        <v>781</v>
      </c>
      <c r="D388" s="62" t="s">
        <v>1136</v>
      </c>
      <c r="E388" s="62" t="s">
        <v>118</v>
      </c>
      <c r="F388" s="62" t="s">
        <v>848</v>
      </c>
      <c r="G388" s="62">
        <v>20</v>
      </c>
      <c r="H388" s="62" t="s">
        <v>652</v>
      </c>
      <c r="I388" s="62" t="s">
        <v>35</v>
      </c>
      <c r="J388" s="62">
        <v>18</v>
      </c>
      <c r="K388" s="62" t="s">
        <v>654</v>
      </c>
      <c r="L388" s="62" t="s">
        <v>35</v>
      </c>
      <c r="M388" s="62" t="s">
        <v>539</v>
      </c>
      <c r="N388" s="61"/>
      <c r="O388" s="61"/>
      <c r="P388" s="61"/>
      <c r="Q388" s="61"/>
      <c r="R388" s="61"/>
      <c r="S388" s="69" t="s">
        <v>1129</v>
      </c>
    </row>
    <row r="389" spans="1:19" ht="49.5" customHeight="1">
      <c r="A389" s="89" t="s">
        <v>1258</v>
      </c>
      <c r="B389" s="70">
        <v>12957</v>
      </c>
      <c r="C389" s="58" t="s">
        <v>781</v>
      </c>
      <c r="D389" s="62" t="s">
        <v>1136</v>
      </c>
      <c r="E389" s="62" t="s">
        <v>119</v>
      </c>
      <c r="F389" s="62" t="s">
        <v>848</v>
      </c>
      <c r="G389" s="62">
        <v>20</v>
      </c>
      <c r="H389" s="62" t="s">
        <v>654</v>
      </c>
      <c r="I389" s="62" t="s">
        <v>35</v>
      </c>
      <c r="J389" s="62">
        <v>18</v>
      </c>
      <c r="K389" s="62" t="s">
        <v>915</v>
      </c>
      <c r="L389" s="62" t="s">
        <v>35</v>
      </c>
      <c r="M389" s="62" t="s">
        <v>539</v>
      </c>
      <c r="N389" s="61"/>
      <c r="O389" s="61"/>
      <c r="P389" s="61"/>
      <c r="Q389" s="61"/>
      <c r="R389" s="61"/>
      <c r="S389" s="69" t="s">
        <v>1129</v>
      </c>
    </row>
    <row r="390" spans="1:19" ht="49.5" customHeight="1">
      <c r="A390" s="89" t="s">
        <v>1258</v>
      </c>
      <c r="B390" s="70">
        <v>12957</v>
      </c>
      <c r="C390" s="58" t="s">
        <v>781</v>
      </c>
      <c r="D390" s="62" t="s">
        <v>1136</v>
      </c>
      <c r="E390" s="93" t="s">
        <v>1289</v>
      </c>
      <c r="F390" s="62" t="s">
        <v>848</v>
      </c>
      <c r="G390" s="62">
        <v>20</v>
      </c>
      <c r="H390" s="62" t="s">
        <v>654</v>
      </c>
      <c r="I390" s="62" t="s">
        <v>35</v>
      </c>
      <c r="J390" s="62">
        <v>18</v>
      </c>
      <c r="K390" s="62" t="s">
        <v>915</v>
      </c>
      <c r="L390" s="62" t="s">
        <v>35</v>
      </c>
      <c r="M390" s="62" t="s">
        <v>539</v>
      </c>
      <c r="N390" s="61"/>
      <c r="O390" s="61"/>
      <c r="P390" s="61"/>
      <c r="Q390" s="61"/>
      <c r="R390" s="61"/>
      <c r="S390" s="69" t="s">
        <v>1129</v>
      </c>
    </row>
    <row r="391" spans="1:19" ht="49.5" customHeight="1">
      <c r="A391" s="89" t="s">
        <v>1258</v>
      </c>
      <c r="B391" s="70">
        <v>12957</v>
      </c>
      <c r="C391" s="58" t="s">
        <v>781</v>
      </c>
      <c r="D391" s="62" t="s">
        <v>1136</v>
      </c>
      <c r="E391" s="93" t="s">
        <v>1289</v>
      </c>
      <c r="F391" s="62" t="s">
        <v>848</v>
      </c>
      <c r="G391" s="62">
        <v>20</v>
      </c>
      <c r="H391" s="62" t="s">
        <v>35</v>
      </c>
      <c r="I391" s="62" t="s">
        <v>35</v>
      </c>
      <c r="J391" s="62">
        <v>18</v>
      </c>
      <c r="K391" s="62" t="s">
        <v>35</v>
      </c>
      <c r="L391" s="62" t="s">
        <v>35</v>
      </c>
      <c r="M391" s="62" t="s">
        <v>539</v>
      </c>
      <c r="N391" s="61"/>
      <c r="O391" s="61"/>
      <c r="P391" s="61"/>
      <c r="Q391" s="61"/>
      <c r="R391" s="61"/>
      <c r="S391" s="69" t="s">
        <v>1129</v>
      </c>
    </row>
    <row r="392" spans="1:19" ht="49.5" customHeight="1">
      <c r="A392" s="89" t="s">
        <v>1258</v>
      </c>
      <c r="B392" s="70">
        <v>12843</v>
      </c>
      <c r="C392" s="58" t="s">
        <v>834</v>
      </c>
      <c r="D392" s="62" t="s">
        <v>988</v>
      </c>
      <c r="E392" s="62" t="s">
        <v>466</v>
      </c>
      <c r="F392" s="62" t="s">
        <v>537</v>
      </c>
      <c r="G392" s="62">
        <v>35</v>
      </c>
      <c r="H392" s="62">
        <v>3.1</v>
      </c>
      <c r="I392" s="62">
        <v>3.1</v>
      </c>
      <c r="J392" s="62">
        <v>35</v>
      </c>
      <c r="K392" s="62">
        <v>3.2</v>
      </c>
      <c r="L392" s="62">
        <v>3.2</v>
      </c>
      <c r="M392" s="62" t="s">
        <v>35</v>
      </c>
      <c r="N392" s="61"/>
      <c r="O392" s="61"/>
      <c r="P392" s="61"/>
      <c r="Q392" s="61"/>
      <c r="R392" s="61"/>
      <c r="S392" s="69"/>
    </row>
    <row r="393" spans="1:19" ht="49.5" customHeight="1">
      <c r="A393" s="89" t="s">
        <v>1258</v>
      </c>
      <c r="B393" s="70">
        <v>12843</v>
      </c>
      <c r="C393" s="58" t="s">
        <v>834</v>
      </c>
      <c r="D393" s="62" t="s">
        <v>988</v>
      </c>
      <c r="E393" s="62" t="s">
        <v>120</v>
      </c>
      <c r="F393" s="62" t="s">
        <v>537</v>
      </c>
      <c r="G393" s="62">
        <v>35</v>
      </c>
      <c r="H393" s="62">
        <v>3.3</v>
      </c>
      <c r="I393" s="62">
        <v>2.6</v>
      </c>
      <c r="J393" s="62">
        <v>35</v>
      </c>
      <c r="K393" s="62">
        <v>3.5</v>
      </c>
      <c r="L393" s="62">
        <v>2.9</v>
      </c>
      <c r="M393" s="62" t="s">
        <v>35</v>
      </c>
      <c r="N393" s="61"/>
      <c r="O393" s="61"/>
      <c r="P393" s="61"/>
      <c r="Q393" s="61"/>
      <c r="R393" s="61"/>
      <c r="S393" s="69"/>
    </row>
    <row r="394" spans="1:19" ht="49.5" customHeight="1">
      <c r="A394" s="89" t="s">
        <v>1258</v>
      </c>
      <c r="B394" s="70">
        <v>12843</v>
      </c>
      <c r="C394" s="58" t="s">
        <v>834</v>
      </c>
      <c r="D394" s="62" t="s">
        <v>988</v>
      </c>
      <c r="E394" s="62" t="s">
        <v>109</v>
      </c>
      <c r="F394" s="62" t="s">
        <v>537</v>
      </c>
      <c r="G394" s="62">
        <v>35</v>
      </c>
      <c r="H394" s="62">
        <v>3.3</v>
      </c>
      <c r="I394" s="62">
        <v>2.6</v>
      </c>
      <c r="J394" s="62">
        <v>35</v>
      </c>
      <c r="K394" s="62">
        <v>3.4</v>
      </c>
      <c r="L394" s="62">
        <v>2.6</v>
      </c>
      <c r="M394" s="62" t="s">
        <v>35</v>
      </c>
      <c r="N394" s="61"/>
      <c r="O394" s="61"/>
      <c r="P394" s="61"/>
      <c r="Q394" s="61"/>
      <c r="R394" s="61"/>
      <c r="S394" s="69"/>
    </row>
    <row r="395" spans="1:19" ht="49.5" customHeight="1">
      <c r="A395" s="89" t="s">
        <v>1258</v>
      </c>
      <c r="B395" s="70">
        <v>12843</v>
      </c>
      <c r="C395" s="58" t="s">
        <v>834</v>
      </c>
      <c r="D395" s="62" t="s">
        <v>988</v>
      </c>
      <c r="E395" s="62" t="s">
        <v>110</v>
      </c>
      <c r="F395" s="62" t="s">
        <v>537</v>
      </c>
      <c r="G395" s="62">
        <v>35</v>
      </c>
      <c r="H395" s="62">
        <v>2.9</v>
      </c>
      <c r="I395" s="62">
        <v>2.6</v>
      </c>
      <c r="J395" s="62">
        <v>35</v>
      </c>
      <c r="K395" s="62">
        <v>3</v>
      </c>
      <c r="L395" s="62">
        <v>2.2999999999999998</v>
      </c>
      <c r="M395" s="62" t="s">
        <v>35</v>
      </c>
      <c r="N395" s="61"/>
      <c r="O395" s="61"/>
      <c r="P395" s="61"/>
      <c r="Q395" s="61"/>
      <c r="R395" s="61"/>
      <c r="S395" s="69"/>
    </row>
    <row r="396" spans="1:19" ht="49.5" customHeight="1">
      <c r="A396" s="89" t="s">
        <v>1258</v>
      </c>
      <c r="B396" s="70">
        <v>12843</v>
      </c>
      <c r="C396" s="58" t="s">
        <v>834</v>
      </c>
      <c r="D396" s="62" t="s">
        <v>988</v>
      </c>
      <c r="E396" s="62" t="s">
        <v>111</v>
      </c>
      <c r="F396" s="62" t="s">
        <v>537</v>
      </c>
      <c r="G396" s="62">
        <v>35</v>
      </c>
      <c r="H396" s="62">
        <v>2.7</v>
      </c>
      <c r="I396" s="62">
        <v>3.2</v>
      </c>
      <c r="J396" s="62">
        <v>35</v>
      </c>
      <c r="K396" s="62">
        <v>2.8</v>
      </c>
      <c r="L396" s="62">
        <v>3.1</v>
      </c>
      <c r="M396" s="62" t="s">
        <v>35</v>
      </c>
      <c r="N396" s="61"/>
      <c r="O396" s="61"/>
      <c r="P396" s="61"/>
      <c r="Q396" s="61"/>
      <c r="R396" s="61"/>
      <c r="S396" s="69"/>
    </row>
    <row r="397" spans="1:19" ht="49.5" customHeight="1">
      <c r="A397" s="89" t="s">
        <v>1258</v>
      </c>
      <c r="B397" s="70">
        <v>12843</v>
      </c>
      <c r="C397" s="58" t="s">
        <v>834</v>
      </c>
      <c r="D397" s="62" t="s">
        <v>988</v>
      </c>
      <c r="E397" s="62" t="s">
        <v>112</v>
      </c>
      <c r="F397" s="62" t="s">
        <v>537</v>
      </c>
      <c r="G397" s="62">
        <v>35</v>
      </c>
      <c r="H397" s="62">
        <v>2.2999999999999998</v>
      </c>
      <c r="I397" s="62">
        <v>2.6</v>
      </c>
      <c r="J397" s="62">
        <v>35</v>
      </c>
      <c r="K397" s="62">
        <v>2.4</v>
      </c>
      <c r="L397" s="62">
        <v>2.9</v>
      </c>
      <c r="M397" s="62" t="s">
        <v>35</v>
      </c>
      <c r="N397" s="61"/>
      <c r="O397" s="61"/>
      <c r="P397" s="61"/>
      <c r="Q397" s="61"/>
      <c r="R397" s="61"/>
      <c r="S397" s="69"/>
    </row>
    <row r="398" spans="1:19" ht="49.5" customHeight="1">
      <c r="A398" s="89" t="s">
        <v>1258</v>
      </c>
      <c r="B398" s="70">
        <v>12843</v>
      </c>
      <c r="C398" s="58" t="s">
        <v>834</v>
      </c>
      <c r="D398" s="62" t="s">
        <v>988</v>
      </c>
      <c r="E398" s="93" t="s">
        <v>1269</v>
      </c>
      <c r="F398" s="62" t="s">
        <v>537</v>
      </c>
      <c r="G398" s="62">
        <v>35</v>
      </c>
      <c r="H398" s="62">
        <v>1.8</v>
      </c>
      <c r="I398" s="62">
        <v>2.1</v>
      </c>
      <c r="J398" s="62">
        <v>35</v>
      </c>
      <c r="K398" s="62">
        <v>1.9</v>
      </c>
      <c r="L398" s="62">
        <v>2.6</v>
      </c>
      <c r="M398" s="62" t="s">
        <v>35</v>
      </c>
      <c r="N398" s="61"/>
      <c r="O398" s="61"/>
      <c r="P398" s="61"/>
      <c r="Q398" s="61"/>
      <c r="R398" s="61"/>
      <c r="S398" s="69"/>
    </row>
    <row r="399" spans="1:19" ht="49.5" customHeight="1">
      <c r="A399" s="89" t="s">
        <v>1258</v>
      </c>
      <c r="B399" s="70">
        <v>13289</v>
      </c>
      <c r="C399" s="58" t="s">
        <v>813</v>
      </c>
      <c r="D399" s="62" t="s">
        <v>989</v>
      </c>
      <c r="E399" s="62" t="s">
        <v>909</v>
      </c>
      <c r="F399" s="62" t="s">
        <v>537</v>
      </c>
      <c r="G399" s="62">
        <v>197</v>
      </c>
      <c r="H399" s="62">
        <v>2.2000000000000002</v>
      </c>
      <c r="I399" s="62">
        <v>1.9</v>
      </c>
      <c r="J399" s="62">
        <v>196</v>
      </c>
      <c r="K399" s="62">
        <v>2.8</v>
      </c>
      <c r="L399" s="62">
        <v>2.2000000000000002</v>
      </c>
      <c r="M399" s="62">
        <v>3.0000000000000001E-3</v>
      </c>
      <c r="N399" s="61"/>
      <c r="O399" s="61"/>
      <c r="P399" s="61"/>
      <c r="Q399" s="61"/>
      <c r="R399" s="61"/>
      <c r="S399" s="69"/>
    </row>
    <row r="400" spans="1:19" ht="49.5" customHeight="1">
      <c r="A400" s="89" t="s">
        <v>1258</v>
      </c>
      <c r="B400" s="70">
        <v>13289</v>
      </c>
      <c r="C400" s="58" t="s">
        <v>813</v>
      </c>
      <c r="D400" s="54" t="s">
        <v>748</v>
      </c>
      <c r="E400" s="62" t="s">
        <v>1262</v>
      </c>
      <c r="F400" s="62" t="s">
        <v>537</v>
      </c>
      <c r="G400" s="62">
        <v>197</v>
      </c>
      <c r="H400" s="62">
        <v>4.2</v>
      </c>
      <c r="I400" s="62">
        <v>2.6</v>
      </c>
      <c r="J400" s="62">
        <v>196</v>
      </c>
      <c r="K400" s="62">
        <v>3.9</v>
      </c>
      <c r="L400" s="62">
        <v>2.6</v>
      </c>
      <c r="M400" s="62" t="s">
        <v>35</v>
      </c>
      <c r="N400" s="61"/>
      <c r="O400" s="61"/>
      <c r="P400" s="61"/>
      <c r="Q400" s="61"/>
      <c r="R400" s="61"/>
      <c r="S400" s="69"/>
    </row>
    <row r="401" spans="1:19" ht="49.5" customHeight="1">
      <c r="A401" s="89" t="s">
        <v>1258</v>
      </c>
      <c r="B401" s="70">
        <v>13289</v>
      </c>
      <c r="C401" s="58" t="s">
        <v>813</v>
      </c>
      <c r="D401" s="54" t="s">
        <v>748</v>
      </c>
      <c r="E401" s="93" t="s">
        <v>1274</v>
      </c>
      <c r="F401" s="62" t="s">
        <v>537</v>
      </c>
      <c r="G401" s="62">
        <v>197</v>
      </c>
      <c r="H401" s="62">
        <v>1.1000000000000001</v>
      </c>
      <c r="I401" s="62">
        <v>1.9</v>
      </c>
      <c r="J401" s="62">
        <v>196</v>
      </c>
      <c r="K401" s="62">
        <v>1.2</v>
      </c>
      <c r="L401" s="62">
        <v>1.8</v>
      </c>
      <c r="M401" s="62" t="s">
        <v>35</v>
      </c>
      <c r="N401" s="61"/>
      <c r="O401" s="61"/>
      <c r="P401" s="61"/>
      <c r="Q401" s="61"/>
      <c r="R401" s="61"/>
      <c r="S401" s="69"/>
    </row>
    <row r="402" spans="1:19" ht="49.5" customHeight="1">
      <c r="A402" s="89" t="s">
        <v>1258</v>
      </c>
      <c r="B402" s="70">
        <v>13289</v>
      </c>
      <c r="C402" s="58" t="s">
        <v>813</v>
      </c>
      <c r="D402" s="54" t="s">
        <v>748</v>
      </c>
      <c r="E402" s="62" t="s">
        <v>460</v>
      </c>
      <c r="F402" s="62" t="s">
        <v>537</v>
      </c>
      <c r="G402" s="62">
        <v>197</v>
      </c>
      <c r="H402" s="62">
        <v>1</v>
      </c>
      <c r="I402" s="62">
        <v>1.8</v>
      </c>
      <c r="J402" s="62">
        <v>196</v>
      </c>
      <c r="K402" s="62">
        <v>0.9</v>
      </c>
      <c r="L402" s="62">
        <v>1.6</v>
      </c>
      <c r="M402" s="62" t="s">
        <v>35</v>
      </c>
      <c r="N402" s="61"/>
      <c r="O402" s="61"/>
      <c r="P402" s="61"/>
      <c r="Q402" s="61"/>
      <c r="R402" s="61"/>
      <c r="S402" s="69"/>
    </row>
    <row r="403" spans="1:19" ht="49.5" customHeight="1">
      <c r="A403" s="89" t="s">
        <v>1258</v>
      </c>
      <c r="B403" s="70">
        <v>13289</v>
      </c>
      <c r="C403" s="58" t="s">
        <v>813</v>
      </c>
      <c r="D403" s="54" t="s">
        <v>748</v>
      </c>
      <c r="E403" s="62" t="s">
        <v>462</v>
      </c>
      <c r="F403" s="62" t="s">
        <v>537</v>
      </c>
      <c r="G403" s="62">
        <v>197</v>
      </c>
      <c r="H403" s="62">
        <v>1</v>
      </c>
      <c r="I403" s="62">
        <v>1.9</v>
      </c>
      <c r="J403" s="62">
        <v>196</v>
      </c>
      <c r="K403" s="62">
        <v>0.9</v>
      </c>
      <c r="L403" s="62">
        <v>1.6</v>
      </c>
      <c r="M403" s="62" t="s">
        <v>35</v>
      </c>
      <c r="N403" s="61"/>
      <c r="O403" s="61"/>
      <c r="P403" s="61"/>
      <c r="Q403" s="61"/>
      <c r="R403" s="61"/>
      <c r="S403" s="69"/>
    </row>
    <row r="404" spans="1:19" ht="49.5" customHeight="1">
      <c r="A404" s="89" t="s">
        <v>1258</v>
      </c>
      <c r="B404" s="70">
        <v>12987</v>
      </c>
      <c r="C404" s="58" t="s">
        <v>789</v>
      </c>
      <c r="D404" s="62" t="s">
        <v>963</v>
      </c>
      <c r="E404" s="62" t="s">
        <v>990</v>
      </c>
      <c r="F404" s="62" t="s">
        <v>537</v>
      </c>
      <c r="G404" s="62">
        <v>63</v>
      </c>
      <c r="H404" s="62">
        <v>4</v>
      </c>
      <c r="I404" s="62">
        <v>4.05</v>
      </c>
      <c r="J404" s="62">
        <v>61</v>
      </c>
      <c r="K404" s="62">
        <v>3</v>
      </c>
      <c r="L404" s="62">
        <v>1.99</v>
      </c>
      <c r="M404" s="62">
        <v>0.23400000000000001</v>
      </c>
      <c r="N404" s="61"/>
      <c r="O404" s="61"/>
      <c r="P404" s="61"/>
      <c r="Q404" s="61"/>
      <c r="R404" s="61"/>
      <c r="S404" s="69"/>
    </row>
    <row r="405" spans="1:19" ht="49.5" customHeight="1">
      <c r="A405" s="89" t="s">
        <v>1258</v>
      </c>
      <c r="B405" s="70">
        <v>13508</v>
      </c>
      <c r="C405" s="58" t="s">
        <v>991</v>
      </c>
      <c r="D405" s="62" t="s">
        <v>992</v>
      </c>
      <c r="E405" s="62" t="s">
        <v>1040</v>
      </c>
      <c r="F405" s="62" t="s">
        <v>537</v>
      </c>
      <c r="G405" s="62">
        <v>85</v>
      </c>
      <c r="H405" s="62">
        <v>20.2</v>
      </c>
      <c r="I405" s="62">
        <v>4.9000000000000004</v>
      </c>
      <c r="J405" s="62">
        <v>84</v>
      </c>
      <c r="K405" s="62">
        <v>24.1</v>
      </c>
      <c r="L405" s="62">
        <v>5</v>
      </c>
      <c r="M405" s="62" t="s">
        <v>539</v>
      </c>
      <c r="N405" s="61"/>
      <c r="O405" s="61"/>
      <c r="P405" s="61"/>
      <c r="Q405" s="61"/>
      <c r="R405" s="61"/>
      <c r="S405" s="69"/>
    </row>
    <row r="406" spans="1:19" ht="49.5" customHeight="1">
      <c r="A406" s="89" t="s">
        <v>1258</v>
      </c>
      <c r="B406" s="70">
        <v>13508</v>
      </c>
      <c r="C406" s="58" t="s">
        <v>991</v>
      </c>
      <c r="D406" s="62" t="s">
        <v>993</v>
      </c>
      <c r="E406" s="62" t="s">
        <v>1040</v>
      </c>
      <c r="F406" s="62" t="s">
        <v>537</v>
      </c>
      <c r="G406" s="62">
        <v>85</v>
      </c>
      <c r="H406" s="62">
        <v>27</v>
      </c>
      <c r="I406" s="62">
        <v>5.2</v>
      </c>
      <c r="J406" s="62">
        <v>84</v>
      </c>
      <c r="K406" s="62">
        <v>33.1</v>
      </c>
      <c r="L406" s="62">
        <v>5.3</v>
      </c>
      <c r="M406" s="62">
        <v>0.14499999999999999</v>
      </c>
      <c r="N406" s="61"/>
      <c r="O406" s="61"/>
      <c r="P406" s="61"/>
      <c r="Q406" s="61"/>
      <c r="R406" s="61"/>
      <c r="S406" s="69"/>
    </row>
    <row r="407" spans="1:19" ht="49.5" customHeight="1">
      <c r="A407" s="89" t="s">
        <v>1258</v>
      </c>
      <c r="B407" s="70">
        <v>13146</v>
      </c>
      <c r="C407" s="58" t="s">
        <v>790</v>
      </c>
      <c r="D407" s="62" t="s">
        <v>942</v>
      </c>
      <c r="E407" s="62" t="s">
        <v>466</v>
      </c>
      <c r="F407" s="62" t="s">
        <v>537</v>
      </c>
      <c r="G407" s="62">
        <v>23</v>
      </c>
      <c r="H407" s="62">
        <v>3.1</v>
      </c>
      <c r="I407" s="62">
        <v>1.25</v>
      </c>
      <c r="J407" s="62">
        <v>18</v>
      </c>
      <c r="K407" s="62">
        <v>5.0999999999999996</v>
      </c>
      <c r="L407" s="62">
        <v>2</v>
      </c>
      <c r="M407" s="62">
        <v>0</v>
      </c>
      <c r="N407" s="61"/>
      <c r="O407" s="61"/>
      <c r="P407" s="61"/>
      <c r="Q407" s="61"/>
      <c r="R407" s="61"/>
      <c r="S407" s="69"/>
    </row>
    <row r="408" spans="1:19" ht="49.5" customHeight="1">
      <c r="A408" s="89" t="s">
        <v>1258</v>
      </c>
      <c r="B408" s="70">
        <v>13146</v>
      </c>
      <c r="C408" s="58" t="s">
        <v>790</v>
      </c>
      <c r="D408" s="62" t="s">
        <v>942</v>
      </c>
      <c r="E408" s="93" t="s">
        <v>1269</v>
      </c>
      <c r="F408" s="62" t="s">
        <v>537</v>
      </c>
      <c r="G408" s="62">
        <v>23</v>
      </c>
      <c r="H408" s="62">
        <v>1.6</v>
      </c>
      <c r="I408" s="62">
        <v>1.25</v>
      </c>
      <c r="J408" s="62">
        <v>18</v>
      </c>
      <c r="K408" s="62">
        <v>3.2</v>
      </c>
      <c r="L408" s="62">
        <v>1.75</v>
      </c>
      <c r="M408" s="62">
        <v>0</v>
      </c>
      <c r="N408" s="61"/>
      <c r="O408" s="61"/>
      <c r="P408" s="61"/>
      <c r="Q408" s="61"/>
      <c r="R408" s="61"/>
      <c r="S408" s="69"/>
    </row>
    <row r="409" spans="1:19" ht="49.5" customHeight="1">
      <c r="A409" s="89" t="s">
        <v>1258</v>
      </c>
      <c r="B409" s="70">
        <v>13146</v>
      </c>
      <c r="C409" s="58" t="s">
        <v>790</v>
      </c>
      <c r="D409" s="62" t="s">
        <v>942</v>
      </c>
      <c r="E409" s="62" t="s">
        <v>1288</v>
      </c>
      <c r="F409" s="62" t="s">
        <v>537</v>
      </c>
      <c r="G409" s="62">
        <v>23</v>
      </c>
      <c r="H409" s="62">
        <v>0.2</v>
      </c>
      <c r="I409" s="62">
        <v>0.5</v>
      </c>
      <c r="J409" s="62">
        <v>18</v>
      </c>
      <c r="K409" s="62">
        <v>1</v>
      </c>
      <c r="L409" s="62">
        <v>1.75</v>
      </c>
      <c r="M409" s="62">
        <v>0.06</v>
      </c>
      <c r="N409" s="61"/>
      <c r="O409" s="61"/>
      <c r="P409" s="61"/>
      <c r="Q409" s="61"/>
      <c r="R409" s="61"/>
      <c r="S409" s="69"/>
    </row>
    <row r="410" spans="1:19" ht="49.5" customHeight="1">
      <c r="A410" s="89" t="s">
        <v>1258</v>
      </c>
      <c r="B410" s="70">
        <v>13087</v>
      </c>
      <c r="C410" s="58" t="s">
        <v>792</v>
      </c>
      <c r="D410" s="62" t="s">
        <v>994</v>
      </c>
      <c r="E410" s="54" t="s">
        <v>1274</v>
      </c>
      <c r="F410" s="62" t="s">
        <v>537</v>
      </c>
      <c r="G410" s="62">
        <v>15</v>
      </c>
      <c r="H410" s="62">
        <v>2.9</v>
      </c>
      <c r="I410" s="62">
        <v>1.5</v>
      </c>
      <c r="J410" s="62">
        <v>15</v>
      </c>
      <c r="K410" s="62">
        <v>2.75</v>
      </c>
      <c r="L410" s="62">
        <v>1.21</v>
      </c>
      <c r="M410" s="62" t="s">
        <v>539</v>
      </c>
      <c r="N410" s="61"/>
      <c r="O410" s="61"/>
      <c r="P410" s="61"/>
      <c r="Q410" s="61"/>
      <c r="R410" s="61"/>
      <c r="S410" s="69"/>
    </row>
    <row r="411" spans="1:19" ht="49.5" customHeight="1">
      <c r="A411" s="89" t="s">
        <v>1258</v>
      </c>
      <c r="B411" s="70">
        <v>13087</v>
      </c>
      <c r="C411" s="58" t="s">
        <v>792</v>
      </c>
      <c r="D411" s="62" t="s">
        <v>994</v>
      </c>
      <c r="E411" s="54" t="s">
        <v>1274</v>
      </c>
      <c r="F411" s="62" t="s">
        <v>537</v>
      </c>
      <c r="G411" s="62">
        <v>15</v>
      </c>
      <c r="H411" s="62">
        <v>2.9</v>
      </c>
      <c r="I411" s="62">
        <v>1.5</v>
      </c>
      <c r="J411" s="62">
        <v>15</v>
      </c>
      <c r="K411" s="62">
        <v>7.99</v>
      </c>
      <c r="L411" s="62">
        <v>0.81</v>
      </c>
      <c r="M411" s="62" t="s">
        <v>133</v>
      </c>
      <c r="N411" s="61"/>
      <c r="O411" s="61"/>
      <c r="P411" s="61"/>
      <c r="Q411" s="61"/>
      <c r="R411" s="61"/>
      <c r="S411" s="69"/>
    </row>
    <row r="412" spans="1:19" ht="49.5" customHeight="1">
      <c r="A412" s="89" t="s">
        <v>1258</v>
      </c>
      <c r="B412" s="70">
        <v>13087</v>
      </c>
      <c r="C412" s="58" t="s">
        <v>792</v>
      </c>
      <c r="D412" s="62" t="s">
        <v>995</v>
      </c>
      <c r="E412" s="54" t="s">
        <v>1274</v>
      </c>
      <c r="F412" s="62" t="s">
        <v>537</v>
      </c>
      <c r="G412" s="62">
        <v>15</v>
      </c>
      <c r="H412" s="62">
        <v>2.1</v>
      </c>
      <c r="I412" s="62">
        <v>0.42</v>
      </c>
      <c r="J412" s="62">
        <v>15</v>
      </c>
      <c r="K412" s="62">
        <v>1.23</v>
      </c>
      <c r="L412" s="62">
        <v>0.23</v>
      </c>
      <c r="M412" s="62" t="s">
        <v>539</v>
      </c>
      <c r="N412" s="61"/>
      <c r="O412" s="61"/>
      <c r="P412" s="61"/>
      <c r="Q412" s="61"/>
      <c r="R412" s="61"/>
      <c r="S412" s="69"/>
    </row>
    <row r="413" spans="1:19" ht="49.5" customHeight="1">
      <c r="A413" s="89" t="s">
        <v>1258</v>
      </c>
      <c r="B413" s="70">
        <v>13087</v>
      </c>
      <c r="C413" s="58" t="s">
        <v>792</v>
      </c>
      <c r="D413" s="62" t="s">
        <v>995</v>
      </c>
      <c r="E413" s="54" t="s">
        <v>1274</v>
      </c>
      <c r="F413" s="62" t="s">
        <v>537</v>
      </c>
      <c r="G413" s="62">
        <v>15</v>
      </c>
      <c r="H413" s="62">
        <v>2.1</v>
      </c>
      <c r="I413" s="62">
        <v>0.42</v>
      </c>
      <c r="J413" s="62">
        <v>15</v>
      </c>
      <c r="K413" s="62">
        <v>7.01</v>
      </c>
      <c r="L413" s="62">
        <v>1.32</v>
      </c>
      <c r="M413" s="62" t="s">
        <v>133</v>
      </c>
      <c r="N413" s="61"/>
      <c r="O413" s="61"/>
      <c r="P413" s="61"/>
      <c r="Q413" s="61"/>
      <c r="R413" s="61"/>
      <c r="S413" s="69"/>
    </row>
    <row r="414" spans="1:19" ht="49.5" customHeight="1">
      <c r="A414" s="89" t="s">
        <v>1258</v>
      </c>
      <c r="B414" s="70">
        <v>13087</v>
      </c>
      <c r="C414" s="58" t="s">
        <v>792</v>
      </c>
      <c r="D414" s="62" t="s">
        <v>996</v>
      </c>
      <c r="E414" s="54" t="s">
        <v>1274</v>
      </c>
      <c r="F414" s="62" t="s">
        <v>537</v>
      </c>
      <c r="G414" s="62">
        <v>15</v>
      </c>
      <c r="H414" s="62">
        <v>0.42</v>
      </c>
      <c r="I414" s="62">
        <v>0.7</v>
      </c>
      <c r="J414" s="62">
        <v>15</v>
      </c>
      <c r="K414" s="62">
        <v>0.39</v>
      </c>
      <c r="L414" s="62">
        <v>0.61</v>
      </c>
      <c r="M414" s="62" t="s">
        <v>539</v>
      </c>
      <c r="N414" s="61"/>
      <c r="O414" s="61"/>
      <c r="P414" s="61"/>
      <c r="Q414" s="61"/>
      <c r="R414" s="61"/>
      <c r="S414" s="69"/>
    </row>
    <row r="415" spans="1:19" ht="49.5" customHeight="1">
      <c r="A415" s="89" t="s">
        <v>1258</v>
      </c>
      <c r="B415" s="70">
        <v>13087</v>
      </c>
      <c r="C415" s="58" t="s">
        <v>792</v>
      </c>
      <c r="D415" s="62" t="s">
        <v>996</v>
      </c>
      <c r="E415" s="54" t="s">
        <v>1274</v>
      </c>
      <c r="F415" s="62" t="s">
        <v>537</v>
      </c>
      <c r="G415" s="62">
        <v>15</v>
      </c>
      <c r="H415" s="62">
        <v>0.42</v>
      </c>
      <c r="I415" s="62">
        <v>0.7</v>
      </c>
      <c r="J415" s="62">
        <v>15</v>
      </c>
      <c r="K415" s="62">
        <v>2.5099999999999998</v>
      </c>
      <c r="L415" s="62">
        <v>0.71</v>
      </c>
      <c r="M415" s="62" t="s">
        <v>133</v>
      </c>
      <c r="N415" s="61"/>
      <c r="O415" s="61"/>
      <c r="P415" s="61"/>
      <c r="Q415" s="61"/>
      <c r="R415" s="61"/>
      <c r="S415" s="69"/>
    </row>
    <row r="416" spans="1:19" ht="49.5" customHeight="1">
      <c r="A416" s="41" t="s">
        <v>755</v>
      </c>
      <c r="B416" s="70">
        <v>12573</v>
      </c>
      <c r="C416" s="58" t="s">
        <v>874</v>
      </c>
      <c r="D416" s="62" t="s">
        <v>755</v>
      </c>
      <c r="E416" s="62" t="s">
        <v>540</v>
      </c>
      <c r="F416" s="62" t="s">
        <v>593</v>
      </c>
      <c r="G416" s="61"/>
      <c r="H416" s="61"/>
      <c r="I416" s="61"/>
      <c r="J416" s="61"/>
      <c r="K416" s="61"/>
      <c r="L416" s="61"/>
      <c r="M416" s="61"/>
      <c r="N416" s="62">
        <v>36</v>
      </c>
      <c r="O416" s="62">
        <v>3</v>
      </c>
      <c r="P416" s="62">
        <v>39</v>
      </c>
      <c r="Q416" s="62">
        <v>0</v>
      </c>
      <c r="R416" s="62">
        <v>0.106</v>
      </c>
      <c r="S416" s="69"/>
    </row>
    <row r="417" spans="1:19" ht="49.5" customHeight="1">
      <c r="A417" s="41" t="s">
        <v>755</v>
      </c>
      <c r="B417" s="70">
        <v>12688</v>
      </c>
      <c r="C417" s="58" t="s">
        <v>875</v>
      </c>
      <c r="D417" s="62" t="s">
        <v>755</v>
      </c>
      <c r="E417" s="62" t="s">
        <v>691</v>
      </c>
      <c r="F417" s="62" t="s">
        <v>593</v>
      </c>
      <c r="G417" s="61"/>
      <c r="H417" s="61"/>
      <c r="I417" s="61"/>
      <c r="J417" s="61"/>
      <c r="K417" s="61"/>
      <c r="L417" s="61"/>
      <c r="M417" s="61"/>
      <c r="N417" s="62">
        <v>18</v>
      </c>
      <c r="O417" s="62">
        <v>0</v>
      </c>
      <c r="P417" s="62">
        <v>19</v>
      </c>
      <c r="Q417" s="62">
        <v>2</v>
      </c>
      <c r="R417" s="62" t="s">
        <v>35</v>
      </c>
      <c r="S417" s="69" t="s">
        <v>1109</v>
      </c>
    </row>
    <row r="418" spans="1:19" ht="49.5" customHeight="1">
      <c r="A418" s="41" t="s">
        <v>755</v>
      </c>
      <c r="B418" s="70">
        <v>13266</v>
      </c>
      <c r="C418" s="58" t="s">
        <v>836</v>
      </c>
      <c r="D418" s="62" t="s">
        <v>755</v>
      </c>
      <c r="E418" s="62" t="s">
        <v>873</v>
      </c>
      <c r="F418" s="62" t="s">
        <v>593</v>
      </c>
      <c r="G418" s="61"/>
      <c r="H418" s="61"/>
      <c r="I418" s="61"/>
      <c r="J418" s="61"/>
      <c r="K418" s="61"/>
      <c r="L418" s="61"/>
      <c r="M418" s="61"/>
      <c r="N418" s="62">
        <v>20</v>
      </c>
      <c r="O418" s="62">
        <v>2</v>
      </c>
      <c r="P418" s="62">
        <v>20</v>
      </c>
      <c r="Q418" s="62">
        <v>2</v>
      </c>
      <c r="R418" s="62">
        <v>0.54</v>
      </c>
      <c r="S418" s="69"/>
    </row>
    <row r="419" spans="1:19" ht="49.5" customHeight="1">
      <c r="A419" s="41" t="s">
        <v>755</v>
      </c>
      <c r="B419" s="70">
        <v>12779</v>
      </c>
      <c r="C419" s="58" t="s">
        <v>827</v>
      </c>
      <c r="D419" s="62" t="s">
        <v>755</v>
      </c>
      <c r="E419" s="93" t="s">
        <v>1285</v>
      </c>
      <c r="F419" s="62" t="s">
        <v>593</v>
      </c>
      <c r="G419" s="61"/>
      <c r="H419" s="61"/>
      <c r="I419" s="61"/>
      <c r="J419" s="61"/>
      <c r="K419" s="61"/>
      <c r="L419" s="61"/>
      <c r="M419" s="61"/>
      <c r="N419" s="62">
        <v>40</v>
      </c>
      <c r="O419" s="62">
        <v>17</v>
      </c>
      <c r="P419" s="62">
        <v>40</v>
      </c>
      <c r="Q419" s="62">
        <v>4</v>
      </c>
      <c r="R419" s="62">
        <v>1E-3</v>
      </c>
      <c r="S419" s="69"/>
    </row>
    <row r="420" spans="1:19" ht="49.5" customHeight="1">
      <c r="A420" s="41" t="s">
        <v>755</v>
      </c>
      <c r="B420" s="70">
        <v>12898</v>
      </c>
      <c r="C420" s="58" t="s">
        <v>876</v>
      </c>
      <c r="D420" s="62" t="s">
        <v>1032</v>
      </c>
      <c r="E420" s="93" t="s">
        <v>1286</v>
      </c>
      <c r="F420" s="62" t="s">
        <v>593</v>
      </c>
      <c r="G420" s="61"/>
      <c r="H420" s="61"/>
      <c r="I420" s="61"/>
      <c r="J420" s="61"/>
      <c r="K420" s="61"/>
      <c r="L420" s="61"/>
      <c r="M420" s="61"/>
      <c r="N420" s="62">
        <v>12</v>
      </c>
      <c r="O420" s="62">
        <v>2</v>
      </c>
      <c r="P420" s="62">
        <v>15</v>
      </c>
      <c r="Q420" s="62">
        <v>1</v>
      </c>
      <c r="R420" s="62">
        <v>0.41099999999999998</v>
      </c>
      <c r="S420" s="69"/>
    </row>
    <row r="421" spans="1:19" ht="49.5" customHeight="1">
      <c r="A421" s="41" t="s">
        <v>755</v>
      </c>
      <c r="B421" s="70">
        <v>12898</v>
      </c>
      <c r="C421" s="58" t="s">
        <v>876</v>
      </c>
      <c r="D421" s="62" t="s">
        <v>1033</v>
      </c>
      <c r="E421" s="93" t="s">
        <v>1286</v>
      </c>
      <c r="F421" s="62" t="s">
        <v>593</v>
      </c>
      <c r="G421" s="61"/>
      <c r="H421" s="61"/>
      <c r="I421" s="61"/>
      <c r="J421" s="61"/>
      <c r="K421" s="61"/>
      <c r="L421" s="61"/>
      <c r="M421" s="61"/>
      <c r="N421" s="62">
        <v>12</v>
      </c>
      <c r="O421" s="62">
        <v>6</v>
      </c>
      <c r="P421" s="62">
        <v>15</v>
      </c>
      <c r="Q421" s="62">
        <v>4</v>
      </c>
      <c r="R421" s="62">
        <v>0.21199999999999999</v>
      </c>
      <c r="S421" s="69"/>
    </row>
    <row r="422" spans="1:19" ht="49.5" customHeight="1">
      <c r="A422" s="41" t="s">
        <v>755</v>
      </c>
      <c r="B422" s="70">
        <v>12909</v>
      </c>
      <c r="C422" s="58" t="s">
        <v>835</v>
      </c>
      <c r="D422" s="62" t="s">
        <v>755</v>
      </c>
      <c r="E422" s="62" t="s">
        <v>1270</v>
      </c>
      <c r="F422" s="62" t="s">
        <v>593</v>
      </c>
      <c r="G422" s="61"/>
      <c r="H422" s="61"/>
      <c r="I422" s="61"/>
      <c r="J422" s="61"/>
      <c r="K422" s="61"/>
      <c r="L422" s="61"/>
      <c r="M422" s="61"/>
      <c r="N422" s="62">
        <v>24</v>
      </c>
      <c r="O422" s="62">
        <v>3</v>
      </c>
      <c r="P422" s="62">
        <v>23</v>
      </c>
      <c r="Q422" s="62">
        <v>1</v>
      </c>
      <c r="R422" s="62" t="s">
        <v>35</v>
      </c>
      <c r="S422" s="69"/>
    </row>
    <row r="423" spans="1:19" ht="49.5" customHeight="1">
      <c r="A423" s="41" t="s">
        <v>755</v>
      </c>
      <c r="B423" s="70">
        <v>13196</v>
      </c>
      <c r="C423" s="58" t="s">
        <v>783</v>
      </c>
      <c r="D423" s="62" t="s">
        <v>755</v>
      </c>
      <c r="E423" s="62" t="s">
        <v>462</v>
      </c>
      <c r="F423" s="62" t="s">
        <v>593</v>
      </c>
      <c r="G423" s="61"/>
      <c r="H423" s="61"/>
      <c r="I423" s="61"/>
      <c r="J423" s="61"/>
      <c r="K423" s="61"/>
      <c r="L423" s="61"/>
      <c r="M423" s="61"/>
      <c r="N423" s="62">
        <v>30</v>
      </c>
      <c r="O423" s="62">
        <v>4</v>
      </c>
      <c r="P423" s="62">
        <v>30</v>
      </c>
      <c r="Q423" s="62">
        <v>4</v>
      </c>
      <c r="R423" s="62" t="s">
        <v>35</v>
      </c>
      <c r="S423" s="69"/>
    </row>
    <row r="424" spans="1:19" ht="49.5" customHeight="1">
      <c r="A424" s="41" t="s">
        <v>755</v>
      </c>
      <c r="B424" s="70">
        <v>12730</v>
      </c>
      <c r="C424" s="58" t="s">
        <v>877</v>
      </c>
      <c r="D424" s="62" t="s">
        <v>755</v>
      </c>
      <c r="E424" s="62" t="s">
        <v>1285</v>
      </c>
      <c r="F424" s="62" t="s">
        <v>593</v>
      </c>
      <c r="G424" s="61"/>
      <c r="H424" s="61"/>
      <c r="I424" s="61"/>
      <c r="J424" s="61"/>
      <c r="K424" s="61"/>
      <c r="L424" s="61"/>
      <c r="M424" s="61"/>
      <c r="N424" s="62">
        <v>165</v>
      </c>
      <c r="O424" s="58" t="s">
        <v>871</v>
      </c>
      <c r="P424" s="62">
        <v>164</v>
      </c>
      <c r="Q424" s="58" t="s">
        <v>872</v>
      </c>
      <c r="R424" s="62" t="s">
        <v>35</v>
      </c>
      <c r="S424" s="69"/>
    </row>
    <row r="425" spans="1:19" ht="49.5" customHeight="1">
      <c r="A425" s="41" t="s">
        <v>755</v>
      </c>
      <c r="B425" s="70">
        <v>12735</v>
      </c>
      <c r="C425" s="58" t="s">
        <v>878</v>
      </c>
      <c r="D425" s="62" t="s">
        <v>755</v>
      </c>
      <c r="E425" s="62" t="s">
        <v>821</v>
      </c>
      <c r="F425" s="62" t="s">
        <v>593</v>
      </c>
      <c r="G425" s="61"/>
      <c r="H425" s="61"/>
      <c r="I425" s="61"/>
      <c r="J425" s="61"/>
      <c r="K425" s="61"/>
      <c r="L425" s="61"/>
      <c r="M425" s="61"/>
      <c r="N425" s="62">
        <v>50</v>
      </c>
      <c r="O425" s="62">
        <v>8</v>
      </c>
      <c r="P425" s="62">
        <v>50</v>
      </c>
      <c r="Q425" s="62">
        <v>2</v>
      </c>
      <c r="R425" s="62">
        <v>0.04</v>
      </c>
      <c r="S425" s="69"/>
    </row>
    <row r="426" spans="1:19" ht="49.5" customHeight="1">
      <c r="A426" s="41" t="s">
        <v>755</v>
      </c>
      <c r="B426" s="70">
        <v>12843</v>
      </c>
      <c r="C426" s="58" t="s">
        <v>806</v>
      </c>
      <c r="D426" s="62" t="s">
        <v>755</v>
      </c>
      <c r="E426" s="62" t="s">
        <v>1287</v>
      </c>
      <c r="F426" s="62" t="s">
        <v>593</v>
      </c>
      <c r="G426" s="61"/>
      <c r="H426" s="61"/>
      <c r="I426" s="61"/>
      <c r="J426" s="61"/>
      <c r="K426" s="61"/>
      <c r="L426" s="61"/>
      <c r="M426" s="61"/>
      <c r="N426" s="70">
        <v>3</v>
      </c>
      <c r="O426" s="70">
        <v>2</v>
      </c>
      <c r="P426" s="70">
        <v>2</v>
      </c>
      <c r="Q426" s="70">
        <v>0</v>
      </c>
      <c r="R426" s="70" t="s">
        <v>18</v>
      </c>
      <c r="S426" s="78" t="s">
        <v>156</v>
      </c>
    </row>
    <row r="427" spans="1:19" ht="49.5" customHeight="1">
      <c r="A427" s="41" t="s">
        <v>755</v>
      </c>
      <c r="B427" s="70">
        <v>12843</v>
      </c>
      <c r="C427" s="58" t="s">
        <v>834</v>
      </c>
      <c r="D427" s="62" t="s">
        <v>755</v>
      </c>
      <c r="E427" s="93" t="s">
        <v>1287</v>
      </c>
      <c r="F427" s="62" t="s">
        <v>593</v>
      </c>
      <c r="G427" s="61"/>
      <c r="H427" s="61"/>
      <c r="I427" s="61"/>
      <c r="J427" s="61"/>
      <c r="K427" s="61"/>
      <c r="L427" s="61"/>
      <c r="M427" s="61"/>
      <c r="N427" s="70">
        <v>5</v>
      </c>
      <c r="O427" s="70">
        <v>3</v>
      </c>
      <c r="P427" s="70">
        <v>3</v>
      </c>
      <c r="Q427" s="70">
        <v>1</v>
      </c>
      <c r="R427" s="70" t="s">
        <v>18</v>
      </c>
      <c r="S427" s="78" t="s">
        <v>157</v>
      </c>
    </row>
    <row r="428" spans="1:19" ht="49.5" customHeight="1">
      <c r="A428" s="41" t="s">
        <v>755</v>
      </c>
      <c r="B428" s="70">
        <v>12987</v>
      </c>
      <c r="C428" s="58" t="s">
        <v>789</v>
      </c>
      <c r="D428" s="62" t="s">
        <v>755</v>
      </c>
      <c r="E428" s="58" t="s">
        <v>1039</v>
      </c>
      <c r="F428" s="62" t="s">
        <v>593</v>
      </c>
      <c r="G428" s="61"/>
      <c r="H428" s="61"/>
      <c r="I428" s="61"/>
      <c r="J428" s="61"/>
      <c r="K428" s="61"/>
      <c r="L428" s="61"/>
      <c r="M428" s="61"/>
      <c r="N428" s="62">
        <v>63</v>
      </c>
      <c r="O428" s="62">
        <v>16</v>
      </c>
      <c r="P428" s="62">
        <v>61</v>
      </c>
      <c r="Q428" s="62">
        <v>5</v>
      </c>
      <c r="R428" s="62">
        <v>2.1000000000000001E-2</v>
      </c>
      <c r="S428" s="69"/>
    </row>
    <row r="429" spans="1:19" ht="49.5" customHeight="1">
      <c r="A429" s="41" t="s">
        <v>755</v>
      </c>
      <c r="B429" s="70">
        <v>13508</v>
      </c>
      <c r="C429" s="58" t="s">
        <v>879</v>
      </c>
      <c r="D429" s="62" t="s">
        <v>755</v>
      </c>
      <c r="E429" s="62" t="s">
        <v>880</v>
      </c>
      <c r="F429" s="62" t="s">
        <v>593</v>
      </c>
      <c r="G429" s="61"/>
      <c r="H429" s="61"/>
      <c r="I429" s="61"/>
      <c r="J429" s="61"/>
      <c r="K429" s="61"/>
      <c r="L429" s="61"/>
      <c r="M429" s="61"/>
      <c r="N429" s="62">
        <v>85</v>
      </c>
      <c r="O429" s="62">
        <v>12</v>
      </c>
      <c r="P429" s="62">
        <v>84</v>
      </c>
      <c r="Q429" s="62">
        <v>6</v>
      </c>
      <c r="R429" s="62">
        <v>0.22</v>
      </c>
      <c r="S429" s="69"/>
    </row>
    <row r="430" spans="1:19" ht="49.5" customHeight="1">
      <c r="A430" s="41" t="s">
        <v>1174</v>
      </c>
      <c r="B430" s="70">
        <v>12573</v>
      </c>
      <c r="C430" s="58" t="s">
        <v>874</v>
      </c>
      <c r="D430" s="62" t="s">
        <v>997</v>
      </c>
      <c r="E430" s="62" t="s">
        <v>540</v>
      </c>
      <c r="F430" s="62" t="s">
        <v>593</v>
      </c>
      <c r="G430" s="61"/>
      <c r="H430" s="61"/>
      <c r="I430" s="61"/>
      <c r="J430" s="61"/>
      <c r="K430" s="61"/>
      <c r="L430" s="61"/>
      <c r="M430" s="61"/>
      <c r="N430" s="62">
        <v>36</v>
      </c>
      <c r="O430" s="62">
        <v>2</v>
      </c>
      <c r="P430" s="62">
        <v>39</v>
      </c>
      <c r="Q430" s="62">
        <v>0</v>
      </c>
      <c r="R430" s="62">
        <v>0.48299999999999998</v>
      </c>
      <c r="S430" s="69"/>
    </row>
    <row r="431" spans="1:19" ht="49.5" customHeight="1">
      <c r="A431" s="41" t="s">
        <v>1174</v>
      </c>
      <c r="B431" s="70">
        <v>12573</v>
      </c>
      <c r="C431" s="58" t="s">
        <v>874</v>
      </c>
      <c r="D431" s="62" t="s">
        <v>998</v>
      </c>
      <c r="E431" s="62" t="s">
        <v>540</v>
      </c>
      <c r="F431" s="62" t="s">
        <v>593</v>
      </c>
      <c r="G431" s="61"/>
      <c r="H431" s="61"/>
      <c r="I431" s="61"/>
      <c r="J431" s="61"/>
      <c r="K431" s="61"/>
      <c r="L431" s="61"/>
      <c r="M431" s="61"/>
      <c r="N431" s="62">
        <v>36</v>
      </c>
      <c r="O431" s="62">
        <v>2</v>
      </c>
      <c r="P431" s="62">
        <v>39</v>
      </c>
      <c r="Q431" s="62">
        <v>1</v>
      </c>
      <c r="R431" s="62">
        <v>0.48299999999999998</v>
      </c>
      <c r="S431" s="69"/>
    </row>
    <row r="432" spans="1:19" ht="49.5" customHeight="1">
      <c r="A432" s="41" t="s">
        <v>1174</v>
      </c>
      <c r="B432" s="70">
        <v>12573</v>
      </c>
      <c r="C432" s="58" t="s">
        <v>874</v>
      </c>
      <c r="D432" s="62" t="s">
        <v>999</v>
      </c>
      <c r="E432" s="62" t="s">
        <v>540</v>
      </c>
      <c r="F432" s="62" t="s">
        <v>593</v>
      </c>
      <c r="G432" s="61"/>
      <c r="H432" s="61"/>
      <c r="I432" s="61"/>
      <c r="J432" s="61"/>
      <c r="K432" s="61"/>
      <c r="L432" s="61"/>
      <c r="M432" s="61"/>
      <c r="N432" s="62">
        <v>36</v>
      </c>
      <c r="O432" s="62">
        <v>11</v>
      </c>
      <c r="P432" s="62">
        <v>39</v>
      </c>
      <c r="Q432" s="62">
        <v>11</v>
      </c>
      <c r="R432" s="62">
        <v>0.48299999999999998</v>
      </c>
      <c r="S432" s="69"/>
    </row>
    <row r="433" spans="1:19" ht="49.5" customHeight="1">
      <c r="A433" s="41" t="s">
        <v>1174</v>
      </c>
      <c r="B433" s="70">
        <v>12573</v>
      </c>
      <c r="C433" s="58" t="s">
        <v>874</v>
      </c>
      <c r="D433" s="62" t="s">
        <v>1000</v>
      </c>
      <c r="E433" s="62" t="s">
        <v>540</v>
      </c>
      <c r="F433" s="62" t="s">
        <v>593</v>
      </c>
      <c r="G433" s="61"/>
      <c r="H433" s="61"/>
      <c r="I433" s="61"/>
      <c r="J433" s="61"/>
      <c r="K433" s="61"/>
      <c r="L433" s="61"/>
      <c r="M433" s="61"/>
      <c r="N433" s="62">
        <v>36</v>
      </c>
      <c r="O433" s="62">
        <v>21</v>
      </c>
      <c r="P433" s="62">
        <v>39</v>
      </c>
      <c r="Q433" s="62">
        <v>27</v>
      </c>
      <c r="R433" s="62">
        <v>0.48299999999999998</v>
      </c>
      <c r="S433" s="69"/>
    </row>
    <row r="434" spans="1:19" ht="49.5" customHeight="1">
      <c r="A434" s="41" t="s">
        <v>1174</v>
      </c>
      <c r="B434" s="70">
        <v>13271</v>
      </c>
      <c r="C434" s="58" t="s">
        <v>940</v>
      </c>
      <c r="D434" s="62" t="s">
        <v>997</v>
      </c>
      <c r="E434" s="58" t="s">
        <v>1002</v>
      </c>
      <c r="F434" s="62" t="s">
        <v>593</v>
      </c>
      <c r="G434" s="61"/>
      <c r="H434" s="61"/>
      <c r="I434" s="61"/>
      <c r="J434" s="61"/>
      <c r="K434" s="61"/>
      <c r="L434" s="61"/>
      <c r="M434" s="61"/>
      <c r="N434" s="62">
        <v>40</v>
      </c>
      <c r="O434" s="62">
        <v>1</v>
      </c>
      <c r="P434" s="62">
        <v>40</v>
      </c>
      <c r="Q434" s="62">
        <v>2</v>
      </c>
      <c r="R434" s="62" t="s">
        <v>35</v>
      </c>
      <c r="S434" s="69"/>
    </row>
    <row r="435" spans="1:19" ht="49.5" customHeight="1">
      <c r="A435" s="41" t="s">
        <v>1174</v>
      </c>
      <c r="B435" s="70">
        <v>13271</v>
      </c>
      <c r="C435" s="58" t="s">
        <v>940</v>
      </c>
      <c r="D435" s="62" t="s">
        <v>1001</v>
      </c>
      <c r="E435" s="58" t="s">
        <v>1002</v>
      </c>
      <c r="F435" s="62" t="s">
        <v>593</v>
      </c>
      <c r="G435" s="61"/>
      <c r="H435" s="61"/>
      <c r="I435" s="61"/>
      <c r="J435" s="61"/>
      <c r="K435" s="61"/>
      <c r="L435" s="61"/>
      <c r="M435" s="61"/>
      <c r="N435" s="62">
        <v>40</v>
      </c>
      <c r="O435" s="62">
        <v>1</v>
      </c>
      <c r="P435" s="62">
        <v>40</v>
      </c>
      <c r="Q435" s="62">
        <v>6</v>
      </c>
      <c r="R435" s="62" t="s">
        <v>35</v>
      </c>
      <c r="S435" s="69"/>
    </row>
    <row r="436" spans="1:19" ht="49.5" customHeight="1">
      <c r="A436" s="41" t="s">
        <v>1174</v>
      </c>
      <c r="B436" s="70">
        <v>13271</v>
      </c>
      <c r="C436" s="58" t="s">
        <v>940</v>
      </c>
      <c r="D436" s="62" t="s">
        <v>999</v>
      </c>
      <c r="E436" s="58" t="s">
        <v>1002</v>
      </c>
      <c r="F436" s="62" t="s">
        <v>593</v>
      </c>
      <c r="G436" s="61"/>
      <c r="H436" s="61"/>
      <c r="I436" s="61"/>
      <c r="J436" s="61"/>
      <c r="K436" s="61"/>
      <c r="L436" s="61"/>
      <c r="M436" s="61"/>
      <c r="N436" s="62">
        <v>40</v>
      </c>
      <c r="O436" s="62">
        <v>1</v>
      </c>
      <c r="P436" s="62">
        <v>40</v>
      </c>
      <c r="Q436" s="62">
        <v>16</v>
      </c>
      <c r="R436" s="62" t="s">
        <v>35</v>
      </c>
      <c r="S436" s="69"/>
    </row>
    <row r="437" spans="1:19" ht="49.5" customHeight="1">
      <c r="A437" s="41" t="s">
        <v>1174</v>
      </c>
      <c r="B437" s="70">
        <v>13271</v>
      </c>
      <c r="C437" s="58" t="s">
        <v>940</v>
      </c>
      <c r="D437" s="62" t="s">
        <v>1000</v>
      </c>
      <c r="E437" s="58" t="s">
        <v>1002</v>
      </c>
      <c r="F437" s="62" t="s">
        <v>593</v>
      </c>
      <c r="G437" s="61"/>
      <c r="H437" s="61"/>
      <c r="I437" s="61"/>
      <c r="J437" s="61"/>
      <c r="K437" s="61"/>
      <c r="L437" s="61"/>
      <c r="M437" s="61"/>
      <c r="N437" s="62">
        <v>40</v>
      </c>
      <c r="O437" s="62">
        <v>37</v>
      </c>
      <c r="P437" s="62">
        <v>40</v>
      </c>
      <c r="Q437" s="62">
        <v>16</v>
      </c>
      <c r="R437" s="62" t="s">
        <v>35</v>
      </c>
      <c r="S437" s="69"/>
    </row>
    <row r="438" spans="1:19" ht="49.5" customHeight="1">
      <c r="A438" s="41" t="s">
        <v>1174</v>
      </c>
      <c r="B438" s="70">
        <v>12677</v>
      </c>
      <c r="C438" s="58" t="s">
        <v>812</v>
      </c>
      <c r="D438" s="62" t="s">
        <v>1004</v>
      </c>
      <c r="E438" s="58" t="s">
        <v>1003</v>
      </c>
      <c r="F438" s="62" t="s">
        <v>593</v>
      </c>
      <c r="G438" s="61"/>
      <c r="H438" s="61"/>
      <c r="I438" s="61"/>
      <c r="J438" s="61"/>
      <c r="K438" s="61"/>
      <c r="L438" s="61"/>
      <c r="M438" s="61"/>
      <c r="N438" s="62">
        <v>44</v>
      </c>
      <c r="O438" s="62">
        <v>2</v>
      </c>
      <c r="P438" s="62">
        <v>45</v>
      </c>
      <c r="Q438" s="62">
        <v>1</v>
      </c>
      <c r="R438" s="62">
        <v>4.9000000000000002E-2</v>
      </c>
      <c r="S438" s="69"/>
    </row>
    <row r="439" spans="1:19" ht="49.5" customHeight="1">
      <c r="A439" s="41" t="s">
        <v>1174</v>
      </c>
      <c r="B439" s="70">
        <v>12677</v>
      </c>
      <c r="C439" s="58" t="s">
        <v>812</v>
      </c>
      <c r="D439" s="62" t="s">
        <v>1005</v>
      </c>
      <c r="E439" s="58" t="s">
        <v>1003</v>
      </c>
      <c r="F439" s="62" t="s">
        <v>593</v>
      </c>
      <c r="G439" s="61"/>
      <c r="H439" s="61"/>
      <c r="I439" s="61"/>
      <c r="J439" s="61"/>
      <c r="K439" s="61"/>
      <c r="L439" s="61"/>
      <c r="M439" s="61"/>
      <c r="N439" s="62">
        <v>44</v>
      </c>
      <c r="O439" s="62">
        <v>6</v>
      </c>
      <c r="P439" s="62">
        <v>45</v>
      </c>
      <c r="Q439" s="62">
        <v>1</v>
      </c>
      <c r="R439" s="62">
        <v>4.9000000000000002E-2</v>
      </c>
      <c r="S439" s="69"/>
    </row>
    <row r="440" spans="1:19" ht="49.5" customHeight="1">
      <c r="A440" s="41" t="s">
        <v>1174</v>
      </c>
      <c r="B440" s="70">
        <v>12677</v>
      </c>
      <c r="C440" s="58" t="s">
        <v>812</v>
      </c>
      <c r="D440" s="62" t="s">
        <v>1006</v>
      </c>
      <c r="E440" s="58" t="s">
        <v>1003</v>
      </c>
      <c r="F440" s="62" t="s">
        <v>593</v>
      </c>
      <c r="G440" s="61"/>
      <c r="H440" s="61"/>
      <c r="I440" s="61"/>
      <c r="J440" s="61"/>
      <c r="K440" s="61"/>
      <c r="L440" s="61"/>
      <c r="M440" s="61"/>
      <c r="N440" s="62">
        <v>44</v>
      </c>
      <c r="O440" s="62">
        <v>3</v>
      </c>
      <c r="P440" s="62">
        <v>45</v>
      </c>
      <c r="Q440" s="62">
        <v>2</v>
      </c>
      <c r="R440" s="62">
        <v>4.9000000000000002E-2</v>
      </c>
      <c r="S440" s="69"/>
    </row>
    <row r="441" spans="1:19" ht="49.5" customHeight="1">
      <c r="A441" s="41" t="s">
        <v>1174</v>
      </c>
      <c r="B441" s="70">
        <v>12677</v>
      </c>
      <c r="C441" s="58" t="s">
        <v>812</v>
      </c>
      <c r="D441" s="62" t="s">
        <v>1007</v>
      </c>
      <c r="E441" s="58" t="s">
        <v>1003</v>
      </c>
      <c r="F441" s="62" t="s">
        <v>593</v>
      </c>
      <c r="G441" s="61"/>
      <c r="H441" s="61"/>
      <c r="I441" s="61"/>
      <c r="J441" s="61"/>
      <c r="K441" s="61"/>
      <c r="L441" s="61"/>
      <c r="M441" s="61"/>
      <c r="N441" s="62">
        <v>44</v>
      </c>
      <c r="O441" s="62">
        <v>2</v>
      </c>
      <c r="P441" s="62">
        <v>45</v>
      </c>
      <c r="Q441" s="62">
        <v>3</v>
      </c>
      <c r="R441" s="62">
        <v>4.9000000000000002E-2</v>
      </c>
      <c r="S441" s="69"/>
    </row>
    <row r="442" spans="1:19" ht="49.5" customHeight="1">
      <c r="A442" s="41" t="s">
        <v>1174</v>
      </c>
      <c r="B442" s="70">
        <v>12677</v>
      </c>
      <c r="C442" s="58" t="s">
        <v>812</v>
      </c>
      <c r="D442" s="62" t="s">
        <v>1008</v>
      </c>
      <c r="E442" s="58" t="s">
        <v>1003</v>
      </c>
      <c r="F442" s="62" t="s">
        <v>593</v>
      </c>
      <c r="G442" s="61"/>
      <c r="H442" s="61"/>
      <c r="I442" s="61"/>
      <c r="J442" s="61"/>
      <c r="K442" s="61"/>
      <c r="L442" s="61"/>
      <c r="M442" s="61"/>
      <c r="N442" s="62">
        <v>44</v>
      </c>
      <c r="O442" s="62">
        <v>4</v>
      </c>
      <c r="P442" s="62">
        <v>45</v>
      </c>
      <c r="Q442" s="62">
        <v>1</v>
      </c>
      <c r="R442" s="62">
        <v>4.9000000000000002E-2</v>
      </c>
      <c r="S442" s="69"/>
    </row>
    <row r="443" spans="1:19" ht="49.5" customHeight="1">
      <c r="A443" s="41" t="s">
        <v>1174</v>
      </c>
      <c r="B443" s="70">
        <v>12677</v>
      </c>
      <c r="C443" s="58" t="s">
        <v>812</v>
      </c>
      <c r="D443" s="62" t="s">
        <v>1009</v>
      </c>
      <c r="E443" s="58" t="s">
        <v>1003</v>
      </c>
      <c r="F443" s="62" t="s">
        <v>593</v>
      </c>
      <c r="G443" s="61"/>
      <c r="H443" s="61"/>
      <c r="I443" s="61"/>
      <c r="J443" s="61"/>
      <c r="K443" s="61"/>
      <c r="L443" s="61"/>
      <c r="M443" s="61"/>
      <c r="N443" s="62">
        <v>44</v>
      </c>
      <c r="O443" s="62">
        <v>10</v>
      </c>
      <c r="P443" s="62">
        <v>45</v>
      </c>
      <c r="Q443" s="62">
        <v>13</v>
      </c>
      <c r="R443" s="62">
        <v>4.9000000000000002E-2</v>
      </c>
      <c r="S443" s="69"/>
    </row>
    <row r="444" spans="1:19" ht="49.5" customHeight="1">
      <c r="A444" s="41" t="s">
        <v>1174</v>
      </c>
      <c r="B444" s="70">
        <v>12677</v>
      </c>
      <c r="C444" s="58" t="s">
        <v>812</v>
      </c>
      <c r="D444" s="62" t="s">
        <v>1010</v>
      </c>
      <c r="E444" s="58" t="s">
        <v>1003</v>
      </c>
      <c r="F444" s="62" t="s">
        <v>593</v>
      </c>
      <c r="G444" s="61"/>
      <c r="H444" s="61"/>
      <c r="I444" s="61"/>
      <c r="J444" s="61"/>
      <c r="K444" s="61"/>
      <c r="L444" s="61"/>
      <c r="M444" s="61"/>
      <c r="N444" s="62">
        <v>44</v>
      </c>
      <c r="O444" s="62">
        <v>17</v>
      </c>
      <c r="P444" s="62">
        <v>45</v>
      </c>
      <c r="Q444" s="62">
        <v>24</v>
      </c>
      <c r="R444" s="62">
        <v>4.9000000000000002E-2</v>
      </c>
      <c r="S444" s="69"/>
    </row>
    <row r="445" spans="1:19" ht="49.5" customHeight="1">
      <c r="A445" s="41" t="s">
        <v>1174</v>
      </c>
      <c r="B445" s="70">
        <v>12688</v>
      </c>
      <c r="C445" s="58" t="s">
        <v>875</v>
      </c>
      <c r="D445" s="62" t="s">
        <v>999</v>
      </c>
      <c r="E445" s="62" t="s">
        <v>1269</v>
      </c>
      <c r="F445" s="62" t="s">
        <v>593</v>
      </c>
      <c r="G445" s="61"/>
      <c r="H445" s="61"/>
      <c r="I445" s="61"/>
      <c r="J445" s="61"/>
      <c r="K445" s="61"/>
      <c r="L445" s="61"/>
      <c r="M445" s="61"/>
      <c r="N445" s="71">
        <v>27</v>
      </c>
      <c r="O445" s="71">
        <v>12</v>
      </c>
      <c r="P445" s="71">
        <v>25</v>
      </c>
      <c r="Q445" s="71">
        <v>4</v>
      </c>
      <c r="R445" s="71" t="s">
        <v>18</v>
      </c>
      <c r="S445" s="77" t="s">
        <v>151</v>
      </c>
    </row>
    <row r="446" spans="1:19" ht="49.5" customHeight="1">
      <c r="A446" s="41" t="s">
        <v>1174</v>
      </c>
      <c r="B446" s="70">
        <v>12688</v>
      </c>
      <c r="C446" s="58" t="s">
        <v>875</v>
      </c>
      <c r="D446" s="62" t="s">
        <v>999</v>
      </c>
      <c r="E446" s="93" t="s">
        <v>1269</v>
      </c>
      <c r="F446" s="62" t="s">
        <v>593</v>
      </c>
      <c r="G446" s="61"/>
      <c r="H446" s="61"/>
      <c r="I446" s="61"/>
      <c r="J446" s="61"/>
      <c r="K446" s="61"/>
      <c r="L446" s="61"/>
      <c r="M446" s="61"/>
      <c r="N446" s="71">
        <v>18</v>
      </c>
      <c r="O446" s="71">
        <v>1</v>
      </c>
      <c r="P446" s="71">
        <v>19</v>
      </c>
      <c r="Q446" s="71">
        <v>9</v>
      </c>
      <c r="R446" s="71" t="s">
        <v>18</v>
      </c>
      <c r="S446" s="77" t="s">
        <v>155</v>
      </c>
    </row>
    <row r="447" spans="1:19" ht="49.5" customHeight="1">
      <c r="A447" s="41" t="s">
        <v>1174</v>
      </c>
      <c r="B447" s="70">
        <v>12688</v>
      </c>
      <c r="C447" s="58" t="s">
        <v>875</v>
      </c>
      <c r="D447" s="62" t="s">
        <v>999</v>
      </c>
      <c r="E447" s="93" t="s">
        <v>1289</v>
      </c>
      <c r="F447" s="62" t="s">
        <v>593</v>
      </c>
      <c r="G447" s="61"/>
      <c r="H447" s="61"/>
      <c r="I447" s="61"/>
      <c r="J447" s="61"/>
      <c r="K447" s="61"/>
      <c r="L447" s="61"/>
      <c r="M447" s="61"/>
      <c r="N447" s="71">
        <v>27</v>
      </c>
      <c r="O447" s="71">
        <v>23</v>
      </c>
      <c r="P447" s="71">
        <v>25</v>
      </c>
      <c r="Q447" s="71">
        <v>13</v>
      </c>
      <c r="R447" s="71" t="s">
        <v>18</v>
      </c>
      <c r="S447" s="77" t="s">
        <v>151</v>
      </c>
    </row>
    <row r="448" spans="1:19" ht="49.5" customHeight="1">
      <c r="A448" s="41" t="s">
        <v>1174</v>
      </c>
      <c r="B448" s="70">
        <v>12688</v>
      </c>
      <c r="C448" s="58" t="s">
        <v>875</v>
      </c>
      <c r="D448" s="62" t="s">
        <v>999</v>
      </c>
      <c r="E448" s="93" t="s">
        <v>1289</v>
      </c>
      <c r="F448" s="62" t="s">
        <v>593</v>
      </c>
      <c r="G448" s="61"/>
      <c r="H448" s="61"/>
      <c r="I448" s="61"/>
      <c r="J448" s="61"/>
      <c r="K448" s="61"/>
      <c r="L448" s="61"/>
      <c r="M448" s="61"/>
      <c r="N448" s="71">
        <v>18</v>
      </c>
      <c r="O448" s="71">
        <v>8</v>
      </c>
      <c r="P448" s="71">
        <v>19</v>
      </c>
      <c r="Q448" s="71">
        <v>0</v>
      </c>
      <c r="R448" s="71" t="s">
        <v>18</v>
      </c>
      <c r="S448" s="77" t="s">
        <v>155</v>
      </c>
    </row>
    <row r="449" spans="1:19" ht="49.5" customHeight="1">
      <c r="A449" s="41" t="s">
        <v>1174</v>
      </c>
      <c r="B449" s="70">
        <v>12688</v>
      </c>
      <c r="C449" s="58" t="s">
        <v>875</v>
      </c>
      <c r="D449" s="62" t="s">
        <v>999</v>
      </c>
      <c r="E449" s="62" t="s">
        <v>1288</v>
      </c>
      <c r="F449" s="62" t="s">
        <v>593</v>
      </c>
      <c r="G449" s="61"/>
      <c r="H449" s="61"/>
      <c r="I449" s="61"/>
      <c r="J449" s="61"/>
      <c r="K449" s="61"/>
      <c r="L449" s="61"/>
      <c r="M449" s="61"/>
      <c r="N449" s="71">
        <v>27</v>
      </c>
      <c r="O449" s="71">
        <v>27</v>
      </c>
      <c r="P449" s="71">
        <v>25</v>
      </c>
      <c r="Q449" s="71">
        <v>21</v>
      </c>
      <c r="R449" s="71" t="s">
        <v>18</v>
      </c>
      <c r="S449" s="77" t="s">
        <v>151</v>
      </c>
    </row>
    <row r="450" spans="1:19" ht="49.5" customHeight="1">
      <c r="A450" s="41" t="s">
        <v>1174</v>
      </c>
      <c r="B450" s="70">
        <v>12688</v>
      </c>
      <c r="C450" s="58" t="s">
        <v>875</v>
      </c>
      <c r="D450" s="62" t="s">
        <v>999</v>
      </c>
      <c r="E450" s="93" t="s">
        <v>1288</v>
      </c>
      <c r="F450" s="62" t="s">
        <v>593</v>
      </c>
      <c r="G450" s="61"/>
      <c r="H450" s="61"/>
      <c r="I450" s="61"/>
      <c r="J450" s="61"/>
      <c r="K450" s="61"/>
      <c r="L450" s="61"/>
      <c r="M450" s="61"/>
      <c r="N450" s="71">
        <v>18</v>
      </c>
      <c r="O450" s="71">
        <v>16</v>
      </c>
      <c r="P450" s="71">
        <v>19</v>
      </c>
      <c r="Q450" s="71">
        <v>4</v>
      </c>
      <c r="R450" s="71" t="s">
        <v>18</v>
      </c>
      <c r="S450" s="77" t="s">
        <v>155</v>
      </c>
    </row>
    <row r="451" spans="1:19" ht="49.5" customHeight="1">
      <c r="A451" s="41" t="s">
        <v>1174</v>
      </c>
      <c r="B451" s="70">
        <v>12688</v>
      </c>
      <c r="C451" s="58" t="s">
        <v>875</v>
      </c>
      <c r="D451" s="62" t="s">
        <v>999</v>
      </c>
      <c r="E451" s="62" t="s">
        <v>1292</v>
      </c>
      <c r="F451" s="62" t="s">
        <v>593</v>
      </c>
      <c r="G451" s="61"/>
      <c r="H451" s="61"/>
      <c r="I451" s="61"/>
      <c r="J451" s="61"/>
      <c r="K451" s="61"/>
      <c r="L451" s="61"/>
      <c r="M451" s="61"/>
      <c r="N451" s="71">
        <v>27</v>
      </c>
      <c r="O451" s="71">
        <v>27</v>
      </c>
      <c r="P451" s="71">
        <v>25</v>
      </c>
      <c r="Q451" s="71">
        <v>0</v>
      </c>
      <c r="R451" s="71" t="s">
        <v>18</v>
      </c>
      <c r="S451" s="77" t="s">
        <v>151</v>
      </c>
    </row>
    <row r="452" spans="1:19" ht="49.5" customHeight="1">
      <c r="A452" s="41" t="s">
        <v>1174</v>
      </c>
      <c r="B452" s="70">
        <v>12688</v>
      </c>
      <c r="C452" s="58" t="s">
        <v>875</v>
      </c>
      <c r="D452" s="62" t="s">
        <v>999</v>
      </c>
      <c r="E452" s="93" t="s">
        <v>1292</v>
      </c>
      <c r="F452" s="62" t="s">
        <v>593</v>
      </c>
      <c r="G452" s="61"/>
      <c r="H452" s="61"/>
      <c r="I452" s="61"/>
      <c r="J452" s="61"/>
      <c r="K452" s="61"/>
      <c r="L452" s="61"/>
      <c r="M452" s="61"/>
      <c r="N452" s="71">
        <v>18</v>
      </c>
      <c r="O452" s="71">
        <v>18</v>
      </c>
      <c r="P452" s="71">
        <v>19</v>
      </c>
      <c r="Q452" s="71">
        <v>13</v>
      </c>
      <c r="R452" s="71" t="s">
        <v>18</v>
      </c>
      <c r="S452" s="77" t="s">
        <v>155</v>
      </c>
    </row>
    <row r="453" spans="1:19" ht="49.5" customHeight="1">
      <c r="A453" s="41" t="s">
        <v>1174</v>
      </c>
      <c r="B453" s="70">
        <v>12688</v>
      </c>
      <c r="C453" s="58" t="s">
        <v>875</v>
      </c>
      <c r="D453" s="62" t="s">
        <v>999</v>
      </c>
      <c r="E453" s="62" t="s">
        <v>1293</v>
      </c>
      <c r="F453" s="62" t="s">
        <v>593</v>
      </c>
      <c r="G453" s="61"/>
      <c r="H453" s="61"/>
      <c r="I453" s="61"/>
      <c r="J453" s="61"/>
      <c r="K453" s="61"/>
      <c r="L453" s="61"/>
      <c r="M453" s="61"/>
      <c r="N453" s="71">
        <v>27</v>
      </c>
      <c r="O453" s="72" t="s">
        <v>18</v>
      </c>
      <c r="P453" s="71">
        <v>25</v>
      </c>
      <c r="Q453" s="71">
        <v>25</v>
      </c>
      <c r="R453" s="71" t="s">
        <v>18</v>
      </c>
      <c r="S453" s="77" t="s">
        <v>151</v>
      </c>
    </row>
    <row r="454" spans="1:19" ht="49.5" customHeight="1">
      <c r="A454" s="41" t="s">
        <v>1174</v>
      </c>
      <c r="B454" s="70">
        <v>12688</v>
      </c>
      <c r="C454" s="58" t="s">
        <v>875</v>
      </c>
      <c r="D454" s="62" t="s">
        <v>999</v>
      </c>
      <c r="E454" s="93" t="s">
        <v>1293</v>
      </c>
      <c r="F454" s="62" t="s">
        <v>593</v>
      </c>
      <c r="G454" s="61"/>
      <c r="H454" s="61"/>
      <c r="I454" s="61"/>
      <c r="J454" s="61"/>
      <c r="K454" s="61"/>
      <c r="L454" s="61"/>
      <c r="M454" s="61"/>
      <c r="N454" s="71">
        <v>18</v>
      </c>
      <c r="O454" s="72" t="s">
        <v>18</v>
      </c>
      <c r="P454" s="71">
        <v>19</v>
      </c>
      <c r="Q454" s="71">
        <v>17</v>
      </c>
      <c r="R454" s="71" t="s">
        <v>18</v>
      </c>
      <c r="S454" s="77" t="s">
        <v>155</v>
      </c>
    </row>
    <row r="455" spans="1:19" ht="49.5" customHeight="1">
      <c r="A455" s="41" t="s">
        <v>1174</v>
      </c>
      <c r="B455" s="70">
        <v>12909</v>
      </c>
      <c r="C455" s="58" t="s">
        <v>1011</v>
      </c>
      <c r="D455" s="62" t="s">
        <v>997</v>
      </c>
      <c r="E455" s="62" t="s">
        <v>468</v>
      </c>
      <c r="F455" s="62" t="s">
        <v>593</v>
      </c>
      <c r="G455" s="61"/>
      <c r="H455" s="61"/>
      <c r="I455" s="61"/>
      <c r="J455" s="61"/>
      <c r="K455" s="61"/>
      <c r="L455" s="61"/>
      <c r="M455" s="61"/>
      <c r="N455" s="62">
        <v>25</v>
      </c>
      <c r="O455" s="62">
        <v>0</v>
      </c>
      <c r="P455" s="62">
        <v>25</v>
      </c>
      <c r="Q455" s="62">
        <v>0</v>
      </c>
      <c r="R455" s="58" t="s">
        <v>107</v>
      </c>
      <c r="S455" s="69"/>
    </row>
    <row r="456" spans="1:19" ht="49.5" customHeight="1">
      <c r="A456" s="41" t="s">
        <v>1174</v>
      </c>
      <c r="B456" s="70">
        <v>12909</v>
      </c>
      <c r="C456" s="58" t="s">
        <v>1011</v>
      </c>
      <c r="D456" s="62" t="s">
        <v>997</v>
      </c>
      <c r="E456" s="93" t="s">
        <v>1270</v>
      </c>
      <c r="F456" s="62" t="s">
        <v>593</v>
      </c>
      <c r="G456" s="61"/>
      <c r="H456" s="61"/>
      <c r="I456" s="61"/>
      <c r="J456" s="61"/>
      <c r="K456" s="61"/>
      <c r="L456" s="61"/>
      <c r="M456" s="61"/>
      <c r="N456" s="62">
        <v>24</v>
      </c>
      <c r="O456" s="62">
        <v>3</v>
      </c>
      <c r="P456" s="62">
        <v>23</v>
      </c>
      <c r="Q456" s="62">
        <v>4</v>
      </c>
      <c r="R456" s="58" t="s">
        <v>107</v>
      </c>
      <c r="S456" s="69"/>
    </row>
    <row r="457" spans="1:19" ht="49.5" customHeight="1">
      <c r="A457" s="41" t="s">
        <v>1174</v>
      </c>
      <c r="B457" s="70">
        <v>12909</v>
      </c>
      <c r="C457" s="58" t="s">
        <v>1011</v>
      </c>
      <c r="D457" s="62" t="s">
        <v>998</v>
      </c>
      <c r="E457" s="62" t="s">
        <v>468</v>
      </c>
      <c r="F457" s="62" t="s">
        <v>593</v>
      </c>
      <c r="G457" s="61"/>
      <c r="H457" s="61"/>
      <c r="I457" s="61"/>
      <c r="J457" s="61"/>
      <c r="K457" s="61"/>
      <c r="L457" s="61"/>
      <c r="M457" s="61"/>
      <c r="N457" s="62">
        <v>25</v>
      </c>
      <c r="O457" s="62">
        <v>3</v>
      </c>
      <c r="P457" s="62">
        <v>25</v>
      </c>
      <c r="Q457" s="62">
        <v>0</v>
      </c>
      <c r="R457" s="58" t="s">
        <v>107</v>
      </c>
      <c r="S457" s="69"/>
    </row>
    <row r="458" spans="1:19" ht="49.5" customHeight="1">
      <c r="A458" s="41" t="s">
        <v>1174</v>
      </c>
      <c r="B458" s="70">
        <v>12909</v>
      </c>
      <c r="C458" s="58" t="s">
        <v>1011</v>
      </c>
      <c r="D458" s="62" t="s">
        <v>998</v>
      </c>
      <c r="E458" s="93" t="s">
        <v>1270</v>
      </c>
      <c r="F458" s="62" t="s">
        <v>593</v>
      </c>
      <c r="G458" s="61"/>
      <c r="H458" s="61"/>
      <c r="I458" s="61"/>
      <c r="J458" s="61"/>
      <c r="K458" s="61"/>
      <c r="L458" s="61"/>
      <c r="M458" s="61"/>
      <c r="N458" s="62">
        <v>24</v>
      </c>
      <c r="O458" s="62">
        <v>3</v>
      </c>
      <c r="P458" s="62">
        <v>23</v>
      </c>
      <c r="Q458" s="62">
        <v>1</v>
      </c>
      <c r="R458" s="58" t="s">
        <v>107</v>
      </c>
      <c r="S458" s="69"/>
    </row>
    <row r="459" spans="1:19" ht="49.5" customHeight="1">
      <c r="A459" s="41" t="s">
        <v>1174</v>
      </c>
      <c r="B459" s="70">
        <v>12909</v>
      </c>
      <c r="C459" s="58" t="s">
        <v>1011</v>
      </c>
      <c r="D459" s="62" t="s">
        <v>999</v>
      </c>
      <c r="E459" s="62" t="s">
        <v>468</v>
      </c>
      <c r="F459" s="62" t="s">
        <v>593</v>
      </c>
      <c r="G459" s="61"/>
      <c r="H459" s="61"/>
      <c r="I459" s="61"/>
      <c r="J459" s="61"/>
      <c r="K459" s="61"/>
      <c r="L459" s="61"/>
      <c r="M459" s="61"/>
      <c r="N459" s="62">
        <v>25</v>
      </c>
      <c r="O459" s="62">
        <v>4</v>
      </c>
      <c r="P459" s="62">
        <v>25</v>
      </c>
      <c r="Q459" s="62">
        <v>16</v>
      </c>
      <c r="R459" s="58" t="s">
        <v>107</v>
      </c>
      <c r="S459" s="69"/>
    </row>
    <row r="460" spans="1:19" ht="49.5" customHeight="1">
      <c r="A460" s="41" t="s">
        <v>1174</v>
      </c>
      <c r="B460" s="70">
        <v>12909</v>
      </c>
      <c r="C460" s="58" t="s">
        <v>1011</v>
      </c>
      <c r="D460" s="62" t="s">
        <v>999</v>
      </c>
      <c r="E460" s="93" t="s">
        <v>1270</v>
      </c>
      <c r="F460" s="62" t="s">
        <v>593</v>
      </c>
      <c r="G460" s="61"/>
      <c r="H460" s="61"/>
      <c r="I460" s="61"/>
      <c r="J460" s="61"/>
      <c r="K460" s="61"/>
      <c r="L460" s="61"/>
      <c r="M460" s="61"/>
      <c r="N460" s="62">
        <v>24</v>
      </c>
      <c r="O460" s="62">
        <v>5</v>
      </c>
      <c r="P460" s="62">
        <v>23</v>
      </c>
      <c r="Q460" s="62">
        <v>5</v>
      </c>
      <c r="R460" s="58" t="s">
        <v>107</v>
      </c>
      <c r="S460" s="69"/>
    </row>
    <row r="461" spans="1:19" ht="49.5" customHeight="1">
      <c r="A461" s="41" t="s">
        <v>1174</v>
      </c>
      <c r="B461" s="70">
        <v>12909</v>
      </c>
      <c r="C461" s="58" t="s">
        <v>1011</v>
      </c>
      <c r="D461" s="62" t="s">
        <v>1000</v>
      </c>
      <c r="E461" s="62" t="s">
        <v>468</v>
      </c>
      <c r="F461" s="62" t="s">
        <v>593</v>
      </c>
      <c r="G461" s="61"/>
      <c r="H461" s="61"/>
      <c r="I461" s="61"/>
      <c r="J461" s="61"/>
      <c r="K461" s="61"/>
      <c r="L461" s="61"/>
      <c r="M461" s="61"/>
      <c r="N461" s="62">
        <v>25</v>
      </c>
      <c r="O461" s="62">
        <v>18</v>
      </c>
      <c r="P461" s="62">
        <v>25</v>
      </c>
      <c r="Q461" s="62">
        <v>9</v>
      </c>
      <c r="R461" s="58" t="s">
        <v>107</v>
      </c>
      <c r="S461" s="69"/>
    </row>
    <row r="462" spans="1:19" ht="49.5" customHeight="1">
      <c r="A462" s="41" t="s">
        <v>1174</v>
      </c>
      <c r="B462" s="70">
        <v>12909</v>
      </c>
      <c r="C462" s="58" t="s">
        <v>1011</v>
      </c>
      <c r="D462" s="62" t="s">
        <v>1000</v>
      </c>
      <c r="E462" s="93" t="s">
        <v>1270</v>
      </c>
      <c r="F462" s="62" t="s">
        <v>593</v>
      </c>
      <c r="G462" s="61"/>
      <c r="H462" s="61"/>
      <c r="I462" s="61"/>
      <c r="J462" s="61"/>
      <c r="K462" s="61"/>
      <c r="L462" s="61"/>
      <c r="M462" s="61"/>
      <c r="N462" s="62">
        <v>24</v>
      </c>
      <c r="O462" s="62">
        <v>13</v>
      </c>
      <c r="P462" s="62">
        <v>23</v>
      </c>
      <c r="Q462" s="62">
        <v>17</v>
      </c>
      <c r="R462" s="58" t="s">
        <v>107</v>
      </c>
      <c r="S462" s="69"/>
    </row>
    <row r="463" spans="1:19" ht="49.5" customHeight="1">
      <c r="A463" s="41" t="s">
        <v>1174</v>
      </c>
      <c r="B463" s="70">
        <v>12996</v>
      </c>
      <c r="C463" s="58" t="s">
        <v>782</v>
      </c>
      <c r="D463" s="58" t="s">
        <v>1012</v>
      </c>
      <c r="E463" s="62" t="s">
        <v>460</v>
      </c>
      <c r="F463" s="62" t="s">
        <v>593</v>
      </c>
      <c r="G463" s="61"/>
      <c r="H463" s="61"/>
      <c r="I463" s="61"/>
      <c r="J463" s="61"/>
      <c r="K463" s="61"/>
      <c r="L463" s="61"/>
      <c r="M463" s="61"/>
      <c r="N463" s="62">
        <v>46</v>
      </c>
      <c r="O463" s="62">
        <v>0</v>
      </c>
      <c r="P463" s="62">
        <v>68</v>
      </c>
      <c r="Q463" s="62">
        <v>0</v>
      </c>
      <c r="R463" s="62" t="s">
        <v>35</v>
      </c>
      <c r="S463" s="69"/>
    </row>
    <row r="464" spans="1:19" ht="49.5" customHeight="1">
      <c r="A464" s="41" t="s">
        <v>1174</v>
      </c>
      <c r="B464" s="70">
        <v>12996</v>
      </c>
      <c r="C464" s="58" t="s">
        <v>782</v>
      </c>
      <c r="D464" s="58" t="s">
        <v>1013</v>
      </c>
      <c r="E464" s="62" t="s">
        <v>460</v>
      </c>
      <c r="F464" s="62" t="s">
        <v>593</v>
      </c>
      <c r="G464" s="61"/>
      <c r="H464" s="61"/>
      <c r="I464" s="61"/>
      <c r="J464" s="61"/>
      <c r="K464" s="61"/>
      <c r="L464" s="61"/>
      <c r="M464" s="61"/>
      <c r="N464" s="62">
        <v>46</v>
      </c>
      <c r="O464" s="62">
        <v>42</v>
      </c>
      <c r="P464" s="62">
        <v>68</v>
      </c>
      <c r="Q464" s="62">
        <v>53</v>
      </c>
      <c r="R464" s="62" t="s">
        <v>662</v>
      </c>
      <c r="S464" s="69"/>
    </row>
    <row r="465" spans="1:19" ht="49.5" customHeight="1">
      <c r="A465" s="41" t="s">
        <v>1174</v>
      </c>
      <c r="B465" s="70">
        <v>12735</v>
      </c>
      <c r="C465" s="58" t="s">
        <v>878</v>
      </c>
      <c r="D465" s="62" t="s">
        <v>1014</v>
      </c>
      <c r="E465" s="62" t="s">
        <v>540</v>
      </c>
      <c r="F465" s="62" t="s">
        <v>593</v>
      </c>
      <c r="G465" s="61"/>
      <c r="H465" s="61"/>
      <c r="I465" s="61"/>
      <c r="J465" s="61"/>
      <c r="K465" s="61"/>
      <c r="L465" s="61"/>
      <c r="M465" s="61"/>
      <c r="N465" s="62">
        <v>50</v>
      </c>
      <c r="O465" s="62">
        <v>6</v>
      </c>
      <c r="P465" s="62">
        <v>50</v>
      </c>
      <c r="Q465" s="62">
        <v>0</v>
      </c>
      <c r="R465" s="62">
        <v>0.01</v>
      </c>
      <c r="S465" s="69"/>
    </row>
    <row r="466" spans="1:19" ht="49.5" customHeight="1">
      <c r="A466" s="41" t="s">
        <v>1174</v>
      </c>
      <c r="B466" s="70">
        <v>12735</v>
      </c>
      <c r="C466" s="58" t="s">
        <v>878</v>
      </c>
      <c r="D466" s="62" t="s">
        <v>1015</v>
      </c>
      <c r="E466" s="62" t="s">
        <v>540</v>
      </c>
      <c r="F466" s="62" t="s">
        <v>593</v>
      </c>
      <c r="G466" s="61"/>
      <c r="H466" s="61"/>
      <c r="I466" s="61"/>
      <c r="J466" s="61"/>
      <c r="K466" s="61"/>
      <c r="L466" s="61"/>
      <c r="M466" s="61"/>
      <c r="N466" s="62">
        <v>50</v>
      </c>
      <c r="O466" s="62">
        <v>38</v>
      </c>
      <c r="P466" s="62">
        <v>50</v>
      </c>
      <c r="Q466" s="62">
        <v>5</v>
      </c>
      <c r="R466" s="62">
        <v>0</v>
      </c>
      <c r="S466" s="69"/>
    </row>
    <row r="467" spans="1:19" ht="49.5" customHeight="1">
      <c r="A467" s="41" t="s">
        <v>1174</v>
      </c>
      <c r="B467" s="70">
        <v>12735</v>
      </c>
      <c r="C467" s="58" t="s">
        <v>878</v>
      </c>
      <c r="D467" s="62" t="s">
        <v>1016</v>
      </c>
      <c r="E467" s="62" t="s">
        <v>540</v>
      </c>
      <c r="F467" s="62" t="s">
        <v>593</v>
      </c>
      <c r="G467" s="61"/>
      <c r="H467" s="61"/>
      <c r="I467" s="61"/>
      <c r="J467" s="61"/>
      <c r="K467" s="61"/>
      <c r="L467" s="61"/>
      <c r="M467" s="61"/>
      <c r="N467" s="62">
        <v>50</v>
      </c>
      <c r="O467" s="62">
        <v>6</v>
      </c>
      <c r="P467" s="62">
        <v>50</v>
      </c>
      <c r="Q467" s="62">
        <v>45</v>
      </c>
      <c r="R467" s="62">
        <v>0</v>
      </c>
      <c r="S467" s="69"/>
    </row>
    <row r="468" spans="1:19" ht="49.5" customHeight="1">
      <c r="A468" s="41" t="s">
        <v>1174</v>
      </c>
      <c r="B468" s="70">
        <v>12843</v>
      </c>
      <c r="C468" s="58" t="s">
        <v>834</v>
      </c>
      <c r="D468" s="62" t="s">
        <v>1018</v>
      </c>
      <c r="E468" s="62" t="s">
        <v>1034</v>
      </c>
      <c r="F468" s="62" t="s">
        <v>593</v>
      </c>
      <c r="G468" s="61"/>
      <c r="H468" s="61"/>
      <c r="I468" s="61"/>
      <c r="J468" s="61"/>
      <c r="K468" s="61"/>
      <c r="L468" s="61"/>
      <c r="M468" s="61"/>
      <c r="N468" s="62">
        <v>35</v>
      </c>
      <c r="O468" s="62">
        <v>3</v>
      </c>
      <c r="P468" s="62">
        <v>35</v>
      </c>
      <c r="Q468" s="62">
        <v>3</v>
      </c>
      <c r="R468" s="62" t="s">
        <v>35</v>
      </c>
      <c r="S468" s="69"/>
    </row>
    <row r="469" spans="1:19" ht="49.5" customHeight="1">
      <c r="A469" s="41" t="s">
        <v>1174</v>
      </c>
      <c r="B469" s="70">
        <v>12843</v>
      </c>
      <c r="C469" s="58" t="s">
        <v>834</v>
      </c>
      <c r="D469" s="62" t="s">
        <v>997</v>
      </c>
      <c r="E469" s="62" t="s">
        <v>1034</v>
      </c>
      <c r="F469" s="62" t="s">
        <v>593</v>
      </c>
      <c r="G469" s="61"/>
      <c r="H469" s="61"/>
      <c r="I469" s="61"/>
      <c r="J469" s="61"/>
      <c r="K469" s="61"/>
      <c r="L469" s="61"/>
      <c r="M469" s="61"/>
      <c r="N469" s="62">
        <v>35</v>
      </c>
      <c r="O469" s="62">
        <v>17</v>
      </c>
      <c r="P469" s="62">
        <v>35</v>
      </c>
      <c r="Q469" s="62">
        <v>18</v>
      </c>
      <c r="R469" s="62" t="s">
        <v>35</v>
      </c>
      <c r="S469" s="69"/>
    </row>
    <row r="470" spans="1:19" ht="49.5" customHeight="1">
      <c r="A470" s="41" t="s">
        <v>1174</v>
      </c>
      <c r="B470" s="70">
        <v>12843</v>
      </c>
      <c r="C470" s="58" t="s">
        <v>834</v>
      </c>
      <c r="D470" s="62" t="s">
        <v>999</v>
      </c>
      <c r="E470" s="62" t="s">
        <v>1034</v>
      </c>
      <c r="F470" s="62" t="s">
        <v>593</v>
      </c>
      <c r="G470" s="61"/>
      <c r="H470" s="61"/>
      <c r="I470" s="61"/>
      <c r="J470" s="61"/>
      <c r="K470" s="61"/>
      <c r="L470" s="61"/>
      <c r="M470" s="61"/>
      <c r="N470" s="62">
        <v>35</v>
      </c>
      <c r="O470" s="62">
        <v>11</v>
      </c>
      <c r="P470" s="62">
        <v>35</v>
      </c>
      <c r="Q470" s="62">
        <v>12</v>
      </c>
      <c r="R470" s="62" t="s">
        <v>35</v>
      </c>
      <c r="S470" s="69"/>
    </row>
    <row r="471" spans="1:19" ht="49.5" customHeight="1">
      <c r="A471" s="41" t="s">
        <v>1174</v>
      </c>
      <c r="B471" s="70">
        <v>12843</v>
      </c>
      <c r="C471" s="58" t="s">
        <v>834</v>
      </c>
      <c r="D471" s="62" t="s">
        <v>1000</v>
      </c>
      <c r="E471" s="62" t="s">
        <v>1034</v>
      </c>
      <c r="F471" s="62" t="s">
        <v>593</v>
      </c>
      <c r="G471" s="61"/>
      <c r="H471" s="61"/>
      <c r="I471" s="61"/>
      <c r="J471" s="61"/>
      <c r="K471" s="61"/>
      <c r="L471" s="61"/>
      <c r="M471" s="61"/>
      <c r="N471" s="62">
        <v>35</v>
      </c>
      <c r="O471" s="62">
        <v>2</v>
      </c>
      <c r="P471" s="62">
        <v>35</v>
      </c>
      <c r="Q471" s="62">
        <v>2</v>
      </c>
      <c r="R471" s="62" t="s">
        <v>35</v>
      </c>
      <c r="S471" s="69"/>
    </row>
    <row r="472" spans="1:19" ht="49.5" customHeight="1">
      <c r="A472" s="41" t="s">
        <v>1174</v>
      </c>
      <c r="B472" s="70">
        <v>13289</v>
      </c>
      <c r="C472" s="58" t="s">
        <v>813</v>
      </c>
      <c r="D472" s="58" t="s">
        <v>1038</v>
      </c>
      <c r="E472" s="93" t="s">
        <v>1274</v>
      </c>
      <c r="F472" s="62" t="s">
        <v>593</v>
      </c>
      <c r="G472" s="61"/>
      <c r="H472" s="61"/>
      <c r="I472" s="61"/>
      <c r="J472" s="61"/>
      <c r="K472" s="61"/>
      <c r="L472" s="61"/>
      <c r="M472" s="61"/>
      <c r="N472" s="62">
        <v>197</v>
      </c>
      <c r="O472" s="62">
        <v>184</v>
      </c>
      <c r="P472" s="62">
        <v>196</v>
      </c>
      <c r="Q472" s="62">
        <v>188</v>
      </c>
      <c r="R472" s="62" t="s">
        <v>35</v>
      </c>
      <c r="S472" s="69"/>
    </row>
    <row r="473" spans="1:19" ht="49.5" customHeight="1">
      <c r="A473" s="41" t="s">
        <v>1174</v>
      </c>
      <c r="B473" s="70">
        <v>13289</v>
      </c>
      <c r="C473" s="58" t="s">
        <v>813</v>
      </c>
      <c r="D473" s="58" t="s">
        <v>1038</v>
      </c>
      <c r="E473" s="62" t="s">
        <v>460</v>
      </c>
      <c r="F473" s="62" t="s">
        <v>593</v>
      </c>
      <c r="G473" s="61"/>
      <c r="H473" s="61"/>
      <c r="I473" s="61"/>
      <c r="J473" s="61"/>
      <c r="K473" s="61"/>
      <c r="L473" s="61"/>
      <c r="M473" s="61"/>
      <c r="N473" s="62">
        <v>197</v>
      </c>
      <c r="O473" s="62">
        <v>189</v>
      </c>
      <c r="P473" s="62">
        <v>196</v>
      </c>
      <c r="Q473" s="62">
        <v>189</v>
      </c>
      <c r="R473" s="62" t="s">
        <v>35</v>
      </c>
      <c r="S473" s="69"/>
    </row>
    <row r="474" spans="1:19" ht="49.5" customHeight="1">
      <c r="A474" s="41" t="s">
        <v>1174</v>
      </c>
      <c r="B474" s="70">
        <v>13289</v>
      </c>
      <c r="C474" s="58" t="s">
        <v>813</v>
      </c>
      <c r="D474" s="58" t="s">
        <v>1038</v>
      </c>
      <c r="E474" s="62" t="s">
        <v>462</v>
      </c>
      <c r="F474" s="62" t="s">
        <v>593</v>
      </c>
      <c r="G474" s="61"/>
      <c r="H474" s="61"/>
      <c r="I474" s="61"/>
      <c r="J474" s="61"/>
      <c r="K474" s="61"/>
      <c r="L474" s="61"/>
      <c r="M474" s="61"/>
      <c r="N474" s="62">
        <v>197</v>
      </c>
      <c r="O474" s="62">
        <v>182</v>
      </c>
      <c r="P474" s="62">
        <v>196</v>
      </c>
      <c r="Q474" s="62">
        <v>185</v>
      </c>
      <c r="R474" s="62" t="s">
        <v>35</v>
      </c>
      <c r="S474" s="69"/>
    </row>
    <row r="475" spans="1:19" ht="49.5" customHeight="1">
      <c r="A475" s="41" t="s">
        <v>1174</v>
      </c>
      <c r="B475" s="70">
        <v>12987</v>
      </c>
      <c r="C475" s="58" t="s">
        <v>789</v>
      </c>
      <c r="D475" s="54" t="s">
        <v>999</v>
      </c>
      <c r="E475" s="58" t="s">
        <v>1037</v>
      </c>
      <c r="F475" s="62" t="s">
        <v>593</v>
      </c>
      <c r="G475" s="61"/>
      <c r="H475" s="61"/>
      <c r="I475" s="61"/>
      <c r="J475" s="61"/>
      <c r="K475" s="61"/>
      <c r="L475" s="61"/>
      <c r="M475" s="61"/>
      <c r="N475" s="62">
        <v>63</v>
      </c>
      <c r="O475" s="62">
        <v>46</v>
      </c>
      <c r="P475" s="62">
        <v>61</v>
      </c>
      <c r="Q475" s="62">
        <v>53</v>
      </c>
      <c r="R475" s="62">
        <v>0.70499999999999996</v>
      </c>
      <c r="S475" s="69"/>
    </row>
    <row r="476" spans="1:19" ht="49.5" customHeight="1">
      <c r="A476" s="41" t="s">
        <v>1173</v>
      </c>
      <c r="B476" s="70">
        <v>12779</v>
      </c>
      <c r="C476" s="58" t="s">
        <v>827</v>
      </c>
      <c r="D476" s="58" t="s">
        <v>1019</v>
      </c>
      <c r="E476" s="58" t="s">
        <v>1003</v>
      </c>
      <c r="F476" s="62" t="s">
        <v>709</v>
      </c>
      <c r="G476" s="62">
        <v>40</v>
      </c>
      <c r="H476" s="62" t="s">
        <v>652</v>
      </c>
      <c r="I476" s="62" t="s">
        <v>1020</v>
      </c>
      <c r="J476" s="62">
        <v>40</v>
      </c>
      <c r="K476" s="62" t="s">
        <v>975</v>
      </c>
      <c r="L476" s="62" t="s">
        <v>1020</v>
      </c>
      <c r="M476" s="62">
        <v>5.0000000000000001E-3</v>
      </c>
      <c r="N476" s="61"/>
      <c r="O476" s="61"/>
      <c r="P476" s="61"/>
      <c r="Q476" s="61"/>
      <c r="R476" s="61"/>
      <c r="S476" s="69"/>
    </row>
    <row r="477" spans="1:19" ht="49.5" customHeight="1">
      <c r="A477" s="41" t="s">
        <v>1173</v>
      </c>
      <c r="B477" s="70">
        <v>13289</v>
      </c>
      <c r="C477" s="58" t="s">
        <v>813</v>
      </c>
      <c r="D477" s="62" t="s">
        <v>1021</v>
      </c>
      <c r="E477" s="93" t="s">
        <v>1274</v>
      </c>
      <c r="F477" s="62" t="s">
        <v>709</v>
      </c>
      <c r="G477" s="62">
        <v>197</v>
      </c>
      <c r="H477" s="62">
        <v>85.3</v>
      </c>
      <c r="I477" s="62">
        <v>23.9</v>
      </c>
      <c r="J477" s="62">
        <v>196</v>
      </c>
      <c r="K477" s="62">
        <v>82.9</v>
      </c>
      <c r="L477" s="62">
        <v>23.1</v>
      </c>
      <c r="M477" s="62" t="s">
        <v>35</v>
      </c>
      <c r="N477" s="61"/>
      <c r="O477" s="61"/>
      <c r="P477" s="61"/>
      <c r="Q477" s="61"/>
      <c r="R477" s="61"/>
      <c r="S477" s="69"/>
    </row>
    <row r="478" spans="1:19" ht="49.5" customHeight="1">
      <c r="A478" s="41" t="s">
        <v>1173</v>
      </c>
      <c r="B478" s="70">
        <v>13289</v>
      </c>
      <c r="C478" s="58" t="s">
        <v>813</v>
      </c>
      <c r="D478" s="62" t="s">
        <v>1021</v>
      </c>
      <c r="E478" s="62" t="s">
        <v>460</v>
      </c>
      <c r="F478" s="62" t="s">
        <v>709</v>
      </c>
      <c r="G478" s="62">
        <v>197</v>
      </c>
      <c r="H478" s="62">
        <v>83.8</v>
      </c>
      <c r="I478" s="62">
        <v>25.2</v>
      </c>
      <c r="J478" s="62">
        <v>196</v>
      </c>
      <c r="K478" s="62">
        <v>82.1</v>
      </c>
      <c r="L478" s="62">
        <v>25.6</v>
      </c>
      <c r="M478" s="62" t="s">
        <v>35</v>
      </c>
      <c r="N478" s="61"/>
      <c r="O478" s="61"/>
      <c r="P478" s="61"/>
      <c r="Q478" s="61"/>
      <c r="R478" s="61"/>
      <c r="S478" s="69"/>
    </row>
    <row r="479" spans="1:19" ht="49.5" customHeight="1">
      <c r="A479" s="41" t="s">
        <v>1173</v>
      </c>
      <c r="B479" s="70">
        <v>13289</v>
      </c>
      <c r="C479" s="58" t="s">
        <v>813</v>
      </c>
      <c r="D479" s="62" t="s">
        <v>1021</v>
      </c>
      <c r="E479" s="62" t="s">
        <v>462</v>
      </c>
      <c r="F479" s="62" t="s">
        <v>709</v>
      </c>
      <c r="G479" s="62">
        <v>197</v>
      </c>
      <c r="H479" s="62">
        <v>82.1</v>
      </c>
      <c r="I479" s="62">
        <v>25.6</v>
      </c>
      <c r="J479" s="62">
        <v>196</v>
      </c>
      <c r="K479" s="62">
        <v>83</v>
      </c>
      <c r="L479" s="62">
        <v>25.1</v>
      </c>
      <c r="M479" s="62" t="s">
        <v>35</v>
      </c>
      <c r="N479" s="61"/>
      <c r="O479" s="61"/>
      <c r="P479" s="61"/>
      <c r="Q479" s="61"/>
      <c r="R479" s="61"/>
      <c r="S479" s="69"/>
    </row>
    <row r="480" spans="1:19" ht="49.5" customHeight="1">
      <c r="A480" s="41" t="s">
        <v>1168</v>
      </c>
      <c r="B480" s="70">
        <v>12573</v>
      </c>
      <c r="C480" s="58" t="s">
        <v>811</v>
      </c>
      <c r="D480" s="62" t="s">
        <v>1185</v>
      </c>
      <c r="E480" s="58" t="s">
        <v>1022</v>
      </c>
      <c r="F480" s="62" t="s">
        <v>537</v>
      </c>
      <c r="G480" s="62">
        <v>36</v>
      </c>
      <c r="H480" s="62">
        <v>39.299999999999997</v>
      </c>
      <c r="I480" s="62">
        <v>4</v>
      </c>
      <c r="J480" s="62">
        <v>39</v>
      </c>
      <c r="K480" s="62">
        <v>41.1</v>
      </c>
      <c r="L480" s="62">
        <v>3</v>
      </c>
      <c r="M480" s="62">
        <v>5.8000000000000003E-2</v>
      </c>
      <c r="N480" s="61"/>
      <c r="O480" s="61"/>
      <c r="P480" s="61"/>
      <c r="Q480" s="61"/>
      <c r="R480" s="61"/>
      <c r="S480" s="69"/>
    </row>
    <row r="481" spans="1:19" ht="49.5" customHeight="1">
      <c r="A481" s="41" t="s">
        <v>1168</v>
      </c>
      <c r="B481" s="70">
        <v>12573</v>
      </c>
      <c r="C481" s="58" t="s">
        <v>811</v>
      </c>
      <c r="D481" s="62" t="s">
        <v>1186</v>
      </c>
      <c r="E481" s="58" t="s">
        <v>1022</v>
      </c>
      <c r="F481" s="62" t="s">
        <v>537</v>
      </c>
      <c r="G481" s="62">
        <v>36</v>
      </c>
      <c r="H481" s="62">
        <v>45.6</v>
      </c>
      <c r="I481" s="62">
        <v>5.5</v>
      </c>
      <c r="J481" s="62">
        <v>39</v>
      </c>
      <c r="K481" s="62">
        <v>43</v>
      </c>
      <c r="L481" s="62">
        <v>5.2</v>
      </c>
      <c r="M481" s="62">
        <v>3.5999999999999997E-2</v>
      </c>
      <c r="N481" s="61"/>
      <c r="O481" s="61"/>
      <c r="P481" s="61"/>
      <c r="Q481" s="61"/>
      <c r="R481" s="61"/>
      <c r="S481" s="69"/>
    </row>
    <row r="482" spans="1:19" ht="49.5" customHeight="1">
      <c r="A482" s="41" t="s">
        <v>1168</v>
      </c>
      <c r="B482" s="70">
        <v>12677</v>
      </c>
      <c r="C482" s="58" t="s">
        <v>774</v>
      </c>
      <c r="D482" s="62" t="s">
        <v>1023</v>
      </c>
      <c r="E482" s="58" t="s">
        <v>1003</v>
      </c>
      <c r="F482" s="62" t="s">
        <v>537</v>
      </c>
      <c r="G482" s="62">
        <v>44</v>
      </c>
      <c r="H482" s="62" t="s">
        <v>973</v>
      </c>
      <c r="I482" s="58" t="s">
        <v>1026</v>
      </c>
      <c r="J482" s="62">
        <v>45</v>
      </c>
      <c r="K482" s="62" t="s">
        <v>982</v>
      </c>
      <c r="L482" s="58" t="s">
        <v>1025</v>
      </c>
      <c r="M482" s="62">
        <v>0.08</v>
      </c>
      <c r="N482" s="61"/>
      <c r="O482" s="61"/>
      <c r="P482" s="61"/>
      <c r="Q482" s="61"/>
      <c r="R482" s="61"/>
      <c r="S482" s="69"/>
    </row>
    <row r="483" spans="1:19" ht="49.5" customHeight="1">
      <c r="A483" s="41" t="s">
        <v>1168</v>
      </c>
      <c r="B483" s="70">
        <v>12677</v>
      </c>
      <c r="C483" s="58" t="s">
        <v>774</v>
      </c>
      <c r="D483" s="62" t="s">
        <v>1024</v>
      </c>
      <c r="E483" s="58" t="s">
        <v>1003</v>
      </c>
      <c r="F483" s="62" t="s">
        <v>537</v>
      </c>
      <c r="G483" s="122" t="s">
        <v>1027</v>
      </c>
      <c r="H483" s="122"/>
      <c r="I483" s="122"/>
      <c r="J483" s="122"/>
      <c r="K483" s="122"/>
      <c r="L483" s="122"/>
      <c r="M483" s="122"/>
      <c r="N483" s="61"/>
      <c r="O483" s="61"/>
      <c r="P483" s="61"/>
      <c r="Q483" s="61"/>
      <c r="R483" s="61"/>
      <c r="S483" s="69"/>
    </row>
    <row r="484" spans="1:19" ht="49.5" customHeight="1">
      <c r="A484" s="41" t="s">
        <v>1168</v>
      </c>
      <c r="B484" s="70">
        <v>12771</v>
      </c>
      <c r="C484" s="58" t="s">
        <v>826</v>
      </c>
      <c r="D484" s="62" t="s">
        <v>1187</v>
      </c>
      <c r="E484" s="62" t="s">
        <v>468</v>
      </c>
      <c r="F484" s="62" t="s">
        <v>537</v>
      </c>
      <c r="G484" s="122" t="s">
        <v>1027</v>
      </c>
      <c r="H484" s="122"/>
      <c r="I484" s="122"/>
      <c r="J484" s="122"/>
      <c r="K484" s="122"/>
      <c r="L484" s="122"/>
      <c r="M484" s="122"/>
      <c r="N484" s="61"/>
      <c r="O484" s="61"/>
      <c r="P484" s="61"/>
      <c r="Q484" s="61"/>
      <c r="R484" s="61"/>
      <c r="S484" s="69"/>
    </row>
    <row r="485" spans="1:19" ht="49.5" customHeight="1">
      <c r="A485" s="41" t="s">
        <v>1168</v>
      </c>
      <c r="B485" s="70">
        <v>12771</v>
      </c>
      <c r="C485" s="58" t="s">
        <v>826</v>
      </c>
      <c r="D485" s="62" t="s">
        <v>1187</v>
      </c>
      <c r="E485" s="62" t="s">
        <v>471</v>
      </c>
      <c r="F485" s="62" t="s">
        <v>537</v>
      </c>
      <c r="G485" s="122" t="s">
        <v>1027</v>
      </c>
      <c r="H485" s="122"/>
      <c r="I485" s="122"/>
      <c r="J485" s="122"/>
      <c r="K485" s="122"/>
      <c r="L485" s="122"/>
      <c r="M485" s="122"/>
      <c r="N485" s="61"/>
      <c r="O485" s="61"/>
      <c r="P485" s="61"/>
      <c r="Q485" s="61"/>
      <c r="R485" s="61"/>
      <c r="S485" s="69"/>
    </row>
    <row r="486" spans="1:19" ht="49.5" customHeight="1">
      <c r="A486" s="41" t="s">
        <v>1168</v>
      </c>
      <c r="B486" s="70">
        <v>12771</v>
      </c>
      <c r="C486" s="58" t="s">
        <v>826</v>
      </c>
      <c r="D486" s="62" t="s">
        <v>1188</v>
      </c>
      <c r="E486" s="62" t="s">
        <v>468</v>
      </c>
      <c r="F486" s="62" t="s">
        <v>537</v>
      </c>
      <c r="G486" s="122" t="s">
        <v>1027</v>
      </c>
      <c r="H486" s="122"/>
      <c r="I486" s="122"/>
      <c r="J486" s="122"/>
      <c r="K486" s="122"/>
      <c r="L486" s="122"/>
      <c r="M486" s="122"/>
      <c r="N486" s="61"/>
      <c r="O486" s="61"/>
      <c r="P486" s="61"/>
      <c r="Q486" s="61"/>
      <c r="R486" s="61"/>
      <c r="S486" s="69"/>
    </row>
    <row r="487" spans="1:19" ht="49.5" customHeight="1">
      <c r="A487" s="41" t="s">
        <v>1168</v>
      </c>
      <c r="B487" s="70">
        <v>12771</v>
      </c>
      <c r="C487" s="58" t="s">
        <v>826</v>
      </c>
      <c r="D487" s="62" t="s">
        <v>1188</v>
      </c>
      <c r="E487" s="62" t="s">
        <v>471</v>
      </c>
      <c r="F487" s="62" t="s">
        <v>537</v>
      </c>
      <c r="G487" s="122" t="s">
        <v>1027</v>
      </c>
      <c r="H487" s="122"/>
      <c r="I487" s="122"/>
      <c r="J487" s="122"/>
      <c r="K487" s="122"/>
      <c r="L487" s="122"/>
      <c r="M487" s="122"/>
      <c r="N487" s="61"/>
      <c r="O487" s="61"/>
      <c r="P487" s="61"/>
      <c r="Q487" s="61"/>
      <c r="R487" s="61"/>
      <c r="S487" s="69"/>
    </row>
    <row r="488" spans="1:19" ht="49.5" customHeight="1">
      <c r="A488" s="41" t="s">
        <v>1168</v>
      </c>
      <c r="B488" s="70">
        <v>12771</v>
      </c>
      <c r="C488" s="58" t="s">
        <v>826</v>
      </c>
      <c r="D488" s="62" t="s">
        <v>1189</v>
      </c>
      <c r="E488" s="62" t="s">
        <v>468</v>
      </c>
      <c r="F488" s="62" t="s">
        <v>537</v>
      </c>
      <c r="G488" s="122" t="s">
        <v>1027</v>
      </c>
      <c r="H488" s="122"/>
      <c r="I488" s="122"/>
      <c r="J488" s="122"/>
      <c r="K488" s="122"/>
      <c r="L488" s="122"/>
      <c r="M488" s="122"/>
      <c r="N488" s="61"/>
      <c r="O488" s="61"/>
      <c r="P488" s="61"/>
      <c r="Q488" s="61"/>
      <c r="R488" s="61"/>
      <c r="S488" s="69"/>
    </row>
    <row r="489" spans="1:19" ht="49.5" customHeight="1">
      <c r="A489" s="41" t="s">
        <v>1168</v>
      </c>
      <c r="B489" s="70">
        <v>12771</v>
      </c>
      <c r="C489" s="58" t="s">
        <v>826</v>
      </c>
      <c r="D489" s="62" t="s">
        <v>1189</v>
      </c>
      <c r="E489" s="62" t="s">
        <v>471</v>
      </c>
      <c r="F489" s="62" t="s">
        <v>537</v>
      </c>
      <c r="G489" s="122" t="s">
        <v>1027</v>
      </c>
      <c r="H489" s="122"/>
      <c r="I489" s="122"/>
      <c r="J489" s="122"/>
      <c r="K489" s="122"/>
      <c r="L489" s="122"/>
      <c r="M489" s="122"/>
      <c r="N489" s="61"/>
      <c r="O489" s="61"/>
      <c r="P489" s="61"/>
      <c r="Q489" s="61"/>
      <c r="R489" s="61"/>
      <c r="S489" s="69"/>
    </row>
    <row r="490" spans="1:19" ht="49.5" customHeight="1">
      <c r="A490" s="41" t="s">
        <v>1168</v>
      </c>
      <c r="B490" s="70">
        <v>12771</v>
      </c>
      <c r="C490" s="58" t="s">
        <v>826</v>
      </c>
      <c r="D490" s="62" t="s">
        <v>1190</v>
      </c>
      <c r="E490" s="62" t="s">
        <v>468</v>
      </c>
      <c r="F490" s="62" t="s">
        <v>537</v>
      </c>
      <c r="G490" s="122" t="s">
        <v>1027</v>
      </c>
      <c r="H490" s="122"/>
      <c r="I490" s="122"/>
      <c r="J490" s="122"/>
      <c r="K490" s="122"/>
      <c r="L490" s="122"/>
      <c r="M490" s="122"/>
      <c r="N490" s="61"/>
      <c r="O490" s="61"/>
      <c r="P490" s="61"/>
      <c r="Q490" s="61"/>
      <c r="R490" s="61"/>
      <c r="S490" s="69"/>
    </row>
    <row r="491" spans="1:19" ht="49.5" customHeight="1">
      <c r="A491" s="41" t="s">
        <v>1168</v>
      </c>
      <c r="B491" s="70">
        <v>12771</v>
      </c>
      <c r="C491" s="58" t="s">
        <v>826</v>
      </c>
      <c r="D491" s="62" t="s">
        <v>1190</v>
      </c>
      <c r="E491" s="62" t="s">
        <v>471</v>
      </c>
      <c r="F491" s="62" t="s">
        <v>537</v>
      </c>
      <c r="G491" s="122" t="s">
        <v>1027</v>
      </c>
      <c r="H491" s="122"/>
      <c r="I491" s="122"/>
      <c r="J491" s="122"/>
      <c r="K491" s="122"/>
      <c r="L491" s="122"/>
      <c r="M491" s="122"/>
      <c r="N491" s="61"/>
      <c r="O491" s="61"/>
      <c r="P491" s="61"/>
      <c r="Q491" s="61"/>
      <c r="R491" s="61"/>
      <c r="S491" s="69"/>
    </row>
    <row r="492" spans="1:19" ht="49.5" customHeight="1">
      <c r="A492" s="41" t="s">
        <v>1168</v>
      </c>
      <c r="B492" s="70">
        <v>12771</v>
      </c>
      <c r="C492" s="58" t="s">
        <v>826</v>
      </c>
      <c r="D492" s="62" t="s">
        <v>1191</v>
      </c>
      <c r="E492" s="62" t="s">
        <v>468</v>
      </c>
      <c r="F492" s="62" t="s">
        <v>537</v>
      </c>
      <c r="G492" s="122" t="s">
        <v>1027</v>
      </c>
      <c r="H492" s="122"/>
      <c r="I492" s="122"/>
      <c r="J492" s="122"/>
      <c r="K492" s="122"/>
      <c r="L492" s="122"/>
      <c r="M492" s="122"/>
      <c r="N492" s="61"/>
      <c r="O492" s="61"/>
      <c r="P492" s="61"/>
      <c r="Q492" s="61"/>
      <c r="R492" s="61"/>
      <c r="S492" s="69"/>
    </row>
    <row r="493" spans="1:19" ht="49.5" customHeight="1">
      <c r="A493" s="41" t="s">
        <v>1168</v>
      </c>
      <c r="B493" s="70">
        <v>12771</v>
      </c>
      <c r="C493" s="58" t="s">
        <v>826</v>
      </c>
      <c r="D493" s="62" t="s">
        <v>1191</v>
      </c>
      <c r="E493" s="62" t="s">
        <v>471</v>
      </c>
      <c r="F493" s="62" t="s">
        <v>537</v>
      </c>
      <c r="G493" s="122" t="s">
        <v>1027</v>
      </c>
      <c r="H493" s="122"/>
      <c r="I493" s="122"/>
      <c r="J493" s="122"/>
      <c r="K493" s="122"/>
      <c r="L493" s="122"/>
      <c r="M493" s="122"/>
      <c r="N493" s="61"/>
      <c r="O493" s="61"/>
      <c r="P493" s="61"/>
      <c r="Q493" s="61"/>
      <c r="R493" s="61"/>
      <c r="S493" s="69"/>
    </row>
    <row r="494" spans="1:19" ht="49.5" customHeight="1">
      <c r="A494" s="41" t="s">
        <v>1168</v>
      </c>
      <c r="B494" s="70">
        <v>12771</v>
      </c>
      <c r="C494" s="58" t="s">
        <v>826</v>
      </c>
      <c r="D494" s="62" t="s">
        <v>1192</v>
      </c>
      <c r="E494" s="62" t="s">
        <v>468</v>
      </c>
      <c r="F494" s="62" t="s">
        <v>537</v>
      </c>
      <c r="G494" s="122" t="s">
        <v>1027</v>
      </c>
      <c r="H494" s="122"/>
      <c r="I494" s="122"/>
      <c r="J494" s="122"/>
      <c r="K494" s="122"/>
      <c r="L494" s="122"/>
      <c r="M494" s="122"/>
      <c r="N494" s="61"/>
      <c r="O494" s="61"/>
      <c r="P494" s="61"/>
      <c r="Q494" s="61"/>
      <c r="R494" s="61"/>
      <c r="S494" s="69"/>
    </row>
    <row r="495" spans="1:19" ht="49.5" customHeight="1">
      <c r="A495" s="41" t="s">
        <v>1168</v>
      </c>
      <c r="B495" s="70">
        <v>12771</v>
      </c>
      <c r="C495" s="58" t="s">
        <v>826</v>
      </c>
      <c r="D495" s="62" t="s">
        <v>1192</v>
      </c>
      <c r="E495" s="62" t="s">
        <v>471</v>
      </c>
      <c r="F495" s="62" t="s">
        <v>537</v>
      </c>
      <c r="G495" s="122" t="s">
        <v>1027</v>
      </c>
      <c r="H495" s="122"/>
      <c r="I495" s="122"/>
      <c r="J495" s="122"/>
      <c r="K495" s="122"/>
      <c r="L495" s="122"/>
      <c r="M495" s="122"/>
      <c r="N495" s="61"/>
      <c r="O495" s="61"/>
      <c r="P495" s="61"/>
      <c r="Q495" s="61"/>
      <c r="R495" s="61"/>
      <c r="S495" s="69"/>
    </row>
    <row r="496" spans="1:19" ht="49.5" customHeight="1">
      <c r="A496" s="41" t="s">
        <v>1168</v>
      </c>
      <c r="B496" s="70">
        <v>12771</v>
      </c>
      <c r="C496" s="58" t="s">
        <v>826</v>
      </c>
      <c r="D496" s="62" t="s">
        <v>1193</v>
      </c>
      <c r="E496" s="62" t="s">
        <v>468</v>
      </c>
      <c r="F496" s="62" t="s">
        <v>537</v>
      </c>
      <c r="G496" s="122" t="s">
        <v>1027</v>
      </c>
      <c r="H496" s="122"/>
      <c r="I496" s="122"/>
      <c r="J496" s="122"/>
      <c r="K496" s="122"/>
      <c r="L496" s="122"/>
      <c r="M496" s="122"/>
      <c r="N496" s="61"/>
      <c r="O496" s="61"/>
      <c r="P496" s="61"/>
      <c r="Q496" s="61"/>
      <c r="R496" s="61"/>
      <c r="S496" s="69"/>
    </row>
    <row r="497" spans="1:19" ht="49.5" customHeight="1">
      <c r="A497" s="41" t="s">
        <v>1168</v>
      </c>
      <c r="B497" s="70">
        <v>12771</v>
      </c>
      <c r="C497" s="58" t="s">
        <v>826</v>
      </c>
      <c r="D497" s="62" t="s">
        <v>1193</v>
      </c>
      <c r="E497" s="62" t="s">
        <v>471</v>
      </c>
      <c r="F497" s="62" t="s">
        <v>537</v>
      </c>
      <c r="G497" s="122" t="s">
        <v>1027</v>
      </c>
      <c r="H497" s="122"/>
      <c r="I497" s="122"/>
      <c r="J497" s="122"/>
      <c r="K497" s="122"/>
      <c r="L497" s="122"/>
      <c r="M497" s="122"/>
      <c r="N497" s="61"/>
      <c r="O497" s="61"/>
      <c r="P497" s="61"/>
      <c r="Q497" s="61"/>
      <c r="R497" s="61"/>
      <c r="S497" s="69"/>
    </row>
    <row r="498" spans="1:19" ht="49.5" customHeight="1">
      <c r="A498" s="41" t="s">
        <v>1168</v>
      </c>
      <c r="B498" s="70">
        <v>12771</v>
      </c>
      <c r="C498" s="58" t="s">
        <v>826</v>
      </c>
      <c r="D498" s="62" t="s">
        <v>1194</v>
      </c>
      <c r="E498" s="62" t="s">
        <v>468</v>
      </c>
      <c r="F498" s="62" t="s">
        <v>537</v>
      </c>
      <c r="G498" s="122" t="s">
        <v>1027</v>
      </c>
      <c r="H498" s="122"/>
      <c r="I498" s="122"/>
      <c r="J498" s="122"/>
      <c r="K498" s="122"/>
      <c r="L498" s="122"/>
      <c r="M498" s="122"/>
      <c r="N498" s="61"/>
      <c r="O498" s="61"/>
      <c r="P498" s="61"/>
      <c r="Q498" s="61"/>
      <c r="R498" s="61"/>
      <c r="S498" s="69"/>
    </row>
    <row r="499" spans="1:19" ht="49.5" customHeight="1">
      <c r="A499" s="41" t="s">
        <v>1168</v>
      </c>
      <c r="B499" s="70">
        <v>12771</v>
      </c>
      <c r="C499" s="58" t="s">
        <v>826</v>
      </c>
      <c r="D499" s="62" t="s">
        <v>1194</v>
      </c>
      <c r="E499" s="62" t="s">
        <v>471</v>
      </c>
      <c r="F499" s="62" t="s">
        <v>537</v>
      </c>
      <c r="G499" s="122" t="s">
        <v>1027</v>
      </c>
      <c r="H499" s="122"/>
      <c r="I499" s="122"/>
      <c r="J499" s="122"/>
      <c r="K499" s="122"/>
      <c r="L499" s="122"/>
      <c r="M499" s="122"/>
      <c r="N499" s="61"/>
      <c r="O499" s="61"/>
      <c r="P499" s="61"/>
      <c r="Q499" s="61"/>
      <c r="R499" s="61"/>
      <c r="S499" s="69"/>
    </row>
    <row r="500" spans="1:19" ht="49.5" customHeight="1">
      <c r="A500" s="41" t="s">
        <v>1168</v>
      </c>
      <c r="B500" s="70">
        <v>12898</v>
      </c>
      <c r="C500" s="58" t="s">
        <v>876</v>
      </c>
      <c r="D500" s="58" t="s">
        <v>1195</v>
      </c>
      <c r="E500" s="58" t="s">
        <v>1036</v>
      </c>
      <c r="F500" s="62" t="s">
        <v>537</v>
      </c>
      <c r="G500" s="62">
        <v>12</v>
      </c>
      <c r="H500" s="62">
        <v>1.18</v>
      </c>
      <c r="I500" s="62">
        <v>0.6</v>
      </c>
      <c r="J500" s="62">
        <v>15</v>
      </c>
      <c r="K500" s="62">
        <v>1.1299999999999999</v>
      </c>
      <c r="L500" s="62">
        <v>0.52</v>
      </c>
      <c r="M500" s="62">
        <v>0.82699999999999996</v>
      </c>
      <c r="N500" s="61"/>
      <c r="O500" s="61"/>
      <c r="P500" s="61"/>
      <c r="Q500" s="61"/>
      <c r="R500" s="61"/>
      <c r="S500" s="69"/>
    </row>
    <row r="501" spans="1:19" ht="49.5" customHeight="1">
      <c r="A501" s="41" t="s">
        <v>1168</v>
      </c>
      <c r="B501" s="70">
        <v>12898</v>
      </c>
      <c r="C501" s="58" t="s">
        <v>876</v>
      </c>
      <c r="D501" s="58" t="s">
        <v>1196</v>
      </c>
      <c r="E501" s="58" t="s">
        <v>1036</v>
      </c>
      <c r="F501" s="62" t="s">
        <v>537</v>
      </c>
      <c r="G501" s="62">
        <v>12</v>
      </c>
      <c r="H501" s="62">
        <v>1.27</v>
      </c>
      <c r="I501" s="62">
        <v>0.91</v>
      </c>
      <c r="J501" s="62">
        <v>15</v>
      </c>
      <c r="K501" s="62">
        <v>1.1299999999999999</v>
      </c>
      <c r="L501" s="62">
        <v>0.52</v>
      </c>
      <c r="M501" s="62">
        <v>0.623</v>
      </c>
      <c r="N501" s="61"/>
      <c r="O501" s="61"/>
      <c r="P501" s="61"/>
      <c r="Q501" s="61"/>
      <c r="R501" s="61"/>
      <c r="S501" s="69"/>
    </row>
    <row r="502" spans="1:19" ht="49.5" customHeight="1">
      <c r="A502" s="41" t="s">
        <v>1168</v>
      </c>
      <c r="B502" s="70">
        <v>12898</v>
      </c>
      <c r="C502" s="58" t="s">
        <v>876</v>
      </c>
      <c r="D502" s="58" t="s">
        <v>1197</v>
      </c>
      <c r="E502" s="58" t="s">
        <v>1036</v>
      </c>
      <c r="F502" s="62" t="s">
        <v>537</v>
      </c>
      <c r="G502" s="62">
        <v>12</v>
      </c>
      <c r="H502" s="62">
        <v>1.18</v>
      </c>
      <c r="I502" s="62">
        <v>0.6</v>
      </c>
      <c r="J502" s="62">
        <v>15</v>
      </c>
      <c r="K502" s="62">
        <v>1.2</v>
      </c>
      <c r="L502" s="62">
        <v>0.56000000000000005</v>
      </c>
      <c r="M502" s="62">
        <v>0.93799999999999994</v>
      </c>
      <c r="N502" s="61"/>
      <c r="O502" s="61"/>
      <c r="P502" s="61"/>
      <c r="Q502" s="61"/>
      <c r="R502" s="61"/>
      <c r="S502" s="69"/>
    </row>
    <row r="503" spans="1:19" ht="49.5" customHeight="1">
      <c r="A503" s="41" t="s">
        <v>1168</v>
      </c>
      <c r="B503" s="70">
        <v>12898</v>
      </c>
      <c r="C503" s="58" t="s">
        <v>876</v>
      </c>
      <c r="D503" s="58" t="s">
        <v>1198</v>
      </c>
      <c r="E503" s="58" t="s">
        <v>1036</v>
      </c>
      <c r="F503" s="62" t="s">
        <v>537</v>
      </c>
      <c r="G503" s="62">
        <v>12</v>
      </c>
      <c r="H503" s="62">
        <v>1.27</v>
      </c>
      <c r="I503" s="62">
        <v>0.91</v>
      </c>
      <c r="J503" s="62">
        <v>15</v>
      </c>
      <c r="K503" s="62">
        <v>1.1299999999999999</v>
      </c>
      <c r="L503" s="62">
        <v>0.52</v>
      </c>
      <c r="M503" s="62">
        <v>0.623</v>
      </c>
      <c r="N503" s="61"/>
      <c r="O503" s="61"/>
      <c r="P503" s="61"/>
      <c r="Q503" s="61"/>
      <c r="R503" s="61"/>
      <c r="S503" s="69"/>
    </row>
    <row r="504" spans="1:19" ht="49.5" customHeight="1">
      <c r="A504" s="41" t="s">
        <v>1168</v>
      </c>
      <c r="B504" s="70">
        <v>12898</v>
      </c>
      <c r="C504" s="58" t="s">
        <v>876</v>
      </c>
      <c r="D504" s="58" t="s">
        <v>1199</v>
      </c>
      <c r="E504" s="58" t="s">
        <v>1036</v>
      </c>
      <c r="F504" s="62" t="s">
        <v>537</v>
      </c>
      <c r="G504" s="62">
        <v>12</v>
      </c>
      <c r="H504" s="62">
        <v>56.09</v>
      </c>
      <c r="I504" s="62">
        <v>2.59</v>
      </c>
      <c r="J504" s="62">
        <v>15</v>
      </c>
      <c r="K504" s="62">
        <v>55.47</v>
      </c>
      <c r="L504" s="62">
        <v>3.31</v>
      </c>
      <c r="M504" s="62">
        <v>0.60899999999999999</v>
      </c>
      <c r="N504" s="61"/>
      <c r="O504" s="61"/>
      <c r="P504" s="61"/>
      <c r="Q504" s="61"/>
      <c r="R504" s="61"/>
      <c r="S504" s="69"/>
    </row>
    <row r="505" spans="1:19" ht="49.5" customHeight="1">
      <c r="A505" s="41" t="s">
        <v>1168</v>
      </c>
      <c r="B505" s="70">
        <v>12898</v>
      </c>
      <c r="C505" s="58" t="s">
        <v>876</v>
      </c>
      <c r="D505" s="58" t="s">
        <v>1200</v>
      </c>
      <c r="E505" s="58" t="s">
        <v>1036</v>
      </c>
      <c r="F505" s="62" t="s">
        <v>537</v>
      </c>
      <c r="G505" s="62">
        <v>12</v>
      </c>
      <c r="H505" s="62">
        <v>55.09</v>
      </c>
      <c r="I505" s="62">
        <v>6.91</v>
      </c>
      <c r="J505" s="62">
        <v>15</v>
      </c>
      <c r="K505" s="62">
        <v>55.8</v>
      </c>
      <c r="L505" s="62">
        <v>6.86</v>
      </c>
      <c r="M505" s="62">
        <v>0.79700000000000004</v>
      </c>
      <c r="N505" s="61"/>
      <c r="O505" s="61"/>
      <c r="P505" s="61"/>
      <c r="Q505" s="61"/>
      <c r="R505" s="61"/>
      <c r="S505" s="69"/>
    </row>
    <row r="506" spans="1:19" ht="49.5" customHeight="1">
      <c r="A506" s="41" t="s">
        <v>1168</v>
      </c>
      <c r="B506" s="70">
        <v>12996</v>
      </c>
      <c r="C506" s="58" t="s">
        <v>782</v>
      </c>
      <c r="D506" s="58" t="s">
        <v>1028</v>
      </c>
      <c r="E506" s="93" t="s">
        <v>731</v>
      </c>
      <c r="F506" s="93" t="s">
        <v>731</v>
      </c>
      <c r="G506" s="122" t="s">
        <v>1029</v>
      </c>
      <c r="H506" s="122"/>
      <c r="I506" s="122"/>
      <c r="J506" s="122"/>
      <c r="K506" s="122"/>
      <c r="L506" s="122"/>
      <c r="M506" s="122"/>
      <c r="N506" s="61"/>
      <c r="O506" s="61"/>
      <c r="P506" s="61"/>
      <c r="Q506" s="61"/>
      <c r="R506" s="61"/>
      <c r="S506" s="69"/>
    </row>
    <row r="507" spans="1:19" ht="49.5" customHeight="1">
      <c r="A507" s="41" t="s">
        <v>1168</v>
      </c>
      <c r="B507" s="70">
        <v>12843</v>
      </c>
      <c r="C507" s="58" t="s">
        <v>834</v>
      </c>
      <c r="D507" s="62" t="s">
        <v>1206</v>
      </c>
      <c r="E507" s="62" t="s">
        <v>39</v>
      </c>
      <c r="F507" s="62" t="s">
        <v>537</v>
      </c>
      <c r="G507" s="62">
        <v>35</v>
      </c>
      <c r="H507" s="62">
        <v>15.1</v>
      </c>
      <c r="I507" s="62">
        <v>8</v>
      </c>
      <c r="J507" s="62">
        <v>35</v>
      </c>
      <c r="K507" s="62">
        <v>15</v>
      </c>
      <c r="L507" s="62">
        <v>8.9</v>
      </c>
      <c r="M507" s="62" t="s">
        <v>35</v>
      </c>
      <c r="N507" s="61"/>
      <c r="O507" s="61"/>
      <c r="P507" s="61"/>
      <c r="Q507" s="61"/>
      <c r="R507" s="61"/>
      <c r="S507" s="69"/>
    </row>
    <row r="508" spans="1:19" ht="49.5" customHeight="1">
      <c r="A508" s="41" t="s">
        <v>1168</v>
      </c>
      <c r="B508" s="70">
        <v>12843</v>
      </c>
      <c r="C508" s="58" t="s">
        <v>834</v>
      </c>
      <c r="D508" s="62" t="s">
        <v>1206</v>
      </c>
      <c r="E508" s="62" t="s">
        <v>1017</v>
      </c>
      <c r="F508" s="62" t="s">
        <v>537</v>
      </c>
      <c r="G508" s="62">
        <v>35</v>
      </c>
      <c r="H508" s="62">
        <v>20.100000000000001</v>
      </c>
      <c r="I508" s="62">
        <v>10.7</v>
      </c>
      <c r="J508" s="62">
        <v>35</v>
      </c>
      <c r="K508" s="62">
        <v>20.3</v>
      </c>
      <c r="L508" s="62">
        <v>10</v>
      </c>
      <c r="M508" s="62" t="s">
        <v>35</v>
      </c>
      <c r="N508" s="61"/>
      <c r="O508" s="61"/>
      <c r="P508" s="61"/>
      <c r="Q508" s="61"/>
      <c r="R508" s="61"/>
      <c r="S508" s="69"/>
    </row>
    <row r="509" spans="1:19" ht="49.5" customHeight="1">
      <c r="A509" s="41" t="s">
        <v>1168</v>
      </c>
      <c r="B509" s="70">
        <v>12843</v>
      </c>
      <c r="C509" s="58" t="s">
        <v>834</v>
      </c>
      <c r="D509" s="62" t="s">
        <v>1184</v>
      </c>
      <c r="E509" s="62" t="s">
        <v>39</v>
      </c>
      <c r="F509" s="62" t="s">
        <v>537</v>
      </c>
      <c r="G509" s="62">
        <v>35</v>
      </c>
      <c r="H509" s="62">
        <v>5.9</v>
      </c>
      <c r="I509" s="62">
        <v>4</v>
      </c>
      <c r="J509" s="62">
        <v>35</v>
      </c>
      <c r="K509" s="62">
        <v>6</v>
      </c>
      <c r="L509" s="62">
        <v>4.7</v>
      </c>
      <c r="M509" s="62" t="s">
        <v>35</v>
      </c>
      <c r="N509" s="61"/>
      <c r="O509" s="61"/>
      <c r="P509" s="61"/>
      <c r="Q509" s="61"/>
      <c r="R509" s="61"/>
      <c r="S509" s="69"/>
    </row>
    <row r="510" spans="1:19" ht="49.5" customHeight="1">
      <c r="A510" s="41" t="s">
        <v>1168</v>
      </c>
      <c r="B510" s="70">
        <v>12843</v>
      </c>
      <c r="C510" s="58" t="s">
        <v>834</v>
      </c>
      <c r="D510" s="62" t="s">
        <v>1184</v>
      </c>
      <c r="E510" s="62" t="s">
        <v>1017</v>
      </c>
      <c r="F510" s="62" t="s">
        <v>537</v>
      </c>
      <c r="G510" s="62">
        <v>35</v>
      </c>
      <c r="H510" s="62">
        <v>6.4</v>
      </c>
      <c r="I510" s="62">
        <v>4.4000000000000004</v>
      </c>
      <c r="J510" s="62">
        <v>35</v>
      </c>
      <c r="K510" s="62">
        <v>6.1</v>
      </c>
      <c r="L510" s="62">
        <v>4.5999999999999996</v>
      </c>
      <c r="M510" s="62" t="s">
        <v>35</v>
      </c>
      <c r="N510" s="61"/>
      <c r="O510" s="61"/>
      <c r="P510" s="61"/>
      <c r="Q510" s="61"/>
      <c r="R510" s="61"/>
      <c r="S510" s="69"/>
    </row>
    <row r="511" spans="1:19" ht="49.5" customHeight="1">
      <c r="A511" s="41" t="s">
        <v>1168</v>
      </c>
      <c r="B511" s="70">
        <v>12843</v>
      </c>
      <c r="C511" s="58" t="s">
        <v>834</v>
      </c>
      <c r="D511" s="62" t="s">
        <v>1183</v>
      </c>
      <c r="E511" s="62" t="s">
        <v>39</v>
      </c>
      <c r="F511" s="62" t="s">
        <v>537</v>
      </c>
      <c r="G511" s="62">
        <v>35</v>
      </c>
      <c r="H511" s="62">
        <v>5.5</v>
      </c>
      <c r="I511" s="62">
        <v>4</v>
      </c>
      <c r="J511" s="62">
        <v>35</v>
      </c>
      <c r="K511" s="62">
        <v>5.7</v>
      </c>
      <c r="L511" s="62">
        <v>4.4000000000000004</v>
      </c>
      <c r="M511" s="62" t="s">
        <v>35</v>
      </c>
      <c r="N511" s="61"/>
      <c r="O511" s="61"/>
      <c r="P511" s="61"/>
      <c r="Q511" s="61"/>
      <c r="R511" s="61"/>
      <c r="S511" s="69"/>
    </row>
    <row r="512" spans="1:19" ht="49.5" customHeight="1">
      <c r="A512" s="41" t="s">
        <v>1168</v>
      </c>
      <c r="B512" s="70">
        <v>12843</v>
      </c>
      <c r="C512" s="58" t="s">
        <v>834</v>
      </c>
      <c r="D512" s="62" t="s">
        <v>1183</v>
      </c>
      <c r="E512" s="62" t="s">
        <v>1017</v>
      </c>
      <c r="F512" s="62" t="s">
        <v>537</v>
      </c>
      <c r="G512" s="62">
        <v>35</v>
      </c>
      <c r="H512" s="62">
        <v>6.4</v>
      </c>
      <c r="I512" s="62">
        <v>4.4000000000000004</v>
      </c>
      <c r="J512" s="62">
        <v>35</v>
      </c>
      <c r="K512" s="62">
        <v>5.7</v>
      </c>
      <c r="L512" s="62">
        <v>4</v>
      </c>
      <c r="M512" s="62" t="s">
        <v>35</v>
      </c>
      <c r="N512" s="61"/>
      <c r="O512" s="61"/>
      <c r="P512" s="61"/>
      <c r="Q512" s="61"/>
      <c r="R512" s="61"/>
      <c r="S512" s="69"/>
    </row>
    <row r="513" spans="1:19" ht="49.5" customHeight="1">
      <c r="A513" s="41" t="s">
        <v>1168</v>
      </c>
      <c r="B513" s="70">
        <v>12843</v>
      </c>
      <c r="C513" s="58" t="s">
        <v>834</v>
      </c>
      <c r="D513" s="62" t="s">
        <v>1180</v>
      </c>
      <c r="E513" s="62" t="s">
        <v>39</v>
      </c>
      <c r="F513" s="62" t="s">
        <v>537</v>
      </c>
      <c r="G513" s="62">
        <v>35</v>
      </c>
      <c r="H513" s="62">
        <v>4.5999999999999996</v>
      </c>
      <c r="I513" s="62">
        <v>4</v>
      </c>
      <c r="J513" s="62">
        <v>35</v>
      </c>
      <c r="K513" s="62">
        <v>4.5999999999999996</v>
      </c>
      <c r="L513" s="62">
        <v>4</v>
      </c>
      <c r="M513" s="62" t="s">
        <v>35</v>
      </c>
      <c r="N513" s="61"/>
      <c r="O513" s="61"/>
      <c r="P513" s="61"/>
      <c r="Q513" s="61"/>
      <c r="R513" s="61"/>
      <c r="S513" s="69"/>
    </row>
    <row r="514" spans="1:19" ht="49.5" customHeight="1">
      <c r="A514" s="41" t="s">
        <v>1168</v>
      </c>
      <c r="B514" s="70">
        <v>12843</v>
      </c>
      <c r="C514" s="58" t="s">
        <v>834</v>
      </c>
      <c r="D514" s="62" t="s">
        <v>1180</v>
      </c>
      <c r="E514" s="62" t="s">
        <v>1034</v>
      </c>
      <c r="F514" s="62" t="s">
        <v>537</v>
      </c>
      <c r="G514" s="62">
        <v>35</v>
      </c>
      <c r="H514" s="62">
        <v>3.1</v>
      </c>
      <c r="I514" s="62">
        <v>3.2</v>
      </c>
      <c r="J514" s="62">
        <v>35</v>
      </c>
      <c r="K514" s="62">
        <v>3.1</v>
      </c>
      <c r="L514" s="62">
        <v>3.4</v>
      </c>
      <c r="M514" s="62" t="s">
        <v>35</v>
      </c>
      <c r="N514" s="61"/>
      <c r="O514" s="61"/>
      <c r="P514" s="61"/>
      <c r="Q514" s="61"/>
      <c r="R514" s="61"/>
      <c r="S514" s="69"/>
    </row>
    <row r="515" spans="1:19" ht="49.5" customHeight="1">
      <c r="A515" s="41" t="s">
        <v>1168</v>
      </c>
      <c r="B515" s="70">
        <v>12843</v>
      </c>
      <c r="C515" s="58" t="s">
        <v>834</v>
      </c>
      <c r="D515" s="62" t="s">
        <v>1181</v>
      </c>
      <c r="E515" s="62" t="s">
        <v>39</v>
      </c>
      <c r="F515" s="62" t="s">
        <v>537</v>
      </c>
      <c r="G515" s="62">
        <v>35</v>
      </c>
      <c r="H515" s="62">
        <v>6.8</v>
      </c>
      <c r="I515" s="62">
        <v>4.9000000000000004</v>
      </c>
      <c r="J515" s="62">
        <v>35</v>
      </c>
      <c r="K515" s="62">
        <v>6.9</v>
      </c>
      <c r="L515" s="62">
        <v>5.0999999999999996</v>
      </c>
      <c r="M515" s="62" t="s">
        <v>35</v>
      </c>
      <c r="N515" s="61"/>
      <c r="O515" s="61"/>
      <c r="P515" s="61"/>
      <c r="Q515" s="61"/>
      <c r="R515" s="61"/>
      <c r="S515" s="69"/>
    </row>
    <row r="516" spans="1:19" ht="49.5" customHeight="1">
      <c r="A516" s="41" t="s">
        <v>1168</v>
      </c>
      <c r="B516" s="70">
        <v>12843</v>
      </c>
      <c r="C516" s="58" t="s">
        <v>834</v>
      </c>
      <c r="D516" s="62" t="s">
        <v>1181</v>
      </c>
      <c r="E516" s="62" t="s">
        <v>1034</v>
      </c>
      <c r="F516" s="62" t="s">
        <v>537</v>
      </c>
      <c r="G516" s="62">
        <v>35</v>
      </c>
      <c r="H516" s="62">
        <v>4.4000000000000004</v>
      </c>
      <c r="I516" s="62">
        <v>4.3</v>
      </c>
      <c r="J516" s="62">
        <v>35</v>
      </c>
      <c r="K516" s="62">
        <v>4.5999999999999996</v>
      </c>
      <c r="L516" s="62">
        <v>4</v>
      </c>
      <c r="M516" s="62" t="s">
        <v>35</v>
      </c>
      <c r="N516" s="61"/>
      <c r="O516" s="61"/>
      <c r="P516" s="61"/>
      <c r="Q516" s="61"/>
      <c r="R516" s="61"/>
      <c r="S516" s="69"/>
    </row>
    <row r="517" spans="1:19" ht="49.5" customHeight="1">
      <c r="A517" s="41" t="s">
        <v>1168</v>
      </c>
      <c r="B517" s="70">
        <v>12843</v>
      </c>
      <c r="C517" s="58" t="s">
        <v>834</v>
      </c>
      <c r="D517" s="62" t="s">
        <v>1182</v>
      </c>
      <c r="E517" s="62" t="s">
        <v>39</v>
      </c>
      <c r="F517" s="62" t="s">
        <v>537</v>
      </c>
      <c r="G517" s="62">
        <v>35</v>
      </c>
      <c r="H517" s="62">
        <v>4.0999999999999996</v>
      </c>
      <c r="I517" s="62">
        <v>4.0999999999999996</v>
      </c>
      <c r="J517" s="62">
        <v>35</v>
      </c>
      <c r="K517" s="62">
        <v>2.2999999999999998</v>
      </c>
      <c r="L517" s="62">
        <v>4.4000000000000004</v>
      </c>
      <c r="M517" s="62" t="s">
        <v>35</v>
      </c>
      <c r="N517" s="61"/>
      <c r="O517" s="61"/>
      <c r="P517" s="61"/>
      <c r="Q517" s="61"/>
      <c r="R517" s="61"/>
      <c r="S517" s="69"/>
    </row>
    <row r="518" spans="1:19" ht="49.5" customHeight="1">
      <c r="A518" s="41" t="s">
        <v>1168</v>
      </c>
      <c r="B518" s="70">
        <v>12843</v>
      </c>
      <c r="C518" s="58" t="s">
        <v>834</v>
      </c>
      <c r="D518" s="62" t="s">
        <v>1182</v>
      </c>
      <c r="E518" s="62" t="s">
        <v>1034</v>
      </c>
      <c r="F518" s="62" t="s">
        <v>537</v>
      </c>
      <c r="G518" s="62">
        <v>35</v>
      </c>
      <c r="H518" s="62">
        <v>4.7</v>
      </c>
      <c r="I518" s="62">
        <v>3.8</v>
      </c>
      <c r="J518" s="62">
        <v>35</v>
      </c>
      <c r="K518" s="62">
        <v>4.8</v>
      </c>
      <c r="L518" s="62">
        <v>4.0999999999999996</v>
      </c>
      <c r="M518" s="62" t="s">
        <v>35</v>
      </c>
      <c r="N518" s="61"/>
      <c r="O518" s="61"/>
      <c r="P518" s="61"/>
      <c r="Q518" s="61"/>
      <c r="R518" s="61"/>
      <c r="S518" s="69"/>
    </row>
    <row r="519" spans="1:19" ht="49.5" customHeight="1">
      <c r="A519" s="41" t="s">
        <v>1168</v>
      </c>
      <c r="B519" s="70">
        <v>12843</v>
      </c>
      <c r="C519" s="58" t="s">
        <v>834</v>
      </c>
      <c r="D519" s="62" t="s">
        <v>1179</v>
      </c>
      <c r="E519" s="62" t="s">
        <v>39</v>
      </c>
      <c r="F519" s="62" t="s">
        <v>537</v>
      </c>
      <c r="G519" s="62">
        <v>35</v>
      </c>
      <c r="H519" s="62">
        <v>33.200000000000003</v>
      </c>
      <c r="I519" s="62">
        <v>12.6</v>
      </c>
      <c r="J519" s="62">
        <v>35</v>
      </c>
      <c r="K519" s="62">
        <v>34.200000000000003</v>
      </c>
      <c r="L519" s="62">
        <v>12</v>
      </c>
      <c r="M519" s="62" t="s">
        <v>35</v>
      </c>
      <c r="N519" s="61"/>
      <c r="O519" s="61"/>
      <c r="P519" s="61"/>
      <c r="Q519" s="61"/>
      <c r="R519" s="61"/>
      <c r="S519" s="69"/>
    </row>
    <row r="520" spans="1:19" ht="49.5" customHeight="1">
      <c r="A520" s="41" t="s">
        <v>1168</v>
      </c>
      <c r="B520" s="70">
        <v>12843</v>
      </c>
      <c r="C520" s="58" t="s">
        <v>834</v>
      </c>
      <c r="D520" s="62" t="s">
        <v>1179</v>
      </c>
      <c r="E520" s="62" t="s">
        <v>1034</v>
      </c>
      <c r="F520" s="62" t="s">
        <v>537</v>
      </c>
      <c r="G520" s="62">
        <v>35</v>
      </c>
      <c r="H520" s="62">
        <v>32.9</v>
      </c>
      <c r="I520" s="62">
        <v>11.6</v>
      </c>
      <c r="J520" s="62">
        <v>35</v>
      </c>
      <c r="K520" s="62">
        <v>33.1</v>
      </c>
      <c r="L520" s="62">
        <v>12.6</v>
      </c>
      <c r="M520" s="62" t="s">
        <v>35</v>
      </c>
      <c r="N520" s="61"/>
      <c r="O520" s="61"/>
      <c r="P520" s="61"/>
      <c r="Q520" s="61"/>
      <c r="R520" s="61"/>
      <c r="S520" s="69"/>
    </row>
    <row r="521" spans="1:19" ht="49.5" customHeight="1">
      <c r="A521" s="41" t="s">
        <v>1168</v>
      </c>
      <c r="B521" s="70">
        <v>12843</v>
      </c>
      <c r="C521" s="58" t="s">
        <v>834</v>
      </c>
      <c r="D521" s="62" t="s">
        <v>1178</v>
      </c>
      <c r="E521" s="62" t="s">
        <v>39</v>
      </c>
      <c r="F521" s="62" t="s">
        <v>537</v>
      </c>
      <c r="G521" s="62">
        <v>35</v>
      </c>
      <c r="H521" s="62">
        <v>12.8</v>
      </c>
      <c r="I521" s="62">
        <v>7.7</v>
      </c>
      <c r="J521" s="62">
        <v>35</v>
      </c>
      <c r="K521" s="62">
        <v>12.9</v>
      </c>
      <c r="L521" s="62">
        <v>6.8</v>
      </c>
      <c r="M521" s="62" t="s">
        <v>35</v>
      </c>
      <c r="N521" s="61"/>
      <c r="O521" s="61"/>
      <c r="P521" s="61"/>
      <c r="Q521" s="61"/>
      <c r="R521" s="61"/>
      <c r="S521" s="69"/>
    </row>
    <row r="522" spans="1:19" ht="49.5" customHeight="1">
      <c r="A522" s="41" t="s">
        <v>1168</v>
      </c>
      <c r="B522" s="70">
        <v>12843</v>
      </c>
      <c r="C522" s="58" t="s">
        <v>834</v>
      </c>
      <c r="D522" s="62" t="s">
        <v>1178</v>
      </c>
      <c r="E522" s="62" t="s">
        <v>1034</v>
      </c>
      <c r="F522" s="62" t="s">
        <v>537</v>
      </c>
      <c r="G522" s="62">
        <v>35</v>
      </c>
      <c r="H522" s="62">
        <v>11.4</v>
      </c>
      <c r="I522" s="62">
        <v>7.7</v>
      </c>
      <c r="J522" s="62">
        <v>35</v>
      </c>
      <c r="K522" s="62">
        <v>11.4</v>
      </c>
      <c r="L522" s="62">
        <v>6.9</v>
      </c>
      <c r="M522" s="62" t="s">
        <v>35</v>
      </c>
      <c r="N522" s="61"/>
      <c r="O522" s="61"/>
      <c r="P522" s="61"/>
      <c r="Q522" s="61"/>
      <c r="R522" s="61"/>
      <c r="S522" s="69"/>
    </row>
    <row r="523" spans="1:19" ht="49.5" customHeight="1">
      <c r="A523" s="41" t="s">
        <v>1168</v>
      </c>
      <c r="B523" s="70">
        <v>13508</v>
      </c>
      <c r="C523" s="58" t="s">
        <v>879</v>
      </c>
      <c r="D523" s="58" t="s">
        <v>1028</v>
      </c>
      <c r="E523" s="58" t="s">
        <v>1035</v>
      </c>
      <c r="F523" s="62" t="s">
        <v>537</v>
      </c>
      <c r="G523" s="122" t="s">
        <v>1030</v>
      </c>
      <c r="H523" s="123"/>
      <c r="I523" s="123"/>
      <c r="J523" s="123"/>
      <c r="K523" s="123"/>
      <c r="L523" s="123"/>
      <c r="M523" s="62" t="s">
        <v>35</v>
      </c>
      <c r="N523" s="61"/>
      <c r="O523" s="61"/>
      <c r="P523" s="61"/>
      <c r="Q523" s="61"/>
      <c r="R523" s="61"/>
      <c r="S523" s="69"/>
    </row>
    <row r="524" spans="1:19" ht="49.5" customHeight="1">
      <c r="A524" s="41" t="s">
        <v>1168</v>
      </c>
      <c r="B524" s="70">
        <v>13289</v>
      </c>
      <c r="C524" s="58" t="s">
        <v>813</v>
      </c>
      <c r="D524" s="58" t="s">
        <v>1177</v>
      </c>
      <c r="E524" s="62" t="s">
        <v>1262</v>
      </c>
      <c r="F524" s="62" t="s">
        <v>537</v>
      </c>
      <c r="G524" s="62">
        <v>197</v>
      </c>
      <c r="H524" s="62">
        <v>48.4</v>
      </c>
      <c r="I524" s="62">
        <v>8</v>
      </c>
      <c r="J524" s="62">
        <v>196</v>
      </c>
      <c r="K524" s="62">
        <v>49.3</v>
      </c>
      <c r="L524" s="62">
        <v>8</v>
      </c>
      <c r="M524" s="62" t="s">
        <v>35</v>
      </c>
      <c r="N524" s="61"/>
      <c r="O524" s="61"/>
      <c r="P524" s="61"/>
      <c r="Q524" s="61"/>
      <c r="R524" s="61"/>
      <c r="S524" s="69"/>
    </row>
    <row r="525" spans="1:19" ht="49.5" customHeight="1">
      <c r="A525" s="41" t="s">
        <v>1168</v>
      </c>
      <c r="B525" s="70">
        <v>13289</v>
      </c>
      <c r="C525" s="58" t="s">
        <v>813</v>
      </c>
      <c r="D525" s="58" t="s">
        <v>1177</v>
      </c>
      <c r="E525" s="93" t="s">
        <v>1274</v>
      </c>
      <c r="F525" s="62" t="s">
        <v>537</v>
      </c>
      <c r="G525" s="62">
        <v>197</v>
      </c>
      <c r="H525" s="62">
        <v>53.2</v>
      </c>
      <c r="I525" s="62">
        <v>7</v>
      </c>
      <c r="J525" s="62">
        <v>196</v>
      </c>
      <c r="K525" s="62">
        <v>52.8</v>
      </c>
      <c r="L525" s="62">
        <v>8.1999999999999993</v>
      </c>
      <c r="M525" s="62" t="s">
        <v>35</v>
      </c>
      <c r="N525" s="61"/>
      <c r="O525" s="61"/>
      <c r="P525" s="61"/>
      <c r="Q525" s="61"/>
      <c r="R525" s="61"/>
      <c r="S525" s="69"/>
    </row>
    <row r="526" spans="1:19" ht="49.5" customHeight="1">
      <c r="A526" s="41" t="s">
        <v>1168</v>
      </c>
      <c r="B526" s="70">
        <v>13289</v>
      </c>
      <c r="C526" s="58" t="s">
        <v>813</v>
      </c>
      <c r="D526" s="58" t="s">
        <v>1177</v>
      </c>
      <c r="E526" s="62" t="s">
        <v>460</v>
      </c>
      <c r="F526" s="62" t="s">
        <v>537</v>
      </c>
      <c r="G526" s="62" t="s">
        <v>35</v>
      </c>
      <c r="H526" s="62" t="s">
        <v>35</v>
      </c>
      <c r="I526" s="62" t="s">
        <v>35</v>
      </c>
      <c r="J526" s="62" t="s">
        <v>35</v>
      </c>
      <c r="K526" s="62" t="s">
        <v>35</v>
      </c>
      <c r="L526" s="62" t="s">
        <v>35</v>
      </c>
      <c r="M526" s="62" t="s">
        <v>35</v>
      </c>
      <c r="N526" s="61"/>
      <c r="O526" s="61"/>
      <c r="P526" s="61"/>
      <c r="Q526" s="61"/>
      <c r="R526" s="61"/>
      <c r="S526" s="69"/>
    </row>
    <row r="527" spans="1:19" ht="49.5" customHeight="1">
      <c r="A527" s="41" t="s">
        <v>1168</v>
      </c>
      <c r="B527" s="70">
        <v>13289</v>
      </c>
      <c r="C527" s="58" t="s">
        <v>813</v>
      </c>
      <c r="D527" s="58" t="s">
        <v>1177</v>
      </c>
      <c r="E527" s="62" t="s">
        <v>462</v>
      </c>
      <c r="F527" s="62" t="s">
        <v>537</v>
      </c>
      <c r="G527" s="62">
        <v>197</v>
      </c>
      <c r="H527" s="62">
        <v>53.5</v>
      </c>
      <c r="I527" s="62">
        <v>6.8</v>
      </c>
      <c r="J527" s="62">
        <v>196</v>
      </c>
      <c r="K527" s="62">
        <v>53.2</v>
      </c>
      <c r="L527" s="62">
        <v>7.8</v>
      </c>
      <c r="M527" s="62" t="s">
        <v>35</v>
      </c>
      <c r="N527" s="61"/>
      <c r="O527" s="61"/>
      <c r="P527" s="61"/>
      <c r="Q527" s="61"/>
      <c r="R527" s="61"/>
      <c r="S527" s="69"/>
    </row>
    <row r="528" spans="1:19" ht="49.5" customHeight="1">
      <c r="A528" s="41" t="s">
        <v>1168</v>
      </c>
      <c r="B528" s="70">
        <v>13289</v>
      </c>
      <c r="C528" s="58" t="s">
        <v>813</v>
      </c>
      <c r="D528" s="58" t="s">
        <v>1176</v>
      </c>
      <c r="E528" s="62" t="s">
        <v>1262</v>
      </c>
      <c r="F528" s="62" t="s">
        <v>537</v>
      </c>
      <c r="G528" s="62">
        <v>197</v>
      </c>
      <c r="H528" s="62">
        <v>47.1</v>
      </c>
      <c r="I528" s="62">
        <v>10.8</v>
      </c>
      <c r="J528" s="62">
        <v>196</v>
      </c>
      <c r="K528" s="62">
        <v>44.6</v>
      </c>
      <c r="L528" s="62">
        <v>11.2</v>
      </c>
      <c r="M528" s="62" t="s">
        <v>35</v>
      </c>
      <c r="N528" s="61"/>
      <c r="O528" s="61"/>
      <c r="P528" s="61"/>
      <c r="Q528" s="61"/>
      <c r="R528" s="61"/>
      <c r="S528" s="69"/>
    </row>
    <row r="529" spans="1:19" ht="49.5" customHeight="1">
      <c r="A529" s="41" t="s">
        <v>1168</v>
      </c>
      <c r="B529" s="70">
        <v>13289</v>
      </c>
      <c r="C529" s="58" t="s">
        <v>813</v>
      </c>
      <c r="D529" s="58" t="s">
        <v>1176</v>
      </c>
      <c r="E529" s="93" t="s">
        <v>1274</v>
      </c>
      <c r="F529" s="62" t="s">
        <v>537</v>
      </c>
      <c r="G529" s="62">
        <v>197</v>
      </c>
      <c r="H529" s="62">
        <v>48.7</v>
      </c>
      <c r="I529" s="62">
        <v>9.3000000000000007</v>
      </c>
      <c r="J529" s="62">
        <v>196</v>
      </c>
      <c r="K529" s="62">
        <v>48.2</v>
      </c>
      <c r="L529" s="62">
        <v>10.199999999999999</v>
      </c>
      <c r="M529" s="62" t="s">
        <v>35</v>
      </c>
      <c r="N529" s="61"/>
      <c r="O529" s="61"/>
      <c r="P529" s="61"/>
      <c r="Q529" s="61"/>
      <c r="R529" s="61"/>
      <c r="S529" s="69"/>
    </row>
    <row r="530" spans="1:19" ht="49.5" customHeight="1">
      <c r="A530" s="41" t="s">
        <v>1168</v>
      </c>
      <c r="B530" s="70">
        <v>13289</v>
      </c>
      <c r="C530" s="58" t="s">
        <v>813</v>
      </c>
      <c r="D530" s="58" t="s">
        <v>1176</v>
      </c>
      <c r="E530" s="62" t="s">
        <v>460</v>
      </c>
      <c r="F530" s="62" t="s">
        <v>537</v>
      </c>
      <c r="G530" s="62" t="s">
        <v>35</v>
      </c>
      <c r="H530" s="62" t="s">
        <v>35</v>
      </c>
      <c r="I530" s="62" t="s">
        <v>35</v>
      </c>
      <c r="J530" s="62" t="s">
        <v>35</v>
      </c>
      <c r="K530" s="62" t="s">
        <v>35</v>
      </c>
      <c r="L530" s="62" t="s">
        <v>35</v>
      </c>
      <c r="M530" s="62" t="s">
        <v>35</v>
      </c>
      <c r="N530" s="61"/>
      <c r="O530" s="61"/>
      <c r="P530" s="61"/>
      <c r="Q530" s="61"/>
      <c r="R530" s="61"/>
      <c r="S530" s="69"/>
    </row>
    <row r="531" spans="1:19" ht="49.5" customHeight="1">
      <c r="A531" s="41" t="s">
        <v>1168</v>
      </c>
      <c r="B531" s="70">
        <v>13289</v>
      </c>
      <c r="C531" s="58" t="s">
        <v>813</v>
      </c>
      <c r="D531" s="58" t="s">
        <v>1176</v>
      </c>
      <c r="E531" s="62" t="s">
        <v>1311</v>
      </c>
      <c r="F531" s="62" t="s">
        <v>537</v>
      </c>
      <c r="G531" s="62">
        <v>197</v>
      </c>
      <c r="H531" s="62">
        <v>48.2</v>
      </c>
      <c r="I531" s="62">
        <v>10.199999999999999</v>
      </c>
      <c r="J531" s="62">
        <v>196</v>
      </c>
      <c r="K531" s="62">
        <v>48</v>
      </c>
      <c r="L531" s="62">
        <v>10.1</v>
      </c>
      <c r="M531" s="62" t="s">
        <v>35</v>
      </c>
      <c r="N531" s="61"/>
      <c r="O531" s="61"/>
      <c r="P531" s="61"/>
      <c r="Q531" s="61"/>
      <c r="R531" s="61"/>
      <c r="S531" s="69"/>
    </row>
    <row r="532" spans="1:19" ht="33">
      <c r="A532" s="41" t="s">
        <v>1169</v>
      </c>
      <c r="B532" s="88">
        <v>12688</v>
      </c>
      <c r="C532" s="90" t="s">
        <v>775</v>
      </c>
      <c r="D532" s="54" t="s">
        <v>764</v>
      </c>
      <c r="E532" s="98" t="s">
        <v>1312</v>
      </c>
      <c r="F532" s="98" t="s">
        <v>1302</v>
      </c>
      <c r="G532" s="98">
        <v>45</v>
      </c>
      <c r="H532" s="98" t="s">
        <v>35</v>
      </c>
      <c r="I532" s="98" t="s">
        <v>1301</v>
      </c>
      <c r="J532" s="98">
        <v>44</v>
      </c>
      <c r="K532" s="98" t="s">
        <v>35</v>
      </c>
      <c r="L532" s="98" t="s">
        <v>1310</v>
      </c>
      <c r="M532" s="98" t="s">
        <v>35</v>
      </c>
      <c r="N532" s="89"/>
      <c r="O532" s="89"/>
      <c r="P532" s="89"/>
      <c r="Q532" s="89"/>
      <c r="R532" s="89"/>
      <c r="S532" s="90"/>
    </row>
    <row r="533" spans="1:19" ht="33">
      <c r="A533" s="41" t="s">
        <v>1169</v>
      </c>
      <c r="B533" s="88">
        <v>12771</v>
      </c>
      <c r="C533" s="90" t="s">
        <v>1248</v>
      </c>
      <c r="D533" s="99" t="s">
        <v>1304</v>
      </c>
      <c r="E533" s="98" t="s">
        <v>1295</v>
      </c>
      <c r="F533" s="98" t="s">
        <v>1302</v>
      </c>
      <c r="G533" s="98">
        <v>22</v>
      </c>
      <c r="H533" s="98">
        <v>3.7</v>
      </c>
      <c r="I533" s="98">
        <v>5.01</v>
      </c>
      <c r="J533" s="98">
        <v>22</v>
      </c>
      <c r="K533" s="98">
        <v>9.4</v>
      </c>
      <c r="L533" s="98">
        <v>13.41</v>
      </c>
      <c r="M533" s="98">
        <v>5.0000000000000001E-3</v>
      </c>
      <c r="N533" s="89"/>
      <c r="O533" s="89"/>
      <c r="P533" s="89"/>
      <c r="Q533" s="89"/>
      <c r="R533" s="89"/>
      <c r="S533" s="90"/>
    </row>
    <row r="534" spans="1:19" ht="33">
      <c r="A534" s="41" t="s">
        <v>1169</v>
      </c>
      <c r="B534" s="88">
        <v>12779</v>
      </c>
      <c r="C534" s="90" t="s">
        <v>794</v>
      </c>
      <c r="D534" s="99" t="s">
        <v>1306</v>
      </c>
      <c r="E534" s="98" t="s">
        <v>1312</v>
      </c>
      <c r="F534" s="98" t="s">
        <v>1302</v>
      </c>
      <c r="G534" s="98">
        <v>40</v>
      </c>
      <c r="H534" s="98">
        <v>1.58</v>
      </c>
      <c r="I534" s="98">
        <v>0.93</v>
      </c>
      <c r="J534" s="98">
        <v>40</v>
      </c>
      <c r="K534" s="98">
        <v>1.37</v>
      </c>
      <c r="L534" s="98">
        <v>0.68</v>
      </c>
      <c r="M534" s="98">
        <v>0.122</v>
      </c>
      <c r="N534" s="89"/>
      <c r="O534" s="89"/>
      <c r="P534" s="89"/>
      <c r="Q534" s="89"/>
      <c r="R534" s="89"/>
      <c r="S534" s="90"/>
    </row>
    <row r="535" spans="1:19" ht="33">
      <c r="A535" s="41" t="s">
        <v>1169</v>
      </c>
      <c r="B535" s="96">
        <v>12909</v>
      </c>
      <c r="C535" s="90" t="s">
        <v>1249</v>
      </c>
      <c r="D535" s="97" t="s">
        <v>1307</v>
      </c>
      <c r="E535" s="98" t="s">
        <v>1313</v>
      </c>
      <c r="F535" s="98" t="s">
        <v>1302</v>
      </c>
      <c r="G535" s="98">
        <v>24</v>
      </c>
      <c r="H535" s="98">
        <v>10</v>
      </c>
      <c r="I535" s="98">
        <v>11</v>
      </c>
      <c r="J535" s="98">
        <v>23</v>
      </c>
      <c r="K535" s="98">
        <v>22</v>
      </c>
      <c r="L535" s="98">
        <v>21</v>
      </c>
      <c r="M535" s="98">
        <v>0.09</v>
      </c>
      <c r="N535" s="94"/>
      <c r="O535" s="94"/>
      <c r="P535" s="94"/>
      <c r="Q535" s="94"/>
      <c r="R535" s="94"/>
      <c r="S535" s="95"/>
    </row>
    <row r="536" spans="1:19" ht="27.75" customHeight="1">
      <c r="A536" s="131" t="s">
        <v>1169</v>
      </c>
      <c r="B536" s="133">
        <v>12957</v>
      </c>
      <c r="C536" s="129" t="s">
        <v>1250</v>
      </c>
      <c r="D536" s="97" t="s">
        <v>1306</v>
      </c>
      <c r="E536" s="98" t="s">
        <v>1314</v>
      </c>
      <c r="F536" s="98" t="s">
        <v>1302</v>
      </c>
      <c r="G536" s="123" t="s">
        <v>1256</v>
      </c>
      <c r="H536" s="98" t="s">
        <v>979</v>
      </c>
      <c r="I536" s="98" t="s">
        <v>653</v>
      </c>
      <c r="J536" s="123" t="s">
        <v>1257</v>
      </c>
      <c r="K536" s="98" t="s">
        <v>652</v>
      </c>
      <c r="L536" s="98" t="s">
        <v>1298</v>
      </c>
      <c r="M536" s="98">
        <v>4.4999999999999998E-2</v>
      </c>
      <c r="N536" s="94"/>
      <c r="O536" s="94"/>
      <c r="P536" s="94"/>
      <c r="Q536" s="94"/>
      <c r="R536" s="94"/>
      <c r="S536" s="127" t="s">
        <v>1255</v>
      </c>
    </row>
    <row r="537" spans="1:19" ht="33">
      <c r="A537" s="132"/>
      <c r="B537" s="134"/>
      <c r="C537" s="130"/>
      <c r="D537" s="97" t="s">
        <v>1309</v>
      </c>
      <c r="E537" s="98" t="s">
        <v>1314</v>
      </c>
      <c r="F537" s="98" t="s">
        <v>1302</v>
      </c>
      <c r="G537" s="123"/>
      <c r="H537" s="98" t="s">
        <v>1031</v>
      </c>
      <c r="I537" s="98" t="s">
        <v>1297</v>
      </c>
      <c r="J537" s="123"/>
      <c r="K537" s="98" t="s">
        <v>1299</v>
      </c>
      <c r="L537" s="98" t="s">
        <v>1300</v>
      </c>
      <c r="M537" s="98" t="s">
        <v>539</v>
      </c>
      <c r="N537" s="94"/>
      <c r="O537" s="94"/>
      <c r="P537" s="94"/>
      <c r="Q537" s="94"/>
      <c r="R537" s="94"/>
      <c r="S537" s="128"/>
    </row>
    <row r="538" spans="1:19" ht="33">
      <c r="A538" s="41" t="s">
        <v>1169</v>
      </c>
      <c r="B538" s="96">
        <v>13196</v>
      </c>
      <c r="C538" s="90" t="s">
        <v>1251</v>
      </c>
      <c r="D538" s="98" t="s">
        <v>1305</v>
      </c>
      <c r="E538" s="98" t="s">
        <v>1295</v>
      </c>
      <c r="F538" s="98" t="s">
        <v>1302</v>
      </c>
      <c r="G538" s="98">
        <v>30</v>
      </c>
      <c r="H538" s="98">
        <v>3</v>
      </c>
      <c r="I538" s="98">
        <v>5.5</v>
      </c>
      <c r="J538" s="98">
        <v>30</v>
      </c>
      <c r="K538" s="98">
        <v>24.9</v>
      </c>
      <c r="L538" s="98">
        <v>24.5</v>
      </c>
      <c r="M538" s="98" t="s">
        <v>1303</v>
      </c>
      <c r="N538" s="94"/>
      <c r="O538" s="94"/>
      <c r="P538" s="94"/>
      <c r="Q538" s="94"/>
      <c r="R538" s="94"/>
      <c r="S538" s="95"/>
    </row>
    <row r="539" spans="1:19" ht="33">
      <c r="A539" s="41" t="s">
        <v>1169</v>
      </c>
      <c r="B539" s="96">
        <v>12735</v>
      </c>
      <c r="C539" s="90" t="s">
        <v>1252</v>
      </c>
      <c r="D539" s="98" t="s">
        <v>1308</v>
      </c>
      <c r="E539" s="98" t="s">
        <v>1296</v>
      </c>
      <c r="F539" s="98" t="s">
        <v>1302</v>
      </c>
      <c r="G539" s="98">
        <v>50</v>
      </c>
      <c r="H539" s="98">
        <v>11.85</v>
      </c>
      <c r="I539" s="98">
        <v>5.88</v>
      </c>
      <c r="J539" s="98">
        <v>50</v>
      </c>
      <c r="K539" s="98">
        <v>6.12</v>
      </c>
      <c r="L539" s="98">
        <v>1.75</v>
      </c>
      <c r="M539" s="98">
        <v>0</v>
      </c>
      <c r="N539" s="94"/>
      <c r="O539" s="94"/>
      <c r="P539" s="94"/>
      <c r="Q539" s="94"/>
      <c r="R539" s="94"/>
      <c r="S539" s="95"/>
    </row>
    <row r="540" spans="1:19" ht="33">
      <c r="A540" s="41" t="s">
        <v>1169</v>
      </c>
      <c r="B540" s="96">
        <v>12843</v>
      </c>
      <c r="C540" s="90" t="s">
        <v>1253</v>
      </c>
      <c r="D540" s="98" t="s">
        <v>1305</v>
      </c>
      <c r="E540" s="98" t="s">
        <v>1294</v>
      </c>
      <c r="F540" s="98" t="s">
        <v>1302</v>
      </c>
      <c r="G540" s="98">
        <v>35</v>
      </c>
      <c r="H540" s="98">
        <v>10.9</v>
      </c>
      <c r="I540" s="98">
        <v>18.5</v>
      </c>
      <c r="J540" s="98">
        <v>35</v>
      </c>
      <c r="K540" s="98">
        <v>12.9</v>
      </c>
      <c r="L540" s="98">
        <v>21.1</v>
      </c>
      <c r="M540" s="98" t="s">
        <v>35</v>
      </c>
      <c r="N540" s="94"/>
      <c r="O540" s="94"/>
      <c r="P540" s="94"/>
      <c r="Q540" s="94"/>
      <c r="R540" s="94"/>
      <c r="S540" s="95"/>
    </row>
    <row r="541" spans="1:19" ht="33">
      <c r="A541" s="41" t="s">
        <v>1169</v>
      </c>
      <c r="B541" s="96">
        <v>12987</v>
      </c>
      <c r="C541" s="90" t="s">
        <v>1254</v>
      </c>
      <c r="D541" s="98" t="s">
        <v>1305</v>
      </c>
      <c r="E541" s="98" t="s">
        <v>1296</v>
      </c>
      <c r="F541" s="98" t="s">
        <v>1302</v>
      </c>
      <c r="G541" s="98">
        <v>63</v>
      </c>
      <c r="H541" s="98">
        <v>14</v>
      </c>
      <c r="I541" s="98">
        <v>6.07</v>
      </c>
      <c r="J541" s="98">
        <v>61</v>
      </c>
      <c r="K541" s="98">
        <v>12</v>
      </c>
      <c r="L541" s="98">
        <v>7.97</v>
      </c>
      <c r="M541" s="98">
        <v>0.27300000000000002</v>
      </c>
      <c r="N541" s="94"/>
      <c r="O541" s="94"/>
      <c r="P541" s="94"/>
      <c r="Q541" s="94"/>
      <c r="R541" s="94"/>
      <c r="S541" s="95"/>
    </row>
  </sheetData>
  <mergeCells count="56">
    <mergeCell ref="S536:S537"/>
    <mergeCell ref="C536:C537"/>
    <mergeCell ref="G536:G537"/>
    <mergeCell ref="J536:J537"/>
    <mergeCell ref="A536:A537"/>
    <mergeCell ref="B536:B537"/>
    <mergeCell ref="A1:A2"/>
    <mergeCell ref="S1:S2"/>
    <mergeCell ref="G1:I1"/>
    <mergeCell ref="J1:L1"/>
    <mergeCell ref="M1:M2"/>
    <mergeCell ref="N1:O1"/>
    <mergeCell ref="P1:Q1"/>
    <mergeCell ref="N42:R42"/>
    <mergeCell ref="N43:R43"/>
    <mergeCell ref="N44:R44"/>
    <mergeCell ref="C1:C2"/>
    <mergeCell ref="E1:E2"/>
    <mergeCell ref="R1:R2"/>
    <mergeCell ref="G321:M321"/>
    <mergeCell ref="G322:M322"/>
    <mergeCell ref="G339:L339"/>
    <mergeCell ref="G340:L340"/>
    <mergeCell ref="B1:B2"/>
    <mergeCell ref="F1:F2"/>
    <mergeCell ref="D1:D2"/>
    <mergeCell ref="G341:L341"/>
    <mergeCell ref="G342:L342"/>
    <mergeCell ref="G343:L343"/>
    <mergeCell ref="G344:L344"/>
    <mergeCell ref="G345:L345"/>
    <mergeCell ref="G485:M485"/>
    <mergeCell ref="G486:M486"/>
    <mergeCell ref="G487:M487"/>
    <mergeCell ref="G483:M483"/>
    <mergeCell ref="G346:L346"/>
    <mergeCell ref="G347:L347"/>
    <mergeCell ref="G357:L357"/>
    <mergeCell ref="G358:L358"/>
    <mergeCell ref="G359:L359"/>
    <mergeCell ref="G360:M360"/>
    <mergeCell ref="G484:M484"/>
    <mergeCell ref="G523:L523"/>
    <mergeCell ref="G498:M498"/>
    <mergeCell ref="G499:M499"/>
    <mergeCell ref="G506:M506"/>
    <mergeCell ref="G493:M493"/>
    <mergeCell ref="G494:M494"/>
    <mergeCell ref="G495:M495"/>
    <mergeCell ref="G496:M496"/>
    <mergeCell ref="G497:M497"/>
    <mergeCell ref="G488:M488"/>
    <mergeCell ref="G489:M489"/>
    <mergeCell ref="G490:M490"/>
    <mergeCell ref="G491:M491"/>
    <mergeCell ref="G492:M49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5" zoomScaleNormal="85" workbookViewId="0">
      <selection activeCell="K31" sqref="K31"/>
    </sheetView>
  </sheetViews>
  <sheetFormatPr defaultRowHeight="16.5"/>
  <cols>
    <col min="2" max="2" width="15.5" customWidth="1"/>
    <col min="4" max="4" width="13.125" style="9" customWidth="1"/>
    <col min="5" max="5" width="14.25" customWidth="1"/>
    <col min="6" max="6" width="13.125" style="9" customWidth="1"/>
    <col min="7" max="7" width="14.25" customWidth="1"/>
    <col min="8" max="8" width="13.125" style="9" customWidth="1"/>
    <col min="9" max="9" width="14.25" customWidth="1"/>
    <col min="10" max="10" width="13.125" style="9" customWidth="1"/>
    <col min="11" max="11" width="14.25" customWidth="1"/>
    <col min="12" max="12" width="13.125" style="9" customWidth="1"/>
    <col min="13" max="13" width="14.25" customWidth="1"/>
    <col min="14" max="14" width="13.125" style="9" customWidth="1"/>
    <col min="15" max="15" width="14.25" customWidth="1"/>
    <col min="16" max="16" width="13.125" style="9" customWidth="1"/>
    <col min="17" max="17" width="46.75" customWidth="1"/>
  </cols>
  <sheetData>
    <row r="1" spans="1:18">
      <c r="A1" s="3"/>
      <c r="B1" s="4"/>
      <c r="C1" s="3"/>
      <c r="D1" s="1" t="s">
        <v>20</v>
      </c>
      <c r="E1" s="5"/>
      <c r="F1" s="10"/>
      <c r="G1" s="5"/>
      <c r="H1" s="10"/>
      <c r="I1" s="5"/>
      <c r="J1" s="10"/>
      <c r="K1" s="5"/>
      <c r="L1" s="10"/>
      <c r="M1" s="5"/>
      <c r="N1" s="10"/>
      <c r="O1" s="5"/>
      <c r="P1" s="10"/>
      <c r="Q1" s="5"/>
    </row>
    <row r="2" spans="1:18" ht="34.5" customHeight="1">
      <c r="A2" s="135" t="s">
        <v>0</v>
      </c>
      <c r="B2" s="135" t="s">
        <v>21</v>
      </c>
      <c r="C2" s="136" t="s">
        <v>22</v>
      </c>
      <c r="D2" s="137" t="s">
        <v>23</v>
      </c>
      <c r="E2" s="137" t="s">
        <v>24</v>
      </c>
      <c r="F2" s="137" t="s">
        <v>25</v>
      </c>
      <c r="G2" s="137" t="s">
        <v>26</v>
      </c>
      <c r="H2" s="137" t="s">
        <v>34</v>
      </c>
      <c r="I2" s="137" t="s">
        <v>27</v>
      </c>
      <c r="J2" s="137" t="s">
        <v>144</v>
      </c>
      <c r="K2" s="137" t="s">
        <v>28</v>
      </c>
      <c r="L2" s="137" t="s">
        <v>29</v>
      </c>
      <c r="M2" s="137" t="s">
        <v>30</v>
      </c>
      <c r="N2" s="137" t="s">
        <v>31</v>
      </c>
      <c r="O2" s="137" t="s">
        <v>32</v>
      </c>
      <c r="P2" s="137" t="s">
        <v>44</v>
      </c>
      <c r="Q2" s="137" t="s">
        <v>33</v>
      </c>
    </row>
    <row r="3" spans="1:18" ht="34.5" customHeight="1">
      <c r="A3" s="135"/>
      <c r="B3" s="135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8" s="8" customFormat="1">
      <c r="A4" s="25">
        <v>13269</v>
      </c>
      <c r="B4" s="25" t="s">
        <v>72</v>
      </c>
      <c r="C4" s="81" t="s">
        <v>40</v>
      </c>
      <c r="D4" s="19" t="s">
        <v>41</v>
      </c>
      <c r="E4" s="74" t="s">
        <v>46</v>
      </c>
      <c r="F4" s="19" t="s">
        <v>41</v>
      </c>
      <c r="G4" s="74" t="s">
        <v>45</v>
      </c>
      <c r="H4" s="19" t="s">
        <v>42</v>
      </c>
      <c r="I4" s="74" t="s">
        <v>215</v>
      </c>
      <c r="J4" s="19" t="s">
        <v>42</v>
      </c>
      <c r="K4" s="82" t="s">
        <v>216</v>
      </c>
      <c r="L4" s="11" t="s">
        <v>42</v>
      </c>
      <c r="M4" s="83" t="s">
        <v>47</v>
      </c>
      <c r="N4" s="19" t="s">
        <v>42</v>
      </c>
      <c r="O4" s="74" t="s">
        <v>43</v>
      </c>
      <c r="P4" s="19" t="s">
        <v>41</v>
      </c>
      <c r="Q4" s="74" t="s">
        <v>188</v>
      </c>
      <c r="R4"/>
    </row>
    <row r="5" spans="1:18" s="8" customFormat="1">
      <c r="A5" s="25">
        <v>13232</v>
      </c>
      <c r="B5" s="25" t="s">
        <v>73</v>
      </c>
      <c r="C5" s="81" t="s">
        <v>40</v>
      </c>
      <c r="D5" s="19" t="s">
        <v>42</v>
      </c>
      <c r="E5" s="84" t="s">
        <v>375</v>
      </c>
      <c r="F5" s="19" t="s">
        <v>42</v>
      </c>
      <c r="G5" s="84" t="s">
        <v>386</v>
      </c>
      <c r="H5" s="19" t="s">
        <v>42</v>
      </c>
      <c r="I5" s="74" t="s">
        <v>215</v>
      </c>
      <c r="J5" s="19" t="s">
        <v>42</v>
      </c>
      <c r="K5" s="82" t="s">
        <v>216</v>
      </c>
      <c r="L5" s="11" t="s">
        <v>42</v>
      </c>
      <c r="M5" s="83" t="s">
        <v>190</v>
      </c>
      <c r="N5" s="19" t="s">
        <v>42</v>
      </c>
      <c r="O5" s="74" t="s">
        <v>43</v>
      </c>
      <c r="P5" s="19" t="s">
        <v>42</v>
      </c>
      <c r="Q5" s="74" t="s">
        <v>177</v>
      </c>
      <c r="R5"/>
    </row>
    <row r="6" spans="1:18" s="8" customFormat="1">
      <c r="A6" s="25">
        <v>13322</v>
      </c>
      <c r="B6" s="25" t="s">
        <v>79</v>
      </c>
      <c r="C6" s="81" t="s">
        <v>40</v>
      </c>
      <c r="D6" s="19" t="s">
        <v>41</v>
      </c>
      <c r="E6" s="74" t="s">
        <v>46</v>
      </c>
      <c r="F6" s="19" t="s">
        <v>42</v>
      </c>
      <c r="G6" s="84" t="s">
        <v>178</v>
      </c>
      <c r="H6" s="19" t="s">
        <v>42</v>
      </c>
      <c r="I6" s="74" t="s">
        <v>215</v>
      </c>
      <c r="J6" s="19" t="s">
        <v>42</v>
      </c>
      <c r="K6" s="82" t="s">
        <v>216</v>
      </c>
      <c r="L6" s="11" t="s">
        <v>42</v>
      </c>
      <c r="M6" s="83" t="s">
        <v>47</v>
      </c>
      <c r="N6" s="19" t="s">
        <v>42</v>
      </c>
      <c r="O6" s="74" t="s">
        <v>43</v>
      </c>
      <c r="P6" s="19" t="s">
        <v>41</v>
      </c>
      <c r="Q6" s="74" t="s">
        <v>188</v>
      </c>
      <c r="R6"/>
    </row>
    <row r="7" spans="1:18" s="8" customFormat="1">
      <c r="A7" s="25">
        <v>13305</v>
      </c>
      <c r="B7" s="25" t="s">
        <v>74</v>
      </c>
      <c r="C7" s="81" t="s">
        <v>40</v>
      </c>
      <c r="D7" s="19" t="s">
        <v>42</v>
      </c>
      <c r="E7" s="84" t="s">
        <v>376</v>
      </c>
      <c r="F7" s="19" t="s">
        <v>41</v>
      </c>
      <c r="G7" s="74" t="s">
        <v>45</v>
      </c>
      <c r="H7" s="19" t="s">
        <v>42</v>
      </c>
      <c r="I7" s="74" t="s">
        <v>215</v>
      </c>
      <c r="J7" s="19" t="s">
        <v>42</v>
      </c>
      <c r="K7" s="82" t="s">
        <v>216</v>
      </c>
      <c r="L7" s="11" t="s">
        <v>42</v>
      </c>
      <c r="M7" s="83" t="s">
        <v>47</v>
      </c>
      <c r="N7" s="19" t="s">
        <v>42</v>
      </c>
      <c r="O7" s="74" t="s">
        <v>43</v>
      </c>
      <c r="P7" s="19" t="s">
        <v>41</v>
      </c>
      <c r="Q7" s="74" t="s">
        <v>188</v>
      </c>
      <c r="R7"/>
    </row>
    <row r="8" spans="1:18" s="8" customFormat="1">
      <c r="A8" s="25">
        <v>12639</v>
      </c>
      <c r="B8" s="25" t="s">
        <v>80</v>
      </c>
      <c r="C8" s="81" t="s">
        <v>40</v>
      </c>
      <c r="D8" s="19" t="s">
        <v>42</v>
      </c>
      <c r="E8" s="84" t="s">
        <v>377</v>
      </c>
      <c r="F8" s="19" t="s">
        <v>42</v>
      </c>
      <c r="G8" s="84" t="s">
        <v>387</v>
      </c>
      <c r="H8" s="19" t="s">
        <v>42</v>
      </c>
      <c r="I8" s="74" t="s">
        <v>215</v>
      </c>
      <c r="J8" s="19" t="s">
        <v>42</v>
      </c>
      <c r="K8" s="82" t="s">
        <v>216</v>
      </c>
      <c r="L8" s="11" t="s">
        <v>42</v>
      </c>
      <c r="M8" s="83" t="s">
        <v>47</v>
      </c>
      <c r="N8" s="19" t="s">
        <v>42</v>
      </c>
      <c r="O8" s="74" t="s">
        <v>43</v>
      </c>
      <c r="P8" s="19" t="s">
        <v>41</v>
      </c>
      <c r="Q8" s="74" t="s">
        <v>188</v>
      </c>
      <c r="R8"/>
    </row>
    <row r="9" spans="1:18" s="8" customFormat="1">
      <c r="A9" s="25">
        <v>13002</v>
      </c>
      <c r="B9" s="25" t="s">
        <v>75</v>
      </c>
      <c r="C9" s="81" t="s">
        <v>40</v>
      </c>
      <c r="D9" s="19" t="s">
        <v>41</v>
      </c>
      <c r="E9" s="74" t="s">
        <v>46</v>
      </c>
      <c r="F9" s="19" t="s">
        <v>42</v>
      </c>
      <c r="G9" s="84" t="s">
        <v>388</v>
      </c>
      <c r="H9" s="19" t="s">
        <v>42</v>
      </c>
      <c r="I9" s="74" t="s">
        <v>215</v>
      </c>
      <c r="J9" s="19" t="s">
        <v>42</v>
      </c>
      <c r="K9" s="82" t="s">
        <v>216</v>
      </c>
      <c r="L9" s="11" t="s">
        <v>42</v>
      </c>
      <c r="M9" s="83" t="s">
        <v>47</v>
      </c>
      <c r="N9" s="19" t="s">
        <v>42</v>
      </c>
      <c r="O9" s="74" t="s">
        <v>43</v>
      </c>
      <c r="P9" s="19" t="s">
        <v>41</v>
      </c>
      <c r="Q9" s="74" t="s">
        <v>188</v>
      </c>
      <c r="R9"/>
    </row>
    <row r="10" spans="1:18" s="8" customFormat="1">
      <c r="A10" s="25">
        <v>13038</v>
      </c>
      <c r="B10" s="25" t="s">
        <v>81</v>
      </c>
      <c r="C10" s="81" t="s">
        <v>40</v>
      </c>
      <c r="D10" s="19" t="s">
        <v>41</v>
      </c>
      <c r="E10" s="74" t="s">
        <v>46</v>
      </c>
      <c r="F10" s="19" t="s">
        <v>42</v>
      </c>
      <c r="G10" s="84" t="s">
        <v>389</v>
      </c>
      <c r="H10" s="19" t="s">
        <v>42</v>
      </c>
      <c r="I10" s="74" t="s">
        <v>215</v>
      </c>
      <c r="J10" s="19" t="s">
        <v>42</v>
      </c>
      <c r="K10" s="82" t="s">
        <v>216</v>
      </c>
      <c r="L10" s="11" t="s">
        <v>42</v>
      </c>
      <c r="M10" s="83" t="s">
        <v>189</v>
      </c>
      <c r="N10" s="19" t="s">
        <v>42</v>
      </c>
      <c r="O10" s="74" t="s">
        <v>43</v>
      </c>
      <c r="P10" s="19" t="s">
        <v>42</v>
      </c>
      <c r="Q10" s="74" t="s">
        <v>177</v>
      </c>
      <c r="R10"/>
    </row>
    <row r="11" spans="1:18" s="8" customFormat="1">
      <c r="A11" s="25">
        <v>13307</v>
      </c>
      <c r="B11" s="25" t="s">
        <v>136</v>
      </c>
      <c r="C11" s="81" t="s">
        <v>40</v>
      </c>
      <c r="D11" s="19" t="s">
        <v>41</v>
      </c>
      <c r="E11" s="74" t="s">
        <v>46</v>
      </c>
      <c r="F11" s="19" t="s">
        <v>41</v>
      </c>
      <c r="G11" s="74" t="s">
        <v>45</v>
      </c>
      <c r="H11" s="19" t="s">
        <v>42</v>
      </c>
      <c r="I11" s="74" t="s">
        <v>215</v>
      </c>
      <c r="J11" s="19" t="s">
        <v>42</v>
      </c>
      <c r="K11" s="82" t="s">
        <v>216</v>
      </c>
      <c r="L11" s="11" t="s">
        <v>42</v>
      </c>
      <c r="M11" s="83" t="s">
        <v>47</v>
      </c>
      <c r="N11" s="19" t="s">
        <v>42</v>
      </c>
      <c r="O11" s="74" t="s">
        <v>43</v>
      </c>
      <c r="P11" s="19" t="s">
        <v>41</v>
      </c>
      <c r="Q11" s="74" t="s">
        <v>188</v>
      </c>
      <c r="R11"/>
    </row>
    <row r="12" spans="1:18" s="8" customFormat="1">
      <c r="A12" s="25">
        <v>12558</v>
      </c>
      <c r="B12" s="25" t="s">
        <v>76</v>
      </c>
      <c r="C12" s="81" t="s">
        <v>40</v>
      </c>
      <c r="D12" s="19" t="s">
        <v>42</v>
      </c>
      <c r="E12" s="84" t="s">
        <v>378</v>
      </c>
      <c r="F12" s="19" t="s">
        <v>42</v>
      </c>
      <c r="G12" s="84" t="s">
        <v>390</v>
      </c>
      <c r="H12" s="19" t="s">
        <v>42</v>
      </c>
      <c r="I12" s="74" t="s">
        <v>215</v>
      </c>
      <c r="J12" s="19" t="s">
        <v>42</v>
      </c>
      <c r="K12" s="82" t="s">
        <v>216</v>
      </c>
      <c r="L12" s="11" t="s">
        <v>42</v>
      </c>
      <c r="M12" s="83" t="s">
        <v>47</v>
      </c>
      <c r="N12" s="19" t="s">
        <v>42</v>
      </c>
      <c r="O12" s="74" t="s">
        <v>43</v>
      </c>
      <c r="P12" s="19" t="s">
        <v>42</v>
      </c>
      <c r="Q12" s="74" t="s">
        <v>177</v>
      </c>
      <c r="R12"/>
    </row>
    <row r="13" spans="1:18" s="8" customFormat="1" ht="15" customHeight="1">
      <c r="A13" s="25">
        <v>12573</v>
      </c>
      <c r="B13" s="28" t="s">
        <v>395</v>
      </c>
      <c r="C13" s="81" t="s">
        <v>40</v>
      </c>
      <c r="D13" s="19" t="s">
        <v>41</v>
      </c>
      <c r="E13" s="74" t="s">
        <v>46</v>
      </c>
      <c r="F13" s="19" t="s">
        <v>41</v>
      </c>
      <c r="G13" s="74" t="s">
        <v>45</v>
      </c>
      <c r="H13" s="19" t="s">
        <v>42</v>
      </c>
      <c r="I13" s="74" t="s">
        <v>215</v>
      </c>
      <c r="J13" s="19" t="s">
        <v>42</v>
      </c>
      <c r="K13" s="82" t="s">
        <v>216</v>
      </c>
      <c r="L13" s="19" t="s">
        <v>42</v>
      </c>
      <c r="M13" s="83" t="s">
        <v>199</v>
      </c>
      <c r="N13" s="19" t="s">
        <v>42</v>
      </c>
      <c r="O13" s="74" t="s">
        <v>43</v>
      </c>
      <c r="P13" s="19" t="s">
        <v>42</v>
      </c>
      <c r="Q13" s="74" t="s">
        <v>177</v>
      </c>
      <c r="R13"/>
    </row>
    <row r="14" spans="1:18" s="8" customFormat="1" ht="15" customHeight="1">
      <c r="A14" s="25">
        <v>13271</v>
      </c>
      <c r="B14" s="28" t="s">
        <v>396</v>
      </c>
      <c r="C14" s="81" t="s">
        <v>40</v>
      </c>
      <c r="D14" s="19" t="s">
        <v>41</v>
      </c>
      <c r="E14" s="74" t="s">
        <v>46</v>
      </c>
      <c r="F14" s="19" t="s">
        <v>41</v>
      </c>
      <c r="G14" s="74" t="s">
        <v>45</v>
      </c>
      <c r="H14" s="19" t="s">
        <v>42</v>
      </c>
      <c r="I14" s="74" t="s">
        <v>215</v>
      </c>
      <c r="J14" s="19" t="s">
        <v>42</v>
      </c>
      <c r="K14" s="82" t="s">
        <v>216</v>
      </c>
      <c r="L14" s="11" t="s">
        <v>42</v>
      </c>
      <c r="M14" s="83" t="s">
        <v>47</v>
      </c>
      <c r="N14" s="19" t="s">
        <v>42</v>
      </c>
      <c r="O14" s="74" t="s">
        <v>43</v>
      </c>
      <c r="P14" s="19" t="s">
        <v>41</v>
      </c>
      <c r="Q14" s="74" t="s">
        <v>188</v>
      </c>
      <c r="R14"/>
    </row>
    <row r="15" spans="1:18" s="8" customFormat="1" ht="15" customHeight="1">
      <c r="A15" s="25">
        <v>12677</v>
      </c>
      <c r="B15" s="28" t="s">
        <v>397</v>
      </c>
      <c r="C15" s="81" t="s">
        <v>40</v>
      </c>
      <c r="D15" s="19" t="s">
        <v>42</v>
      </c>
      <c r="E15" s="84" t="s">
        <v>379</v>
      </c>
      <c r="F15" s="19" t="s">
        <v>42</v>
      </c>
      <c r="G15" s="74" t="s">
        <v>203</v>
      </c>
      <c r="H15" s="19" t="s">
        <v>42</v>
      </c>
      <c r="I15" s="74" t="s">
        <v>215</v>
      </c>
      <c r="J15" s="19" t="s">
        <v>42</v>
      </c>
      <c r="K15" s="82" t="s">
        <v>216</v>
      </c>
      <c r="L15" s="11" t="s">
        <v>42</v>
      </c>
      <c r="M15" s="83" t="s">
        <v>200</v>
      </c>
      <c r="N15" s="19" t="s">
        <v>42</v>
      </c>
      <c r="O15" s="74" t="s">
        <v>43</v>
      </c>
      <c r="P15" s="19" t="s">
        <v>42</v>
      </c>
      <c r="Q15" s="74" t="s">
        <v>177</v>
      </c>
      <c r="R15"/>
    </row>
    <row r="16" spans="1:18" s="8" customFormat="1" ht="15" customHeight="1">
      <c r="A16" s="25">
        <v>12688</v>
      </c>
      <c r="B16" s="28" t="s">
        <v>398</v>
      </c>
      <c r="C16" s="81" t="s">
        <v>40</v>
      </c>
      <c r="D16" s="19" t="s">
        <v>41</v>
      </c>
      <c r="E16" s="74" t="s">
        <v>46</v>
      </c>
      <c r="F16" s="19" t="s">
        <v>41</v>
      </c>
      <c r="G16" s="74" t="s">
        <v>45</v>
      </c>
      <c r="H16" s="19" t="s">
        <v>42</v>
      </c>
      <c r="I16" s="74" t="s">
        <v>215</v>
      </c>
      <c r="J16" s="19" t="s">
        <v>42</v>
      </c>
      <c r="K16" s="82" t="s">
        <v>216</v>
      </c>
      <c r="L16" s="11" t="s">
        <v>42</v>
      </c>
      <c r="M16" s="83" t="s">
        <v>47</v>
      </c>
      <c r="N16" s="19" t="s">
        <v>42</v>
      </c>
      <c r="O16" s="74" t="s">
        <v>43</v>
      </c>
      <c r="P16" s="19" t="s">
        <v>41</v>
      </c>
      <c r="Q16" s="74" t="s">
        <v>188</v>
      </c>
      <c r="R16"/>
    </row>
    <row r="17" spans="1:18" s="8" customFormat="1" ht="15" customHeight="1">
      <c r="A17" s="25">
        <v>13266</v>
      </c>
      <c r="B17" s="28" t="s">
        <v>399</v>
      </c>
      <c r="C17" s="81" t="s">
        <v>40</v>
      </c>
      <c r="D17" s="19" t="s">
        <v>42</v>
      </c>
      <c r="E17" s="74" t="s">
        <v>207</v>
      </c>
      <c r="F17" s="19" t="s">
        <v>41</v>
      </c>
      <c r="G17" s="74" t="s">
        <v>45</v>
      </c>
      <c r="H17" s="19" t="s">
        <v>42</v>
      </c>
      <c r="I17" s="74" t="s">
        <v>215</v>
      </c>
      <c r="J17" s="19" t="s">
        <v>42</v>
      </c>
      <c r="K17" s="82" t="s">
        <v>216</v>
      </c>
      <c r="L17" s="11" t="s">
        <v>42</v>
      </c>
      <c r="M17" s="83" t="s">
        <v>47</v>
      </c>
      <c r="N17" s="19" t="s">
        <v>201</v>
      </c>
      <c r="O17" s="74" t="s">
        <v>202</v>
      </c>
      <c r="P17" s="19" t="s">
        <v>42</v>
      </c>
      <c r="Q17" s="74" t="s">
        <v>177</v>
      </c>
      <c r="R17"/>
    </row>
    <row r="18" spans="1:18" s="8" customFormat="1" ht="15" customHeight="1">
      <c r="A18" s="25">
        <v>12771</v>
      </c>
      <c r="B18" s="28" t="s">
        <v>400</v>
      </c>
      <c r="C18" s="81" t="s">
        <v>40</v>
      </c>
      <c r="D18" s="19" t="s">
        <v>42</v>
      </c>
      <c r="E18" s="74" t="s">
        <v>214</v>
      </c>
      <c r="F18" s="19" t="s">
        <v>42</v>
      </c>
      <c r="G18" s="74" t="s">
        <v>204</v>
      </c>
      <c r="H18" s="19" t="s">
        <v>42</v>
      </c>
      <c r="I18" s="74" t="s">
        <v>215</v>
      </c>
      <c r="J18" s="19" t="s">
        <v>42</v>
      </c>
      <c r="K18" s="82" t="s">
        <v>216</v>
      </c>
      <c r="L18" s="11" t="s">
        <v>42</v>
      </c>
      <c r="M18" s="83" t="s">
        <v>47</v>
      </c>
      <c r="N18" s="19" t="s">
        <v>42</v>
      </c>
      <c r="O18" s="74" t="s">
        <v>43</v>
      </c>
      <c r="P18" s="19" t="s">
        <v>41</v>
      </c>
      <c r="Q18" s="74" t="s">
        <v>188</v>
      </c>
      <c r="R18"/>
    </row>
    <row r="19" spans="1:18" s="8" customFormat="1" ht="15" customHeight="1">
      <c r="A19" s="25">
        <v>12779</v>
      </c>
      <c r="B19" s="28" t="s">
        <v>401</v>
      </c>
      <c r="C19" s="81" t="s">
        <v>40</v>
      </c>
      <c r="D19" s="19" t="s">
        <v>42</v>
      </c>
      <c r="E19" s="74" t="s">
        <v>208</v>
      </c>
      <c r="F19" s="19" t="s">
        <v>42</v>
      </c>
      <c r="G19" s="74" t="s">
        <v>206</v>
      </c>
      <c r="H19" s="19" t="s">
        <v>42</v>
      </c>
      <c r="I19" s="74" t="s">
        <v>215</v>
      </c>
      <c r="J19" s="19" t="s">
        <v>42</v>
      </c>
      <c r="K19" s="82" t="s">
        <v>216</v>
      </c>
      <c r="L19" s="11" t="s">
        <v>42</v>
      </c>
      <c r="M19" s="83" t="s">
        <v>47</v>
      </c>
      <c r="N19" s="19" t="s">
        <v>42</v>
      </c>
      <c r="O19" s="74" t="s">
        <v>43</v>
      </c>
      <c r="P19" s="19" t="s">
        <v>41</v>
      </c>
      <c r="Q19" s="74" t="s">
        <v>188</v>
      </c>
      <c r="R19"/>
    </row>
    <row r="20" spans="1:18" s="8" customFormat="1" ht="15" customHeight="1">
      <c r="A20" s="25">
        <v>12898</v>
      </c>
      <c r="B20" s="28" t="s">
        <v>402</v>
      </c>
      <c r="C20" s="81" t="s">
        <v>40</v>
      </c>
      <c r="D20" s="19" t="s">
        <v>42</v>
      </c>
      <c r="E20" s="74" t="s">
        <v>205</v>
      </c>
      <c r="F20" s="19" t="s">
        <v>42</v>
      </c>
      <c r="G20" s="74" t="s">
        <v>205</v>
      </c>
      <c r="H20" s="19" t="s">
        <v>42</v>
      </c>
      <c r="I20" s="74" t="s">
        <v>215</v>
      </c>
      <c r="J20" s="19" t="s">
        <v>42</v>
      </c>
      <c r="K20" s="82" t="s">
        <v>216</v>
      </c>
      <c r="L20" s="11" t="s">
        <v>42</v>
      </c>
      <c r="M20" s="83" t="s">
        <v>47</v>
      </c>
      <c r="N20" s="19" t="s">
        <v>42</v>
      </c>
      <c r="O20" s="74" t="s">
        <v>43</v>
      </c>
      <c r="P20" s="19" t="s">
        <v>201</v>
      </c>
      <c r="Q20" s="74" t="s">
        <v>205</v>
      </c>
      <c r="R20"/>
    </row>
    <row r="21" spans="1:18" s="8" customFormat="1" ht="15" customHeight="1">
      <c r="A21" s="25">
        <v>12909</v>
      </c>
      <c r="B21" s="28" t="s">
        <v>403</v>
      </c>
      <c r="C21" s="81" t="s">
        <v>40</v>
      </c>
      <c r="D21" s="19" t="s">
        <v>42</v>
      </c>
      <c r="E21" s="74" t="s">
        <v>210</v>
      </c>
      <c r="F21" s="19" t="s">
        <v>42</v>
      </c>
      <c r="G21" s="74" t="s">
        <v>209</v>
      </c>
      <c r="H21" s="19" t="s">
        <v>42</v>
      </c>
      <c r="I21" s="74" t="s">
        <v>215</v>
      </c>
      <c r="J21" s="19" t="s">
        <v>42</v>
      </c>
      <c r="K21" s="82" t="s">
        <v>216</v>
      </c>
      <c r="L21" s="11" t="s">
        <v>42</v>
      </c>
      <c r="M21" s="83" t="s">
        <v>211</v>
      </c>
      <c r="N21" s="19" t="s">
        <v>42</v>
      </c>
      <c r="O21" s="74" t="s">
        <v>43</v>
      </c>
      <c r="P21" s="19" t="s">
        <v>42</v>
      </c>
      <c r="Q21" s="74" t="s">
        <v>177</v>
      </c>
      <c r="R21"/>
    </row>
    <row r="22" spans="1:18" s="8" customFormat="1" ht="15" customHeight="1">
      <c r="A22" s="25">
        <v>12949</v>
      </c>
      <c r="B22" s="28" t="s">
        <v>404</v>
      </c>
      <c r="C22" s="81" t="s">
        <v>40</v>
      </c>
      <c r="D22" s="19" t="s">
        <v>42</v>
      </c>
      <c r="E22" s="74" t="s">
        <v>380</v>
      </c>
      <c r="F22" s="19" t="s">
        <v>42</v>
      </c>
      <c r="G22" s="74" t="s">
        <v>391</v>
      </c>
      <c r="H22" s="19" t="s">
        <v>42</v>
      </c>
      <c r="I22" s="74" t="s">
        <v>215</v>
      </c>
      <c r="J22" s="19" t="s">
        <v>42</v>
      </c>
      <c r="K22" s="82" t="s">
        <v>216</v>
      </c>
      <c r="L22" s="11" t="s">
        <v>42</v>
      </c>
      <c r="M22" s="83" t="s">
        <v>47</v>
      </c>
      <c r="N22" s="19" t="s">
        <v>42</v>
      </c>
      <c r="O22" s="74" t="s">
        <v>43</v>
      </c>
      <c r="P22" s="19" t="s">
        <v>201</v>
      </c>
      <c r="Q22" s="74" t="s">
        <v>1331</v>
      </c>
      <c r="R22"/>
    </row>
    <row r="23" spans="1:18" s="8" customFormat="1" ht="15" customHeight="1">
      <c r="A23" s="25">
        <v>12957</v>
      </c>
      <c r="B23" s="28" t="s">
        <v>405</v>
      </c>
      <c r="C23" s="81" t="s">
        <v>40</v>
      </c>
      <c r="D23" s="19" t="s">
        <v>41</v>
      </c>
      <c r="E23" s="74" t="s">
        <v>46</v>
      </c>
      <c r="F23" s="19" t="s">
        <v>42</v>
      </c>
      <c r="G23" s="27" t="s">
        <v>212</v>
      </c>
      <c r="H23" s="19" t="s">
        <v>42</v>
      </c>
      <c r="I23" s="74" t="s">
        <v>215</v>
      </c>
      <c r="J23" s="19" t="s">
        <v>42</v>
      </c>
      <c r="K23" s="82" t="s">
        <v>216</v>
      </c>
      <c r="L23" s="11" t="s">
        <v>42</v>
      </c>
      <c r="M23" s="83" t="s">
        <v>213</v>
      </c>
      <c r="N23" s="19" t="s">
        <v>42</v>
      </c>
      <c r="O23" s="74" t="s">
        <v>43</v>
      </c>
      <c r="P23" s="19" t="s">
        <v>42</v>
      </c>
      <c r="Q23" s="74" t="s">
        <v>177</v>
      </c>
      <c r="R23"/>
    </row>
    <row r="24" spans="1:18" s="8" customFormat="1" ht="15" customHeight="1">
      <c r="A24" s="25">
        <v>12996</v>
      </c>
      <c r="B24" s="28" t="s">
        <v>406</v>
      </c>
      <c r="C24" s="81" t="s">
        <v>40</v>
      </c>
      <c r="D24" s="19" t="s">
        <v>41</v>
      </c>
      <c r="E24" s="74" t="s">
        <v>46</v>
      </c>
      <c r="F24" s="19" t="s">
        <v>41</v>
      </c>
      <c r="G24" s="74" t="s">
        <v>45</v>
      </c>
      <c r="H24" s="19" t="s">
        <v>42</v>
      </c>
      <c r="I24" s="74" t="s">
        <v>215</v>
      </c>
      <c r="J24" s="19" t="s">
        <v>42</v>
      </c>
      <c r="K24" s="82" t="s">
        <v>216</v>
      </c>
      <c r="L24" s="11" t="s">
        <v>42</v>
      </c>
      <c r="M24" s="83" t="s">
        <v>47</v>
      </c>
      <c r="N24" s="19" t="s">
        <v>42</v>
      </c>
      <c r="O24" s="74" t="s">
        <v>43</v>
      </c>
      <c r="P24" s="19" t="s">
        <v>41</v>
      </c>
      <c r="Q24" s="74" t="s">
        <v>188</v>
      </c>
      <c r="R24"/>
    </row>
    <row r="25" spans="1:18" s="8" customFormat="1" ht="15" customHeight="1">
      <c r="A25" s="25">
        <v>13196</v>
      </c>
      <c r="B25" s="28" t="s">
        <v>407</v>
      </c>
      <c r="C25" s="81" t="s">
        <v>40</v>
      </c>
      <c r="D25" s="19" t="s">
        <v>41</v>
      </c>
      <c r="E25" s="74" t="s">
        <v>46</v>
      </c>
      <c r="F25" s="19" t="s">
        <v>41</v>
      </c>
      <c r="G25" s="74" t="s">
        <v>45</v>
      </c>
      <c r="H25" s="19" t="s">
        <v>42</v>
      </c>
      <c r="I25" s="74" t="s">
        <v>215</v>
      </c>
      <c r="J25" s="19" t="s">
        <v>42</v>
      </c>
      <c r="K25" s="82" t="s">
        <v>216</v>
      </c>
      <c r="L25" s="11" t="s">
        <v>42</v>
      </c>
      <c r="M25" s="83" t="s">
        <v>47</v>
      </c>
      <c r="N25" s="19" t="s">
        <v>42</v>
      </c>
      <c r="O25" s="74" t="s">
        <v>43</v>
      </c>
      <c r="P25" s="19" t="s">
        <v>41</v>
      </c>
      <c r="Q25" s="74" t="s">
        <v>188</v>
      </c>
      <c r="R25"/>
    </row>
    <row r="26" spans="1:18" s="8" customFormat="1" ht="15" customHeight="1">
      <c r="A26" s="25">
        <v>12730</v>
      </c>
      <c r="B26" s="27" t="s">
        <v>62</v>
      </c>
      <c r="C26" s="81" t="s">
        <v>40</v>
      </c>
      <c r="D26" s="19" t="s">
        <v>42</v>
      </c>
      <c r="E26" s="27" t="s">
        <v>191</v>
      </c>
      <c r="F26" s="19" t="s">
        <v>41</v>
      </c>
      <c r="G26" s="74" t="s">
        <v>45</v>
      </c>
      <c r="H26" s="19" t="s">
        <v>42</v>
      </c>
      <c r="I26" s="74" t="s">
        <v>215</v>
      </c>
      <c r="J26" s="19" t="s">
        <v>42</v>
      </c>
      <c r="K26" s="82" t="s">
        <v>216</v>
      </c>
      <c r="L26" s="19" t="s">
        <v>42</v>
      </c>
      <c r="M26" s="83" t="s">
        <v>192</v>
      </c>
      <c r="N26" s="19" t="s">
        <v>42</v>
      </c>
      <c r="O26" s="74" t="s">
        <v>43</v>
      </c>
      <c r="P26" s="19" t="s">
        <v>42</v>
      </c>
      <c r="Q26" s="74" t="s">
        <v>177</v>
      </c>
      <c r="R26"/>
    </row>
    <row r="27" spans="1:18" s="8" customFormat="1" ht="15" customHeight="1">
      <c r="A27" s="25">
        <v>12735</v>
      </c>
      <c r="B27" s="27" t="s">
        <v>63</v>
      </c>
      <c r="C27" s="81" t="s">
        <v>40</v>
      </c>
      <c r="D27" s="19" t="s">
        <v>41</v>
      </c>
      <c r="E27" s="74" t="s">
        <v>46</v>
      </c>
      <c r="F27" s="19" t="s">
        <v>41</v>
      </c>
      <c r="G27" s="74" t="s">
        <v>45</v>
      </c>
      <c r="H27" s="19" t="s">
        <v>42</v>
      </c>
      <c r="I27" s="74" t="s">
        <v>215</v>
      </c>
      <c r="J27" s="19" t="s">
        <v>42</v>
      </c>
      <c r="K27" s="82" t="s">
        <v>216</v>
      </c>
      <c r="L27" s="11" t="s">
        <v>42</v>
      </c>
      <c r="M27" s="83" t="s">
        <v>47</v>
      </c>
      <c r="N27" s="19" t="s">
        <v>42</v>
      </c>
      <c r="O27" s="74" t="s">
        <v>43</v>
      </c>
      <c r="P27" s="19" t="s">
        <v>42</v>
      </c>
      <c r="Q27" s="74" t="s">
        <v>177</v>
      </c>
      <c r="R27"/>
    </row>
    <row r="28" spans="1:18" s="8" customFormat="1" ht="15" customHeight="1">
      <c r="A28" s="25">
        <v>12843</v>
      </c>
      <c r="B28" s="27" t="s">
        <v>64</v>
      </c>
      <c r="C28" s="81" t="s">
        <v>40</v>
      </c>
      <c r="D28" s="19" t="s">
        <v>42</v>
      </c>
      <c r="E28" s="84" t="s">
        <v>381</v>
      </c>
      <c r="F28" s="19" t="s">
        <v>42</v>
      </c>
      <c r="G28" s="84" t="s">
        <v>392</v>
      </c>
      <c r="H28" s="19" t="s">
        <v>42</v>
      </c>
      <c r="I28" s="74" t="s">
        <v>215</v>
      </c>
      <c r="J28" s="19" t="s">
        <v>42</v>
      </c>
      <c r="K28" s="82" t="s">
        <v>216</v>
      </c>
      <c r="L28" s="11" t="s">
        <v>42</v>
      </c>
      <c r="M28" s="83" t="s">
        <v>194</v>
      </c>
      <c r="N28" s="19" t="s">
        <v>42</v>
      </c>
      <c r="O28" s="74" t="s">
        <v>43</v>
      </c>
      <c r="P28" s="19" t="s">
        <v>42</v>
      </c>
      <c r="Q28" s="74" t="s">
        <v>177</v>
      </c>
      <c r="R28"/>
    </row>
    <row r="29" spans="1:18" s="8" customFormat="1" ht="15" customHeight="1">
      <c r="A29" s="25">
        <v>13289</v>
      </c>
      <c r="B29" s="27" t="s">
        <v>65</v>
      </c>
      <c r="C29" s="81" t="s">
        <v>40</v>
      </c>
      <c r="D29" s="19" t="s">
        <v>42</v>
      </c>
      <c r="E29" s="84" t="s">
        <v>382</v>
      </c>
      <c r="F29" s="19" t="s">
        <v>41</v>
      </c>
      <c r="G29" s="74" t="s">
        <v>45</v>
      </c>
      <c r="H29" s="19" t="s">
        <v>42</v>
      </c>
      <c r="I29" s="74" t="s">
        <v>215</v>
      </c>
      <c r="J29" s="19" t="s">
        <v>42</v>
      </c>
      <c r="K29" s="82" t="s">
        <v>216</v>
      </c>
      <c r="L29" s="11" t="s">
        <v>42</v>
      </c>
      <c r="M29" s="83" t="s">
        <v>47</v>
      </c>
      <c r="N29" s="19" t="s">
        <v>42</v>
      </c>
      <c r="O29" s="74" t="s">
        <v>43</v>
      </c>
      <c r="P29" s="19" t="s">
        <v>42</v>
      </c>
      <c r="Q29" s="74" t="s">
        <v>177</v>
      </c>
      <c r="R29"/>
    </row>
    <row r="30" spans="1:18" s="8" customFormat="1">
      <c r="A30" s="25">
        <v>12987</v>
      </c>
      <c r="B30" s="27" t="s">
        <v>66</v>
      </c>
      <c r="C30" s="81" t="s">
        <v>40</v>
      </c>
      <c r="D30" s="19" t="s">
        <v>42</v>
      </c>
      <c r="E30" s="84" t="s">
        <v>383</v>
      </c>
      <c r="F30" s="19" t="s">
        <v>42</v>
      </c>
      <c r="G30" s="84" t="s">
        <v>393</v>
      </c>
      <c r="H30" s="19" t="s">
        <v>42</v>
      </c>
      <c r="I30" s="74" t="s">
        <v>215</v>
      </c>
      <c r="J30" s="19" t="s">
        <v>42</v>
      </c>
      <c r="K30" s="82" t="s">
        <v>216</v>
      </c>
      <c r="L30" s="11" t="s">
        <v>42</v>
      </c>
      <c r="M30" s="83" t="s">
        <v>47</v>
      </c>
      <c r="N30" s="19" t="s">
        <v>42</v>
      </c>
      <c r="O30" s="74" t="s">
        <v>43</v>
      </c>
      <c r="P30" s="19" t="s">
        <v>41</v>
      </c>
      <c r="Q30" s="74" t="s">
        <v>188</v>
      </c>
      <c r="R30"/>
    </row>
    <row r="31" spans="1:18" s="8" customFormat="1">
      <c r="A31" s="25">
        <v>13508</v>
      </c>
      <c r="B31" s="27" t="s">
        <v>67</v>
      </c>
      <c r="C31" s="81" t="s">
        <v>40</v>
      </c>
      <c r="D31" s="19" t="s">
        <v>42</v>
      </c>
      <c r="E31" s="84" t="s">
        <v>384</v>
      </c>
      <c r="F31" s="19" t="s">
        <v>41</v>
      </c>
      <c r="G31" s="74" t="s">
        <v>45</v>
      </c>
      <c r="H31" s="19" t="s">
        <v>42</v>
      </c>
      <c r="I31" s="74" t="s">
        <v>215</v>
      </c>
      <c r="J31" s="19" t="s">
        <v>42</v>
      </c>
      <c r="K31" s="82" t="s">
        <v>216</v>
      </c>
      <c r="L31" s="11" t="s">
        <v>42</v>
      </c>
      <c r="M31" s="83" t="s">
        <v>47</v>
      </c>
      <c r="N31" s="19" t="s">
        <v>42</v>
      </c>
      <c r="O31" s="74" t="s">
        <v>43</v>
      </c>
      <c r="P31" s="19" t="s">
        <v>41</v>
      </c>
      <c r="Q31" s="74" t="s">
        <v>188</v>
      </c>
      <c r="R31"/>
    </row>
    <row r="32" spans="1:18" s="8" customFormat="1">
      <c r="A32" s="25">
        <v>13146</v>
      </c>
      <c r="B32" s="27" t="s">
        <v>68</v>
      </c>
      <c r="C32" s="81" t="s">
        <v>40</v>
      </c>
      <c r="D32" s="19" t="s">
        <v>41</v>
      </c>
      <c r="E32" s="74" t="s">
        <v>46</v>
      </c>
      <c r="F32" s="19" t="s">
        <v>41</v>
      </c>
      <c r="G32" s="74" t="s">
        <v>45</v>
      </c>
      <c r="H32" s="19" t="s">
        <v>42</v>
      </c>
      <c r="I32" s="74" t="s">
        <v>215</v>
      </c>
      <c r="J32" s="19" t="s">
        <v>42</v>
      </c>
      <c r="K32" s="82" t="s">
        <v>216</v>
      </c>
      <c r="L32" s="11" t="s">
        <v>42</v>
      </c>
      <c r="M32" s="83" t="s">
        <v>47</v>
      </c>
      <c r="N32" s="19" t="s">
        <v>42</v>
      </c>
      <c r="O32" s="74" t="s">
        <v>43</v>
      </c>
      <c r="P32" s="19" t="s">
        <v>41</v>
      </c>
      <c r="Q32" s="74" t="s">
        <v>188</v>
      </c>
      <c r="R32"/>
    </row>
    <row r="33" spans="1:18" s="8" customFormat="1">
      <c r="A33" s="25">
        <v>13087</v>
      </c>
      <c r="B33" s="25" t="s">
        <v>69</v>
      </c>
      <c r="C33" s="81" t="s">
        <v>40</v>
      </c>
      <c r="D33" s="19" t="s">
        <v>42</v>
      </c>
      <c r="E33" s="84" t="s">
        <v>385</v>
      </c>
      <c r="F33" s="19" t="s">
        <v>42</v>
      </c>
      <c r="G33" s="84" t="s">
        <v>394</v>
      </c>
      <c r="H33" s="19" t="s">
        <v>42</v>
      </c>
      <c r="I33" s="74" t="s">
        <v>215</v>
      </c>
      <c r="J33" s="19" t="s">
        <v>42</v>
      </c>
      <c r="K33" s="82" t="s">
        <v>216</v>
      </c>
      <c r="L33" s="11" t="s">
        <v>42</v>
      </c>
      <c r="M33" s="83" t="s">
        <v>47</v>
      </c>
      <c r="N33" s="19" t="s">
        <v>42</v>
      </c>
      <c r="O33" s="74" t="s">
        <v>43</v>
      </c>
      <c r="P33" s="19" t="s">
        <v>41</v>
      </c>
      <c r="Q33" s="74" t="s">
        <v>188</v>
      </c>
      <c r="R33"/>
    </row>
    <row r="34" spans="1:18" s="8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8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8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8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8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8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8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8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8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</sheetData>
  <mergeCells count="17"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E3"/>
  </mergeCells>
  <phoneticPr fontId="1" type="noConversion"/>
  <conditionalFormatting sqref="D2:E2">
    <cfRule type="iconSet" priority="1039">
      <iconSet iconSet="3Symbols">
        <cfvo type="percent" val="0"/>
        <cfvo type="percent" val="&quot;L&quot;"/>
        <cfvo type="percent" val="&quot;H&quot;"/>
      </iconSet>
    </cfRule>
  </conditionalFormatting>
  <conditionalFormatting sqref="G2">
    <cfRule type="iconSet" priority="1038">
      <iconSet iconSet="3Symbols">
        <cfvo type="percent" val="0"/>
        <cfvo type="percent" val="&quot;L&quot;"/>
        <cfvo type="percent" val="&quot;H&quot;"/>
      </iconSet>
    </cfRule>
  </conditionalFormatting>
  <conditionalFormatting sqref="I2">
    <cfRule type="iconSet" priority="1037">
      <iconSet iconSet="3Symbols">
        <cfvo type="percent" val="0"/>
        <cfvo type="percent" val="&quot;L&quot;"/>
        <cfvo type="percent" val="&quot;H&quot;"/>
      </iconSet>
    </cfRule>
  </conditionalFormatting>
  <conditionalFormatting sqref="K2">
    <cfRule type="iconSet" priority="1036">
      <iconSet iconSet="3Symbols">
        <cfvo type="percent" val="0"/>
        <cfvo type="percent" val="&quot;L&quot;"/>
        <cfvo type="percent" val="&quot;H&quot;"/>
      </iconSet>
    </cfRule>
  </conditionalFormatting>
  <conditionalFormatting sqref="M2">
    <cfRule type="iconSet" priority="1035">
      <iconSet iconSet="3Symbols">
        <cfvo type="percent" val="0"/>
        <cfvo type="percent" val="&quot;L&quot;"/>
        <cfvo type="percent" val="&quot;H&quot;"/>
      </iconSet>
    </cfRule>
  </conditionalFormatting>
  <conditionalFormatting sqref="O2">
    <cfRule type="iconSet" priority="1034">
      <iconSet iconSet="3Symbols">
        <cfvo type="percent" val="0"/>
        <cfvo type="percent" val="&quot;L&quot;"/>
        <cfvo type="percent" val="&quot;H&quot;"/>
      </iconSet>
    </cfRule>
  </conditionalFormatting>
  <conditionalFormatting sqref="Q2">
    <cfRule type="iconSet" priority="1033">
      <iconSet iconSet="3Symbols">
        <cfvo type="percent" val="0"/>
        <cfvo type="percent" val="&quot;L&quot;"/>
        <cfvo type="percent" val="&quot;H&quot;"/>
      </iconSet>
    </cfRule>
  </conditionalFormatting>
  <conditionalFormatting sqref="D28">
    <cfRule type="containsText" dxfId="467" priority="532" operator="containsText" text="H">
      <formula>NOT(ISERROR(SEARCH("H",D28)))</formula>
    </cfRule>
    <cfRule type="containsText" dxfId="466" priority="533" operator="containsText" text="U">
      <formula>NOT(ISERROR(SEARCH("U",D28)))</formula>
    </cfRule>
  </conditionalFormatting>
  <conditionalFormatting sqref="D28">
    <cfRule type="containsText" dxfId="465" priority="534" operator="containsText" text="L">
      <formula>NOT(ISERROR(SEARCH("L",D28)))</formula>
    </cfRule>
  </conditionalFormatting>
  <conditionalFormatting sqref="F28">
    <cfRule type="containsText" dxfId="464" priority="535" operator="containsText" text="H">
      <formula>NOT(ISERROR(SEARCH("H",F28)))</formula>
    </cfRule>
    <cfRule type="containsText" dxfId="463" priority="536" operator="containsText" text="U">
      <formula>NOT(ISERROR(SEARCH("U",F28)))</formula>
    </cfRule>
  </conditionalFormatting>
  <conditionalFormatting sqref="F28">
    <cfRule type="containsText" dxfId="462" priority="537" operator="containsText" text="L">
      <formula>NOT(ISERROR(SEARCH("L",F28)))</formula>
    </cfRule>
  </conditionalFormatting>
  <conditionalFormatting sqref="D26">
    <cfRule type="containsText" dxfId="461" priority="589" operator="containsText" text="H">
      <formula>NOT(ISERROR(SEARCH("H",D26)))</formula>
    </cfRule>
    <cfRule type="containsText" dxfId="460" priority="590" operator="containsText" text="U">
      <formula>NOT(ISERROR(SEARCH("U",D26)))</formula>
    </cfRule>
  </conditionalFormatting>
  <conditionalFormatting sqref="D26">
    <cfRule type="containsText" dxfId="459" priority="591" operator="containsText" text="L">
      <formula>NOT(ISERROR(SEARCH("L",D26)))</formula>
    </cfRule>
  </conditionalFormatting>
  <conditionalFormatting sqref="F26">
    <cfRule type="containsText" dxfId="458" priority="586" operator="containsText" text="H">
      <formula>NOT(ISERROR(SEARCH("H",F26)))</formula>
    </cfRule>
    <cfRule type="containsText" dxfId="457" priority="587" operator="containsText" text="U">
      <formula>NOT(ISERROR(SEARCH("U",F26)))</formula>
    </cfRule>
  </conditionalFormatting>
  <conditionalFormatting sqref="F26">
    <cfRule type="containsText" dxfId="456" priority="588" operator="containsText" text="L">
      <formula>NOT(ISERROR(SEARCH("L",F26)))</formula>
    </cfRule>
  </conditionalFormatting>
  <conditionalFormatting sqref="L26">
    <cfRule type="containsText" dxfId="455" priority="577" operator="containsText" text="H">
      <formula>NOT(ISERROR(SEARCH("H",L26)))</formula>
    </cfRule>
    <cfRule type="containsText" dxfId="454" priority="578" operator="containsText" text="U">
      <formula>NOT(ISERROR(SEARCH("U",L26)))</formula>
    </cfRule>
  </conditionalFormatting>
  <conditionalFormatting sqref="L26">
    <cfRule type="containsText" dxfId="453" priority="579" operator="containsText" text="L">
      <formula>NOT(ISERROR(SEARCH("L",L26)))</formula>
    </cfRule>
  </conditionalFormatting>
  <conditionalFormatting sqref="N26">
    <cfRule type="containsText" dxfId="452" priority="574" operator="containsText" text="H">
      <formula>NOT(ISERROR(SEARCH("H",N26)))</formula>
    </cfRule>
    <cfRule type="containsText" dxfId="451" priority="575" operator="containsText" text="U">
      <formula>NOT(ISERROR(SEARCH("U",N26)))</formula>
    </cfRule>
  </conditionalFormatting>
  <conditionalFormatting sqref="N26">
    <cfRule type="containsText" dxfId="450" priority="576" operator="containsText" text="L">
      <formula>NOT(ISERROR(SEARCH("L",N26)))</formula>
    </cfRule>
  </conditionalFormatting>
  <conditionalFormatting sqref="P26">
    <cfRule type="containsText" dxfId="449" priority="571" operator="containsText" text="H">
      <formula>NOT(ISERROR(SEARCH("H",P26)))</formula>
    </cfRule>
    <cfRule type="containsText" dxfId="448" priority="572" operator="containsText" text="U">
      <formula>NOT(ISERROR(SEARCH("U",P26)))</formula>
    </cfRule>
  </conditionalFormatting>
  <conditionalFormatting sqref="P26">
    <cfRule type="containsText" dxfId="447" priority="573" operator="containsText" text="L">
      <formula>NOT(ISERROR(SEARCH("L",P26)))</formula>
    </cfRule>
  </conditionalFormatting>
  <conditionalFormatting sqref="D27">
    <cfRule type="containsText" dxfId="446" priority="568" operator="containsText" text="H">
      <formula>NOT(ISERROR(SEARCH("H",D27)))</formula>
    </cfRule>
    <cfRule type="containsText" dxfId="445" priority="569" operator="containsText" text="U">
      <formula>NOT(ISERROR(SEARCH("U",D27)))</formula>
    </cfRule>
  </conditionalFormatting>
  <conditionalFormatting sqref="D27">
    <cfRule type="containsText" dxfId="444" priority="570" operator="containsText" text="L">
      <formula>NOT(ISERROR(SEARCH("L",D27)))</formula>
    </cfRule>
  </conditionalFormatting>
  <conditionalFormatting sqref="F27">
    <cfRule type="containsText" dxfId="443" priority="565" operator="containsText" text="H">
      <formula>NOT(ISERROR(SEARCH("H",F27)))</formula>
    </cfRule>
    <cfRule type="containsText" dxfId="442" priority="566" operator="containsText" text="U">
      <formula>NOT(ISERROR(SEARCH("U",F27)))</formula>
    </cfRule>
  </conditionalFormatting>
  <conditionalFormatting sqref="F27">
    <cfRule type="containsText" dxfId="441" priority="567" operator="containsText" text="L">
      <formula>NOT(ISERROR(SEARCH("L",F27)))</formula>
    </cfRule>
  </conditionalFormatting>
  <conditionalFormatting sqref="P27">
    <cfRule type="containsText" dxfId="440" priority="556" operator="containsText" text="H">
      <formula>NOT(ISERROR(SEARCH("H",P27)))</formula>
    </cfRule>
    <cfRule type="containsText" dxfId="439" priority="557" operator="containsText" text="U">
      <formula>NOT(ISERROR(SEARCH("U",P27)))</formula>
    </cfRule>
  </conditionalFormatting>
  <conditionalFormatting sqref="P27">
    <cfRule type="containsText" dxfId="438" priority="558" operator="containsText" text="L">
      <formula>NOT(ISERROR(SEARCH("L",P27)))</formula>
    </cfRule>
  </conditionalFormatting>
  <conditionalFormatting sqref="L27">
    <cfRule type="containsText" dxfId="437" priority="541" operator="containsText" text="H">
      <formula>NOT(ISERROR(SEARCH("H",L27)))</formula>
    </cfRule>
    <cfRule type="containsText" dxfId="436" priority="542" operator="containsText" text="U">
      <formula>NOT(ISERROR(SEARCH("U",L27)))</formula>
    </cfRule>
  </conditionalFormatting>
  <conditionalFormatting sqref="L27">
    <cfRule type="containsText" dxfId="435" priority="543" operator="containsText" text="L">
      <formula>NOT(ISERROR(SEARCH("L",L27)))</formula>
    </cfRule>
  </conditionalFormatting>
  <conditionalFormatting sqref="N27">
    <cfRule type="containsText" dxfId="434" priority="538" operator="containsText" text="H">
      <formula>NOT(ISERROR(SEARCH("H",N27)))</formula>
    </cfRule>
    <cfRule type="containsText" dxfId="433" priority="539" operator="containsText" text="U">
      <formula>NOT(ISERROR(SEARCH("U",N27)))</formula>
    </cfRule>
  </conditionalFormatting>
  <conditionalFormatting sqref="N27">
    <cfRule type="containsText" dxfId="432" priority="540" operator="containsText" text="L">
      <formula>NOT(ISERROR(SEARCH("L",N27)))</formula>
    </cfRule>
  </conditionalFormatting>
  <conditionalFormatting sqref="L28">
    <cfRule type="containsText" dxfId="431" priority="529" operator="containsText" text="H">
      <formula>NOT(ISERROR(SEARCH("H",L28)))</formula>
    </cfRule>
    <cfRule type="containsText" dxfId="430" priority="530" operator="containsText" text="U">
      <formula>NOT(ISERROR(SEARCH("U",L28)))</formula>
    </cfRule>
  </conditionalFormatting>
  <conditionalFormatting sqref="L28">
    <cfRule type="containsText" dxfId="429" priority="531" operator="containsText" text="L">
      <formula>NOT(ISERROR(SEARCH("L",L28)))</formula>
    </cfRule>
  </conditionalFormatting>
  <conditionalFormatting sqref="N28">
    <cfRule type="containsText" dxfId="428" priority="526" operator="containsText" text="H">
      <formula>NOT(ISERROR(SEARCH("H",N28)))</formula>
    </cfRule>
    <cfRule type="containsText" dxfId="427" priority="527" operator="containsText" text="U">
      <formula>NOT(ISERROR(SEARCH("U",N28)))</formula>
    </cfRule>
  </conditionalFormatting>
  <conditionalFormatting sqref="N28">
    <cfRule type="containsText" dxfId="426" priority="528" operator="containsText" text="L">
      <formula>NOT(ISERROR(SEARCH("L",N28)))</formula>
    </cfRule>
  </conditionalFormatting>
  <conditionalFormatting sqref="P28">
    <cfRule type="containsText" dxfId="425" priority="520" operator="containsText" text="H">
      <formula>NOT(ISERROR(SEARCH("H",P28)))</formula>
    </cfRule>
    <cfRule type="containsText" dxfId="424" priority="521" operator="containsText" text="U">
      <formula>NOT(ISERROR(SEARCH("U",P28)))</formula>
    </cfRule>
  </conditionalFormatting>
  <conditionalFormatting sqref="P28">
    <cfRule type="containsText" dxfId="423" priority="522" operator="containsText" text="L">
      <formula>NOT(ISERROR(SEARCH("L",P28)))</formula>
    </cfRule>
  </conditionalFormatting>
  <conditionalFormatting sqref="D29">
    <cfRule type="containsText" dxfId="422" priority="511" operator="containsText" text="H">
      <formula>NOT(ISERROR(SEARCH("H",D29)))</formula>
    </cfRule>
    <cfRule type="containsText" dxfId="421" priority="512" operator="containsText" text="U">
      <formula>NOT(ISERROR(SEARCH("U",D29)))</formula>
    </cfRule>
  </conditionalFormatting>
  <conditionalFormatting sqref="D29">
    <cfRule type="containsText" dxfId="420" priority="513" operator="containsText" text="L">
      <formula>NOT(ISERROR(SEARCH("L",D29)))</formula>
    </cfRule>
  </conditionalFormatting>
  <conditionalFormatting sqref="F29">
    <cfRule type="containsText" dxfId="419" priority="508" operator="containsText" text="H">
      <formula>NOT(ISERROR(SEARCH("H",F29)))</formula>
    </cfRule>
    <cfRule type="containsText" dxfId="418" priority="509" operator="containsText" text="U">
      <formula>NOT(ISERROR(SEARCH("U",F29)))</formula>
    </cfRule>
  </conditionalFormatting>
  <conditionalFormatting sqref="F29">
    <cfRule type="containsText" dxfId="417" priority="510" operator="containsText" text="L">
      <formula>NOT(ISERROR(SEARCH("L",F29)))</formula>
    </cfRule>
  </conditionalFormatting>
  <conditionalFormatting sqref="L29">
    <cfRule type="containsText" dxfId="416" priority="505" operator="containsText" text="H">
      <formula>NOT(ISERROR(SEARCH("H",L29)))</formula>
    </cfRule>
    <cfRule type="containsText" dxfId="415" priority="506" operator="containsText" text="U">
      <formula>NOT(ISERROR(SEARCH("U",L29)))</formula>
    </cfRule>
  </conditionalFormatting>
  <conditionalFormatting sqref="L29">
    <cfRule type="containsText" dxfId="414" priority="507" operator="containsText" text="L">
      <formula>NOT(ISERROR(SEARCH("L",L29)))</formula>
    </cfRule>
  </conditionalFormatting>
  <conditionalFormatting sqref="N29">
    <cfRule type="containsText" dxfId="413" priority="502" operator="containsText" text="H">
      <formula>NOT(ISERROR(SEARCH("H",N29)))</formula>
    </cfRule>
    <cfRule type="containsText" dxfId="412" priority="503" operator="containsText" text="U">
      <formula>NOT(ISERROR(SEARCH("U",N29)))</formula>
    </cfRule>
  </conditionalFormatting>
  <conditionalFormatting sqref="N29">
    <cfRule type="containsText" dxfId="411" priority="504" operator="containsText" text="L">
      <formula>NOT(ISERROR(SEARCH("L",N29)))</formula>
    </cfRule>
  </conditionalFormatting>
  <conditionalFormatting sqref="P29">
    <cfRule type="containsText" dxfId="410" priority="499" operator="containsText" text="H">
      <formula>NOT(ISERROR(SEARCH("H",P29)))</formula>
    </cfRule>
    <cfRule type="containsText" dxfId="409" priority="500" operator="containsText" text="U">
      <formula>NOT(ISERROR(SEARCH("U",P29)))</formula>
    </cfRule>
  </conditionalFormatting>
  <conditionalFormatting sqref="P29">
    <cfRule type="containsText" dxfId="408" priority="501" operator="containsText" text="L">
      <formula>NOT(ISERROR(SEARCH("L",P29)))</formula>
    </cfRule>
  </conditionalFormatting>
  <conditionalFormatting sqref="F30">
    <cfRule type="containsText" dxfId="407" priority="496" operator="containsText" text="H">
      <formula>NOT(ISERROR(SEARCH("H",F30)))</formula>
    </cfRule>
    <cfRule type="containsText" dxfId="406" priority="497" operator="containsText" text="U">
      <formula>NOT(ISERROR(SEARCH("U",F30)))</formula>
    </cfRule>
  </conditionalFormatting>
  <conditionalFormatting sqref="F30">
    <cfRule type="containsText" dxfId="405" priority="498" operator="containsText" text="L">
      <formula>NOT(ISERROR(SEARCH("L",F30)))</formula>
    </cfRule>
  </conditionalFormatting>
  <conditionalFormatting sqref="D30">
    <cfRule type="containsText" dxfId="404" priority="493" operator="containsText" text="H">
      <formula>NOT(ISERROR(SEARCH("H",D30)))</formula>
    </cfRule>
    <cfRule type="containsText" dxfId="403" priority="494" operator="containsText" text="U">
      <formula>NOT(ISERROR(SEARCH("U",D30)))</formula>
    </cfRule>
  </conditionalFormatting>
  <conditionalFormatting sqref="D30">
    <cfRule type="containsText" dxfId="402" priority="495" operator="containsText" text="L">
      <formula>NOT(ISERROR(SEARCH("L",D30)))</formula>
    </cfRule>
  </conditionalFormatting>
  <conditionalFormatting sqref="L30">
    <cfRule type="containsText" dxfId="401" priority="490" operator="containsText" text="H">
      <formula>NOT(ISERROR(SEARCH("H",L30)))</formula>
    </cfRule>
    <cfRule type="containsText" dxfId="400" priority="491" operator="containsText" text="U">
      <formula>NOT(ISERROR(SEARCH("U",L30)))</formula>
    </cfRule>
  </conditionalFormatting>
  <conditionalFormatting sqref="L30">
    <cfRule type="containsText" dxfId="399" priority="492" operator="containsText" text="L">
      <formula>NOT(ISERROR(SEARCH("L",L30)))</formula>
    </cfRule>
  </conditionalFormatting>
  <conditionalFormatting sqref="N30">
    <cfRule type="containsText" dxfId="398" priority="487" operator="containsText" text="H">
      <formula>NOT(ISERROR(SEARCH("H",N30)))</formula>
    </cfRule>
    <cfRule type="containsText" dxfId="397" priority="488" operator="containsText" text="U">
      <formula>NOT(ISERROR(SEARCH("U",N30)))</formula>
    </cfRule>
  </conditionalFormatting>
  <conditionalFormatting sqref="N30">
    <cfRule type="containsText" dxfId="396" priority="489" operator="containsText" text="L">
      <formula>NOT(ISERROR(SEARCH("L",N30)))</formula>
    </cfRule>
  </conditionalFormatting>
  <conditionalFormatting sqref="P30">
    <cfRule type="containsText" dxfId="395" priority="484" operator="containsText" text="H">
      <formula>NOT(ISERROR(SEARCH("H",P30)))</formula>
    </cfRule>
    <cfRule type="containsText" dxfId="394" priority="485" operator="containsText" text="U">
      <formula>NOT(ISERROR(SEARCH("U",P30)))</formula>
    </cfRule>
  </conditionalFormatting>
  <conditionalFormatting sqref="P30">
    <cfRule type="containsText" dxfId="393" priority="486" operator="containsText" text="L">
      <formula>NOT(ISERROR(SEARCH("L",P30)))</formula>
    </cfRule>
  </conditionalFormatting>
  <conditionalFormatting sqref="D31">
    <cfRule type="containsText" dxfId="392" priority="481" operator="containsText" text="H">
      <formula>NOT(ISERROR(SEARCH("H",D31)))</formula>
    </cfRule>
    <cfRule type="containsText" dxfId="391" priority="482" operator="containsText" text="U">
      <formula>NOT(ISERROR(SEARCH("U",D31)))</formula>
    </cfRule>
  </conditionalFormatting>
  <conditionalFormatting sqref="D31">
    <cfRule type="containsText" dxfId="390" priority="483" operator="containsText" text="L">
      <formula>NOT(ISERROR(SEARCH("L",D31)))</formula>
    </cfRule>
  </conditionalFormatting>
  <conditionalFormatting sqref="F31">
    <cfRule type="containsText" dxfId="389" priority="478" operator="containsText" text="H">
      <formula>NOT(ISERROR(SEARCH("H",F31)))</formula>
    </cfRule>
    <cfRule type="containsText" dxfId="388" priority="479" operator="containsText" text="U">
      <formula>NOT(ISERROR(SEARCH("U",F31)))</formula>
    </cfRule>
  </conditionalFormatting>
  <conditionalFormatting sqref="F31">
    <cfRule type="containsText" dxfId="387" priority="480" operator="containsText" text="L">
      <formula>NOT(ISERROR(SEARCH("L",F31)))</formula>
    </cfRule>
  </conditionalFormatting>
  <conditionalFormatting sqref="L31">
    <cfRule type="containsText" dxfId="386" priority="475" operator="containsText" text="H">
      <formula>NOT(ISERROR(SEARCH("H",L31)))</formula>
    </cfRule>
    <cfRule type="containsText" dxfId="385" priority="476" operator="containsText" text="U">
      <formula>NOT(ISERROR(SEARCH("U",L31)))</formula>
    </cfRule>
  </conditionalFormatting>
  <conditionalFormatting sqref="L31">
    <cfRule type="containsText" dxfId="384" priority="477" operator="containsText" text="L">
      <formula>NOT(ISERROR(SEARCH("L",L31)))</formula>
    </cfRule>
  </conditionalFormatting>
  <conditionalFormatting sqref="P31">
    <cfRule type="containsText" dxfId="383" priority="472" operator="containsText" text="H">
      <formula>NOT(ISERROR(SEARCH("H",P31)))</formula>
    </cfRule>
    <cfRule type="containsText" dxfId="382" priority="473" operator="containsText" text="U">
      <formula>NOT(ISERROR(SEARCH("U",P31)))</formula>
    </cfRule>
  </conditionalFormatting>
  <conditionalFormatting sqref="P31">
    <cfRule type="containsText" dxfId="381" priority="474" operator="containsText" text="L">
      <formula>NOT(ISERROR(SEARCH("L",P31)))</formula>
    </cfRule>
  </conditionalFormatting>
  <conditionalFormatting sqref="N31">
    <cfRule type="containsText" dxfId="380" priority="469" operator="containsText" text="H">
      <formula>NOT(ISERROR(SEARCH("H",N31)))</formula>
    </cfRule>
    <cfRule type="containsText" dxfId="379" priority="470" operator="containsText" text="U">
      <formula>NOT(ISERROR(SEARCH("U",N31)))</formula>
    </cfRule>
  </conditionalFormatting>
  <conditionalFormatting sqref="N31">
    <cfRule type="containsText" dxfId="378" priority="471" operator="containsText" text="L">
      <formula>NOT(ISERROR(SEARCH("L",N31)))</formula>
    </cfRule>
  </conditionalFormatting>
  <conditionalFormatting sqref="D32">
    <cfRule type="containsText" dxfId="377" priority="466" operator="containsText" text="H">
      <formula>NOT(ISERROR(SEARCH("H",D32)))</formula>
    </cfRule>
    <cfRule type="containsText" dxfId="376" priority="467" operator="containsText" text="U">
      <formula>NOT(ISERROR(SEARCH("U",D32)))</formula>
    </cfRule>
  </conditionalFormatting>
  <conditionalFormatting sqref="D32">
    <cfRule type="containsText" dxfId="375" priority="468" operator="containsText" text="L">
      <formula>NOT(ISERROR(SEARCH("L",D32)))</formula>
    </cfRule>
  </conditionalFormatting>
  <conditionalFormatting sqref="F32">
    <cfRule type="containsText" dxfId="374" priority="463" operator="containsText" text="H">
      <formula>NOT(ISERROR(SEARCH("H",F32)))</formula>
    </cfRule>
    <cfRule type="containsText" dxfId="373" priority="464" operator="containsText" text="U">
      <formula>NOT(ISERROR(SEARCH("U",F32)))</formula>
    </cfRule>
  </conditionalFormatting>
  <conditionalFormatting sqref="F32">
    <cfRule type="containsText" dxfId="372" priority="465" operator="containsText" text="L">
      <formula>NOT(ISERROR(SEARCH("L",F32)))</formula>
    </cfRule>
  </conditionalFormatting>
  <conditionalFormatting sqref="L32">
    <cfRule type="containsText" dxfId="371" priority="460" operator="containsText" text="H">
      <formula>NOT(ISERROR(SEARCH("H",L32)))</formula>
    </cfRule>
    <cfRule type="containsText" dxfId="370" priority="461" operator="containsText" text="U">
      <formula>NOT(ISERROR(SEARCH("U",L32)))</formula>
    </cfRule>
  </conditionalFormatting>
  <conditionalFormatting sqref="L32">
    <cfRule type="containsText" dxfId="369" priority="462" operator="containsText" text="L">
      <formula>NOT(ISERROR(SEARCH("L",L32)))</formula>
    </cfRule>
  </conditionalFormatting>
  <conditionalFormatting sqref="P32">
    <cfRule type="containsText" dxfId="368" priority="457" operator="containsText" text="H">
      <formula>NOT(ISERROR(SEARCH("H",P32)))</formula>
    </cfRule>
    <cfRule type="containsText" dxfId="367" priority="458" operator="containsText" text="U">
      <formula>NOT(ISERROR(SEARCH("U",P32)))</formula>
    </cfRule>
  </conditionalFormatting>
  <conditionalFormatting sqref="P32">
    <cfRule type="containsText" dxfId="366" priority="459" operator="containsText" text="L">
      <formula>NOT(ISERROR(SEARCH("L",P32)))</formula>
    </cfRule>
  </conditionalFormatting>
  <conditionalFormatting sqref="N32">
    <cfRule type="containsText" dxfId="365" priority="454" operator="containsText" text="H">
      <formula>NOT(ISERROR(SEARCH("H",N32)))</formula>
    </cfRule>
    <cfRule type="containsText" dxfId="364" priority="455" operator="containsText" text="U">
      <formula>NOT(ISERROR(SEARCH("U",N32)))</formula>
    </cfRule>
  </conditionalFormatting>
  <conditionalFormatting sqref="N32">
    <cfRule type="containsText" dxfId="363" priority="456" operator="containsText" text="L">
      <formula>NOT(ISERROR(SEARCH("L",N32)))</formula>
    </cfRule>
  </conditionalFormatting>
  <conditionalFormatting sqref="P33">
    <cfRule type="containsText" dxfId="362" priority="451" operator="containsText" text="H">
      <formula>NOT(ISERROR(SEARCH("H",P33)))</formula>
    </cfRule>
    <cfRule type="containsText" dxfId="361" priority="452" operator="containsText" text="U">
      <formula>NOT(ISERROR(SEARCH("U",P33)))</formula>
    </cfRule>
  </conditionalFormatting>
  <conditionalFormatting sqref="P33">
    <cfRule type="containsText" dxfId="360" priority="453" operator="containsText" text="L">
      <formula>NOT(ISERROR(SEARCH("L",P33)))</formula>
    </cfRule>
  </conditionalFormatting>
  <conditionalFormatting sqref="L33">
    <cfRule type="containsText" dxfId="359" priority="448" operator="containsText" text="H">
      <formula>NOT(ISERROR(SEARCH("H",L33)))</formula>
    </cfRule>
    <cfRule type="containsText" dxfId="358" priority="449" operator="containsText" text="U">
      <formula>NOT(ISERROR(SEARCH("U",L33)))</formula>
    </cfRule>
  </conditionalFormatting>
  <conditionalFormatting sqref="L33">
    <cfRule type="containsText" dxfId="357" priority="450" operator="containsText" text="L">
      <formula>NOT(ISERROR(SEARCH("L",L33)))</formula>
    </cfRule>
  </conditionalFormatting>
  <conditionalFormatting sqref="D33">
    <cfRule type="containsText" dxfId="356" priority="445" operator="containsText" text="H">
      <formula>NOT(ISERROR(SEARCH("H",D33)))</formula>
    </cfRule>
    <cfRule type="containsText" dxfId="355" priority="446" operator="containsText" text="U">
      <formula>NOT(ISERROR(SEARCH("U",D33)))</formula>
    </cfRule>
  </conditionalFormatting>
  <conditionalFormatting sqref="D33">
    <cfRule type="containsText" dxfId="354" priority="447" operator="containsText" text="L">
      <formula>NOT(ISERROR(SEARCH("L",D33)))</formula>
    </cfRule>
  </conditionalFormatting>
  <conditionalFormatting sqref="F33">
    <cfRule type="containsText" dxfId="353" priority="442" operator="containsText" text="H">
      <formula>NOT(ISERROR(SEARCH("H",F33)))</formula>
    </cfRule>
    <cfRule type="containsText" dxfId="352" priority="443" operator="containsText" text="U">
      <formula>NOT(ISERROR(SEARCH("U",F33)))</formula>
    </cfRule>
  </conditionalFormatting>
  <conditionalFormatting sqref="F33">
    <cfRule type="containsText" dxfId="351" priority="444" operator="containsText" text="L">
      <formula>NOT(ISERROR(SEARCH("L",F33)))</formula>
    </cfRule>
  </conditionalFormatting>
  <conditionalFormatting sqref="N33">
    <cfRule type="containsText" dxfId="350" priority="439" operator="containsText" text="H">
      <formula>NOT(ISERROR(SEARCH("H",N33)))</formula>
    </cfRule>
    <cfRule type="containsText" dxfId="349" priority="440" operator="containsText" text="U">
      <formula>NOT(ISERROR(SEARCH("U",N33)))</formula>
    </cfRule>
  </conditionalFormatting>
  <conditionalFormatting sqref="N33">
    <cfRule type="containsText" dxfId="348" priority="441" operator="containsText" text="L">
      <formula>NOT(ISERROR(SEARCH("L",N33)))</formula>
    </cfRule>
  </conditionalFormatting>
  <conditionalFormatting sqref="D13">
    <cfRule type="containsText" dxfId="347" priority="436" operator="containsText" text="H">
      <formula>NOT(ISERROR(SEARCH("H",D13)))</formula>
    </cfRule>
    <cfRule type="containsText" dxfId="346" priority="437" operator="containsText" text="U">
      <formula>NOT(ISERROR(SEARCH("U",D13)))</formula>
    </cfRule>
  </conditionalFormatting>
  <conditionalFormatting sqref="D13">
    <cfRule type="containsText" dxfId="345" priority="438" operator="containsText" text="L">
      <formula>NOT(ISERROR(SEARCH("L",D13)))</formula>
    </cfRule>
  </conditionalFormatting>
  <conditionalFormatting sqref="F13">
    <cfRule type="containsText" dxfId="344" priority="433" operator="containsText" text="H">
      <formula>NOT(ISERROR(SEARCH("H",F13)))</formula>
    </cfRule>
    <cfRule type="containsText" dxfId="343" priority="434" operator="containsText" text="U">
      <formula>NOT(ISERROR(SEARCH("U",F13)))</formula>
    </cfRule>
  </conditionalFormatting>
  <conditionalFormatting sqref="F13">
    <cfRule type="containsText" dxfId="342" priority="435" operator="containsText" text="L">
      <formula>NOT(ISERROR(SEARCH("L",F13)))</formula>
    </cfRule>
  </conditionalFormatting>
  <conditionalFormatting sqref="P13">
    <cfRule type="containsText" dxfId="341" priority="430" operator="containsText" text="H">
      <formula>NOT(ISERROR(SEARCH("H",P13)))</formula>
    </cfRule>
    <cfRule type="containsText" dxfId="340" priority="431" operator="containsText" text="U">
      <formula>NOT(ISERROR(SEARCH("U",P13)))</formula>
    </cfRule>
  </conditionalFormatting>
  <conditionalFormatting sqref="P13">
    <cfRule type="containsText" dxfId="339" priority="432" operator="containsText" text="L">
      <formula>NOT(ISERROR(SEARCH("L",P13)))</formula>
    </cfRule>
  </conditionalFormatting>
  <conditionalFormatting sqref="L13">
    <cfRule type="containsText" dxfId="338" priority="427" operator="containsText" text="H">
      <formula>NOT(ISERROR(SEARCH("H",L13)))</formula>
    </cfRule>
    <cfRule type="containsText" dxfId="337" priority="428" operator="containsText" text="U">
      <formula>NOT(ISERROR(SEARCH("U",L13)))</formula>
    </cfRule>
  </conditionalFormatting>
  <conditionalFormatting sqref="L13">
    <cfRule type="containsText" dxfId="336" priority="429" operator="containsText" text="L">
      <formula>NOT(ISERROR(SEARCH("L",L13)))</formula>
    </cfRule>
  </conditionalFormatting>
  <conditionalFormatting sqref="N13">
    <cfRule type="containsText" dxfId="335" priority="424" operator="containsText" text="H">
      <formula>NOT(ISERROR(SEARCH("H",N13)))</formula>
    </cfRule>
    <cfRule type="containsText" dxfId="334" priority="425" operator="containsText" text="U">
      <formula>NOT(ISERROR(SEARCH("U",N13)))</formula>
    </cfRule>
  </conditionalFormatting>
  <conditionalFormatting sqref="N13">
    <cfRule type="containsText" dxfId="333" priority="426" operator="containsText" text="L">
      <formula>NOT(ISERROR(SEARCH("L",N13)))</formula>
    </cfRule>
  </conditionalFormatting>
  <conditionalFormatting sqref="P16">
    <cfRule type="containsText" dxfId="332" priority="382" operator="containsText" text="H">
      <formula>NOT(ISERROR(SEARCH("H",P16)))</formula>
    </cfRule>
    <cfRule type="containsText" dxfId="331" priority="383" operator="containsText" text="U">
      <formula>NOT(ISERROR(SEARCH("U",P16)))</formula>
    </cfRule>
  </conditionalFormatting>
  <conditionalFormatting sqref="P16">
    <cfRule type="containsText" dxfId="330" priority="384" operator="containsText" text="L">
      <formula>NOT(ISERROR(SEARCH("L",P16)))</formula>
    </cfRule>
  </conditionalFormatting>
  <conditionalFormatting sqref="L14">
    <cfRule type="containsText" dxfId="329" priority="418" operator="containsText" text="H">
      <formula>NOT(ISERROR(SEARCH("H",L14)))</formula>
    </cfRule>
    <cfRule type="containsText" dxfId="328" priority="419" operator="containsText" text="U">
      <formula>NOT(ISERROR(SEARCH("U",L14)))</formula>
    </cfRule>
  </conditionalFormatting>
  <conditionalFormatting sqref="L14">
    <cfRule type="containsText" dxfId="327" priority="420" operator="containsText" text="L">
      <formula>NOT(ISERROR(SEARCH("L",L14)))</formula>
    </cfRule>
  </conditionalFormatting>
  <conditionalFormatting sqref="D14">
    <cfRule type="containsText" dxfId="326" priority="415" operator="containsText" text="H">
      <formula>NOT(ISERROR(SEARCH("H",D14)))</formula>
    </cfRule>
    <cfRule type="containsText" dxfId="325" priority="416" operator="containsText" text="U">
      <formula>NOT(ISERROR(SEARCH("U",D14)))</formula>
    </cfRule>
  </conditionalFormatting>
  <conditionalFormatting sqref="D14">
    <cfRule type="containsText" dxfId="324" priority="417" operator="containsText" text="L">
      <formula>NOT(ISERROR(SEARCH("L",D14)))</formula>
    </cfRule>
  </conditionalFormatting>
  <conditionalFormatting sqref="F14">
    <cfRule type="containsText" dxfId="323" priority="412" operator="containsText" text="H">
      <formula>NOT(ISERROR(SEARCH("H",F14)))</formula>
    </cfRule>
    <cfRule type="containsText" dxfId="322" priority="413" operator="containsText" text="U">
      <formula>NOT(ISERROR(SEARCH("U",F14)))</formula>
    </cfRule>
  </conditionalFormatting>
  <conditionalFormatting sqref="F14">
    <cfRule type="containsText" dxfId="321" priority="414" operator="containsText" text="L">
      <formula>NOT(ISERROR(SEARCH("L",F14)))</formula>
    </cfRule>
  </conditionalFormatting>
  <conditionalFormatting sqref="P14">
    <cfRule type="containsText" dxfId="320" priority="409" operator="containsText" text="H">
      <formula>NOT(ISERROR(SEARCH("H",P14)))</formula>
    </cfRule>
    <cfRule type="containsText" dxfId="319" priority="410" operator="containsText" text="U">
      <formula>NOT(ISERROR(SEARCH("U",P14)))</formula>
    </cfRule>
  </conditionalFormatting>
  <conditionalFormatting sqref="P14">
    <cfRule type="containsText" dxfId="318" priority="411" operator="containsText" text="L">
      <formula>NOT(ISERROR(SEARCH("L",P14)))</formula>
    </cfRule>
  </conditionalFormatting>
  <conditionalFormatting sqref="N14">
    <cfRule type="containsText" dxfId="317" priority="406" operator="containsText" text="H">
      <formula>NOT(ISERROR(SEARCH("H",N14)))</formula>
    </cfRule>
    <cfRule type="containsText" dxfId="316" priority="407" operator="containsText" text="U">
      <formula>NOT(ISERROR(SEARCH("U",N14)))</formula>
    </cfRule>
  </conditionalFormatting>
  <conditionalFormatting sqref="N14">
    <cfRule type="containsText" dxfId="315" priority="408" operator="containsText" text="L">
      <formula>NOT(ISERROR(SEARCH("L",N14)))</formula>
    </cfRule>
  </conditionalFormatting>
  <conditionalFormatting sqref="D15">
    <cfRule type="containsText" dxfId="314" priority="403" operator="containsText" text="H">
      <formula>NOT(ISERROR(SEARCH("H",D15)))</formula>
    </cfRule>
    <cfRule type="containsText" dxfId="313" priority="404" operator="containsText" text="U">
      <formula>NOT(ISERROR(SEARCH("U",D15)))</formula>
    </cfRule>
  </conditionalFormatting>
  <conditionalFormatting sqref="D15">
    <cfRule type="containsText" dxfId="312" priority="405" operator="containsText" text="L">
      <formula>NOT(ISERROR(SEARCH("L",D15)))</formula>
    </cfRule>
  </conditionalFormatting>
  <conditionalFormatting sqref="F15">
    <cfRule type="containsText" dxfId="311" priority="400" operator="containsText" text="H">
      <formula>NOT(ISERROR(SEARCH("H",F15)))</formula>
    </cfRule>
    <cfRule type="containsText" dxfId="310" priority="401" operator="containsText" text="U">
      <formula>NOT(ISERROR(SEARCH("U",F15)))</formula>
    </cfRule>
  </conditionalFormatting>
  <conditionalFormatting sqref="F15">
    <cfRule type="containsText" dxfId="309" priority="402" operator="containsText" text="L">
      <formula>NOT(ISERROR(SEARCH("L",F15)))</formula>
    </cfRule>
  </conditionalFormatting>
  <conditionalFormatting sqref="P15">
    <cfRule type="containsText" dxfId="308" priority="397" operator="containsText" text="H">
      <formula>NOT(ISERROR(SEARCH("H",P15)))</formula>
    </cfRule>
    <cfRule type="containsText" dxfId="307" priority="398" operator="containsText" text="U">
      <formula>NOT(ISERROR(SEARCH("U",P15)))</formula>
    </cfRule>
  </conditionalFormatting>
  <conditionalFormatting sqref="P15">
    <cfRule type="containsText" dxfId="306" priority="399" operator="containsText" text="L">
      <formula>NOT(ISERROR(SEARCH("L",P15)))</formula>
    </cfRule>
  </conditionalFormatting>
  <conditionalFormatting sqref="L15">
    <cfRule type="containsText" dxfId="305" priority="394" operator="containsText" text="H">
      <formula>NOT(ISERROR(SEARCH("H",L15)))</formula>
    </cfRule>
    <cfRule type="containsText" dxfId="304" priority="395" operator="containsText" text="U">
      <formula>NOT(ISERROR(SEARCH("U",L15)))</formula>
    </cfRule>
  </conditionalFormatting>
  <conditionalFormatting sqref="L15">
    <cfRule type="containsText" dxfId="303" priority="396" operator="containsText" text="L">
      <formula>NOT(ISERROR(SEARCH("L",L15)))</formula>
    </cfRule>
  </conditionalFormatting>
  <conditionalFormatting sqref="N15">
    <cfRule type="containsText" dxfId="302" priority="391" operator="containsText" text="H">
      <formula>NOT(ISERROR(SEARCH("H",N15)))</formula>
    </cfRule>
    <cfRule type="containsText" dxfId="301" priority="392" operator="containsText" text="U">
      <formula>NOT(ISERROR(SEARCH("U",N15)))</formula>
    </cfRule>
  </conditionalFormatting>
  <conditionalFormatting sqref="N15">
    <cfRule type="containsText" dxfId="300" priority="393" operator="containsText" text="L">
      <formula>NOT(ISERROR(SEARCH("L",N15)))</formula>
    </cfRule>
  </conditionalFormatting>
  <conditionalFormatting sqref="D16">
    <cfRule type="containsText" dxfId="299" priority="388" operator="containsText" text="H">
      <formula>NOT(ISERROR(SEARCH("H",D16)))</formula>
    </cfRule>
    <cfRule type="containsText" dxfId="298" priority="389" operator="containsText" text="U">
      <formula>NOT(ISERROR(SEARCH("U",D16)))</formula>
    </cfRule>
  </conditionalFormatting>
  <conditionalFormatting sqref="D16">
    <cfRule type="containsText" dxfId="297" priority="390" operator="containsText" text="L">
      <formula>NOT(ISERROR(SEARCH("L",D16)))</formula>
    </cfRule>
  </conditionalFormatting>
  <conditionalFormatting sqref="F16">
    <cfRule type="containsText" dxfId="296" priority="385" operator="containsText" text="H">
      <formula>NOT(ISERROR(SEARCH("H",F16)))</formula>
    </cfRule>
    <cfRule type="containsText" dxfId="295" priority="386" operator="containsText" text="U">
      <formula>NOT(ISERROR(SEARCH("U",F16)))</formula>
    </cfRule>
  </conditionalFormatting>
  <conditionalFormatting sqref="F16">
    <cfRule type="containsText" dxfId="294" priority="387" operator="containsText" text="L">
      <formula>NOT(ISERROR(SEARCH("L",F16)))</formula>
    </cfRule>
  </conditionalFormatting>
  <conditionalFormatting sqref="L16">
    <cfRule type="containsText" dxfId="293" priority="379" operator="containsText" text="H">
      <formula>NOT(ISERROR(SEARCH("H",L16)))</formula>
    </cfRule>
    <cfRule type="containsText" dxfId="292" priority="380" operator="containsText" text="U">
      <formula>NOT(ISERROR(SEARCH("U",L16)))</formula>
    </cfRule>
  </conditionalFormatting>
  <conditionalFormatting sqref="L16">
    <cfRule type="containsText" dxfId="291" priority="381" operator="containsText" text="L">
      <formula>NOT(ISERROR(SEARCH("L",L16)))</formula>
    </cfRule>
  </conditionalFormatting>
  <conditionalFormatting sqref="N16">
    <cfRule type="containsText" dxfId="290" priority="376" operator="containsText" text="H">
      <formula>NOT(ISERROR(SEARCH("H",N16)))</formula>
    </cfRule>
    <cfRule type="containsText" dxfId="289" priority="377" operator="containsText" text="U">
      <formula>NOT(ISERROR(SEARCH("U",N16)))</formula>
    </cfRule>
  </conditionalFormatting>
  <conditionalFormatting sqref="N16">
    <cfRule type="containsText" dxfId="288" priority="378" operator="containsText" text="L">
      <formula>NOT(ISERROR(SEARCH("L",N16)))</formula>
    </cfRule>
  </conditionalFormatting>
  <conditionalFormatting sqref="D17">
    <cfRule type="containsText" dxfId="287" priority="373" operator="containsText" text="H">
      <formula>NOT(ISERROR(SEARCH("H",D17)))</formula>
    </cfRule>
    <cfRule type="containsText" dxfId="286" priority="374" operator="containsText" text="U">
      <formula>NOT(ISERROR(SEARCH("U",D17)))</formula>
    </cfRule>
  </conditionalFormatting>
  <conditionalFormatting sqref="D17">
    <cfRule type="containsText" dxfId="285" priority="375" operator="containsText" text="L">
      <formula>NOT(ISERROR(SEARCH("L",D17)))</formula>
    </cfRule>
  </conditionalFormatting>
  <conditionalFormatting sqref="F17">
    <cfRule type="containsText" dxfId="284" priority="370" operator="containsText" text="H">
      <formula>NOT(ISERROR(SEARCH("H",F17)))</formula>
    </cfRule>
    <cfRule type="containsText" dxfId="283" priority="371" operator="containsText" text="U">
      <formula>NOT(ISERROR(SEARCH("U",F17)))</formula>
    </cfRule>
  </conditionalFormatting>
  <conditionalFormatting sqref="F17">
    <cfRule type="containsText" dxfId="282" priority="372" operator="containsText" text="L">
      <formula>NOT(ISERROR(SEARCH("L",F17)))</formula>
    </cfRule>
  </conditionalFormatting>
  <conditionalFormatting sqref="P17">
    <cfRule type="containsText" dxfId="281" priority="367" operator="containsText" text="H">
      <formula>NOT(ISERROR(SEARCH("H",P17)))</formula>
    </cfRule>
    <cfRule type="containsText" dxfId="280" priority="368" operator="containsText" text="U">
      <formula>NOT(ISERROR(SEARCH("U",P17)))</formula>
    </cfRule>
  </conditionalFormatting>
  <conditionalFormatting sqref="P17">
    <cfRule type="containsText" dxfId="279" priority="369" operator="containsText" text="L">
      <formula>NOT(ISERROR(SEARCH("L",P17)))</formula>
    </cfRule>
  </conditionalFormatting>
  <conditionalFormatting sqref="N17">
    <cfRule type="containsText" dxfId="278" priority="364" operator="containsText" text="H">
      <formula>NOT(ISERROR(SEARCH("H",N17)))</formula>
    </cfRule>
    <cfRule type="containsText" dxfId="277" priority="365" operator="containsText" text="U">
      <formula>NOT(ISERROR(SEARCH("U",N17)))</formula>
    </cfRule>
  </conditionalFormatting>
  <conditionalFormatting sqref="N17">
    <cfRule type="containsText" dxfId="276" priority="366" operator="containsText" text="L">
      <formula>NOT(ISERROR(SEARCH("L",N17)))</formula>
    </cfRule>
  </conditionalFormatting>
  <conditionalFormatting sqref="L17">
    <cfRule type="containsText" dxfId="275" priority="358" operator="containsText" text="H">
      <formula>NOT(ISERROR(SEARCH("H",L17)))</formula>
    </cfRule>
    <cfRule type="containsText" dxfId="274" priority="359" operator="containsText" text="U">
      <formula>NOT(ISERROR(SEARCH("U",L17)))</formula>
    </cfRule>
  </conditionalFormatting>
  <conditionalFormatting sqref="L17">
    <cfRule type="containsText" dxfId="273" priority="360" operator="containsText" text="L">
      <formula>NOT(ISERROR(SEARCH("L",L17)))</formula>
    </cfRule>
  </conditionalFormatting>
  <conditionalFormatting sqref="F18">
    <cfRule type="containsText" dxfId="272" priority="355" operator="containsText" text="H">
      <formula>NOT(ISERROR(SEARCH("H",F18)))</formula>
    </cfRule>
    <cfRule type="containsText" dxfId="271" priority="356" operator="containsText" text="U">
      <formula>NOT(ISERROR(SEARCH("U",F18)))</formula>
    </cfRule>
  </conditionalFormatting>
  <conditionalFormatting sqref="F18">
    <cfRule type="containsText" dxfId="270" priority="357" operator="containsText" text="L">
      <formula>NOT(ISERROR(SEARCH("L",F18)))</formula>
    </cfRule>
  </conditionalFormatting>
  <conditionalFormatting sqref="D18">
    <cfRule type="containsText" dxfId="269" priority="352" operator="containsText" text="H">
      <formula>NOT(ISERROR(SEARCH("H",D18)))</formula>
    </cfRule>
    <cfRule type="containsText" dxfId="268" priority="353" operator="containsText" text="U">
      <formula>NOT(ISERROR(SEARCH("U",D18)))</formula>
    </cfRule>
  </conditionalFormatting>
  <conditionalFormatting sqref="D18">
    <cfRule type="containsText" dxfId="267" priority="354" operator="containsText" text="L">
      <formula>NOT(ISERROR(SEARCH("L",D18)))</formula>
    </cfRule>
  </conditionalFormatting>
  <conditionalFormatting sqref="P18">
    <cfRule type="containsText" dxfId="266" priority="349" operator="containsText" text="H">
      <formula>NOT(ISERROR(SEARCH("H",P18)))</formula>
    </cfRule>
    <cfRule type="containsText" dxfId="265" priority="350" operator="containsText" text="U">
      <formula>NOT(ISERROR(SEARCH("U",P18)))</formula>
    </cfRule>
  </conditionalFormatting>
  <conditionalFormatting sqref="P18">
    <cfRule type="containsText" dxfId="264" priority="351" operator="containsText" text="L">
      <formula>NOT(ISERROR(SEARCH("L",P18)))</formula>
    </cfRule>
  </conditionalFormatting>
  <conditionalFormatting sqref="L18">
    <cfRule type="containsText" dxfId="263" priority="346" operator="containsText" text="H">
      <formula>NOT(ISERROR(SEARCH("H",L18)))</formula>
    </cfRule>
    <cfRule type="containsText" dxfId="262" priority="347" operator="containsText" text="U">
      <formula>NOT(ISERROR(SEARCH("U",L18)))</formula>
    </cfRule>
  </conditionalFormatting>
  <conditionalFormatting sqref="L18">
    <cfRule type="containsText" dxfId="261" priority="348" operator="containsText" text="L">
      <formula>NOT(ISERROR(SEARCH("L",L18)))</formula>
    </cfRule>
  </conditionalFormatting>
  <conditionalFormatting sqref="N18">
    <cfRule type="containsText" dxfId="260" priority="343" operator="containsText" text="H">
      <formula>NOT(ISERROR(SEARCH("H",N18)))</formula>
    </cfRule>
    <cfRule type="containsText" dxfId="259" priority="344" operator="containsText" text="U">
      <formula>NOT(ISERROR(SEARCH("U",N18)))</formula>
    </cfRule>
  </conditionalFormatting>
  <conditionalFormatting sqref="N18">
    <cfRule type="containsText" dxfId="258" priority="345" operator="containsText" text="L">
      <formula>NOT(ISERROR(SEARCH("L",N18)))</formula>
    </cfRule>
  </conditionalFormatting>
  <conditionalFormatting sqref="F19">
    <cfRule type="containsText" dxfId="257" priority="340" operator="containsText" text="H">
      <formula>NOT(ISERROR(SEARCH("H",F19)))</formula>
    </cfRule>
    <cfRule type="containsText" dxfId="256" priority="341" operator="containsText" text="U">
      <formula>NOT(ISERROR(SEARCH("U",F19)))</formula>
    </cfRule>
  </conditionalFormatting>
  <conditionalFormatting sqref="F19">
    <cfRule type="containsText" dxfId="255" priority="342" operator="containsText" text="L">
      <formula>NOT(ISERROR(SEARCH("L",F19)))</formula>
    </cfRule>
  </conditionalFormatting>
  <conditionalFormatting sqref="D19">
    <cfRule type="containsText" dxfId="254" priority="337" operator="containsText" text="H">
      <formula>NOT(ISERROR(SEARCH("H",D19)))</formula>
    </cfRule>
    <cfRule type="containsText" dxfId="253" priority="338" operator="containsText" text="U">
      <formula>NOT(ISERROR(SEARCH("U",D19)))</formula>
    </cfRule>
  </conditionalFormatting>
  <conditionalFormatting sqref="D19">
    <cfRule type="containsText" dxfId="252" priority="339" operator="containsText" text="L">
      <formula>NOT(ISERROR(SEARCH("L",D19)))</formula>
    </cfRule>
  </conditionalFormatting>
  <conditionalFormatting sqref="P19">
    <cfRule type="containsText" dxfId="251" priority="334" operator="containsText" text="H">
      <formula>NOT(ISERROR(SEARCH("H",P19)))</formula>
    </cfRule>
    <cfRule type="containsText" dxfId="250" priority="335" operator="containsText" text="U">
      <formula>NOT(ISERROR(SEARCH("U",P19)))</formula>
    </cfRule>
  </conditionalFormatting>
  <conditionalFormatting sqref="P19">
    <cfRule type="containsText" dxfId="249" priority="336" operator="containsText" text="L">
      <formula>NOT(ISERROR(SEARCH("L",P19)))</formula>
    </cfRule>
  </conditionalFormatting>
  <conditionalFormatting sqref="L19">
    <cfRule type="containsText" dxfId="248" priority="331" operator="containsText" text="H">
      <formula>NOT(ISERROR(SEARCH("H",L19)))</formula>
    </cfRule>
    <cfRule type="containsText" dxfId="247" priority="332" operator="containsText" text="U">
      <formula>NOT(ISERROR(SEARCH("U",L19)))</formula>
    </cfRule>
  </conditionalFormatting>
  <conditionalFormatting sqref="L19">
    <cfRule type="containsText" dxfId="246" priority="333" operator="containsText" text="L">
      <formula>NOT(ISERROR(SEARCH("L",L19)))</formula>
    </cfRule>
  </conditionalFormatting>
  <conditionalFormatting sqref="N19">
    <cfRule type="containsText" dxfId="245" priority="328" operator="containsText" text="H">
      <formula>NOT(ISERROR(SEARCH("H",N19)))</formula>
    </cfRule>
    <cfRule type="containsText" dxfId="244" priority="329" operator="containsText" text="U">
      <formula>NOT(ISERROR(SEARCH("U",N19)))</formula>
    </cfRule>
  </conditionalFormatting>
  <conditionalFormatting sqref="N19">
    <cfRule type="containsText" dxfId="243" priority="330" operator="containsText" text="L">
      <formula>NOT(ISERROR(SEARCH("L",N19)))</formula>
    </cfRule>
  </conditionalFormatting>
  <conditionalFormatting sqref="D20">
    <cfRule type="containsText" dxfId="242" priority="325" operator="containsText" text="H">
      <formula>NOT(ISERROR(SEARCH("H",D20)))</formula>
    </cfRule>
    <cfRule type="containsText" dxfId="241" priority="326" operator="containsText" text="U">
      <formula>NOT(ISERROR(SEARCH("U",D20)))</formula>
    </cfRule>
  </conditionalFormatting>
  <conditionalFormatting sqref="D20">
    <cfRule type="containsText" dxfId="240" priority="327" operator="containsText" text="L">
      <formula>NOT(ISERROR(SEARCH("L",D20)))</formula>
    </cfRule>
  </conditionalFormatting>
  <conditionalFormatting sqref="D22">
    <cfRule type="containsText" dxfId="239" priority="322" operator="containsText" text="H">
      <formula>NOT(ISERROR(SEARCH("H",D22)))</formula>
    </cfRule>
    <cfRule type="containsText" dxfId="238" priority="323" operator="containsText" text="U">
      <formula>NOT(ISERROR(SEARCH("U",D22)))</formula>
    </cfRule>
  </conditionalFormatting>
  <conditionalFormatting sqref="D22">
    <cfRule type="containsText" dxfId="237" priority="324" operator="containsText" text="L">
      <formula>NOT(ISERROR(SEARCH("L",D22)))</formula>
    </cfRule>
  </conditionalFormatting>
  <conditionalFormatting sqref="F22">
    <cfRule type="containsText" dxfId="236" priority="319" operator="containsText" text="H">
      <formula>NOT(ISERROR(SEARCH("H",F22)))</formula>
    </cfRule>
    <cfRule type="containsText" dxfId="235" priority="320" operator="containsText" text="U">
      <formula>NOT(ISERROR(SEARCH("U",F22)))</formula>
    </cfRule>
  </conditionalFormatting>
  <conditionalFormatting sqref="F22">
    <cfRule type="containsText" dxfId="234" priority="321" operator="containsText" text="L">
      <formula>NOT(ISERROR(SEARCH("L",F22)))</formula>
    </cfRule>
  </conditionalFormatting>
  <conditionalFormatting sqref="F20">
    <cfRule type="containsText" dxfId="233" priority="316" operator="containsText" text="H">
      <formula>NOT(ISERROR(SEARCH("H",F20)))</formula>
    </cfRule>
    <cfRule type="containsText" dxfId="232" priority="317" operator="containsText" text="U">
      <formula>NOT(ISERROR(SEARCH("U",F20)))</formula>
    </cfRule>
  </conditionalFormatting>
  <conditionalFormatting sqref="F20">
    <cfRule type="containsText" dxfId="231" priority="318" operator="containsText" text="L">
      <formula>NOT(ISERROR(SEARCH("L",F20)))</formula>
    </cfRule>
  </conditionalFormatting>
  <conditionalFormatting sqref="L22">
    <cfRule type="containsText" dxfId="230" priority="313" operator="containsText" text="H">
      <formula>NOT(ISERROR(SEARCH("H",L22)))</formula>
    </cfRule>
    <cfRule type="containsText" dxfId="229" priority="314" operator="containsText" text="U">
      <formula>NOT(ISERROR(SEARCH("U",L22)))</formula>
    </cfRule>
  </conditionalFormatting>
  <conditionalFormatting sqref="L22">
    <cfRule type="containsText" dxfId="228" priority="315" operator="containsText" text="L">
      <formula>NOT(ISERROR(SEARCH("L",L22)))</formula>
    </cfRule>
  </conditionalFormatting>
  <conditionalFormatting sqref="N22">
    <cfRule type="containsText" dxfId="227" priority="310" operator="containsText" text="H">
      <formula>NOT(ISERROR(SEARCH("H",N22)))</formula>
    </cfRule>
    <cfRule type="containsText" dxfId="226" priority="311" operator="containsText" text="U">
      <formula>NOT(ISERROR(SEARCH("U",N22)))</formula>
    </cfRule>
  </conditionalFormatting>
  <conditionalFormatting sqref="N22">
    <cfRule type="containsText" dxfId="225" priority="312" operator="containsText" text="L">
      <formula>NOT(ISERROR(SEARCH("L",N22)))</formula>
    </cfRule>
  </conditionalFormatting>
  <conditionalFormatting sqref="P22">
    <cfRule type="containsText" dxfId="224" priority="307" operator="containsText" text="H">
      <formula>NOT(ISERROR(SEARCH("H",P22)))</formula>
    </cfRule>
    <cfRule type="containsText" dxfId="223" priority="308" operator="containsText" text="U">
      <formula>NOT(ISERROR(SEARCH("U",P22)))</formula>
    </cfRule>
  </conditionalFormatting>
  <conditionalFormatting sqref="P22">
    <cfRule type="containsText" dxfId="222" priority="309" operator="containsText" text="L">
      <formula>NOT(ISERROR(SEARCH("L",P22)))</formula>
    </cfRule>
  </conditionalFormatting>
  <conditionalFormatting sqref="L20">
    <cfRule type="containsText" dxfId="221" priority="301" operator="containsText" text="H">
      <formula>NOT(ISERROR(SEARCH("H",L20)))</formula>
    </cfRule>
    <cfRule type="containsText" dxfId="220" priority="302" operator="containsText" text="U">
      <formula>NOT(ISERROR(SEARCH("U",L20)))</formula>
    </cfRule>
  </conditionalFormatting>
  <conditionalFormatting sqref="L20">
    <cfRule type="containsText" dxfId="219" priority="303" operator="containsText" text="L">
      <formula>NOT(ISERROR(SEARCH("L",L20)))</formula>
    </cfRule>
  </conditionalFormatting>
  <conditionalFormatting sqref="N20">
    <cfRule type="containsText" dxfId="218" priority="298" operator="containsText" text="H">
      <formula>NOT(ISERROR(SEARCH("H",N20)))</formula>
    </cfRule>
    <cfRule type="containsText" dxfId="217" priority="299" operator="containsText" text="U">
      <formula>NOT(ISERROR(SEARCH("U",N20)))</formula>
    </cfRule>
  </conditionalFormatting>
  <conditionalFormatting sqref="N20">
    <cfRule type="containsText" dxfId="216" priority="300" operator="containsText" text="L">
      <formula>NOT(ISERROR(SEARCH("L",N20)))</formula>
    </cfRule>
  </conditionalFormatting>
  <conditionalFormatting sqref="F21">
    <cfRule type="containsText" dxfId="215" priority="295" operator="containsText" text="H">
      <formula>NOT(ISERROR(SEARCH("H",F21)))</formula>
    </cfRule>
    <cfRule type="containsText" dxfId="214" priority="296" operator="containsText" text="U">
      <formula>NOT(ISERROR(SEARCH("U",F21)))</formula>
    </cfRule>
  </conditionalFormatting>
  <conditionalFormatting sqref="F21">
    <cfRule type="containsText" dxfId="213" priority="297" operator="containsText" text="L">
      <formula>NOT(ISERROR(SEARCH("L",F21)))</formula>
    </cfRule>
  </conditionalFormatting>
  <conditionalFormatting sqref="D21">
    <cfRule type="containsText" dxfId="212" priority="292" operator="containsText" text="H">
      <formula>NOT(ISERROR(SEARCH("H",D21)))</formula>
    </cfRule>
    <cfRule type="containsText" dxfId="211" priority="293" operator="containsText" text="U">
      <formula>NOT(ISERROR(SEARCH("U",D21)))</formula>
    </cfRule>
  </conditionalFormatting>
  <conditionalFormatting sqref="D21">
    <cfRule type="containsText" dxfId="210" priority="294" operator="containsText" text="L">
      <formula>NOT(ISERROR(SEARCH("L",D21)))</formula>
    </cfRule>
  </conditionalFormatting>
  <conditionalFormatting sqref="P21">
    <cfRule type="containsText" dxfId="209" priority="289" operator="containsText" text="H">
      <formula>NOT(ISERROR(SEARCH("H",P21)))</formula>
    </cfRule>
    <cfRule type="containsText" dxfId="208" priority="290" operator="containsText" text="U">
      <formula>NOT(ISERROR(SEARCH("U",P21)))</formula>
    </cfRule>
  </conditionalFormatting>
  <conditionalFormatting sqref="P21">
    <cfRule type="containsText" dxfId="207" priority="291" operator="containsText" text="L">
      <formula>NOT(ISERROR(SEARCH("L",P21)))</formula>
    </cfRule>
  </conditionalFormatting>
  <conditionalFormatting sqref="N21">
    <cfRule type="containsText" dxfId="206" priority="286" operator="containsText" text="H">
      <formula>NOT(ISERROR(SEARCH("H",N21)))</formula>
    </cfRule>
    <cfRule type="containsText" dxfId="205" priority="287" operator="containsText" text="U">
      <formula>NOT(ISERROR(SEARCH("U",N21)))</formula>
    </cfRule>
  </conditionalFormatting>
  <conditionalFormatting sqref="N21">
    <cfRule type="containsText" dxfId="204" priority="288" operator="containsText" text="L">
      <formula>NOT(ISERROR(SEARCH("L",N21)))</formula>
    </cfRule>
  </conditionalFormatting>
  <conditionalFormatting sqref="L21">
    <cfRule type="containsText" dxfId="203" priority="283" operator="containsText" text="H">
      <formula>NOT(ISERROR(SEARCH("H",L21)))</formula>
    </cfRule>
    <cfRule type="containsText" dxfId="202" priority="284" operator="containsText" text="U">
      <formula>NOT(ISERROR(SEARCH("U",L21)))</formula>
    </cfRule>
  </conditionalFormatting>
  <conditionalFormatting sqref="L21">
    <cfRule type="containsText" dxfId="201" priority="285" operator="containsText" text="L">
      <formula>NOT(ISERROR(SEARCH("L",L21)))</formula>
    </cfRule>
  </conditionalFormatting>
  <conditionalFormatting sqref="F23">
    <cfRule type="containsText" dxfId="200" priority="280" operator="containsText" text="H">
      <formula>NOT(ISERROR(SEARCH("H",F23)))</formula>
    </cfRule>
    <cfRule type="containsText" dxfId="199" priority="281" operator="containsText" text="U">
      <formula>NOT(ISERROR(SEARCH("U",F23)))</formula>
    </cfRule>
  </conditionalFormatting>
  <conditionalFormatting sqref="F23">
    <cfRule type="containsText" dxfId="198" priority="282" operator="containsText" text="L">
      <formula>NOT(ISERROR(SEARCH("L",F23)))</formula>
    </cfRule>
  </conditionalFormatting>
  <conditionalFormatting sqref="D23">
    <cfRule type="containsText" dxfId="197" priority="277" operator="containsText" text="H">
      <formula>NOT(ISERROR(SEARCH("H",D23)))</formula>
    </cfRule>
    <cfRule type="containsText" dxfId="196" priority="278" operator="containsText" text="U">
      <formula>NOT(ISERROR(SEARCH("U",D23)))</formula>
    </cfRule>
  </conditionalFormatting>
  <conditionalFormatting sqref="D23">
    <cfRule type="containsText" dxfId="195" priority="279" operator="containsText" text="L">
      <formula>NOT(ISERROR(SEARCH("L",D23)))</formula>
    </cfRule>
  </conditionalFormatting>
  <conditionalFormatting sqref="P23">
    <cfRule type="containsText" dxfId="194" priority="274" operator="containsText" text="H">
      <formula>NOT(ISERROR(SEARCH("H",P23)))</formula>
    </cfRule>
    <cfRule type="containsText" dxfId="193" priority="275" operator="containsText" text="U">
      <formula>NOT(ISERROR(SEARCH("U",P23)))</formula>
    </cfRule>
  </conditionalFormatting>
  <conditionalFormatting sqref="P23">
    <cfRule type="containsText" dxfId="192" priority="276" operator="containsText" text="L">
      <formula>NOT(ISERROR(SEARCH("L",P23)))</formula>
    </cfRule>
  </conditionalFormatting>
  <conditionalFormatting sqref="L23">
    <cfRule type="containsText" dxfId="191" priority="271" operator="containsText" text="H">
      <formula>NOT(ISERROR(SEARCH("H",L23)))</formula>
    </cfRule>
    <cfRule type="containsText" dxfId="190" priority="272" operator="containsText" text="U">
      <formula>NOT(ISERROR(SEARCH("U",L23)))</formula>
    </cfRule>
  </conditionalFormatting>
  <conditionalFormatting sqref="L23">
    <cfRule type="containsText" dxfId="189" priority="273" operator="containsText" text="L">
      <formula>NOT(ISERROR(SEARCH("L",L23)))</formula>
    </cfRule>
  </conditionalFormatting>
  <conditionalFormatting sqref="N23">
    <cfRule type="containsText" dxfId="188" priority="268" operator="containsText" text="H">
      <formula>NOT(ISERROR(SEARCH("H",N23)))</formula>
    </cfRule>
    <cfRule type="containsText" dxfId="187" priority="269" operator="containsText" text="U">
      <formula>NOT(ISERROR(SEARCH("U",N23)))</formula>
    </cfRule>
  </conditionalFormatting>
  <conditionalFormatting sqref="N23">
    <cfRule type="containsText" dxfId="186" priority="270" operator="containsText" text="L">
      <formula>NOT(ISERROR(SEARCH("L",N23)))</formula>
    </cfRule>
  </conditionalFormatting>
  <conditionalFormatting sqref="D24">
    <cfRule type="containsText" dxfId="185" priority="265" operator="containsText" text="H">
      <formula>NOT(ISERROR(SEARCH("H",D24)))</formula>
    </cfRule>
    <cfRule type="containsText" dxfId="184" priority="266" operator="containsText" text="U">
      <formula>NOT(ISERROR(SEARCH("U",D24)))</formula>
    </cfRule>
  </conditionalFormatting>
  <conditionalFormatting sqref="D24">
    <cfRule type="containsText" dxfId="183" priority="267" operator="containsText" text="L">
      <formula>NOT(ISERROR(SEARCH("L",D24)))</formula>
    </cfRule>
  </conditionalFormatting>
  <conditionalFormatting sqref="F24">
    <cfRule type="containsText" dxfId="182" priority="262" operator="containsText" text="H">
      <formula>NOT(ISERROR(SEARCH("H",F24)))</formula>
    </cfRule>
    <cfRule type="containsText" dxfId="181" priority="263" operator="containsText" text="U">
      <formula>NOT(ISERROR(SEARCH("U",F24)))</formula>
    </cfRule>
  </conditionalFormatting>
  <conditionalFormatting sqref="F24">
    <cfRule type="containsText" dxfId="180" priority="264" operator="containsText" text="L">
      <formula>NOT(ISERROR(SEARCH("L",F24)))</formula>
    </cfRule>
  </conditionalFormatting>
  <conditionalFormatting sqref="P24">
    <cfRule type="containsText" dxfId="179" priority="259" operator="containsText" text="H">
      <formula>NOT(ISERROR(SEARCH("H",P24)))</formula>
    </cfRule>
    <cfRule type="containsText" dxfId="178" priority="260" operator="containsText" text="U">
      <formula>NOT(ISERROR(SEARCH("U",P24)))</formula>
    </cfRule>
  </conditionalFormatting>
  <conditionalFormatting sqref="P24">
    <cfRule type="containsText" dxfId="177" priority="261" operator="containsText" text="L">
      <formula>NOT(ISERROR(SEARCH("L",P24)))</formula>
    </cfRule>
  </conditionalFormatting>
  <conditionalFormatting sqref="L24">
    <cfRule type="containsText" dxfId="176" priority="256" operator="containsText" text="H">
      <formula>NOT(ISERROR(SEARCH("H",L24)))</formula>
    </cfRule>
    <cfRule type="containsText" dxfId="175" priority="257" operator="containsText" text="U">
      <formula>NOT(ISERROR(SEARCH("U",L24)))</formula>
    </cfRule>
  </conditionalFormatting>
  <conditionalFormatting sqref="L24">
    <cfRule type="containsText" dxfId="174" priority="258" operator="containsText" text="L">
      <formula>NOT(ISERROR(SEARCH("L",L24)))</formula>
    </cfRule>
  </conditionalFormatting>
  <conditionalFormatting sqref="N24">
    <cfRule type="containsText" dxfId="173" priority="253" operator="containsText" text="H">
      <formula>NOT(ISERROR(SEARCH("H",N24)))</formula>
    </cfRule>
    <cfRule type="containsText" dxfId="172" priority="254" operator="containsText" text="U">
      <formula>NOT(ISERROR(SEARCH("U",N24)))</formula>
    </cfRule>
  </conditionalFormatting>
  <conditionalFormatting sqref="N24">
    <cfRule type="containsText" dxfId="171" priority="255" operator="containsText" text="L">
      <formula>NOT(ISERROR(SEARCH("L",N24)))</formula>
    </cfRule>
  </conditionalFormatting>
  <conditionalFormatting sqref="L25">
    <cfRule type="containsText" dxfId="170" priority="250" operator="containsText" text="H">
      <formula>NOT(ISERROR(SEARCH("H",L25)))</formula>
    </cfRule>
    <cfRule type="containsText" dxfId="169" priority="251" operator="containsText" text="U">
      <formula>NOT(ISERROR(SEARCH("U",L25)))</formula>
    </cfRule>
  </conditionalFormatting>
  <conditionalFormatting sqref="L25">
    <cfRule type="containsText" dxfId="168" priority="252" operator="containsText" text="L">
      <formula>NOT(ISERROR(SEARCH("L",L25)))</formula>
    </cfRule>
  </conditionalFormatting>
  <conditionalFormatting sqref="P25">
    <cfRule type="containsText" dxfId="167" priority="247" operator="containsText" text="H">
      <formula>NOT(ISERROR(SEARCH("H",P25)))</formula>
    </cfRule>
    <cfRule type="containsText" dxfId="166" priority="248" operator="containsText" text="U">
      <formula>NOT(ISERROR(SEARCH("U",P25)))</formula>
    </cfRule>
  </conditionalFormatting>
  <conditionalFormatting sqref="P25">
    <cfRule type="containsText" dxfId="165" priority="249" operator="containsText" text="L">
      <formula>NOT(ISERROR(SEARCH("L",P25)))</formula>
    </cfRule>
  </conditionalFormatting>
  <conditionalFormatting sqref="N25">
    <cfRule type="containsText" dxfId="164" priority="244" operator="containsText" text="H">
      <formula>NOT(ISERROR(SEARCH("H",N25)))</formula>
    </cfRule>
    <cfRule type="containsText" dxfId="163" priority="245" operator="containsText" text="U">
      <formula>NOT(ISERROR(SEARCH("U",N25)))</formula>
    </cfRule>
  </conditionalFormatting>
  <conditionalFormatting sqref="N25">
    <cfRule type="containsText" dxfId="162" priority="246" operator="containsText" text="L">
      <formula>NOT(ISERROR(SEARCH("L",N25)))</formula>
    </cfRule>
  </conditionalFormatting>
  <conditionalFormatting sqref="D25">
    <cfRule type="containsText" dxfId="161" priority="241" operator="containsText" text="H">
      <formula>NOT(ISERROR(SEARCH("H",D25)))</formula>
    </cfRule>
    <cfRule type="containsText" dxfId="160" priority="242" operator="containsText" text="U">
      <formula>NOT(ISERROR(SEARCH("U",D25)))</formula>
    </cfRule>
  </conditionalFormatting>
  <conditionalFormatting sqref="D25">
    <cfRule type="containsText" dxfId="159" priority="243" operator="containsText" text="L">
      <formula>NOT(ISERROR(SEARCH("L",D25)))</formula>
    </cfRule>
  </conditionalFormatting>
  <conditionalFormatting sqref="F25">
    <cfRule type="containsText" dxfId="158" priority="238" operator="containsText" text="H">
      <formula>NOT(ISERROR(SEARCH("H",F25)))</formula>
    </cfRule>
    <cfRule type="containsText" dxfId="157" priority="239" operator="containsText" text="U">
      <formula>NOT(ISERROR(SEARCH("U",F25)))</formula>
    </cfRule>
  </conditionalFormatting>
  <conditionalFormatting sqref="F25">
    <cfRule type="containsText" dxfId="156" priority="240" operator="containsText" text="L">
      <formula>NOT(ISERROR(SEARCH("L",F25)))</formula>
    </cfRule>
  </conditionalFormatting>
  <conditionalFormatting sqref="P20">
    <cfRule type="containsText" dxfId="155" priority="235" operator="containsText" text="H">
      <formula>NOT(ISERROR(SEARCH("H",P20)))</formula>
    </cfRule>
    <cfRule type="containsText" dxfId="154" priority="236" operator="containsText" text="U">
      <formula>NOT(ISERROR(SEARCH("U",P20)))</formula>
    </cfRule>
  </conditionalFormatting>
  <conditionalFormatting sqref="P20">
    <cfRule type="containsText" dxfId="153" priority="237" operator="containsText" text="L">
      <formula>NOT(ISERROR(SEARCH("L",P20)))</formula>
    </cfRule>
  </conditionalFormatting>
  <conditionalFormatting sqref="H13">
    <cfRule type="containsText" dxfId="152" priority="151" operator="containsText" text="H">
      <formula>NOT(ISERROR(SEARCH("H",H13)))</formula>
    </cfRule>
    <cfRule type="containsText" dxfId="151" priority="152" operator="containsText" text="U">
      <formula>NOT(ISERROR(SEARCH("U",H13)))</formula>
    </cfRule>
  </conditionalFormatting>
  <conditionalFormatting sqref="H13">
    <cfRule type="containsText" dxfId="150" priority="153" operator="containsText" text="L">
      <formula>NOT(ISERROR(SEARCH("L",H13)))</formula>
    </cfRule>
  </conditionalFormatting>
  <conditionalFormatting sqref="J13">
    <cfRule type="containsText" dxfId="149" priority="148" operator="containsText" text="H">
      <formula>NOT(ISERROR(SEARCH("H",J13)))</formula>
    </cfRule>
    <cfRule type="containsText" dxfId="148" priority="149" operator="containsText" text="U">
      <formula>NOT(ISERROR(SEARCH("U",J13)))</formula>
    </cfRule>
  </conditionalFormatting>
  <conditionalFormatting sqref="J13">
    <cfRule type="containsText" dxfId="147" priority="150" operator="containsText" text="L">
      <formula>NOT(ISERROR(SEARCH("L",J13)))</formula>
    </cfRule>
  </conditionalFormatting>
  <conditionalFormatting sqref="H14:H33">
    <cfRule type="containsText" dxfId="146" priority="145" operator="containsText" text="H">
      <formula>NOT(ISERROR(SEARCH("H",H14)))</formula>
    </cfRule>
    <cfRule type="containsText" dxfId="145" priority="146" operator="containsText" text="U">
      <formula>NOT(ISERROR(SEARCH("U",H14)))</formula>
    </cfRule>
  </conditionalFormatting>
  <conditionalFormatting sqref="H14:H33">
    <cfRule type="containsText" dxfId="144" priority="147" operator="containsText" text="L">
      <formula>NOT(ISERROR(SEARCH("L",H14)))</formula>
    </cfRule>
  </conditionalFormatting>
  <conditionalFormatting sqref="J14:J33">
    <cfRule type="containsText" dxfId="143" priority="142" operator="containsText" text="H">
      <formula>NOT(ISERROR(SEARCH("H",J14)))</formula>
    </cfRule>
    <cfRule type="containsText" dxfId="142" priority="143" operator="containsText" text="U">
      <formula>NOT(ISERROR(SEARCH("U",J14)))</formula>
    </cfRule>
  </conditionalFormatting>
  <conditionalFormatting sqref="J14:J33">
    <cfRule type="containsText" dxfId="141" priority="144" operator="containsText" text="L">
      <formula>NOT(ISERROR(SEARCH("L",J14)))</formula>
    </cfRule>
  </conditionalFormatting>
  <conditionalFormatting sqref="L5">
    <cfRule type="containsText" dxfId="140" priority="121" operator="containsText" text="H">
      <formula>NOT(ISERROR(SEARCH("H",L5)))</formula>
    </cfRule>
    <cfRule type="containsText" dxfId="139" priority="122" operator="containsText" text="U">
      <formula>NOT(ISERROR(SEARCH("U",L5)))</formula>
    </cfRule>
  </conditionalFormatting>
  <conditionalFormatting sqref="L5">
    <cfRule type="containsText" dxfId="138" priority="123" operator="containsText" text="L">
      <formula>NOT(ISERROR(SEARCH("L",L5)))</formula>
    </cfRule>
  </conditionalFormatting>
  <conditionalFormatting sqref="D4">
    <cfRule type="containsText" dxfId="137" priority="139" operator="containsText" text="H">
      <formula>NOT(ISERROR(SEARCH("H",D4)))</formula>
    </cfRule>
    <cfRule type="containsText" dxfId="136" priority="140" operator="containsText" text="U">
      <formula>NOT(ISERROR(SEARCH("U",D4)))</formula>
    </cfRule>
  </conditionalFormatting>
  <conditionalFormatting sqref="D4">
    <cfRule type="containsText" dxfId="135" priority="141" operator="containsText" text="L">
      <formula>NOT(ISERROR(SEARCH("L",D4)))</formula>
    </cfRule>
  </conditionalFormatting>
  <conditionalFormatting sqref="F4">
    <cfRule type="containsText" dxfId="134" priority="136" operator="containsText" text="H">
      <formula>NOT(ISERROR(SEARCH("H",F4)))</formula>
    </cfRule>
    <cfRule type="containsText" dxfId="133" priority="137" operator="containsText" text="U">
      <formula>NOT(ISERROR(SEARCH("U",F4)))</formula>
    </cfRule>
  </conditionalFormatting>
  <conditionalFormatting sqref="F4">
    <cfRule type="containsText" dxfId="132" priority="138" operator="containsText" text="L">
      <formula>NOT(ISERROR(SEARCH("L",F4)))</formula>
    </cfRule>
  </conditionalFormatting>
  <conditionalFormatting sqref="L4">
    <cfRule type="containsText" dxfId="131" priority="133" operator="containsText" text="H">
      <formula>NOT(ISERROR(SEARCH("H",L4)))</formula>
    </cfRule>
    <cfRule type="containsText" dxfId="130" priority="134" operator="containsText" text="U">
      <formula>NOT(ISERROR(SEARCH("U",L4)))</formula>
    </cfRule>
  </conditionalFormatting>
  <conditionalFormatting sqref="L4">
    <cfRule type="containsText" dxfId="129" priority="135" operator="containsText" text="L">
      <formula>NOT(ISERROR(SEARCH("L",L4)))</formula>
    </cfRule>
  </conditionalFormatting>
  <conditionalFormatting sqref="N4">
    <cfRule type="containsText" dxfId="128" priority="130" operator="containsText" text="H">
      <formula>NOT(ISERROR(SEARCH("H",N4)))</formula>
    </cfRule>
    <cfRule type="containsText" dxfId="127" priority="131" operator="containsText" text="U">
      <formula>NOT(ISERROR(SEARCH("U",N4)))</formula>
    </cfRule>
  </conditionalFormatting>
  <conditionalFormatting sqref="N4">
    <cfRule type="containsText" dxfId="126" priority="132" operator="containsText" text="L">
      <formula>NOT(ISERROR(SEARCH("L",N4)))</formula>
    </cfRule>
  </conditionalFormatting>
  <conditionalFormatting sqref="F6">
    <cfRule type="containsText" dxfId="125" priority="112" operator="containsText" text="H">
      <formula>NOT(ISERROR(SEARCH("H",F6)))</formula>
    </cfRule>
    <cfRule type="containsText" dxfId="124" priority="113" operator="containsText" text="U">
      <formula>NOT(ISERROR(SEARCH("U",F6)))</formula>
    </cfRule>
  </conditionalFormatting>
  <conditionalFormatting sqref="F6">
    <cfRule type="containsText" dxfId="123" priority="114" operator="containsText" text="L">
      <formula>NOT(ISERROR(SEARCH("L",F6)))</formula>
    </cfRule>
  </conditionalFormatting>
  <conditionalFormatting sqref="D5">
    <cfRule type="containsText" dxfId="122" priority="127" operator="containsText" text="H">
      <formula>NOT(ISERROR(SEARCH("H",D5)))</formula>
    </cfRule>
    <cfRule type="containsText" dxfId="121" priority="128" operator="containsText" text="U">
      <formula>NOT(ISERROR(SEARCH("U",D5)))</formula>
    </cfRule>
  </conditionalFormatting>
  <conditionalFormatting sqref="D5">
    <cfRule type="containsText" dxfId="120" priority="129" operator="containsText" text="L">
      <formula>NOT(ISERROR(SEARCH("L",D5)))</formula>
    </cfRule>
  </conditionalFormatting>
  <conditionalFormatting sqref="F5">
    <cfRule type="containsText" dxfId="119" priority="124" operator="containsText" text="H">
      <formula>NOT(ISERROR(SEARCH("H",F5)))</formula>
    </cfRule>
    <cfRule type="containsText" dxfId="118" priority="125" operator="containsText" text="U">
      <formula>NOT(ISERROR(SEARCH("U",F5)))</formula>
    </cfRule>
  </conditionalFormatting>
  <conditionalFormatting sqref="F5">
    <cfRule type="containsText" dxfId="117" priority="126" operator="containsText" text="L">
      <formula>NOT(ISERROR(SEARCH("L",F5)))</formula>
    </cfRule>
  </conditionalFormatting>
  <conditionalFormatting sqref="N5">
    <cfRule type="containsText" dxfId="116" priority="118" operator="containsText" text="H">
      <formula>NOT(ISERROR(SEARCH("H",N5)))</formula>
    </cfRule>
    <cfRule type="containsText" dxfId="115" priority="119" operator="containsText" text="U">
      <formula>NOT(ISERROR(SEARCH("U",N5)))</formula>
    </cfRule>
  </conditionalFormatting>
  <conditionalFormatting sqref="N5">
    <cfRule type="containsText" dxfId="114" priority="120" operator="containsText" text="L">
      <formula>NOT(ISERROR(SEARCH("L",N5)))</formula>
    </cfRule>
  </conditionalFormatting>
  <conditionalFormatting sqref="P5">
    <cfRule type="containsText" dxfId="113" priority="115" operator="containsText" text="H">
      <formula>NOT(ISERROR(SEARCH("H",P5)))</formula>
    </cfRule>
    <cfRule type="containsText" dxfId="112" priority="116" operator="containsText" text="U">
      <formula>NOT(ISERROR(SEARCH("U",P5)))</formula>
    </cfRule>
  </conditionalFormatting>
  <conditionalFormatting sqref="P5">
    <cfRule type="containsText" dxfId="111" priority="117" operator="containsText" text="L">
      <formula>NOT(ISERROR(SEARCH("L",P5)))</formula>
    </cfRule>
  </conditionalFormatting>
  <conditionalFormatting sqref="D6">
    <cfRule type="containsText" dxfId="110" priority="109" operator="containsText" text="H">
      <formula>NOT(ISERROR(SEARCH("H",D6)))</formula>
    </cfRule>
    <cfRule type="containsText" dxfId="109" priority="110" operator="containsText" text="U">
      <formula>NOT(ISERROR(SEARCH("U",D6)))</formula>
    </cfRule>
  </conditionalFormatting>
  <conditionalFormatting sqref="D6">
    <cfRule type="containsText" dxfId="108" priority="111" operator="containsText" text="L">
      <formula>NOT(ISERROR(SEARCH("L",D6)))</formula>
    </cfRule>
  </conditionalFormatting>
  <conditionalFormatting sqref="L7">
    <cfRule type="containsText" dxfId="107" priority="94" operator="containsText" text="H">
      <formula>NOT(ISERROR(SEARCH("H",L7)))</formula>
    </cfRule>
    <cfRule type="containsText" dxfId="106" priority="95" operator="containsText" text="U">
      <formula>NOT(ISERROR(SEARCH("U",L7)))</formula>
    </cfRule>
  </conditionalFormatting>
  <conditionalFormatting sqref="L7">
    <cfRule type="containsText" dxfId="105" priority="96" operator="containsText" text="L">
      <formula>NOT(ISERROR(SEARCH("L",L7)))</formula>
    </cfRule>
  </conditionalFormatting>
  <conditionalFormatting sqref="L6">
    <cfRule type="containsText" dxfId="104" priority="106" operator="containsText" text="H">
      <formula>NOT(ISERROR(SEARCH("H",L6)))</formula>
    </cfRule>
    <cfRule type="containsText" dxfId="103" priority="107" operator="containsText" text="U">
      <formula>NOT(ISERROR(SEARCH("U",L6)))</formula>
    </cfRule>
  </conditionalFormatting>
  <conditionalFormatting sqref="L6">
    <cfRule type="containsText" dxfId="102" priority="108" operator="containsText" text="L">
      <formula>NOT(ISERROR(SEARCH("L",L6)))</formula>
    </cfRule>
  </conditionalFormatting>
  <conditionalFormatting sqref="N6">
    <cfRule type="containsText" dxfId="101" priority="103" operator="containsText" text="H">
      <formula>NOT(ISERROR(SEARCH("H",N6)))</formula>
    </cfRule>
    <cfRule type="containsText" dxfId="100" priority="104" operator="containsText" text="U">
      <formula>NOT(ISERROR(SEARCH("U",N6)))</formula>
    </cfRule>
  </conditionalFormatting>
  <conditionalFormatting sqref="N6">
    <cfRule type="containsText" dxfId="99" priority="105" operator="containsText" text="L">
      <formula>NOT(ISERROR(SEARCH("L",N6)))</formula>
    </cfRule>
  </conditionalFormatting>
  <conditionalFormatting sqref="D7">
    <cfRule type="containsText" dxfId="98" priority="100" operator="containsText" text="H">
      <formula>NOT(ISERROR(SEARCH("H",D7)))</formula>
    </cfRule>
    <cfRule type="containsText" dxfId="97" priority="101" operator="containsText" text="U">
      <formula>NOT(ISERROR(SEARCH("U",D7)))</formula>
    </cfRule>
  </conditionalFormatting>
  <conditionalFormatting sqref="D7">
    <cfRule type="containsText" dxfId="96" priority="102" operator="containsText" text="L">
      <formula>NOT(ISERROR(SEARCH("L",D7)))</formula>
    </cfRule>
  </conditionalFormatting>
  <conditionalFormatting sqref="F7">
    <cfRule type="containsText" dxfId="95" priority="97" operator="containsText" text="H">
      <formula>NOT(ISERROR(SEARCH("H",F7)))</formula>
    </cfRule>
    <cfRule type="containsText" dxfId="94" priority="98" operator="containsText" text="U">
      <formula>NOT(ISERROR(SEARCH("U",F7)))</formula>
    </cfRule>
  </conditionalFormatting>
  <conditionalFormatting sqref="F7">
    <cfRule type="containsText" dxfId="93" priority="99" operator="containsText" text="L">
      <formula>NOT(ISERROR(SEARCH("L",F7)))</formula>
    </cfRule>
  </conditionalFormatting>
  <conditionalFormatting sqref="N7">
    <cfRule type="containsText" dxfId="92" priority="91" operator="containsText" text="H">
      <formula>NOT(ISERROR(SEARCH("H",N7)))</formula>
    </cfRule>
    <cfRule type="containsText" dxfId="91" priority="92" operator="containsText" text="U">
      <formula>NOT(ISERROR(SEARCH("U",N7)))</formula>
    </cfRule>
  </conditionalFormatting>
  <conditionalFormatting sqref="N7">
    <cfRule type="containsText" dxfId="90" priority="93" operator="containsText" text="L">
      <formula>NOT(ISERROR(SEARCH("L",N7)))</formula>
    </cfRule>
  </conditionalFormatting>
  <conditionalFormatting sqref="D8">
    <cfRule type="containsText" dxfId="89" priority="88" operator="containsText" text="H">
      <formula>NOT(ISERROR(SEARCH("H",D8)))</formula>
    </cfRule>
    <cfRule type="containsText" dxfId="88" priority="89" operator="containsText" text="U">
      <formula>NOT(ISERROR(SEARCH("U",D8)))</formula>
    </cfRule>
  </conditionalFormatting>
  <conditionalFormatting sqref="D8">
    <cfRule type="containsText" dxfId="87" priority="90" operator="containsText" text="L">
      <formula>NOT(ISERROR(SEARCH("L",D8)))</formula>
    </cfRule>
  </conditionalFormatting>
  <conditionalFormatting sqref="F8">
    <cfRule type="containsText" dxfId="86" priority="85" operator="containsText" text="H">
      <formula>NOT(ISERROR(SEARCH("H",F8)))</formula>
    </cfRule>
    <cfRule type="containsText" dxfId="85" priority="86" operator="containsText" text="U">
      <formula>NOT(ISERROR(SEARCH("U",F8)))</formula>
    </cfRule>
  </conditionalFormatting>
  <conditionalFormatting sqref="F8">
    <cfRule type="containsText" dxfId="84" priority="87" operator="containsText" text="L">
      <formula>NOT(ISERROR(SEARCH("L",F8)))</formula>
    </cfRule>
  </conditionalFormatting>
  <conditionalFormatting sqref="L8">
    <cfRule type="containsText" dxfId="83" priority="82" operator="containsText" text="H">
      <formula>NOT(ISERROR(SEARCH("H",L8)))</formula>
    </cfRule>
    <cfRule type="containsText" dxfId="82" priority="83" operator="containsText" text="U">
      <formula>NOT(ISERROR(SEARCH("U",L8)))</formula>
    </cfRule>
  </conditionalFormatting>
  <conditionalFormatting sqref="L8">
    <cfRule type="containsText" dxfId="81" priority="84" operator="containsText" text="L">
      <formula>NOT(ISERROR(SEARCH("L",L8)))</formula>
    </cfRule>
  </conditionalFormatting>
  <conditionalFormatting sqref="N8">
    <cfRule type="containsText" dxfId="80" priority="79" operator="containsText" text="H">
      <formula>NOT(ISERROR(SEARCH("H",N8)))</formula>
    </cfRule>
    <cfRule type="containsText" dxfId="79" priority="80" operator="containsText" text="U">
      <formula>NOT(ISERROR(SEARCH("U",N8)))</formula>
    </cfRule>
  </conditionalFormatting>
  <conditionalFormatting sqref="N8">
    <cfRule type="containsText" dxfId="78" priority="81" operator="containsText" text="L">
      <formula>NOT(ISERROR(SEARCH("L",N8)))</formula>
    </cfRule>
  </conditionalFormatting>
  <conditionalFormatting sqref="N9">
    <cfRule type="containsText" dxfId="77" priority="64" operator="containsText" text="H">
      <formula>NOT(ISERROR(SEARCH("H",N9)))</formula>
    </cfRule>
    <cfRule type="containsText" dxfId="76" priority="65" operator="containsText" text="U">
      <formula>NOT(ISERROR(SEARCH("U",N9)))</formula>
    </cfRule>
  </conditionalFormatting>
  <conditionalFormatting sqref="N9">
    <cfRule type="containsText" dxfId="75" priority="66" operator="containsText" text="L">
      <formula>NOT(ISERROR(SEARCH("L",N9)))</formula>
    </cfRule>
  </conditionalFormatting>
  <conditionalFormatting sqref="F9">
    <cfRule type="containsText" dxfId="74" priority="76" operator="containsText" text="H">
      <formula>NOT(ISERROR(SEARCH("H",F9)))</formula>
    </cfRule>
    <cfRule type="containsText" dxfId="73" priority="77" operator="containsText" text="U">
      <formula>NOT(ISERROR(SEARCH("U",F9)))</formula>
    </cfRule>
  </conditionalFormatting>
  <conditionalFormatting sqref="F9">
    <cfRule type="containsText" dxfId="72" priority="78" operator="containsText" text="L">
      <formula>NOT(ISERROR(SEARCH("L",F9)))</formula>
    </cfRule>
  </conditionalFormatting>
  <conditionalFormatting sqref="D9">
    <cfRule type="containsText" dxfId="71" priority="73" operator="containsText" text="H">
      <formula>NOT(ISERROR(SEARCH("H",D9)))</formula>
    </cfRule>
    <cfRule type="containsText" dxfId="70" priority="74" operator="containsText" text="U">
      <formula>NOT(ISERROR(SEARCH("U",D9)))</formula>
    </cfRule>
  </conditionalFormatting>
  <conditionalFormatting sqref="D9">
    <cfRule type="containsText" dxfId="69" priority="75" operator="containsText" text="L">
      <formula>NOT(ISERROR(SEARCH("L",D9)))</formula>
    </cfRule>
  </conditionalFormatting>
  <conditionalFormatting sqref="L9">
    <cfRule type="containsText" dxfId="68" priority="70" operator="containsText" text="H">
      <formula>NOT(ISERROR(SEARCH("H",L9)))</formula>
    </cfRule>
    <cfRule type="containsText" dxfId="67" priority="71" operator="containsText" text="U">
      <formula>NOT(ISERROR(SEARCH("U",L9)))</formula>
    </cfRule>
  </conditionalFormatting>
  <conditionalFormatting sqref="L9">
    <cfRule type="containsText" dxfId="66" priority="72" operator="containsText" text="L">
      <formula>NOT(ISERROR(SEARCH("L",L9)))</formula>
    </cfRule>
  </conditionalFormatting>
  <conditionalFormatting sqref="P9">
    <cfRule type="containsText" dxfId="65" priority="67" operator="containsText" text="H">
      <formula>NOT(ISERROR(SEARCH("H",P9)))</formula>
    </cfRule>
    <cfRule type="containsText" dxfId="64" priority="68" operator="containsText" text="U">
      <formula>NOT(ISERROR(SEARCH("U",P9)))</formula>
    </cfRule>
  </conditionalFormatting>
  <conditionalFormatting sqref="P9">
    <cfRule type="containsText" dxfId="63" priority="69" operator="containsText" text="L">
      <formula>NOT(ISERROR(SEARCH("L",P9)))</formula>
    </cfRule>
  </conditionalFormatting>
  <conditionalFormatting sqref="L10">
    <cfRule type="containsText" dxfId="62" priority="61" operator="containsText" text="H">
      <formula>NOT(ISERROR(SEARCH("H",L10)))</formula>
    </cfRule>
    <cfRule type="containsText" dxfId="61" priority="62" operator="containsText" text="U">
      <formula>NOT(ISERROR(SEARCH("U",L10)))</formula>
    </cfRule>
  </conditionalFormatting>
  <conditionalFormatting sqref="L10">
    <cfRule type="containsText" dxfId="60" priority="63" operator="containsText" text="L">
      <formula>NOT(ISERROR(SEARCH("L",L10)))</formula>
    </cfRule>
  </conditionalFormatting>
  <conditionalFormatting sqref="F10">
    <cfRule type="containsText" dxfId="59" priority="58" operator="containsText" text="H">
      <formula>NOT(ISERROR(SEARCH("H",F10)))</formula>
    </cfRule>
    <cfRule type="containsText" dxfId="58" priority="59" operator="containsText" text="U">
      <formula>NOT(ISERROR(SEARCH("U",F10)))</formula>
    </cfRule>
  </conditionalFormatting>
  <conditionalFormatting sqref="F10">
    <cfRule type="containsText" dxfId="57" priority="60" operator="containsText" text="L">
      <formula>NOT(ISERROR(SEARCH("L",F10)))</formula>
    </cfRule>
  </conditionalFormatting>
  <conditionalFormatting sqref="D10">
    <cfRule type="containsText" dxfId="56" priority="55" operator="containsText" text="H">
      <formula>NOT(ISERROR(SEARCH("H",D10)))</formula>
    </cfRule>
    <cfRule type="containsText" dxfId="55" priority="56" operator="containsText" text="U">
      <formula>NOT(ISERROR(SEARCH("U",D10)))</formula>
    </cfRule>
  </conditionalFormatting>
  <conditionalFormatting sqref="D10">
    <cfRule type="containsText" dxfId="54" priority="57" operator="containsText" text="L">
      <formula>NOT(ISERROR(SEARCH("L",D10)))</formula>
    </cfRule>
  </conditionalFormatting>
  <conditionalFormatting sqref="P10">
    <cfRule type="containsText" dxfId="53" priority="52" operator="containsText" text="H">
      <formula>NOT(ISERROR(SEARCH("H",P10)))</formula>
    </cfRule>
    <cfRule type="containsText" dxfId="52" priority="53" operator="containsText" text="U">
      <formula>NOT(ISERROR(SEARCH("U",P10)))</formula>
    </cfRule>
  </conditionalFormatting>
  <conditionalFormatting sqref="P10">
    <cfRule type="containsText" dxfId="51" priority="54" operator="containsText" text="L">
      <formula>NOT(ISERROR(SEARCH("L",P10)))</formula>
    </cfRule>
  </conditionalFormatting>
  <conditionalFormatting sqref="N10">
    <cfRule type="containsText" dxfId="50" priority="49" operator="containsText" text="H">
      <formula>NOT(ISERROR(SEARCH("H",N10)))</formula>
    </cfRule>
    <cfRule type="containsText" dxfId="49" priority="50" operator="containsText" text="U">
      <formula>NOT(ISERROR(SEARCH("U",N10)))</formula>
    </cfRule>
  </conditionalFormatting>
  <conditionalFormatting sqref="N10">
    <cfRule type="containsText" dxfId="48" priority="51" operator="containsText" text="L">
      <formula>NOT(ISERROR(SEARCH("L",N10)))</formula>
    </cfRule>
  </conditionalFormatting>
  <conditionalFormatting sqref="D11">
    <cfRule type="containsText" dxfId="47" priority="46" operator="containsText" text="H">
      <formula>NOT(ISERROR(SEARCH("H",D11)))</formula>
    </cfRule>
    <cfRule type="containsText" dxfId="46" priority="47" operator="containsText" text="U">
      <formula>NOT(ISERROR(SEARCH("U",D11)))</formula>
    </cfRule>
  </conditionalFormatting>
  <conditionalFormatting sqref="D11">
    <cfRule type="containsText" dxfId="45" priority="48" operator="containsText" text="L">
      <formula>NOT(ISERROR(SEARCH("L",D11)))</formula>
    </cfRule>
  </conditionalFormatting>
  <conditionalFormatting sqref="F11">
    <cfRule type="containsText" dxfId="44" priority="43" operator="containsText" text="H">
      <formula>NOT(ISERROR(SEARCH("H",F11)))</formula>
    </cfRule>
    <cfRule type="containsText" dxfId="43" priority="44" operator="containsText" text="U">
      <formula>NOT(ISERROR(SEARCH("U",F11)))</formula>
    </cfRule>
  </conditionalFormatting>
  <conditionalFormatting sqref="F11">
    <cfRule type="containsText" dxfId="42" priority="45" operator="containsText" text="L">
      <formula>NOT(ISERROR(SEARCH("L",F11)))</formula>
    </cfRule>
  </conditionalFormatting>
  <conditionalFormatting sqref="L11">
    <cfRule type="containsText" dxfId="41" priority="40" operator="containsText" text="H">
      <formula>NOT(ISERROR(SEARCH("H",L11)))</formula>
    </cfRule>
    <cfRule type="containsText" dxfId="40" priority="41" operator="containsText" text="U">
      <formula>NOT(ISERROR(SEARCH("U",L11)))</formula>
    </cfRule>
  </conditionalFormatting>
  <conditionalFormatting sqref="L11">
    <cfRule type="containsText" dxfId="39" priority="42" operator="containsText" text="L">
      <formula>NOT(ISERROR(SEARCH("L",L11)))</formula>
    </cfRule>
  </conditionalFormatting>
  <conditionalFormatting sqref="P11">
    <cfRule type="containsText" dxfId="38" priority="37" operator="containsText" text="H">
      <formula>NOT(ISERROR(SEARCH("H",P11)))</formula>
    </cfRule>
    <cfRule type="containsText" dxfId="37" priority="38" operator="containsText" text="U">
      <formula>NOT(ISERROR(SEARCH("U",P11)))</formula>
    </cfRule>
  </conditionalFormatting>
  <conditionalFormatting sqref="P11">
    <cfRule type="containsText" dxfId="36" priority="39" operator="containsText" text="L">
      <formula>NOT(ISERROR(SEARCH("L",P11)))</formula>
    </cfRule>
  </conditionalFormatting>
  <conditionalFormatting sqref="N11">
    <cfRule type="containsText" dxfId="35" priority="34" operator="containsText" text="H">
      <formula>NOT(ISERROR(SEARCH("H",N11)))</formula>
    </cfRule>
    <cfRule type="containsText" dxfId="34" priority="35" operator="containsText" text="U">
      <formula>NOT(ISERROR(SEARCH("U",N11)))</formula>
    </cfRule>
  </conditionalFormatting>
  <conditionalFormatting sqref="N11">
    <cfRule type="containsText" dxfId="33" priority="36" operator="containsText" text="L">
      <formula>NOT(ISERROR(SEARCH("L",N11)))</formula>
    </cfRule>
  </conditionalFormatting>
  <conditionalFormatting sqref="L12">
    <cfRule type="containsText" dxfId="32" priority="31" operator="containsText" text="H">
      <formula>NOT(ISERROR(SEARCH("H",L12)))</formula>
    </cfRule>
    <cfRule type="containsText" dxfId="31" priority="32" operator="containsText" text="U">
      <formula>NOT(ISERROR(SEARCH("U",L12)))</formula>
    </cfRule>
  </conditionalFormatting>
  <conditionalFormatting sqref="L12">
    <cfRule type="containsText" dxfId="30" priority="33" operator="containsText" text="L">
      <formula>NOT(ISERROR(SEARCH("L",L12)))</formula>
    </cfRule>
  </conditionalFormatting>
  <conditionalFormatting sqref="D12">
    <cfRule type="containsText" dxfId="29" priority="28" operator="containsText" text="H">
      <formula>NOT(ISERROR(SEARCH("H",D12)))</formula>
    </cfRule>
    <cfRule type="containsText" dxfId="28" priority="29" operator="containsText" text="U">
      <formula>NOT(ISERROR(SEARCH("U",D12)))</formula>
    </cfRule>
  </conditionalFormatting>
  <conditionalFormatting sqref="D12">
    <cfRule type="containsText" dxfId="27" priority="30" operator="containsText" text="L">
      <formula>NOT(ISERROR(SEARCH("L",D12)))</formula>
    </cfRule>
  </conditionalFormatting>
  <conditionalFormatting sqref="F12">
    <cfRule type="containsText" dxfId="26" priority="25" operator="containsText" text="H">
      <formula>NOT(ISERROR(SEARCH("H",F12)))</formula>
    </cfRule>
    <cfRule type="containsText" dxfId="25" priority="26" operator="containsText" text="U">
      <formula>NOT(ISERROR(SEARCH("U",F12)))</formula>
    </cfRule>
  </conditionalFormatting>
  <conditionalFormatting sqref="F12">
    <cfRule type="containsText" dxfId="24" priority="27" operator="containsText" text="L">
      <formula>NOT(ISERROR(SEARCH("L",F12)))</formula>
    </cfRule>
  </conditionalFormatting>
  <conditionalFormatting sqref="P12">
    <cfRule type="containsText" dxfId="23" priority="22" operator="containsText" text="H">
      <formula>NOT(ISERROR(SEARCH("H",P12)))</formula>
    </cfRule>
    <cfRule type="containsText" dxfId="22" priority="23" operator="containsText" text="U">
      <formula>NOT(ISERROR(SEARCH("U",P12)))</formula>
    </cfRule>
  </conditionalFormatting>
  <conditionalFormatting sqref="P12">
    <cfRule type="containsText" dxfId="21" priority="24" operator="containsText" text="L">
      <formula>NOT(ISERROR(SEARCH("L",P12)))</formula>
    </cfRule>
  </conditionalFormatting>
  <conditionalFormatting sqref="N12">
    <cfRule type="containsText" dxfId="20" priority="19" operator="containsText" text="H">
      <formula>NOT(ISERROR(SEARCH("H",N12)))</formula>
    </cfRule>
    <cfRule type="containsText" dxfId="19" priority="20" operator="containsText" text="U">
      <formula>NOT(ISERROR(SEARCH("U",N12)))</formula>
    </cfRule>
  </conditionalFormatting>
  <conditionalFormatting sqref="N12">
    <cfRule type="containsText" dxfId="18" priority="21" operator="containsText" text="L">
      <formula>NOT(ISERROR(SEARCH("L",N12)))</formula>
    </cfRule>
  </conditionalFormatting>
  <conditionalFormatting sqref="P4">
    <cfRule type="containsText" dxfId="17" priority="16" operator="containsText" text="H">
      <formula>NOT(ISERROR(SEARCH("H",P4)))</formula>
    </cfRule>
    <cfRule type="containsText" dxfId="16" priority="17" operator="containsText" text="U">
      <formula>NOT(ISERROR(SEARCH("U",P4)))</formula>
    </cfRule>
  </conditionalFormatting>
  <conditionalFormatting sqref="P4">
    <cfRule type="containsText" dxfId="15" priority="18" operator="containsText" text="L">
      <formula>NOT(ISERROR(SEARCH("L",P4)))</formula>
    </cfRule>
  </conditionalFormatting>
  <conditionalFormatting sqref="P6">
    <cfRule type="containsText" dxfId="14" priority="13" operator="containsText" text="H">
      <formula>NOT(ISERROR(SEARCH("H",P6)))</formula>
    </cfRule>
    <cfRule type="containsText" dxfId="13" priority="14" operator="containsText" text="U">
      <formula>NOT(ISERROR(SEARCH("U",P6)))</formula>
    </cfRule>
  </conditionalFormatting>
  <conditionalFormatting sqref="P6">
    <cfRule type="containsText" dxfId="12" priority="15" operator="containsText" text="L">
      <formula>NOT(ISERROR(SEARCH("L",P6)))</formula>
    </cfRule>
  </conditionalFormatting>
  <conditionalFormatting sqref="P7">
    <cfRule type="containsText" dxfId="11" priority="10" operator="containsText" text="H">
      <formula>NOT(ISERROR(SEARCH("H",P7)))</formula>
    </cfRule>
    <cfRule type="containsText" dxfId="10" priority="11" operator="containsText" text="U">
      <formula>NOT(ISERROR(SEARCH("U",P7)))</formula>
    </cfRule>
  </conditionalFormatting>
  <conditionalFormatting sqref="P7">
    <cfRule type="containsText" dxfId="9" priority="12" operator="containsText" text="L">
      <formula>NOT(ISERROR(SEARCH("L",P7)))</formula>
    </cfRule>
  </conditionalFormatting>
  <conditionalFormatting sqref="P8">
    <cfRule type="containsText" dxfId="8" priority="7" operator="containsText" text="H">
      <formula>NOT(ISERROR(SEARCH("H",P8)))</formula>
    </cfRule>
    <cfRule type="containsText" dxfId="7" priority="8" operator="containsText" text="U">
      <formula>NOT(ISERROR(SEARCH("U",P8)))</formula>
    </cfRule>
  </conditionalFormatting>
  <conditionalFormatting sqref="P8">
    <cfRule type="containsText" dxfId="6" priority="9" operator="containsText" text="L">
      <formula>NOT(ISERROR(SEARCH("L",P8)))</formula>
    </cfRule>
  </conditionalFormatting>
  <conditionalFormatting sqref="H4:H12">
    <cfRule type="containsText" dxfId="5" priority="4" operator="containsText" text="H">
      <formula>NOT(ISERROR(SEARCH("H",H4)))</formula>
    </cfRule>
    <cfRule type="containsText" dxfId="4" priority="5" operator="containsText" text="U">
      <formula>NOT(ISERROR(SEARCH("U",H4)))</formula>
    </cfRule>
  </conditionalFormatting>
  <conditionalFormatting sqref="H4:H12">
    <cfRule type="containsText" dxfId="3" priority="6" operator="containsText" text="L">
      <formula>NOT(ISERROR(SEARCH("L",H4)))</formula>
    </cfRule>
  </conditionalFormatting>
  <conditionalFormatting sqref="J4:J12">
    <cfRule type="containsText" dxfId="2" priority="1" operator="containsText" text="H">
      <formula>NOT(ISERROR(SEARCH("H",J4)))</formula>
    </cfRule>
    <cfRule type="containsText" dxfId="1" priority="2" operator="containsText" text="U">
      <formula>NOT(ISERROR(SEARCH("U",J4)))</formula>
    </cfRule>
  </conditionalFormatting>
  <conditionalFormatting sqref="J4:J12">
    <cfRule type="containsText" dxfId="0" priority="3" operator="containsText" text="L">
      <formula>NOT(ISERROR(SEARCH("L",J4)))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="55" zoomScaleNormal="55" workbookViewId="0">
      <selection activeCell="J31" sqref="J31"/>
    </sheetView>
  </sheetViews>
  <sheetFormatPr defaultRowHeight="16.5"/>
  <cols>
    <col min="1" max="1" width="11.5" customWidth="1"/>
    <col min="2" max="2" width="10.75" customWidth="1"/>
    <col min="3" max="3" width="44.5" customWidth="1"/>
    <col min="4" max="4" width="14" customWidth="1"/>
    <col min="5" max="5" width="15.375" customWidth="1"/>
    <col min="14" max="14" width="15.625" customWidth="1"/>
    <col min="18" max="18" width="35.75" customWidth="1"/>
    <col min="19" max="19" width="15.75" customWidth="1"/>
    <col min="22" max="24" width="9.125" bestFit="1" customWidth="1"/>
    <col min="25" max="25" width="9.875" bestFit="1" customWidth="1"/>
  </cols>
  <sheetData>
    <row r="1" spans="1:25">
      <c r="A1" s="117" t="s">
        <v>0</v>
      </c>
      <c r="B1" s="119" t="s">
        <v>1</v>
      </c>
      <c r="C1" s="125" t="s">
        <v>11</v>
      </c>
      <c r="D1" s="117" t="s">
        <v>162</v>
      </c>
      <c r="E1" s="117" t="s">
        <v>13</v>
      </c>
      <c r="F1" s="118" t="s">
        <v>12</v>
      </c>
      <c r="G1" s="107" t="s">
        <v>96</v>
      </c>
      <c r="H1" s="107"/>
      <c r="I1" s="107"/>
      <c r="J1" s="108" t="s">
        <v>97</v>
      </c>
      <c r="K1" s="109"/>
      <c r="L1" s="110"/>
      <c r="M1" s="107" t="s">
        <v>4</v>
      </c>
      <c r="N1" s="51"/>
      <c r="O1" s="117" t="s">
        <v>0</v>
      </c>
      <c r="P1" s="119" t="s">
        <v>1</v>
      </c>
      <c r="Q1" s="125" t="s">
        <v>11</v>
      </c>
      <c r="R1" s="159"/>
      <c r="S1" s="118" t="s">
        <v>13</v>
      </c>
      <c r="T1" s="118" t="s">
        <v>12</v>
      </c>
      <c r="U1" s="117" t="s">
        <v>162</v>
      </c>
      <c r="V1" s="107" t="s">
        <v>1090</v>
      </c>
      <c r="W1" s="107"/>
      <c r="X1" s="107" t="s">
        <v>1091</v>
      </c>
      <c r="Y1" s="107"/>
    </row>
    <row r="2" spans="1:25">
      <c r="A2" s="118"/>
      <c r="B2" s="118"/>
      <c r="C2" s="126"/>
      <c r="D2" s="118"/>
      <c r="E2" s="118"/>
      <c r="F2" s="121"/>
      <c r="G2" s="35" t="s">
        <v>95</v>
      </c>
      <c r="H2" s="35" t="s">
        <v>103</v>
      </c>
      <c r="I2" s="35" t="s">
        <v>104</v>
      </c>
      <c r="J2" s="35" t="s">
        <v>95</v>
      </c>
      <c r="K2" s="35" t="s">
        <v>103</v>
      </c>
      <c r="L2" s="35" t="s">
        <v>104</v>
      </c>
      <c r="M2" s="111"/>
      <c r="N2" s="51"/>
      <c r="O2" s="118"/>
      <c r="P2" s="118"/>
      <c r="Q2" s="126"/>
      <c r="R2" s="160"/>
      <c r="S2" s="158"/>
      <c r="T2" s="158"/>
      <c r="U2" s="118"/>
      <c r="V2" s="35" t="s">
        <v>103</v>
      </c>
      <c r="W2" s="35" t="s">
        <v>104</v>
      </c>
      <c r="X2" s="35" t="s">
        <v>103</v>
      </c>
      <c r="Y2" s="35" t="s">
        <v>104</v>
      </c>
    </row>
    <row r="3" spans="1:25" ht="33" customHeight="1">
      <c r="A3" s="138">
        <v>12843</v>
      </c>
      <c r="B3" s="143" t="s">
        <v>64</v>
      </c>
      <c r="C3" s="138" t="s">
        <v>158</v>
      </c>
      <c r="D3" s="12" t="s">
        <v>156</v>
      </c>
      <c r="E3" s="138" t="s">
        <v>122</v>
      </c>
      <c r="F3" s="17" t="s">
        <v>108</v>
      </c>
      <c r="G3" s="15">
        <v>20</v>
      </c>
      <c r="H3" s="16">
        <v>3</v>
      </c>
      <c r="I3" s="16">
        <v>0.5</v>
      </c>
      <c r="J3" s="16">
        <v>20</v>
      </c>
      <c r="K3" s="16">
        <v>3.1</v>
      </c>
      <c r="L3" s="16">
        <v>0.6</v>
      </c>
      <c r="M3" s="138">
        <v>0.42599999999999999</v>
      </c>
      <c r="N3" s="51"/>
      <c r="O3" s="146">
        <v>12843</v>
      </c>
      <c r="P3" s="147" t="s">
        <v>1095</v>
      </c>
      <c r="Q3" s="148" t="s">
        <v>158</v>
      </c>
      <c r="R3" s="149"/>
      <c r="S3" s="48" t="s">
        <v>122</v>
      </c>
      <c r="T3" s="145" t="s">
        <v>1092</v>
      </c>
      <c r="U3" s="144" t="s">
        <v>1089</v>
      </c>
      <c r="V3" s="49">
        <v>3.0857142857142859</v>
      </c>
      <c r="W3" s="49">
        <v>3.1288975694324028</v>
      </c>
      <c r="X3" s="49">
        <v>3.1857142857142855</v>
      </c>
      <c r="Y3" s="49">
        <v>3.2</v>
      </c>
    </row>
    <row r="4" spans="1:25">
      <c r="A4" s="138"/>
      <c r="B4" s="138"/>
      <c r="C4" s="138"/>
      <c r="D4" s="12" t="s">
        <v>157</v>
      </c>
      <c r="E4" s="138"/>
      <c r="F4" s="17" t="s">
        <v>108</v>
      </c>
      <c r="G4" s="15">
        <v>15</v>
      </c>
      <c r="H4" s="16">
        <v>3.2</v>
      </c>
      <c r="I4" s="16">
        <v>0.6</v>
      </c>
      <c r="J4" s="16">
        <v>15</v>
      </c>
      <c r="K4" s="16">
        <v>3.3</v>
      </c>
      <c r="L4" s="16">
        <v>0.5</v>
      </c>
      <c r="M4" s="138"/>
      <c r="N4" s="51"/>
      <c r="O4" s="146"/>
      <c r="P4" s="147"/>
      <c r="Q4" s="150"/>
      <c r="R4" s="151"/>
      <c r="S4" s="48" t="s">
        <v>120</v>
      </c>
      <c r="T4" s="145"/>
      <c r="U4" s="144"/>
      <c r="V4" s="49">
        <v>3.3285714285714287</v>
      </c>
      <c r="W4" s="49">
        <v>2.6438608132804573</v>
      </c>
      <c r="X4" s="49">
        <v>3.4857142857142858</v>
      </c>
      <c r="Y4" s="49">
        <v>2.9</v>
      </c>
    </row>
    <row r="5" spans="1:25">
      <c r="A5" s="138"/>
      <c r="B5" s="138"/>
      <c r="C5" s="138"/>
      <c r="D5" s="12" t="s">
        <v>156</v>
      </c>
      <c r="E5" s="138" t="s">
        <v>126</v>
      </c>
      <c r="F5" s="17" t="s">
        <v>108</v>
      </c>
      <c r="G5" s="15">
        <v>20</v>
      </c>
      <c r="H5" s="16">
        <v>3.2</v>
      </c>
      <c r="I5" s="16">
        <v>0.5</v>
      </c>
      <c r="J5" s="16">
        <v>20</v>
      </c>
      <c r="K5" s="16">
        <v>3.4</v>
      </c>
      <c r="L5" s="16">
        <v>0.5</v>
      </c>
      <c r="M5" s="139">
        <v>6.9000000000000006E-2</v>
      </c>
      <c r="N5" s="51"/>
      <c r="O5" s="146"/>
      <c r="P5" s="147"/>
      <c r="Q5" s="150"/>
      <c r="R5" s="151"/>
      <c r="S5" s="48" t="s">
        <v>109</v>
      </c>
      <c r="T5" s="145"/>
      <c r="U5" s="144"/>
      <c r="V5" s="49">
        <v>3.3142857142857145</v>
      </c>
      <c r="W5" s="49">
        <v>2.5573423705088847</v>
      </c>
      <c r="X5" s="49">
        <v>3.3857142857142857</v>
      </c>
      <c r="Y5" s="49">
        <v>2.6</v>
      </c>
    </row>
    <row r="6" spans="1:25">
      <c r="A6" s="138"/>
      <c r="B6" s="138"/>
      <c r="C6" s="138"/>
      <c r="D6" s="12" t="s">
        <v>157</v>
      </c>
      <c r="E6" s="138"/>
      <c r="F6" s="17" t="s">
        <v>108</v>
      </c>
      <c r="G6" s="15">
        <v>15</v>
      </c>
      <c r="H6" s="16">
        <v>3.5</v>
      </c>
      <c r="I6" s="16">
        <v>0.4</v>
      </c>
      <c r="J6" s="16">
        <v>15</v>
      </c>
      <c r="K6" s="16">
        <v>3.6</v>
      </c>
      <c r="L6" s="16">
        <v>0.5</v>
      </c>
      <c r="M6" s="139"/>
      <c r="N6" s="51"/>
      <c r="O6" s="146"/>
      <c r="P6" s="147"/>
      <c r="Q6" s="150"/>
      <c r="R6" s="151"/>
      <c r="S6" s="48" t="s">
        <v>110</v>
      </c>
      <c r="T6" s="145"/>
      <c r="U6" s="144"/>
      <c r="V6" s="49">
        <v>2.9142857142857141</v>
      </c>
      <c r="W6" s="49">
        <v>2.6438608132804573</v>
      </c>
      <c r="X6" s="49">
        <v>2.9857142857142858</v>
      </c>
      <c r="Y6" s="49">
        <v>2.2999999999999998</v>
      </c>
    </row>
    <row r="7" spans="1:25">
      <c r="A7" s="138"/>
      <c r="B7" s="138"/>
      <c r="C7" s="138"/>
      <c r="D7" s="12" t="s">
        <v>156</v>
      </c>
      <c r="E7" s="138" t="s">
        <v>124</v>
      </c>
      <c r="F7" s="17" t="s">
        <v>108</v>
      </c>
      <c r="G7" s="15">
        <v>20</v>
      </c>
      <c r="H7" s="16">
        <v>3.4</v>
      </c>
      <c r="I7" s="16">
        <v>0.4</v>
      </c>
      <c r="J7" s="16">
        <v>20</v>
      </c>
      <c r="K7" s="16">
        <v>3.3</v>
      </c>
      <c r="L7" s="16">
        <v>0.5</v>
      </c>
      <c r="M7" s="139">
        <v>0.26400000000000001</v>
      </c>
      <c r="N7" s="51"/>
      <c r="O7" s="146"/>
      <c r="P7" s="147"/>
      <c r="Q7" s="150"/>
      <c r="R7" s="151"/>
      <c r="S7" s="48" t="s">
        <v>111</v>
      </c>
      <c r="T7" s="145"/>
      <c r="U7" s="144"/>
      <c r="V7" s="49">
        <v>2.6714285714285713</v>
      </c>
      <c r="W7" s="49">
        <v>3.2155870381627052</v>
      </c>
      <c r="X7" s="49">
        <v>2.7857142857142856</v>
      </c>
      <c r="Y7" s="49">
        <v>3.1</v>
      </c>
    </row>
    <row r="8" spans="1:25">
      <c r="A8" s="138"/>
      <c r="B8" s="138"/>
      <c r="C8" s="138"/>
      <c r="D8" s="12" t="s">
        <v>157</v>
      </c>
      <c r="E8" s="138"/>
      <c r="F8" s="17" t="s">
        <v>108</v>
      </c>
      <c r="G8" s="15">
        <v>15</v>
      </c>
      <c r="H8" s="16">
        <v>3.2</v>
      </c>
      <c r="I8" s="16">
        <v>0.5</v>
      </c>
      <c r="J8" s="16">
        <v>15</v>
      </c>
      <c r="K8" s="16">
        <v>3.5</v>
      </c>
      <c r="L8" s="16">
        <v>0.4</v>
      </c>
      <c r="M8" s="139"/>
      <c r="N8" s="51"/>
      <c r="O8" s="146"/>
      <c r="P8" s="147"/>
      <c r="Q8" s="150"/>
      <c r="R8" s="151"/>
      <c r="S8" s="48" t="s">
        <v>112</v>
      </c>
      <c r="T8" s="145"/>
      <c r="U8" s="144"/>
      <c r="V8" s="49">
        <v>2.2714285714285714</v>
      </c>
      <c r="W8" s="49">
        <v>2.6438608132804573</v>
      </c>
      <c r="X8" s="49">
        <v>2.3714285714285714</v>
      </c>
      <c r="Y8" s="49">
        <v>2.9</v>
      </c>
    </row>
    <row r="9" spans="1:25">
      <c r="A9" s="138"/>
      <c r="B9" s="138"/>
      <c r="C9" s="138"/>
      <c r="D9" s="12" t="s">
        <v>156</v>
      </c>
      <c r="E9" s="138" t="s">
        <v>127</v>
      </c>
      <c r="F9" s="17" t="s">
        <v>108</v>
      </c>
      <c r="G9" s="15">
        <v>20</v>
      </c>
      <c r="H9" s="16">
        <v>3</v>
      </c>
      <c r="I9" s="16">
        <v>0.5</v>
      </c>
      <c r="J9" s="16">
        <v>20</v>
      </c>
      <c r="K9" s="16">
        <v>2.9</v>
      </c>
      <c r="L9" s="16">
        <v>0.3</v>
      </c>
      <c r="M9" s="139">
        <v>0.19500000000000001</v>
      </c>
      <c r="N9" s="51"/>
      <c r="O9" s="146"/>
      <c r="P9" s="147"/>
      <c r="Q9" s="152"/>
      <c r="R9" s="153"/>
      <c r="S9" s="48" t="s">
        <v>113</v>
      </c>
      <c r="T9" s="145"/>
      <c r="U9" s="144"/>
      <c r="V9" s="49">
        <v>1.7714285714285714</v>
      </c>
      <c r="W9" s="49">
        <v>2.0736441353327724</v>
      </c>
      <c r="X9" s="49">
        <v>1.9285714285714286</v>
      </c>
      <c r="Y9" s="49">
        <v>2.6</v>
      </c>
    </row>
    <row r="10" spans="1:25">
      <c r="A10" s="138"/>
      <c r="B10" s="138"/>
      <c r="C10" s="138"/>
      <c r="D10" s="12" t="s">
        <v>157</v>
      </c>
      <c r="E10" s="138"/>
      <c r="F10" s="17" t="s">
        <v>108</v>
      </c>
      <c r="G10" s="15">
        <v>15</v>
      </c>
      <c r="H10" s="16">
        <v>2.8</v>
      </c>
      <c r="I10" s="16">
        <v>0.4</v>
      </c>
      <c r="J10" s="16">
        <v>15</v>
      </c>
      <c r="K10" s="16">
        <v>3.1</v>
      </c>
      <c r="L10" s="16">
        <v>0.5</v>
      </c>
      <c r="M10" s="139"/>
      <c r="N10" s="51"/>
      <c r="O10" s="146"/>
      <c r="P10" s="147"/>
      <c r="Q10" s="145" t="s">
        <v>193</v>
      </c>
      <c r="R10" s="154" t="s">
        <v>1096</v>
      </c>
      <c r="S10" s="48" t="s">
        <v>131</v>
      </c>
      <c r="T10" s="145" t="s">
        <v>1092</v>
      </c>
      <c r="U10" s="144"/>
      <c r="V10" s="49">
        <v>15.057142857142857</v>
      </c>
      <c r="W10" s="49">
        <v>8.0423877051532404</v>
      </c>
      <c r="X10" s="49">
        <v>15.028571428571428</v>
      </c>
      <c r="Y10" s="49">
        <v>8.9</v>
      </c>
    </row>
    <row r="11" spans="1:25">
      <c r="A11" s="138"/>
      <c r="B11" s="138"/>
      <c r="C11" s="138"/>
      <c r="D11" s="12" t="s">
        <v>156</v>
      </c>
      <c r="E11" s="138" t="s">
        <v>125</v>
      </c>
      <c r="F11" s="17" t="s">
        <v>108</v>
      </c>
      <c r="G11" s="15">
        <v>20</v>
      </c>
      <c r="H11" s="16">
        <v>2.8</v>
      </c>
      <c r="I11" s="16">
        <v>0.6</v>
      </c>
      <c r="J11" s="16">
        <v>20</v>
      </c>
      <c r="K11" s="16">
        <v>2.7</v>
      </c>
      <c r="L11" s="16">
        <v>0.5</v>
      </c>
      <c r="M11" s="139">
        <v>0.16800000000000001</v>
      </c>
      <c r="N11" s="51"/>
      <c r="O11" s="146"/>
      <c r="P11" s="147"/>
      <c r="Q11" s="145"/>
      <c r="R11" s="155"/>
      <c r="S11" s="48" t="s">
        <v>129</v>
      </c>
      <c r="T11" s="145"/>
      <c r="U11" s="144"/>
      <c r="V11" s="49">
        <v>20.12857142857143</v>
      </c>
      <c r="W11" s="49">
        <v>10.737318100903968</v>
      </c>
      <c r="X11" s="49">
        <v>20.257142857142856</v>
      </c>
      <c r="Y11" s="49">
        <v>10</v>
      </c>
    </row>
    <row r="12" spans="1:25" ht="18" customHeight="1">
      <c r="A12" s="138"/>
      <c r="B12" s="138"/>
      <c r="C12" s="138"/>
      <c r="D12" s="12" t="s">
        <v>157</v>
      </c>
      <c r="E12" s="138"/>
      <c r="F12" s="17" t="s">
        <v>108</v>
      </c>
      <c r="G12" s="15">
        <v>15</v>
      </c>
      <c r="H12" s="16">
        <v>2.5</v>
      </c>
      <c r="I12" s="16">
        <v>0.5</v>
      </c>
      <c r="J12" s="16">
        <v>15</v>
      </c>
      <c r="K12" s="16">
        <v>2.9</v>
      </c>
      <c r="L12" s="16">
        <v>0.6</v>
      </c>
      <c r="M12" s="139"/>
      <c r="N12" s="53" t="s">
        <v>1104</v>
      </c>
      <c r="O12" s="146"/>
      <c r="P12" s="147"/>
      <c r="Q12" s="145"/>
      <c r="R12" s="154" t="s">
        <v>1097</v>
      </c>
      <c r="S12" s="48" t="s">
        <v>131</v>
      </c>
      <c r="T12" s="145"/>
      <c r="U12" s="144"/>
      <c r="V12" s="49">
        <v>5.9142857142857146</v>
      </c>
      <c r="W12" s="49">
        <v>4.0211938525766202</v>
      </c>
      <c r="X12" s="49">
        <v>6.0285714285714285</v>
      </c>
      <c r="Y12" s="49">
        <v>4.7</v>
      </c>
    </row>
    <row r="13" spans="1:25">
      <c r="A13" s="138"/>
      <c r="B13" s="138"/>
      <c r="C13" s="138"/>
      <c r="D13" s="12" t="s">
        <v>156</v>
      </c>
      <c r="E13" s="138" t="s">
        <v>128</v>
      </c>
      <c r="F13" s="17" t="s">
        <v>108</v>
      </c>
      <c r="G13" s="15">
        <v>20</v>
      </c>
      <c r="H13" s="16">
        <v>2.4</v>
      </c>
      <c r="I13" s="16">
        <v>0.5</v>
      </c>
      <c r="J13" s="16">
        <v>20</v>
      </c>
      <c r="K13" s="16">
        <v>2.2000000000000002</v>
      </c>
      <c r="L13" s="16">
        <v>0.5</v>
      </c>
      <c r="M13" s="139">
        <v>1.6E-2</v>
      </c>
      <c r="N13" s="52"/>
      <c r="O13" s="146"/>
      <c r="P13" s="147"/>
      <c r="Q13" s="145"/>
      <c r="R13" s="155"/>
      <c r="S13" s="48" t="s">
        <v>129</v>
      </c>
      <c r="T13" s="145"/>
      <c r="U13" s="144"/>
      <c r="V13" s="49">
        <v>6.4285714285714288</v>
      </c>
      <c r="W13" s="49">
        <v>4.3611924974713059</v>
      </c>
      <c r="X13" s="49">
        <v>6.1142857142857139</v>
      </c>
      <c r="Y13" s="49">
        <v>4.5999999999999996</v>
      </c>
    </row>
    <row r="14" spans="1:25">
      <c r="A14" s="138"/>
      <c r="B14" s="138"/>
      <c r="C14" s="138"/>
      <c r="D14" s="12" t="s">
        <v>157</v>
      </c>
      <c r="E14" s="138"/>
      <c r="F14" s="17" t="s">
        <v>108</v>
      </c>
      <c r="G14" s="15">
        <v>15</v>
      </c>
      <c r="H14" s="16">
        <v>2.1</v>
      </c>
      <c r="I14" s="16">
        <v>0.4</v>
      </c>
      <c r="J14" s="16">
        <v>15</v>
      </c>
      <c r="K14" s="16">
        <v>2.6</v>
      </c>
      <c r="L14" s="16">
        <v>0.5</v>
      </c>
      <c r="M14" s="139"/>
      <c r="N14" s="51"/>
      <c r="O14" s="146"/>
      <c r="P14" s="147"/>
      <c r="Q14" s="145"/>
      <c r="R14" s="154" t="s">
        <v>1098</v>
      </c>
      <c r="S14" s="48" t="s">
        <v>131</v>
      </c>
      <c r="T14" s="145"/>
      <c r="U14" s="144"/>
      <c r="V14" s="49">
        <v>5.4857142857142858</v>
      </c>
      <c r="W14" s="49">
        <v>3.9749213828703582</v>
      </c>
      <c r="X14" s="49">
        <v>5.7428571428571429</v>
      </c>
      <c r="Y14" s="49">
        <v>4.4000000000000004</v>
      </c>
    </row>
    <row r="15" spans="1:25">
      <c r="A15" s="138"/>
      <c r="B15" s="138"/>
      <c r="C15" s="138"/>
      <c r="D15" s="12" t="s">
        <v>156</v>
      </c>
      <c r="E15" s="138" t="s">
        <v>123</v>
      </c>
      <c r="F15" s="17" t="s">
        <v>108</v>
      </c>
      <c r="G15" s="15">
        <v>20</v>
      </c>
      <c r="H15" s="16">
        <v>1.9</v>
      </c>
      <c r="I15" s="16">
        <v>0.4</v>
      </c>
      <c r="J15" s="16">
        <v>20</v>
      </c>
      <c r="K15" s="16">
        <v>1.8</v>
      </c>
      <c r="L15" s="16">
        <v>0.4</v>
      </c>
      <c r="M15" s="139">
        <v>5.0000000000000001E-3</v>
      </c>
      <c r="N15" s="51"/>
      <c r="O15" s="146"/>
      <c r="P15" s="147"/>
      <c r="Q15" s="145"/>
      <c r="R15" s="155"/>
      <c r="S15" s="48" t="s">
        <v>129</v>
      </c>
      <c r="T15" s="145"/>
      <c r="U15" s="144"/>
      <c r="V15" s="49">
        <v>6.371428571428571</v>
      </c>
      <c r="W15" s="49">
        <v>4.3611924974713059</v>
      </c>
      <c r="X15" s="49">
        <v>5.6714285714285717</v>
      </c>
      <c r="Y15" s="49">
        <v>4</v>
      </c>
    </row>
    <row r="16" spans="1:25">
      <c r="A16" s="138"/>
      <c r="B16" s="138"/>
      <c r="C16" s="138"/>
      <c r="D16" s="12" t="s">
        <v>157</v>
      </c>
      <c r="E16" s="138"/>
      <c r="F16" s="17" t="s">
        <v>108</v>
      </c>
      <c r="G16" s="15">
        <v>15</v>
      </c>
      <c r="H16" s="16">
        <v>1.6</v>
      </c>
      <c r="I16" s="16">
        <v>0.3</v>
      </c>
      <c r="J16" s="16">
        <v>15</v>
      </c>
      <c r="K16" s="16">
        <v>2.1</v>
      </c>
      <c r="L16" s="16">
        <v>0.5</v>
      </c>
      <c r="M16" s="139"/>
      <c r="N16" s="51"/>
      <c r="O16" s="146"/>
      <c r="P16" s="147"/>
      <c r="Q16" s="145"/>
      <c r="R16" s="154" t="s">
        <v>1099</v>
      </c>
      <c r="S16" s="48" t="s">
        <v>131</v>
      </c>
      <c r="T16" s="145"/>
      <c r="U16" s="144"/>
      <c r="V16" s="49">
        <v>4.5857142857142854</v>
      </c>
      <c r="W16" s="49">
        <v>4.0211938525766202</v>
      </c>
      <c r="X16" s="49">
        <v>4.6428571428571432</v>
      </c>
      <c r="Y16" s="49">
        <v>4</v>
      </c>
    </row>
    <row r="17" spans="1:25">
      <c r="A17" s="138"/>
      <c r="B17" s="138"/>
      <c r="C17" s="140" t="s">
        <v>1080</v>
      </c>
      <c r="D17" s="12" t="s">
        <v>156</v>
      </c>
      <c r="E17" s="15" t="s">
        <v>105</v>
      </c>
      <c r="F17" s="17" t="s">
        <v>108</v>
      </c>
      <c r="G17" s="15">
        <v>20</v>
      </c>
      <c r="H17" s="16">
        <v>15.4</v>
      </c>
      <c r="I17" s="16">
        <v>1.4</v>
      </c>
      <c r="J17" s="16">
        <v>20</v>
      </c>
      <c r="K17" s="16">
        <v>15.2</v>
      </c>
      <c r="L17" s="16">
        <v>1.5</v>
      </c>
      <c r="M17" s="34" t="s">
        <v>18</v>
      </c>
      <c r="N17" s="51"/>
      <c r="O17" s="146"/>
      <c r="P17" s="147"/>
      <c r="Q17" s="145"/>
      <c r="R17" s="155"/>
      <c r="S17" s="48" t="s">
        <v>129</v>
      </c>
      <c r="T17" s="145"/>
      <c r="U17" s="144"/>
      <c r="V17" s="49">
        <v>3.1142857142857143</v>
      </c>
      <c r="W17" s="49">
        <v>3.2155870381627052</v>
      </c>
      <c r="X17" s="49">
        <v>3.1285714285714286</v>
      </c>
      <c r="Y17" s="49">
        <v>3.4</v>
      </c>
    </row>
    <row r="18" spans="1:25">
      <c r="A18" s="138"/>
      <c r="B18" s="138"/>
      <c r="C18" s="141"/>
      <c r="D18" s="12" t="s">
        <v>157</v>
      </c>
      <c r="E18" s="15" t="s">
        <v>105</v>
      </c>
      <c r="F18" s="17" t="s">
        <v>108</v>
      </c>
      <c r="G18" s="15">
        <v>15</v>
      </c>
      <c r="H18" s="16">
        <v>14.6</v>
      </c>
      <c r="I18" s="16">
        <v>1.4</v>
      </c>
      <c r="J18" s="16">
        <v>15</v>
      </c>
      <c r="K18" s="16">
        <v>14.8</v>
      </c>
      <c r="L18" s="16">
        <v>1.6</v>
      </c>
      <c r="M18" s="34" t="s">
        <v>18</v>
      </c>
      <c r="N18" s="51"/>
      <c r="O18" s="146"/>
      <c r="P18" s="147"/>
      <c r="Q18" s="145"/>
      <c r="R18" s="154" t="s">
        <v>1100</v>
      </c>
      <c r="S18" s="48" t="s">
        <v>131</v>
      </c>
      <c r="T18" s="145"/>
      <c r="U18" s="144"/>
      <c r="V18" s="49">
        <v>6.7571428571428571</v>
      </c>
      <c r="W18" s="49">
        <v>4.9345719165901309</v>
      </c>
      <c r="X18" s="49">
        <v>6.8571428571428568</v>
      </c>
      <c r="Y18" s="49">
        <v>5.0999999999999996</v>
      </c>
    </row>
    <row r="19" spans="1:25">
      <c r="A19" s="138"/>
      <c r="B19" s="138"/>
      <c r="C19" s="141"/>
      <c r="D19" s="12" t="s">
        <v>156</v>
      </c>
      <c r="E19" s="15" t="s">
        <v>129</v>
      </c>
      <c r="F19" s="17" t="s">
        <v>108</v>
      </c>
      <c r="G19" s="15">
        <v>20</v>
      </c>
      <c r="H19" s="16">
        <v>20.6</v>
      </c>
      <c r="I19" s="16">
        <v>2.1</v>
      </c>
      <c r="J19" s="16">
        <v>20</v>
      </c>
      <c r="K19" s="16">
        <v>20.3</v>
      </c>
      <c r="L19" s="16">
        <v>1.7</v>
      </c>
      <c r="M19" s="34" t="s">
        <v>18</v>
      </c>
      <c r="N19" s="51"/>
      <c r="O19" s="146"/>
      <c r="P19" s="147"/>
      <c r="Q19" s="145"/>
      <c r="R19" s="155"/>
      <c r="S19" s="48" t="s">
        <v>129</v>
      </c>
      <c r="T19" s="145"/>
      <c r="U19" s="144"/>
      <c r="V19" s="49">
        <v>4.4000000000000004</v>
      </c>
      <c r="W19" s="49">
        <v>4.2743420546325019</v>
      </c>
      <c r="X19" s="49">
        <v>4.628571428571429</v>
      </c>
      <c r="Y19" s="49">
        <v>4</v>
      </c>
    </row>
    <row r="20" spans="1:25">
      <c r="A20" s="138"/>
      <c r="B20" s="138"/>
      <c r="C20" s="142"/>
      <c r="D20" s="12" t="s">
        <v>157</v>
      </c>
      <c r="E20" s="15" t="s">
        <v>129</v>
      </c>
      <c r="F20" s="17" t="s">
        <v>108</v>
      </c>
      <c r="G20" s="15">
        <v>15</v>
      </c>
      <c r="H20" s="16">
        <v>19.5</v>
      </c>
      <c r="I20" s="16">
        <v>1.5</v>
      </c>
      <c r="J20" s="16">
        <v>15</v>
      </c>
      <c r="K20" s="16">
        <v>20.2</v>
      </c>
      <c r="L20" s="16">
        <v>1.8</v>
      </c>
      <c r="M20" s="34" t="s">
        <v>18</v>
      </c>
      <c r="N20" s="51"/>
      <c r="O20" s="146"/>
      <c r="P20" s="147"/>
      <c r="Q20" s="145"/>
      <c r="R20" s="154" t="s">
        <v>1101</v>
      </c>
      <c r="S20" s="48" t="s">
        <v>131</v>
      </c>
      <c r="T20" s="145"/>
      <c r="U20" s="144"/>
      <c r="V20" s="49">
        <v>4.1428571428571432</v>
      </c>
      <c r="W20" s="49">
        <v>4.1472882706655447</v>
      </c>
      <c r="X20" s="49">
        <v>2.2857142857142856</v>
      </c>
      <c r="Y20" s="49">
        <v>4.4000000000000004</v>
      </c>
    </row>
    <row r="21" spans="1:25">
      <c r="A21" s="138"/>
      <c r="B21" s="138"/>
      <c r="C21" s="140" t="s">
        <v>1081</v>
      </c>
      <c r="D21" s="12" t="s">
        <v>156</v>
      </c>
      <c r="E21" s="15" t="s">
        <v>105</v>
      </c>
      <c r="F21" s="17" t="s">
        <v>108</v>
      </c>
      <c r="G21" s="15">
        <v>20</v>
      </c>
      <c r="H21" s="16">
        <v>6</v>
      </c>
      <c r="I21" s="16">
        <v>0.7</v>
      </c>
      <c r="J21" s="16">
        <v>20</v>
      </c>
      <c r="K21" s="16">
        <v>5.9</v>
      </c>
      <c r="L21" s="16">
        <v>0.9</v>
      </c>
      <c r="M21" s="34" t="s">
        <v>18</v>
      </c>
      <c r="N21" s="51"/>
      <c r="O21" s="146"/>
      <c r="P21" s="147"/>
      <c r="Q21" s="145"/>
      <c r="R21" s="155"/>
      <c r="S21" s="48" t="s">
        <v>129</v>
      </c>
      <c r="T21" s="145"/>
      <c r="U21" s="144"/>
      <c r="V21" s="49">
        <v>4.7142857142857144</v>
      </c>
      <c r="W21" s="49">
        <v>3.7881393849751621</v>
      </c>
      <c r="X21" s="49">
        <v>4.7571428571428571</v>
      </c>
      <c r="Y21" s="49">
        <v>4.0999999999999996</v>
      </c>
    </row>
    <row r="22" spans="1:25">
      <c r="A22" s="138"/>
      <c r="B22" s="138"/>
      <c r="C22" s="141"/>
      <c r="D22" s="12" t="s">
        <v>157</v>
      </c>
      <c r="E22" s="15" t="s">
        <v>105</v>
      </c>
      <c r="F22" s="17" t="s">
        <v>108</v>
      </c>
      <c r="G22" s="15">
        <v>15</v>
      </c>
      <c r="H22" s="16">
        <v>5.8</v>
      </c>
      <c r="I22" s="16">
        <v>0.7</v>
      </c>
      <c r="J22" s="16">
        <v>15</v>
      </c>
      <c r="K22" s="16">
        <v>6.2</v>
      </c>
      <c r="L22" s="16">
        <v>0.7</v>
      </c>
      <c r="M22" s="34" t="s">
        <v>18</v>
      </c>
      <c r="N22" s="51"/>
      <c r="O22" s="146"/>
      <c r="P22" s="147"/>
      <c r="Q22" s="145"/>
      <c r="R22" s="154" t="s">
        <v>1102</v>
      </c>
      <c r="S22" s="48" t="s">
        <v>131</v>
      </c>
      <c r="T22" s="145"/>
      <c r="U22" s="144"/>
      <c r="V22" s="49">
        <v>33.157142857142858</v>
      </c>
      <c r="W22" s="49">
        <v>12.56383699353028</v>
      </c>
      <c r="X22" s="49">
        <v>34.228571428571428</v>
      </c>
      <c r="Y22" s="49">
        <v>12</v>
      </c>
    </row>
    <row r="23" spans="1:25">
      <c r="A23" s="138"/>
      <c r="B23" s="138"/>
      <c r="C23" s="141"/>
      <c r="D23" s="12" t="s">
        <v>156</v>
      </c>
      <c r="E23" s="15" t="s">
        <v>129</v>
      </c>
      <c r="F23" s="17" t="s">
        <v>108</v>
      </c>
      <c r="G23" s="15">
        <v>20</v>
      </c>
      <c r="H23" s="16">
        <v>6.6</v>
      </c>
      <c r="I23" s="16">
        <v>0.8</v>
      </c>
      <c r="J23" s="16">
        <v>20</v>
      </c>
      <c r="K23" s="16">
        <v>6.5</v>
      </c>
      <c r="L23" s="16">
        <v>0.8</v>
      </c>
      <c r="M23" s="34" t="s">
        <v>18</v>
      </c>
      <c r="N23" s="51"/>
      <c r="O23" s="146"/>
      <c r="P23" s="147"/>
      <c r="Q23" s="145"/>
      <c r="R23" s="155"/>
      <c r="S23" s="48" t="s">
        <v>129</v>
      </c>
      <c r="T23" s="145"/>
      <c r="U23" s="144"/>
      <c r="V23" s="49">
        <v>32.885714285714286</v>
      </c>
      <c r="W23" s="49">
        <v>11.590081966923272</v>
      </c>
      <c r="X23" s="49">
        <v>33.085714285714289</v>
      </c>
      <c r="Y23" s="49">
        <v>12.6</v>
      </c>
    </row>
    <row r="24" spans="1:25">
      <c r="A24" s="138"/>
      <c r="B24" s="138"/>
      <c r="C24" s="142"/>
      <c r="D24" s="12" t="s">
        <v>157</v>
      </c>
      <c r="E24" s="15" t="s">
        <v>129</v>
      </c>
      <c r="F24" s="17" t="s">
        <v>108</v>
      </c>
      <c r="G24" s="15">
        <v>15</v>
      </c>
      <c r="H24" s="16">
        <v>6.2</v>
      </c>
      <c r="I24" s="16">
        <v>0.7</v>
      </c>
      <c r="J24" s="16">
        <v>15</v>
      </c>
      <c r="K24" s="16">
        <v>5.6</v>
      </c>
      <c r="L24" s="16">
        <v>0.8</v>
      </c>
      <c r="M24" s="34" t="s">
        <v>18</v>
      </c>
      <c r="N24" s="51"/>
      <c r="O24" s="146"/>
      <c r="P24" s="147"/>
      <c r="Q24" s="145"/>
      <c r="R24" s="154" t="s">
        <v>1103</v>
      </c>
      <c r="S24" s="48" t="s">
        <v>131</v>
      </c>
      <c r="T24" s="145"/>
      <c r="U24" s="144"/>
      <c r="V24" s="49">
        <v>12.757142857142858</v>
      </c>
      <c r="W24" s="49">
        <v>7.6700717076178631</v>
      </c>
      <c r="X24" s="49">
        <v>12.9</v>
      </c>
      <c r="Y24" s="49">
        <v>6.8</v>
      </c>
    </row>
    <row r="25" spans="1:25">
      <c r="A25" s="138"/>
      <c r="B25" s="138"/>
      <c r="C25" s="140" t="s">
        <v>1082</v>
      </c>
      <c r="D25" s="12" t="s">
        <v>156</v>
      </c>
      <c r="E25" s="15" t="s">
        <v>105</v>
      </c>
      <c r="F25" s="17" t="s">
        <v>108</v>
      </c>
      <c r="G25" s="15">
        <v>20</v>
      </c>
      <c r="H25" s="16">
        <v>5.4</v>
      </c>
      <c r="I25" s="16">
        <v>0.6</v>
      </c>
      <c r="J25" s="16">
        <v>20</v>
      </c>
      <c r="K25" s="16">
        <v>5.4</v>
      </c>
      <c r="L25" s="16">
        <v>0.8</v>
      </c>
      <c r="M25" s="34" t="s">
        <v>18</v>
      </c>
      <c r="N25" s="51"/>
      <c r="O25" s="146"/>
      <c r="P25" s="147"/>
      <c r="Q25" s="145"/>
      <c r="R25" s="155"/>
      <c r="S25" s="48" t="s">
        <v>129</v>
      </c>
      <c r="T25" s="145"/>
      <c r="U25" s="144"/>
      <c r="V25" s="49">
        <v>11.4</v>
      </c>
      <c r="W25" s="49">
        <v>7.6720271115266527</v>
      </c>
      <c r="X25" s="49">
        <v>11.385714285714286</v>
      </c>
      <c r="Y25" s="49">
        <v>6.9</v>
      </c>
    </row>
    <row r="26" spans="1:25">
      <c r="A26" s="138"/>
      <c r="B26" s="138"/>
      <c r="C26" s="141"/>
      <c r="D26" s="12" t="s">
        <v>157</v>
      </c>
      <c r="E26" s="15" t="s">
        <v>105</v>
      </c>
      <c r="F26" s="17" t="s">
        <v>108</v>
      </c>
      <c r="G26" s="15">
        <v>15</v>
      </c>
      <c r="H26" s="16">
        <v>5.6</v>
      </c>
      <c r="I26" s="16">
        <v>0.8</v>
      </c>
      <c r="J26" s="16">
        <v>15</v>
      </c>
      <c r="K26" s="16">
        <v>6.2</v>
      </c>
      <c r="L26" s="16">
        <v>0.7</v>
      </c>
      <c r="M26" s="34" t="s">
        <v>18</v>
      </c>
      <c r="N26" s="51"/>
      <c r="O26" s="146"/>
      <c r="P26" s="147"/>
      <c r="Q26" s="156" t="s">
        <v>1088</v>
      </c>
      <c r="R26" s="157"/>
      <c r="S26" s="13" t="s">
        <v>146</v>
      </c>
      <c r="T26" s="13" t="s">
        <v>1093</v>
      </c>
      <c r="U26" s="144"/>
      <c r="V26" s="50">
        <v>37.857142857142854</v>
      </c>
      <c r="W26" s="50">
        <v>50.164628973012448</v>
      </c>
      <c r="X26" s="50">
        <v>33.285714285714285</v>
      </c>
      <c r="Y26" s="50">
        <v>58.412413064347888</v>
      </c>
    </row>
    <row r="27" spans="1:25">
      <c r="A27" s="138"/>
      <c r="B27" s="138"/>
      <c r="C27" s="141"/>
      <c r="D27" s="12" t="s">
        <v>156</v>
      </c>
      <c r="E27" s="15" t="s">
        <v>129</v>
      </c>
      <c r="F27" s="17" t="s">
        <v>108</v>
      </c>
      <c r="G27" s="15">
        <v>20</v>
      </c>
      <c r="H27" s="16">
        <v>6.5</v>
      </c>
      <c r="I27" s="16">
        <v>0.8</v>
      </c>
      <c r="J27" s="16">
        <v>20</v>
      </c>
      <c r="K27" s="16">
        <v>6.4</v>
      </c>
      <c r="L27" s="16">
        <v>0.7</v>
      </c>
      <c r="M27" s="34" t="s">
        <v>18</v>
      </c>
      <c r="N27" s="51"/>
      <c r="O27" s="146"/>
      <c r="P27" s="147"/>
      <c r="Q27" s="156" t="s">
        <v>1105</v>
      </c>
      <c r="R27" s="157"/>
      <c r="S27" s="13" t="s">
        <v>146</v>
      </c>
      <c r="T27" s="13" t="s">
        <v>1094</v>
      </c>
      <c r="U27" s="144"/>
      <c r="V27" s="50">
        <v>2.1428571428571428</v>
      </c>
      <c r="W27" s="50">
        <v>3.1288975694324028</v>
      </c>
      <c r="X27" s="50">
        <v>2.2142857142857144</v>
      </c>
      <c r="Y27" s="50">
        <v>3.4073450074801639</v>
      </c>
    </row>
    <row r="28" spans="1:25">
      <c r="A28" s="138"/>
      <c r="B28" s="138"/>
      <c r="C28" s="142"/>
      <c r="D28" s="12" t="s">
        <v>157</v>
      </c>
      <c r="E28" s="15" t="s">
        <v>129</v>
      </c>
      <c r="F28" s="17" t="s">
        <v>108</v>
      </c>
      <c r="G28" s="15">
        <v>15</v>
      </c>
      <c r="H28" s="16">
        <v>6.2</v>
      </c>
      <c r="I28" s="16">
        <v>0.7</v>
      </c>
      <c r="J28" s="16">
        <v>15</v>
      </c>
      <c r="K28" s="16">
        <v>4.7</v>
      </c>
      <c r="L28" s="16">
        <v>0.7</v>
      </c>
      <c r="M28" s="34" t="s">
        <v>18</v>
      </c>
      <c r="N28" s="51"/>
      <c r="O28" s="146"/>
      <c r="P28" s="147"/>
      <c r="Q28" s="156" t="s">
        <v>1106</v>
      </c>
      <c r="R28" s="157"/>
      <c r="S28" s="13" t="s">
        <v>146</v>
      </c>
      <c r="T28" s="13" t="s">
        <v>1094</v>
      </c>
      <c r="U28" s="144"/>
      <c r="V28" s="50">
        <v>10.857142857142858</v>
      </c>
      <c r="W28" s="50">
        <v>18.472411862017371</v>
      </c>
      <c r="X28" s="50">
        <v>12.928571428571429</v>
      </c>
      <c r="Y28" s="50">
        <v>21.111371343425326</v>
      </c>
    </row>
    <row r="29" spans="1:25">
      <c r="A29" s="138"/>
      <c r="B29" s="138"/>
      <c r="C29" s="140" t="s">
        <v>1083</v>
      </c>
      <c r="D29" s="12" t="s">
        <v>156</v>
      </c>
      <c r="E29" s="15" t="s">
        <v>105</v>
      </c>
      <c r="F29" s="17" t="s">
        <v>108</v>
      </c>
      <c r="G29" s="15">
        <v>20</v>
      </c>
      <c r="H29" s="16">
        <v>4.5</v>
      </c>
      <c r="I29" s="16">
        <v>0.7</v>
      </c>
      <c r="J29" s="16">
        <v>20</v>
      </c>
      <c r="K29" s="16">
        <v>4.5999999999999996</v>
      </c>
      <c r="L29" s="16">
        <v>0.7</v>
      </c>
      <c r="M29" s="34" t="s">
        <v>18</v>
      </c>
    </row>
    <row r="30" spans="1:25">
      <c r="A30" s="138"/>
      <c r="B30" s="138"/>
      <c r="C30" s="141"/>
      <c r="D30" s="12" t="s">
        <v>157</v>
      </c>
      <c r="E30" s="15" t="s">
        <v>105</v>
      </c>
      <c r="F30" s="17" t="s">
        <v>108</v>
      </c>
      <c r="G30" s="15">
        <v>15</v>
      </c>
      <c r="H30" s="16">
        <v>4.7</v>
      </c>
      <c r="I30" s="16">
        <v>0.7</v>
      </c>
      <c r="J30" s="16">
        <v>15</v>
      </c>
      <c r="K30" s="16">
        <v>4.7</v>
      </c>
      <c r="L30" s="16">
        <v>0.7</v>
      </c>
      <c r="M30" s="34" t="s">
        <v>18</v>
      </c>
    </row>
    <row r="31" spans="1:25">
      <c r="A31" s="138"/>
      <c r="B31" s="138"/>
      <c r="C31" s="141"/>
      <c r="D31" s="12" t="s">
        <v>156</v>
      </c>
      <c r="E31" s="15" t="s">
        <v>129</v>
      </c>
      <c r="F31" s="17" t="s">
        <v>108</v>
      </c>
      <c r="G31" s="15">
        <v>20</v>
      </c>
      <c r="H31" s="16">
        <v>2.9</v>
      </c>
      <c r="I31" s="16">
        <v>0.6</v>
      </c>
      <c r="J31" s="16">
        <v>20</v>
      </c>
      <c r="K31" s="16">
        <v>3</v>
      </c>
      <c r="L31" s="16">
        <v>0.6</v>
      </c>
      <c r="M31" s="34" t="s">
        <v>18</v>
      </c>
    </row>
    <row r="32" spans="1:25">
      <c r="A32" s="138"/>
      <c r="B32" s="138"/>
      <c r="C32" s="142"/>
      <c r="D32" s="12" t="s">
        <v>157</v>
      </c>
      <c r="E32" s="15" t="s">
        <v>129</v>
      </c>
      <c r="F32" s="17" t="s">
        <v>108</v>
      </c>
      <c r="G32" s="15">
        <v>15</v>
      </c>
      <c r="H32" s="16">
        <v>3.4</v>
      </c>
      <c r="I32" s="16">
        <v>0.5</v>
      </c>
      <c r="J32" s="16">
        <v>15</v>
      </c>
      <c r="K32" s="16">
        <v>3.3</v>
      </c>
      <c r="L32" s="16">
        <v>0.6</v>
      </c>
      <c r="M32" s="34" t="s">
        <v>18</v>
      </c>
      <c r="Q32" s="18"/>
      <c r="R32" s="18"/>
      <c r="T32" s="18"/>
      <c r="U32" s="18"/>
    </row>
    <row r="33" spans="1:21">
      <c r="A33" s="138"/>
      <c r="B33" s="138"/>
      <c r="C33" s="140" t="s">
        <v>1084</v>
      </c>
      <c r="D33" s="12" t="s">
        <v>156</v>
      </c>
      <c r="E33" s="15" t="s">
        <v>105</v>
      </c>
      <c r="F33" s="17" t="s">
        <v>108</v>
      </c>
      <c r="G33" s="15">
        <v>20</v>
      </c>
      <c r="H33" s="16">
        <v>6.8</v>
      </c>
      <c r="I33" s="16">
        <v>0.9</v>
      </c>
      <c r="J33" s="16">
        <v>20</v>
      </c>
      <c r="K33" s="16">
        <v>6.9</v>
      </c>
      <c r="L33" s="16">
        <v>1</v>
      </c>
      <c r="M33" s="34" t="s">
        <v>18</v>
      </c>
      <c r="Q33" s="18"/>
      <c r="R33" s="18"/>
      <c r="T33" s="18"/>
      <c r="U33" s="18"/>
    </row>
    <row r="34" spans="1:21">
      <c r="A34" s="138"/>
      <c r="B34" s="138"/>
      <c r="C34" s="141"/>
      <c r="D34" s="12" t="s">
        <v>157</v>
      </c>
      <c r="E34" s="15" t="s">
        <v>105</v>
      </c>
      <c r="F34" s="17" t="s">
        <v>108</v>
      </c>
      <c r="G34" s="15">
        <v>15</v>
      </c>
      <c r="H34" s="16">
        <v>6.7</v>
      </c>
      <c r="I34" s="16">
        <v>0.8</v>
      </c>
      <c r="J34" s="16">
        <v>15</v>
      </c>
      <c r="K34" s="16">
        <v>6.8</v>
      </c>
      <c r="L34" s="16">
        <v>0.7</v>
      </c>
      <c r="M34" s="34" t="s">
        <v>18</v>
      </c>
      <c r="Q34" s="18"/>
      <c r="R34" s="18"/>
      <c r="T34" s="18"/>
      <c r="U34" s="18"/>
    </row>
    <row r="35" spans="1:21">
      <c r="A35" s="138"/>
      <c r="B35" s="138"/>
      <c r="C35" s="141"/>
      <c r="D35" s="12" t="s">
        <v>156</v>
      </c>
      <c r="E35" s="15" t="s">
        <v>129</v>
      </c>
      <c r="F35" s="17" t="s">
        <v>108</v>
      </c>
      <c r="G35" s="15">
        <v>20</v>
      </c>
      <c r="H35" s="16">
        <v>4.4000000000000004</v>
      </c>
      <c r="I35" s="16">
        <v>0.7</v>
      </c>
      <c r="J35" s="16">
        <v>20</v>
      </c>
      <c r="K35" s="16">
        <v>4.5</v>
      </c>
      <c r="L35" s="16">
        <v>0.7</v>
      </c>
      <c r="M35" s="34" t="s">
        <v>18</v>
      </c>
      <c r="Q35" s="18"/>
      <c r="R35" s="18"/>
      <c r="T35" s="18"/>
      <c r="U35" s="18"/>
    </row>
    <row r="36" spans="1:21">
      <c r="A36" s="138"/>
      <c r="B36" s="138"/>
      <c r="C36" s="142"/>
      <c r="D36" s="12" t="s">
        <v>157</v>
      </c>
      <c r="E36" s="15" t="s">
        <v>129</v>
      </c>
      <c r="F36" s="17" t="s">
        <v>108</v>
      </c>
      <c r="G36" s="15">
        <v>15</v>
      </c>
      <c r="H36" s="16">
        <v>4.4000000000000004</v>
      </c>
      <c r="I36" s="16">
        <v>0.8</v>
      </c>
      <c r="J36" s="16">
        <v>15</v>
      </c>
      <c r="K36" s="16">
        <v>4.8</v>
      </c>
      <c r="L36" s="16">
        <v>0.7</v>
      </c>
      <c r="M36" s="34" t="s">
        <v>18</v>
      </c>
      <c r="Q36" s="18"/>
      <c r="R36" s="18"/>
      <c r="T36" s="18"/>
      <c r="U36" s="18"/>
    </row>
    <row r="37" spans="1:21">
      <c r="A37" s="138"/>
      <c r="B37" s="138"/>
      <c r="C37" s="140" t="s">
        <v>1085</v>
      </c>
      <c r="D37" s="12" t="s">
        <v>156</v>
      </c>
      <c r="E37" s="15" t="s">
        <v>105</v>
      </c>
      <c r="F37" s="17" t="s">
        <v>108</v>
      </c>
      <c r="G37" s="15">
        <v>20</v>
      </c>
      <c r="H37" s="16">
        <v>4.0999999999999996</v>
      </c>
      <c r="I37" s="16">
        <v>0.8</v>
      </c>
      <c r="J37" s="16">
        <v>20</v>
      </c>
      <c r="K37" s="16">
        <v>1</v>
      </c>
      <c r="L37" s="16">
        <v>0.8</v>
      </c>
      <c r="M37" s="34" t="s">
        <v>18</v>
      </c>
      <c r="Q37" s="18"/>
      <c r="R37" s="18"/>
      <c r="T37" s="18"/>
      <c r="U37" s="18"/>
    </row>
    <row r="38" spans="1:21">
      <c r="A38" s="138"/>
      <c r="B38" s="138"/>
      <c r="C38" s="141"/>
      <c r="D38" s="12" t="s">
        <v>157</v>
      </c>
      <c r="E38" s="15" t="s">
        <v>105</v>
      </c>
      <c r="F38" s="17" t="s">
        <v>108</v>
      </c>
      <c r="G38" s="15">
        <v>15</v>
      </c>
      <c r="H38" s="16">
        <v>4.2</v>
      </c>
      <c r="I38" s="16">
        <v>0.6</v>
      </c>
      <c r="J38" s="16">
        <v>15</v>
      </c>
      <c r="K38" s="16">
        <v>4</v>
      </c>
      <c r="L38" s="16">
        <v>0.7</v>
      </c>
      <c r="M38" s="34" t="s">
        <v>18</v>
      </c>
      <c r="Q38" s="18"/>
      <c r="R38" s="18"/>
      <c r="T38" s="18"/>
      <c r="U38" s="18"/>
    </row>
    <row r="39" spans="1:21">
      <c r="A39" s="138"/>
      <c r="B39" s="138"/>
      <c r="C39" s="141"/>
      <c r="D39" s="12" t="s">
        <v>156</v>
      </c>
      <c r="E39" s="15" t="s">
        <v>129</v>
      </c>
      <c r="F39" s="17" t="s">
        <v>108</v>
      </c>
      <c r="G39" s="15">
        <v>20</v>
      </c>
      <c r="H39" s="16">
        <v>4.8</v>
      </c>
      <c r="I39" s="16">
        <v>0.7</v>
      </c>
      <c r="J39" s="16">
        <v>20</v>
      </c>
      <c r="K39" s="16">
        <v>4.8</v>
      </c>
      <c r="L39" s="16">
        <v>0.8</v>
      </c>
      <c r="M39" s="34" t="s">
        <v>18</v>
      </c>
      <c r="Q39" s="18"/>
      <c r="R39" s="18"/>
      <c r="T39" s="18"/>
      <c r="U39" s="18"/>
    </row>
    <row r="40" spans="1:21">
      <c r="A40" s="138"/>
      <c r="B40" s="138"/>
      <c r="C40" s="142"/>
      <c r="D40" s="12" t="s">
        <v>157</v>
      </c>
      <c r="E40" s="15" t="s">
        <v>129</v>
      </c>
      <c r="F40" s="17" t="s">
        <v>108</v>
      </c>
      <c r="G40" s="15">
        <v>15</v>
      </c>
      <c r="H40" s="16">
        <v>4.5999999999999996</v>
      </c>
      <c r="I40" s="16">
        <v>0.6</v>
      </c>
      <c r="J40" s="16">
        <v>15</v>
      </c>
      <c r="K40" s="16">
        <v>4.7</v>
      </c>
      <c r="L40" s="16">
        <v>0.6</v>
      </c>
      <c r="M40" s="34" t="s">
        <v>18</v>
      </c>
      <c r="Q40" s="18"/>
      <c r="R40" s="18"/>
      <c r="T40" s="18"/>
      <c r="U40" s="18"/>
    </row>
    <row r="41" spans="1:21">
      <c r="A41" s="138"/>
      <c r="B41" s="138"/>
      <c r="C41" s="140" t="s">
        <v>1086</v>
      </c>
      <c r="D41" s="12" t="s">
        <v>156</v>
      </c>
      <c r="E41" s="15" t="s">
        <v>105</v>
      </c>
      <c r="F41" s="17" t="s">
        <v>108</v>
      </c>
      <c r="G41" s="16">
        <v>20</v>
      </c>
      <c r="H41" s="16">
        <v>33.200000000000003</v>
      </c>
      <c r="I41" s="16">
        <v>2.1</v>
      </c>
      <c r="J41" s="16">
        <v>20</v>
      </c>
      <c r="K41" s="16">
        <v>34.1</v>
      </c>
      <c r="L41" s="16">
        <v>2</v>
      </c>
      <c r="M41" s="34" t="s">
        <v>18</v>
      </c>
      <c r="Q41" s="18"/>
      <c r="R41" s="18"/>
      <c r="T41" s="18"/>
      <c r="U41" s="18"/>
    </row>
    <row r="42" spans="1:21">
      <c r="A42" s="138"/>
      <c r="B42" s="138"/>
      <c r="C42" s="141"/>
      <c r="D42" s="12" t="s">
        <v>157</v>
      </c>
      <c r="E42" s="15" t="s">
        <v>105</v>
      </c>
      <c r="F42" s="17" t="s">
        <v>108</v>
      </c>
      <c r="G42" s="16">
        <v>15</v>
      </c>
      <c r="H42" s="16">
        <v>33.1</v>
      </c>
      <c r="I42" s="16">
        <v>2.2999999999999998</v>
      </c>
      <c r="J42" s="16">
        <v>15</v>
      </c>
      <c r="K42" s="16">
        <v>34.4</v>
      </c>
      <c r="L42" s="16">
        <v>2.2000000000000002</v>
      </c>
      <c r="M42" s="34" t="s">
        <v>18</v>
      </c>
      <c r="Q42" s="18"/>
      <c r="R42" s="18"/>
      <c r="T42" s="18"/>
      <c r="U42" s="18"/>
    </row>
    <row r="43" spans="1:21">
      <c r="A43" s="138"/>
      <c r="B43" s="138"/>
      <c r="C43" s="141"/>
      <c r="D43" s="12" t="s">
        <v>156</v>
      </c>
      <c r="E43" s="15" t="s">
        <v>129</v>
      </c>
      <c r="F43" s="17" t="s">
        <v>108</v>
      </c>
      <c r="G43" s="16">
        <v>20</v>
      </c>
      <c r="H43" s="16">
        <v>32.5</v>
      </c>
      <c r="I43" s="16">
        <v>2.1</v>
      </c>
      <c r="J43" s="16">
        <v>20</v>
      </c>
      <c r="K43" s="16">
        <v>33</v>
      </c>
      <c r="L43" s="16">
        <v>2.1</v>
      </c>
      <c r="M43" s="34" t="s">
        <v>18</v>
      </c>
      <c r="Q43" s="18"/>
      <c r="R43" s="18"/>
      <c r="T43" s="18"/>
      <c r="U43" s="18"/>
    </row>
    <row r="44" spans="1:21">
      <c r="A44" s="138"/>
      <c r="B44" s="138"/>
      <c r="C44" s="142"/>
      <c r="D44" s="12" t="s">
        <v>157</v>
      </c>
      <c r="E44" s="15" t="s">
        <v>129</v>
      </c>
      <c r="F44" s="17" t="s">
        <v>108</v>
      </c>
      <c r="G44" s="16">
        <v>15</v>
      </c>
      <c r="H44" s="16">
        <v>33.4</v>
      </c>
      <c r="I44" s="16">
        <v>1.9</v>
      </c>
      <c r="J44" s="16">
        <v>15</v>
      </c>
      <c r="K44" s="16">
        <v>33.200000000000003</v>
      </c>
      <c r="L44" s="16">
        <v>2.2999999999999998</v>
      </c>
      <c r="M44" s="34" t="s">
        <v>18</v>
      </c>
      <c r="Q44" s="18"/>
      <c r="R44" s="18"/>
      <c r="T44" s="18"/>
      <c r="U44" s="18"/>
    </row>
    <row r="45" spans="1:21">
      <c r="A45" s="138"/>
      <c r="B45" s="138"/>
      <c r="C45" s="140" t="s">
        <v>1087</v>
      </c>
      <c r="D45" s="12" t="s">
        <v>156</v>
      </c>
      <c r="E45" s="15" t="s">
        <v>105</v>
      </c>
      <c r="F45" s="17" t="s">
        <v>108</v>
      </c>
      <c r="G45" s="15">
        <v>20</v>
      </c>
      <c r="H45" s="16">
        <v>12.5</v>
      </c>
      <c r="I45" s="16">
        <v>1.1000000000000001</v>
      </c>
      <c r="J45" s="16">
        <v>20</v>
      </c>
      <c r="K45" s="16">
        <v>12.6</v>
      </c>
      <c r="L45" s="16">
        <v>1.3</v>
      </c>
      <c r="M45" s="34" t="s">
        <v>18</v>
      </c>
      <c r="Q45" s="18"/>
      <c r="R45" s="18"/>
      <c r="T45" s="18"/>
      <c r="U45" s="18"/>
    </row>
    <row r="46" spans="1:21">
      <c r="A46" s="138"/>
      <c r="B46" s="138"/>
      <c r="C46" s="141"/>
      <c r="D46" s="12" t="s">
        <v>157</v>
      </c>
      <c r="E46" s="15" t="s">
        <v>105</v>
      </c>
      <c r="F46" s="17" t="s">
        <v>108</v>
      </c>
      <c r="G46" s="15">
        <v>15</v>
      </c>
      <c r="H46" s="16">
        <v>13.1</v>
      </c>
      <c r="I46" s="16">
        <v>1.6</v>
      </c>
      <c r="J46" s="16">
        <v>15</v>
      </c>
      <c r="K46" s="16">
        <v>13.3</v>
      </c>
      <c r="L46" s="16">
        <v>1</v>
      </c>
      <c r="M46" s="34" t="s">
        <v>18</v>
      </c>
      <c r="Q46" s="18"/>
      <c r="R46" s="18"/>
      <c r="T46" s="18"/>
      <c r="U46" s="18"/>
    </row>
    <row r="47" spans="1:21">
      <c r="A47" s="138"/>
      <c r="B47" s="138"/>
      <c r="C47" s="141"/>
      <c r="D47" s="12" t="s">
        <v>156</v>
      </c>
      <c r="E47" s="15" t="s">
        <v>129</v>
      </c>
      <c r="F47" s="17" t="s">
        <v>108</v>
      </c>
      <c r="G47" s="15">
        <v>20</v>
      </c>
      <c r="H47" s="16">
        <v>11.1</v>
      </c>
      <c r="I47" s="16">
        <v>1.2</v>
      </c>
      <c r="J47" s="16">
        <v>20</v>
      </c>
      <c r="K47" s="16">
        <v>11.3</v>
      </c>
      <c r="L47" s="16">
        <v>1.2</v>
      </c>
      <c r="M47" s="34" t="s">
        <v>18</v>
      </c>
      <c r="Q47" s="18"/>
      <c r="R47" s="18"/>
      <c r="T47" s="18"/>
      <c r="U47" s="18"/>
    </row>
    <row r="48" spans="1:21">
      <c r="A48" s="138"/>
      <c r="B48" s="138"/>
      <c r="C48" s="142"/>
      <c r="D48" s="12" t="s">
        <v>157</v>
      </c>
      <c r="E48" s="15" t="s">
        <v>129</v>
      </c>
      <c r="F48" s="17" t="s">
        <v>108</v>
      </c>
      <c r="G48" s="15">
        <v>15</v>
      </c>
      <c r="H48" s="16">
        <v>11.8</v>
      </c>
      <c r="I48" s="16">
        <v>1.5</v>
      </c>
      <c r="J48" s="16">
        <v>15</v>
      </c>
      <c r="K48" s="16">
        <v>11.5</v>
      </c>
      <c r="L48" s="16">
        <v>1.2</v>
      </c>
      <c r="M48" s="34" t="s">
        <v>18</v>
      </c>
      <c r="Q48" s="18"/>
      <c r="R48" s="18"/>
      <c r="T48" s="18"/>
      <c r="U48" s="18"/>
    </row>
    <row r="49" spans="1:13">
      <c r="A49" s="138"/>
      <c r="B49" s="138"/>
      <c r="C49" s="138" t="s">
        <v>1088</v>
      </c>
      <c r="D49" s="12" t="s">
        <v>156</v>
      </c>
      <c r="E49" s="15" t="s">
        <v>146</v>
      </c>
      <c r="F49" s="17" t="s">
        <v>102</v>
      </c>
      <c r="G49" s="15">
        <v>20</v>
      </c>
      <c r="H49" s="16">
        <v>37</v>
      </c>
      <c r="I49" s="16">
        <v>8.9</v>
      </c>
      <c r="J49" s="16">
        <v>20</v>
      </c>
      <c r="K49" s="16">
        <v>32</v>
      </c>
      <c r="L49" s="16">
        <v>10.5</v>
      </c>
      <c r="M49" s="138">
        <v>0.161</v>
      </c>
    </row>
    <row r="50" spans="1:13">
      <c r="A50" s="138"/>
      <c r="B50" s="138"/>
      <c r="C50" s="138"/>
      <c r="D50" s="12" t="s">
        <v>157</v>
      </c>
      <c r="E50" s="15" t="s">
        <v>146</v>
      </c>
      <c r="F50" s="17" t="s">
        <v>102</v>
      </c>
      <c r="G50" s="15">
        <v>15</v>
      </c>
      <c r="H50" s="16">
        <v>39</v>
      </c>
      <c r="I50" s="16">
        <v>8.5</v>
      </c>
      <c r="J50" s="16">
        <v>15</v>
      </c>
      <c r="K50" s="16">
        <v>35</v>
      </c>
      <c r="L50" s="16">
        <v>9.6999999999999993</v>
      </c>
      <c r="M50" s="138"/>
    </row>
    <row r="51" spans="1:13">
      <c r="A51" s="138"/>
      <c r="B51" s="138"/>
      <c r="C51" s="138" t="s">
        <v>130</v>
      </c>
      <c r="D51" s="12" t="s">
        <v>156</v>
      </c>
      <c r="E51" s="15" t="s">
        <v>146</v>
      </c>
      <c r="F51" s="15" t="s">
        <v>121</v>
      </c>
      <c r="G51" s="15">
        <v>20</v>
      </c>
      <c r="H51" s="16">
        <v>2.1</v>
      </c>
      <c r="I51" s="16">
        <v>0.5</v>
      </c>
      <c r="J51" s="16">
        <v>20</v>
      </c>
      <c r="K51" s="16">
        <v>2</v>
      </c>
      <c r="L51" s="16">
        <v>0.5</v>
      </c>
      <c r="M51" s="139">
        <v>7.6999999999999999E-2</v>
      </c>
    </row>
    <row r="52" spans="1:13">
      <c r="A52" s="138"/>
      <c r="B52" s="138"/>
      <c r="C52" s="138"/>
      <c r="D52" s="12" t="s">
        <v>157</v>
      </c>
      <c r="E52" s="15" t="s">
        <v>146</v>
      </c>
      <c r="F52" s="15" t="s">
        <v>121</v>
      </c>
      <c r="G52" s="15">
        <v>15</v>
      </c>
      <c r="H52" s="16">
        <v>2.2000000000000002</v>
      </c>
      <c r="I52" s="16">
        <v>0.6</v>
      </c>
      <c r="J52" s="16">
        <v>15</v>
      </c>
      <c r="K52" s="16">
        <v>2.5</v>
      </c>
      <c r="L52" s="16">
        <v>0.7</v>
      </c>
      <c r="M52" s="139"/>
    </row>
    <row r="53" spans="1:13">
      <c r="A53" s="138"/>
      <c r="B53" s="138"/>
      <c r="C53" s="138" t="s">
        <v>132</v>
      </c>
      <c r="D53" s="12" t="s">
        <v>156</v>
      </c>
      <c r="E53" s="15" t="s">
        <v>146</v>
      </c>
      <c r="F53" s="15" t="s">
        <v>121</v>
      </c>
      <c r="G53" s="15">
        <v>20</v>
      </c>
      <c r="H53" s="16">
        <v>10</v>
      </c>
      <c r="I53" s="16">
        <v>2.9</v>
      </c>
      <c r="J53" s="16">
        <v>20</v>
      </c>
      <c r="K53" s="16">
        <v>12.5</v>
      </c>
      <c r="L53" s="16">
        <v>3.5</v>
      </c>
      <c r="M53" s="139">
        <v>2.6000000000000002E-2</v>
      </c>
    </row>
    <row r="54" spans="1:13">
      <c r="A54" s="138"/>
      <c r="B54" s="138"/>
      <c r="C54" s="138"/>
      <c r="D54" s="12" t="s">
        <v>157</v>
      </c>
      <c r="E54" s="15" t="s">
        <v>146</v>
      </c>
      <c r="F54" s="15" t="s">
        <v>121</v>
      </c>
      <c r="G54" s="15">
        <v>15</v>
      </c>
      <c r="H54" s="16">
        <v>12</v>
      </c>
      <c r="I54" s="16">
        <v>3.6</v>
      </c>
      <c r="J54" s="16">
        <v>15</v>
      </c>
      <c r="K54" s="16">
        <v>13.5</v>
      </c>
      <c r="L54" s="16">
        <v>3.9</v>
      </c>
      <c r="M54" s="139"/>
    </row>
  </sheetData>
  <mergeCells count="66">
    <mergeCell ref="R18:R19"/>
    <mergeCell ref="R20:R21"/>
    <mergeCell ref="R22:R23"/>
    <mergeCell ref="R24:R25"/>
    <mergeCell ref="Q26:R26"/>
    <mergeCell ref="X1:Y1"/>
    <mergeCell ref="T1:T2"/>
    <mergeCell ref="U1:U2"/>
    <mergeCell ref="S1:S2"/>
    <mergeCell ref="Q1:R2"/>
    <mergeCell ref="O1:O2"/>
    <mergeCell ref="V1:W1"/>
    <mergeCell ref="U3:U28"/>
    <mergeCell ref="T3:T9"/>
    <mergeCell ref="T10:T25"/>
    <mergeCell ref="P1:P2"/>
    <mergeCell ref="O3:O28"/>
    <mergeCell ref="P3:P28"/>
    <mergeCell ref="Q3:R9"/>
    <mergeCell ref="R10:R11"/>
    <mergeCell ref="R12:R13"/>
    <mergeCell ref="R14:R15"/>
    <mergeCell ref="R16:R17"/>
    <mergeCell ref="Q10:Q25"/>
    <mergeCell ref="Q27:R27"/>
    <mergeCell ref="Q28:R28"/>
    <mergeCell ref="G1:I1"/>
    <mergeCell ref="J1:L1"/>
    <mergeCell ref="M1:M2"/>
    <mergeCell ref="A3:A54"/>
    <mergeCell ref="B3:B54"/>
    <mergeCell ref="F1:F2"/>
    <mergeCell ref="A1:A2"/>
    <mergeCell ref="B1:B2"/>
    <mergeCell ref="C1:C2"/>
    <mergeCell ref="D1:D2"/>
    <mergeCell ref="E1:E2"/>
    <mergeCell ref="C49:C50"/>
    <mergeCell ref="C51:C52"/>
    <mergeCell ref="M11:M12"/>
    <mergeCell ref="E13:E14"/>
    <mergeCell ref="M13:M14"/>
    <mergeCell ref="E15:E16"/>
    <mergeCell ref="M15:M16"/>
    <mergeCell ref="C17:C20"/>
    <mergeCell ref="C3:C16"/>
    <mergeCell ref="E3:E4"/>
    <mergeCell ref="M3:M4"/>
    <mergeCell ref="E5:E6"/>
    <mergeCell ref="M5:M6"/>
    <mergeCell ref="E7:E8"/>
    <mergeCell ref="M7:M8"/>
    <mergeCell ref="E9:E10"/>
    <mergeCell ref="M9:M10"/>
    <mergeCell ref="E11:E12"/>
    <mergeCell ref="C53:C54"/>
    <mergeCell ref="M49:M50"/>
    <mergeCell ref="M51:M52"/>
    <mergeCell ref="M53:M54"/>
    <mergeCell ref="C21:C24"/>
    <mergeCell ref="C25:C28"/>
    <mergeCell ref="C29:C32"/>
    <mergeCell ref="C33:C36"/>
    <mergeCell ref="C37:C40"/>
    <mergeCell ref="C41:C44"/>
    <mergeCell ref="C45:C4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1_문헌 특성</vt:lpstr>
      <vt:lpstr>2_결과지표_안전성</vt:lpstr>
      <vt:lpstr>2_결과지표_효과성</vt:lpstr>
      <vt:lpstr>3_비뚤림위험 평가</vt:lpstr>
      <vt:lpstr>(부록) Venturi(2016) 연구 자료추출 재가공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2021-11-19T06:50:31Z</dcterms:created>
  <dcterms:modified xsi:type="dcterms:W3CDTF">2023-04-17T05:06:29Z</dcterms:modified>
</cp:coreProperties>
</file>