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01.안건\01_로봇수술\03_문헌\추출\"/>
    </mc:Choice>
  </mc:AlternateContent>
  <bookViews>
    <workbookView xWindow="0" yWindow="0" windowWidth="28800" windowHeight="10605"/>
  </bookViews>
  <sheets>
    <sheet name="1_문헌특성" sheetId="1" r:id="rId1"/>
    <sheet name="2_결과지표_연속형" sheetId="2" r:id="rId2"/>
    <sheet name="3_결과지표_범주형" sheetId="3" r:id="rId3"/>
    <sheet name="4_비뚤림위험평가" sheetId="4" r:id="rId4"/>
  </sheets>
  <definedNames>
    <definedName name="_xlnm._FilterDatabase" localSheetId="0" hidden="1">'1_문헌특성'!$A$4:$AP$11</definedName>
    <definedName name="_xlnm._FilterDatabase" localSheetId="1" hidden="1">'2_결과지표_연속형'!$B$7:$AD$118</definedName>
    <definedName name="_xlnm._FilterDatabase" localSheetId="2" hidden="1">'3_결과지표_범주형'!$B$7:$Z$172</definedName>
    <definedName name="_xlnm._FilterDatabase" localSheetId="3" hidden="1">'4_비뚤림위험평가'!$A$5:$U$9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4" l="1"/>
  <c r="E8" i="4"/>
  <c r="E9" i="4"/>
  <c r="E6" i="4"/>
  <c r="C171" i="3" l="1"/>
  <c r="D171" i="3"/>
  <c r="E171" i="3"/>
  <c r="F171" i="3"/>
  <c r="G171" i="3"/>
  <c r="H171" i="3"/>
  <c r="I171" i="3"/>
  <c r="C172" i="3"/>
  <c r="D172" i="3"/>
  <c r="E172" i="3"/>
  <c r="F172" i="3"/>
  <c r="G172" i="3"/>
  <c r="H172" i="3"/>
  <c r="I172" i="3"/>
  <c r="C170" i="3"/>
  <c r="D170" i="3"/>
  <c r="E170" i="3"/>
  <c r="F170" i="3"/>
  <c r="G170" i="3"/>
  <c r="H170" i="3"/>
  <c r="I170" i="3"/>
  <c r="C12" i="3" l="1"/>
  <c r="D12" i="3"/>
  <c r="E12" i="3"/>
  <c r="F12" i="3"/>
  <c r="G12" i="3"/>
  <c r="H12" i="3"/>
  <c r="I12" i="3"/>
  <c r="C13" i="3"/>
  <c r="D13" i="3"/>
  <c r="E13" i="3"/>
  <c r="F13" i="3"/>
  <c r="G13" i="3"/>
  <c r="H13" i="3"/>
  <c r="I13" i="3"/>
  <c r="C14" i="3"/>
  <c r="D14" i="3"/>
  <c r="E14" i="3"/>
  <c r="F14" i="3"/>
  <c r="G14" i="3"/>
  <c r="H14" i="3"/>
  <c r="I14" i="3"/>
  <c r="C15" i="3"/>
  <c r="D15" i="3"/>
  <c r="E15" i="3"/>
  <c r="F15" i="3"/>
  <c r="G15" i="3"/>
  <c r="H15" i="3"/>
  <c r="I15"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2" i="3"/>
  <c r="D22" i="3"/>
  <c r="E22" i="3"/>
  <c r="F22" i="3"/>
  <c r="G22" i="3"/>
  <c r="H22" i="3"/>
  <c r="I22" i="3"/>
  <c r="C23" i="3"/>
  <c r="D23" i="3"/>
  <c r="E23" i="3"/>
  <c r="F23" i="3"/>
  <c r="G23" i="3"/>
  <c r="H23" i="3"/>
  <c r="I23" i="3"/>
  <c r="C24" i="3"/>
  <c r="D24" i="3"/>
  <c r="E24" i="3"/>
  <c r="F24" i="3"/>
  <c r="G24" i="3"/>
  <c r="H24" i="3"/>
  <c r="I24" i="3"/>
  <c r="C25" i="3"/>
  <c r="D25" i="3"/>
  <c r="E25" i="3"/>
  <c r="F25" i="3"/>
  <c r="G25" i="3"/>
  <c r="H25" i="3"/>
  <c r="I25" i="3"/>
  <c r="C26" i="3"/>
  <c r="D26" i="3"/>
  <c r="E26" i="3"/>
  <c r="F26" i="3"/>
  <c r="G26" i="3"/>
  <c r="H26" i="3"/>
  <c r="I26" i="3"/>
  <c r="C27" i="3"/>
  <c r="D27" i="3"/>
  <c r="E27" i="3"/>
  <c r="F27" i="3"/>
  <c r="G27" i="3"/>
  <c r="H27" i="3"/>
  <c r="I27"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7" i="3"/>
  <c r="D37" i="3"/>
  <c r="E37" i="3"/>
  <c r="F37" i="3"/>
  <c r="G37" i="3"/>
  <c r="H37" i="3"/>
  <c r="I37" i="3"/>
  <c r="C38" i="3"/>
  <c r="D38" i="3"/>
  <c r="E38" i="3"/>
  <c r="F38" i="3"/>
  <c r="G38" i="3"/>
  <c r="H38" i="3"/>
  <c r="I38" i="3"/>
  <c r="C39" i="3"/>
  <c r="D39" i="3"/>
  <c r="E39" i="3"/>
  <c r="F39" i="3"/>
  <c r="G39" i="3"/>
  <c r="H39" i="3"/>
  <c r="I39" i="3"/>
  <c r="C40" i="3"/>
  <c r="D40" i="3"/>
  <c r="E40" i="3"/>
  <c r="F40" i="3"/>
  <c r="G40" i="3"/>
  <c r="H40" i="3"/>
  <c r="I40" i="3"/>
  <c r="C41" i="3"/>
  <c r="D41" i="3"/>
  <c r="E41" i="3"/>
  <c r="F41" i="3"/>
  <c r="G41" i="3"/>
  <c r="H41" i="3"/>
  <c r="I41" i="3"/>
  <c r="C42" i="3"/>
  <c r="D42" i="3"/>
  <c r="E42" i="3"/>
  <c r="F42" i="3"/>
  <c r="G42" i="3"/>
  <c r="H42" i="3"/>
  <c r="I42" i="3"/>
  <c r="C43" i="3"/>
  <c r="D43" i="3"/>
  <c r="E43" i="3"/>
  <c r="F43" i="3"/>
  <c r="G43" i="3"/>
  <c r="H43" i="3"/>
  <c r="I43" i="3"/>
  <c r="C44" i="3"/>
  <c r="D44" i="3"/>
  <c r="E44" i="3"/>
  <c r="F44" i="3"/>
  <c r="G44" i="3"/>
  <c r="H44" i="3"/>
  <c r="I44" i="3"/>
  <c r="C45" i="3"/>
  <c r="D45" i="3"/>
  <c r="E45" i="3"/>
  <c r="F45" i="3"/>
  <c r="G45" i="3"/>
  <c r="H45" i="3"/>
  <c r="I45" i="3"/>
  <c r="C46" i="3"/>
  <c r="D46" i="3"/>
  <c r="E46" i="3"/>
  <c r="F46" i="3"/>
  <c r="G46" i="3"/>
  <c r="H46" i="3"/>
  <c r="I46" i="3"/>
  <c r="C47" i="3"/>
  <c r="D47" i="3"/>
  <c r="E47" i="3"/>
  <c r="F47" i="3"/>
  <c r="G47" i="3"/>
  <c r="H47" i="3"/>
  <c r="I47" i="3"/>
  <c r="C48" i="3"/>
  <c r="D48" i="3"/>
  <c r="E48" i="3"/>
  <c r="F48" i="3"/>
  <c r="G48" i="3"/>
  <c r="H48" i="3"/>
  <c r="I48" i="3"/>
  <c r="C49" i="3"/>
  <c r="D49" i="3"/>
  <c r="E49" i="3"/>
  <c r="F49" i="3"/>
  <c r="G49" i="3"/>
  <c r="H49" i="3"/>
  <c r="I49" i="3"/>
  <c r="C50" i="3"/>
  <c r="D50" i="3"/>
  <c r="E50" i="3"/>
  <c r="F50" i="3"/>
  <c r="G50" i="3"/>
  <c r="H50" i="3"/>
  <c r="I50" i="3"/>
  <c r="C51" i="3"/>
  <c r="D51" i="3"/>
  <c r="E51" i="3"/>
  <c r="F51" i="3"/>
  <c r="G51" i="3"/>
  <c r="H51" i="3"/>
  <c r="I51" i="3"/>
  <c r="C52" i="3"/>
  <c r="D52" i="3"/>
  <c r="E52" i="3"/>
  <c r="F52" i="3"/>
  <c r="G52" i="3"/>
  <c r="H52" i="3"/>
  <c r="I52" i="3"/>
  <c r="C53" i="3"/>
  <c r="D53" i="3"/>
  <c r="E53" i="3"/>
  <c r="F53" i="3"/>
  <c r="G53" i="3"/>
  <c r="H53" i="3"/>
  <c r="I53" i="3"/>
  <c r="C54" i="3"/>
  <c r="D54" i="3"/>
  <c r="E54" i="3"/>
  <c r="F54" i="3"/>
  <c r="G54" i="3"/>
  <c r="H54" i="3"/>
  <c r="I54" i="3"/>
  <c r="C55" i="3"/>
  <c r="D55" i="3"/>
  <c r="E55" i="3"/>
  <c r="F55" i="3"/>
  <c r="G55" i="3"/>
  <c r="H55" i="3"/>
  <c r="I55" i="3"/>
  <c r="C56" i="3"/>
  <c r="D56" i="3"/>
  <c r="E56" i="3"/>
  <c r="F56" i="3"/>
  <c r="G56" i="3"/>
  <c r="H56" i="3"/>
  <c r="I56" i="3"/>
  <c r="C57" i="3"/>
  <c r="D57" i="3"/>
  <c r="E57" i="3"/>
  <c r="F57" i="3"/>
  <c r="G57" i="3"/>
  <c r="H57" i="3"/>
  <c r="I57" i="3"/>
  <c r="C58" i="3"/>
  <c r="D58" i="3"/>
  <c r="E58" i="3"/>
  <c r="F58" i="3"/>
  <c r="G58" i="3"/>
  <c r="H58" i="3"/>
  <c r="I58" i="3"/>
  <c r="C59" i="3"/>
  <c r="D59" i="3"/>
  <c r="E59" i="3"/>
  <c r="F59" i="3"/>
  <c r="G59" i="3"/>
  <c r="H59" i="3"/>
  <c r="I59" i="3"/>
  <c r="C60" i="3"/>
  <c r="D60" i="3"/>
  <c r="E60" i="3"/>
  <c r="F60" i="3"/>
  <c r="G60" i="3"/>
  <c r="H60" i="3"/>
  <c r="I60" i="3"/>
  <c r="C61" i="3"/>
  <c r="D61" i="3"/>
  <c r="E61" i="3"/>
  <c r="F61" i="3"/>
  <c r="G61" i="3"/>
  <c r="H61" i="3"/>
  <c r="I61" i="3"/>
  <c r="C62" i="3"/>
  <c r="D62" i="3"/>
  <c r="E62" i="3"/>
  <c r="F62" i="3"/>
  <c r="G62" i="3"/>
  <c r="H62" i="3"/>
  <c r="I62" i="3"/>
  <c r="C63" i="3"/>
  <c r="D63" i="3"/>
  <c r="E63" i="3"/>
  <c r="F63" i="3"/>
  <c r="G63" i="3"/>
  <c r="H63" i="3"/>
  <c r="I63" i="3"/>
  <c r="C64" i="3"/>
  <c r="D64" i="3"/>
  <c r="E64" i="3"/>
  <c r="F64" i="3"/>
  <c r="G64" i="3"/>
  <c r="H64" i="3"/>
  <c r="I64" i="3"/>
  <c r="C65" i="3"/>
  <c r="D65" i="3"/>
  <c r="E65" i="3"/>
  <c r="F65" i="3"/>
  <c r="G65" i="3"/>
  <c r="H65" i="3"/>
  <c r="I65" i="3"/>
  <c r="C66" i="3"/>
  <c r="D66" i="3"/>
  <c r="E66" i="3"/>
  <c r="F66" i="3"/>
  <c r="G66" i="3"/>
  <c r="H66" i="3"/>
  <c r="I66" i="3"/>
  <c r="C67" i="3"/>
  <c r="D67" i="3"/>
  <c r="E67" i="3"/>
  <c r="F67" i="3"/>
  <c r="G67" i="3"/>
  <c r="H67" i="3"/>
  <c r="I67" i="3"/>
  <c r="C68" i="3"/>
  <c r="D68" i="3"/>
  <c r="E68" i="3"/>
  <c r="F68" i="3"/>
  <c r="G68" i="3"/>
  <c r="H68" i="3"/>
  <c r="I68" i="3"/>
  <c r="C69" i="3"/>
  <c r="D69" i="3"/>
  <c r="E69" i="3"/>
  <c r="F69" i="3"/>
  <c r="G69" i="3"/>
  <c r="H69" i="3"/>
  <c r="I69" i="3"/>
  <c r="C70" i="3"/>
  <c r="D70" i="3"/>
  <c r="E70" i="3"/>
  <c r="F70" i="3"/>
  <c r="G70" i="3"/>
  <c r="H70" i="3"/>
  <c r="I70" i="3"/>
  <c r="C71" i="3"/>
  <c r="D71" i="3"/>
  <c r="E71" i="3"/>
  <c r="F71" i="3"/>
  <c r="G71" i="3"/>
  <c r="H71" i="3"/>
  <c r="I71" i="3"/>
  <c r="C72" i="3"/>
  <c r="D72" i="3"/>
  <c r="E72" i="3"/>
  <c r="F72" i="3"/>
  <c r="G72" i="3"/>
  <c r="H72" i="3"/>
  <c r="I72" i="3"/>
  <c r="C73" i="3"/>
  <c r="D73" i="3"/>
  <c r="E73" i="3"/>
  <c r="F73" i="3"/>
  <c r="G73" i="3"/>
  <c r="H73" i="3"/>
  <c r="I73" i="3"/>
  <c r="C74" i="3"/>
  <c r="D74" i="3"/>
  <c r="E74" i="3"/>
  <c r="F74" i="3"/>
  <c r="G74" i="3"/>
  <c r="H74" i="3"/>
  <c r="I74" i="3"/>
  <c r="C75" i="3"/>
  <c r="D75" i="3"/>
  <c r="E75" i="3"/>
  <c r="F75" i="3"/>
  <c r="G75" i="3"/>
  <c r="H75" i="3"/>
  <c r="I75" i="3"/>
  <c r="C76" i="3"/>
  <c r="D76" i="3"/>
  <c r="E76" i="3"/>
  <c r="F76" i="3"/>
  <c r="G76" i="3"/>
  <c r="H76" i="3"/>
  <c r="I76" i="3"/>
  <c r="C77" i="3"/>
  <c r="D77" i="3"/>
  <c r="E77" i="3"/>
  <c r="F77" i="3"/>
  <c r="G77" i="3"/>
  <c r="H77" i="3"/>
  <c r="I77" i="3"/>
  <c r="C78" i="3"/>
  <c r="D78" i="3"/>
  <c r="E78" i="3"/>
  <c r="F78" i="3"/>
  <c r="G78" i="3"/>
  <c r="H78" i="3"/>
  <c r="I78" i="3"/>
  <c r="C79" i="3"/>
  <c r="D79" i="3"/>
  <c r="E79" i="3"/>
  <c r="F79" i="3"/>
  <c r="G79" i="3"/>
  <c r="H79" i="3"/>
  <c r="I79" i="3"/>
  <c r="C80" i="3"/>
  <c r="D80" i="3"/>
  <c r="E80" i="3"/>
  <c r="F80" i="3"/>
  <c r="G80" i="3"/>
  <c r="H80" i="3"/>
  <c r="I80" i="3"/>
  <c r="C81" i="3"/>
  <c r="D81" i="3"/>
  <c r="E81" i="3"/>
  <c r="F81" i="3"/>
  <c r="G81" i="3"/>
  <c r="H81" i="3"/>
  <c r="I81" i="3"/>
  <c r="C82" i="3"/>
  <c r="D82" i="3"/>
  <c r="E82" i="3"/>
  <c r="F82" i="3"/>
  <c r="G82" i="3"/>
  <c r="H82" i="3"/>
  <c r="I82" i="3"/>
  <c r="C83" i="3"/>
  <c r="D83" i="3"/>
  <c r="E83" i="3"/>
  <c r="F83" i="3"/>
  <c r="G83" i="3"/>
  <c r="H83" i="3"/>
  <c r="I83" i="3"/>
  <c r="C84" i="3"/>
  <c r="D84" i="3"/>
  <c r="E84" i="3"/>
  <c r="F84" i="3"/>
  <c r="G84" i="3"/>
  <c r="H84" i="3"/>
  <c r="I84" i="3"/>
  <c r="C85" i="3"/>
  <c r="D85" i="3"/>
  <c r="E85" i="3"/>
  <c r="F85" i="3"/>
  <c r="G85" i="3"/>
  <c r="H85" i="3"/>
  <c r="I85" i="3"/>
  <c r="C86" i="3"/>
  <c r="D86" i="3"/>
  <c r="E86" i="3"/>
  <c r="F86" i="3"/>
  <c r="G86" i="3"/>
  <c r="H86" i="3"/>
  <c r="I86" i="3"/>
  <c r="C87" i="3"/>
  <c r="D87" i="3"/>
  <c r="E87" i="3"/>
  <c r="F87" i="3"/>
  <c r="G87" i="3"/>
  <c r="H87" i="3"/>
  <c r="I87" i="3"/>
  <c r="C88" i="3"/>
  <c r="D88" i="3"/>
  <c r="E88" i="3"/>
  <c r="F88" i="3"/>
  <c r="G88" i="3"/>
  <c r="H88" i="3"/>
  <c r="I88" i="3"/>
  <c r="C89" i="3"/>
  <c r="D89" i="3"/>
  <c r="E89" i="3"/>
  <c r="F89" i="3"/>
  <c r="G89" i="3"/>
  <c r="H89" i="3"/>
  <c r="I89" i="3"/>
  <c r="C90" i="3"/>
  <c r="D90" i="3"/>
  <c r="E90" i="3"/>
  <c r="F90" i="3"/>
  <c r="G90" i="3"/>
  <c r="H90" i="3"/>
  <c r="I90" i="3"/>
  <c r="C91" i="3"/>
  <c r="D91" i="3"/>
  <c r="E91" i="3"/>
  <c r="F91" i="3"/>
  <c r="G91" i="3"/>
  <c r="H91" i="3"/>
  <c r="I91" i="3"/>
  <c r="C92" i="3"/>
  <c r="D92" i="3"/>
  <c r="E92" i="3"/>
  <c r="F92" i="3"/>
  <c r="G92" i="3"/>
  <c r="H92" i="3"/>
  <c r="I92" i="3"/>
  <c r="C93" i="3"/>
  <c r="D93" i="3"/>
  <c r="E93" i="3"/>
  <c r="F93" i="3"/>
  <c r="G93" i="3"/>
  <c r="H93" i="3"/>
  <c r="I93" i="3"/>
  <c r="C94" i="3"/>
  <c r="D94" i="3"/>
  <c r="E94" i="3"/>
  <c r="F94" i="3"/>
  <c r="G94" i="3"/>
  <c r="H94" i="3"/>
  <c r="I94" i="3"/>
  <c r="C95" i="3"/>
  <c r="D95" i="3"/>
  <c r="E95" i="3"/>
  <c r="F95" i="3"/>
  <c r="G95" i="3"/>
  <c r="H95" i="3"/>
  <c r="I95" i="3"/>
  <c r="C96" i="3"/>
  <c r="D96" i="3"/>
  <c r="E96" i="3"/>
  <c r="F96" i="3"/>
  <c r="G96" i="3"/>
  <c r="H96" i="3"/>
  <c r="I96" i="3"/>
  <c r="C97" i="3"/>
  <c r="D97" i="3"/>
  <c r="E97" i="3"/>
  <c r="F97" i="3"/>
  <c r="G97" i="3"/>
  <c r="H97" i="3"/>
  <c r="I97" i="3"/>
  <c r="C98" i="3"/>
  <c r="D98" i="3"/>
  <c r="E98" i="3"/>
  <c r="F98" i="3"/>
  <c r="G98" i="3"/>
  <c r="H98" i="3"/>
  <c r="I98" i="3"/>
  <c r="C99" i="3"/>
  <c r="D99" i="3"/>
  <c r="E99" i="3"/>
  <c r="F99" i="3"/>
  <c r="G99" i="3"/>
  <c r="H99" i="3"/>
  <c r="I99" i="3"/>
  <c r="C100" i="3"/>
  <c r="D100" i="3"/>
  <c r="E100" i="3"/>
  <c r="F100" i="3"/>
  <c r="G100" i="3"/>
  <c r="H100" i="3"/>
  <c r="I100" i="3"/>
  <c r="C101" i="3"/>
  <c r="D101" i="3"/>
  <c r="E101" i="3"/>
  <c r="F101" i="3"/>
  <c r="G101" i="3"/>
  <c r="H101" i="3"/>
  <c r="I101" i="3"/>
  <c r="C102" i="3"/>
  <c r="D102" i="3"/>
  <c r="E102" i="3"/>
  <c r="F102" i="3"/>
  <c r="G102" i="3"/>
  <c r="H102" i="3"/>
  <c r="I102" i="3"/>
  <c r="C103" i="3"/>
  <c r="D103" i="3"/>
  <c r="E103" i="3"/>
  <c r="F103" i="3"/>
  <c r="G103" i="3"/>
  <c r="H103" i="3"/>
  <c r="I103" i="3"/>
  <c r="C104" i="3"/>
  <c r="D104" i="3"/>
  <c r="E104" i="3"/>
  <c r="F104" i="3"/>
  <c r="G104" i="3"/>
  <c r="H104" i="3"/>
  <c r="I104" i="3"/>
  <c r="C105" i="3"/>
  <c r="D105" i="3"/>
  <c r="E105" i="3"/>
  <c r="F105" i="3"/>
  <c r="G105" i="3"/>
  <c r="H105" i="3"/>
  <c r="I105" i="3"/>
  <c r="C106" i="3"/>
  <c r="D106" i="3"/>
  <c r="E106" i="3"/>
  <c r="F106" i="3"/>
  <c r="G106" i="3"/>
  <c r="H106" i="3"/>
  <c r="I106" i="3"/>
  <c r="C107" i="3"/>
  <c r="D107" i="3"/>
  <c r="E107" i="3"/>
  <c r="F107" i="3"/>
  <c r="G107" i="3"/>
  <c r="H107" i="3"/>
  <c r="I107" i="3"/>
  <c r="C108" i="3"/>
  <c r="D108" i="3"/>
  <c r="E108" i="3"/>
  <c r="F108" i="3"/>
  <c r="G108" i="3"/>
  <c r="H108" i="3"/>
  <c r="I108" i="3"/>
  <c r="C109" i="3"/>
  <c r="D109" i="3"/>
  <c r="E109" i="3"/>
  <c r="F109" i="3"/>
  <c r="G109" i="3"/>
  <c r="H109" i="3"/>
  <c r="I109" i="3"/>
  <c r="C110" i="3"/>
  <c r="D110" i="3"/>
  <c r="E110" i="3"/>
  <c r="F110" i="3"/>
  <c r="G110" i="3"/>
  <c r="H110" i="3"/>
  <c r="I110" i="3"/>
  <c r="C111" i="3"/>
  <c r="D111" i="3"/>
  <c r="E111" i="3"/>
  <c r="F111" i="3"/>
  <c r="G111" i="3"/>
  <c r="H111" i="3"/>
  <c r="I111" i="3"/>
  <c r="C112" i="3"/>
  <c r="D112" i="3"/>
  <c r="E112" i="3"/>
  <c r="F112" i="3"/>
  <c r="G112" i="3"/>
  <c r="H112" i="3"/>
  <c r="I112" i="3"/>
  <c r="C113" i="3"/>
  <c r="D113" i="3"/>
  <c r="E113" i="3"/>
  <c r="F113" i="3"/>
  <c r="G113" i="3"/>
  <c r="H113" i="3"/>
  <c r="I113" i="3"/>
  <c r="C114" i="3"/>
  <c r="D114" i="3"/>
  <c r="E114" i="3"/>
  <c r="F114" i="3"/>
  <c r="G114" i="3"/>
  <c r="H114" i="3"/>
  <c r="I114" i="3"/>
  <c r="C115" i="3"/>
  <c r="D115" i="3"/>
  <c r="E115" i="3"/>
  <c r="F115" i="3"/>
  <c r="G115" i="3"/>
  <c r="H115" i="3"/>
  <c r="I115" i="3"/>
  <c r="C116" i="3"/>
  <c r="D116" i="3"/>
  <c r="E116" i="3"/>
  <c r="F116" i="3"/>
  <c r="G116" i="3"/>
  <c r="H116" i="3"/>
  <c r="I116" i="3"/>
  <c r="C117" i="3"/>
  <c r="D117" i="3"/>
  <c r="E117" i="3"/>
  <c r="F117" i="3"/>
  <c r="G117" i="3"/>
  <c r="H117" i="3"/>
  <c r="I117" i="3"/>
  <c r="C118" i="3"/>
  <c r="D118" i="3"/>
  <c r="E118" i="3"/>
  <c r="F118" i="3"/>
  <c r="G118" i="3"/>
  <c r="H118" i="3"/>
  <c r="I118" i="3"/>
  <c r="C119" i="3"/>
  <c r="D119" i="3"/>
  <c r="E119" i="3"/>
  <c r="F119" i="3"/>
  <c r="G119" i="3"/>
  <c r="H119" i="3"/>
  <c r="I119" i="3"/>
  <c r="C120" i="3"/>
  <c r="D120" i="3"/>
  <c r="E120" i="3"/>
  <c r="F120" i="3"/>
  <c r="G120" i="3"/>
  <c r="H120" i="3"/>
  <c r="I120" i="3"/>
  <c r="C121" i="3"/>
  <c r="D121" i="3"/>
  <c r="E121" i="3"/>
  <c r="F121" i="3"/>
  <c r="G121" i="3"/>
  <c r="H121" i="3"/>
  <c r="I121" i="3"/>
  <c r="C122" i="3"/>
  <c r="D122" i="3"/>
  <c r="E122" i="3"/>
  <c r="F122" i="3"/>
  <c r="G122" i="3"/>
  <c r="H122" i="3"/>
  <c r="I122" i="3"/>
  <c r="C123" i="3"/>
  <c r="D123" i="3"/>
  <c r="E123" i="3"/>
  <c r="F123" i="3"/>
  <c r="G123" i="3"/>
  <c r="H123" i="3"/>
  <c r="I123" i="3"/>
  <c r="C124" i="3"/>
  <c r="D124" i="3"/>
  <c r="E124" i="3"/>
  <c r="F124" i="3"/>
  <c r="G124" i="3"/>
  <c r="H124" i="3"/>
  <c r="I124" i="3"/>
  <c r="C125" i="3"/>
  <c r="D125" i="3"/>
  <c r="E125" i="3"/>
  <c r="F125" i="3"/>
  <c r="G125" i="3"/>
  <c r="H125" i="3"/>
  <c r="I125" i="3"/>
  <c r="C126" i="3"/>
  <c r="D126" i="3"/>
  <c r="E126" i="3"/>
  <c r="F126" i="3"/>
  <c r="G126" i="3"/>
  <c r="H126" i="3"/>
  <c r="I126" i="3"/>
  <c r="C127" i="3"/>
  <c r="D127" i="3"/>
  <c r="E127" i="3"/>
  <c r="F127" i="3"/>
  <c r="G127" i="3"/>
  <c r="H127" i="3"/>
  <c r="I127" i="3"/>
  <c r="C128" i="3"/>
  <c r="D128" i="3"/>
  <c r="E128" i="3"/>
  <c r="F128" i="3"/>
  <c r="G128" i="3"/>
  <c r="H128" i="3"/>
  <c r="I128" i="3"/>
  <c r="C129" i="3"/>
  <c r="D129" i="3"/>
  <c r="E129" i="3"/>
  <c r="F129" i="3"/>
  <c r="G129" i="3"/>
  <c r="H129" i="3"/>
  <c r="I129" i="3"/>
  <c r="C130" i="3"/>
  <c r="D130" i="3"/>
  <c r="E130" i="3"/>
  <c r="F130" i="3"/>
  <c r="G130" i="3"/>
  <c r="H130" i="3"/>
  <c r="I130" i="3"/>
  <c r="C131" i="3"/>
  <c r="D131" i="3"/>
  <c r="E131" i="3"/>
  <c r="F131" i="3"/>
  <c r="G131" i="3"/>
  <c r="H131" i="3"/>
  <c r="I131" i="3"/>
  <c r="C132" i="3"/>
  <c r="D132" i="3"/>
  <c r="E132" i="3"/>
  <c r="F132" i="3"/>
  <c r="G132" i="3"/>
  <c r="H132" i="3"/>
  <c r="I132" i="3"/>
  <c r="C133" i="3"/>
  <c r="D133" i="3"/>
  <c r="E133" i="3"/>
  <c r="F133" i="3"/>
  <c r="G133" i="3"/>
  <c r="H133" i="3"/>
  <c r="I133" i="3"/>
  <c r="C134" i="3"/>
  <c r="D134" i="3"/>
  <c r="E134" i="3"/>
  <c r="F134" i="3"/>
  <c r="G134" i="3"/>
  <c r="H134" i="3"/>
  <c r="I134" i="3"/>
  <c r="C135" i="3"/>
  <c r="D135" i="3"/>
  <c r="E135" i="3"/>
  <c r="F135" i="3"/>
  <c r="G135" i="3"/>
  <c r="H135" i="3"/>
  <c r="I135" i="3"/>
  <c r="C136" i="3"/>
  <c r="D136" i="3"/>
  <c r="E136" i="3"/>
  <c r="F136" i="3"/>
  <c r="G136" i="3"/>
  <c r="H136" i="3"/>
  <c r="I136" i="3"/>
  <c r="C137" i="3"/>
  <c r="D137" i="3"/>
  <c r="E137" i="3"/>
  <c r="F137" i="3"/>
  <c r="G137" i="3"/>
  <c r="H137" i="3"/>
  <c r="I137" i="3"/>
  <c r="C138" i="3"/>
  <c r="D138" i="3"/>
  <c r="E138" i="3"/>
  <c r="F138" i="3"/>
  <c r="G138" i="3"/>
  <c r="H138" i="3"/>
  <c r="I138" i="3"/>
  <c r="C139" i="3"/>
  <c r="D139" i="3"/>
  <c r="E139" i="3"/>
  <c r="F139" i="3"/>
  <c r="G139" i="3"/>
  <c r="H139" i="3"/>
  <c r="I139" i="3"/>
  <c r="C140" i="3"/>
  <c r="D140" i="3"/>
  <c r="E140" i="3"/>
  <c r="F140" i="3"/>
  <c r="G140" i="3"/>
  <c r="H140" i="3"/>
  <c r="I140" i="3"/>
  <c r="C141" i="3"/>
  <c r="D141" i="3"/>
  <c r="E141" i="3"/>
  <c r="F141" i="3"/>
  <c r="G141" i="3"/>
  <c r="H141" i="3"/>
  <c r="I141" i="3"/>
  <c r="C142" i="3"/>
  <c r="D142" i="3"/>
  <c r="E142" i="3"/>
  <c r="F142" i="3"/>
  <c r="G142" i="3"/>
  <c r="H142" i="3"/>
  <c r="I142" i="3"/>
  <c r="C143" i="3"/>
  <c r="D143" i="3"/>
  <c r="E143" i="3"/>
  <c r="F143" i="3"/>
  <c r="G143" i="3"/>
  <c r="H143" i="3"/>
  <c r="I143" i="3"/>
  <c r="C144" i="3"/>
  <c r="D144" i="3"/>
  <c r="E144" i="3"/>
  <c r="F144" i="3"/>
  <c r="G144" i="3"/>
  <c r="H144" i="3"/>
  <c r="I144" i="3"/>
  <c r="C145" i="3"/>
  <c r="D145" i="3"/>
  <c r="E145" i="3"/>
  <c r="F145" i="3"/>
  <c r="G145" i="3"/>
  <c r="H145" i="3"/>
  <c r="I145" i="3"/>
  <c r="C146" i="3"/>
  <c r="D146" i="3"/>
  <c r="E146" i="3"/>
  <c r="F146" i="3"/>
  <c r="G146" i="3"/>
  <c r="H146" i="3"/>
  <c r="I146" i="3"/>
  <c r="C147" i="3"/>
  <c r="D147" i="3"/>
  <c r="E147" i="3"/>
  <c r="F147" i="3"/>
  <c r="G147" i="3"/>
  <c r="H147" i="3"/>
  <c r="I147" i="3"/>
  <c r="C148" i="3"/>
  <c r="D148" i="3"/>
  <c r="E148" i="3"/>
  <c r="F148" i="3"/>
  <c r="G148" i="3"/>
  <c r="H148" i="3"/>
  <c r="I148" i="3"/>
  <c r="C149" i="3"/>
  <c r="D149" i="3"/>
  <c r="E149" i="3"/>
  <c r="F149" i="3"/>
  <c r="G149" i="3"/>
  <c r="H149" i="3"/>
  <c r="I149" i="3"/>
  <c r="C150" i="3"/>
  <c r="D150" i="3"/>
  <c r="E150" i="3"/>
  <c r="F150" i="3"/>
  <c r="G150" i="3"/>
  <c r="H150" i="3"/>
  <c r="I150" i="3"/>
  <c r="C151" i="3"/>
  <c r="D151" i="3"/>
  <c r="E151" i="3"/>
  <c r="F151" i="3"/>
  <c r="G151" i="3"/>
  <c r="H151" i="3"/>
  <c r="I151" i="3"/>
  <c r="C152" i="3"/>
  <c r="D152" i="3"/>
  <c r="E152" i="3"/>
  <c r="F152" i="3"/>
  <c r="G152" i="3"/>
  <c r="H152" i="3"/>
  <c r="I152" i="3"/>
  <c r="C153" i="3"/>
  <c r="D153" i="3"/>
  <c r="E153" i="3"/>
  <c r="F153" i="3"/>
  <c r="G153" i="3"/>
  <c r="H153" i="3"/>
  <c r="I153" i="3"/>
  <c r="C154" i="3"/>
  <c r="D154" i="3"/>
  <c r="E154" i="3"/>
  <c r="F154" i="3"/>
  <c r="G154" i="3"/>
  <c r="H154" i="3"/>
  <c r="I154" i="3"/>
  <c r="C155" i="3"/>
  <c r="D155" i="3"/>
  <c r="E155" i="3"/>
  <c r="F155" i="3"/>
  <c r="G155" i="3"/>
  <c r="H155" i="3"/>
  <c r="I155" i="3"/>
  <c r="C156" i="3"/>
  <c r="D156" i="3"/>
  <c r="E156" i="3"/>
  <c r="F156" i="3"/>
  <c r="G156" i="3"/>
  <c r="H156" i="3"/>
  <c r="I156" i="3"/>
  <c r="C157" i="3"/>
  <c r="D157" i="3"/>
  <c r="E157" i="3"/>
  <c r="F157" i="3"/>
  <c r="G157" i="3"/>
  <c r="H157" i="3"/>
  <c r="I157" i="3"/>
  <c r="C158" i="3"/>
  <c r="D158" i="3"/>
  <c r="E158" i="3"/>
  <c r="F158" i="3"/>
  <c r="G158" i="3"/>
  <c r="H158" i="3"/>
  <c r="I158" i="3"/>
  <c r="C159" i="3"/>
  <c r="D159" i="3"/>
  <c r="E159" i="3"/>
  <c r="F159" i="3"/>
  <c r="G159" i="3"/>
  <c r="H159" i="3"/>
  <c r="I159" i="3"/>
  <c r="C160" i="3"/>
  <c r="D160" i="3"/>
  <c r="E160" i="3"/>
  <c r="F160" i="3"/>
  <c r="G160" i="3"/>
  <c r="H160" i="3"/>
  <c r="I160" i="3"/>
  <c r="C161" i="3"/>
  <c r="D161" i="3"/>
  <c r="E161" i="3"/>
  <c r="F161" i="3"/>
  <c r="G161" i="3"/>
  <c r="H161" i="3"/>
  <c r="I161" i="3"/>
  <c r="C162" i="3"/>
  <c r="D162" i="3"/>
  <c r="E162" i="3"/>
  <c r="F162" i="3"/>
  <c r="G162" i="3"/>
  <c r="H162" i="3"/>
  <c r="I162" i="3"/>
  <c r="C163" i="3"/>
  <c r="D163" i="3"/>
  <c r="E163" i="3"/>
  <c r="F163" i="3"/>
  <c r="G163" i="3"/>
  <c r="H163" i="3"/>
  <c r="I163" i="3"/>
  <c r="C164" i="3"/>
  <c r="D164" i="3"/>
  <c r="E164" i="3"/>
  <c r="F164" i="3"/>
  <c r="G164" i="3"/>
  <c r="H164" i="3"/>
  <c r="I164" i="3"/>
  <c r="C165" i="3"/>
  <c r="D165" i="3"/>
  <c r="E165" i="3"/>
  <c r="F165" i="3"/>
  <c r="G165" i="3"/>
  <c r="H165" i="3"/>
  <c r="I165" i="3"/>
  <c r="C166" i="3"/>
  <c r="D166" i="3"/>
  <c r="E166" i="3"/>
  <c r="F166" i="3"/>
  <c r="G166" i="3"/>
  <c r="H166" i="3"/>
  <c r="I166" i="3"/>
  <c r="C167" i="3"/>
  <c r="D167" i="3"/>
  <c r="E167" i="3"/>
  <c r="F167" i="3"/>
  <c r="G167" i="3"/>
  <c r="H167" i="3"/>
  <c r="I167" i="3"/>
  <c r="C168" i="3"/>
  <c r="D168" i="3"/>
  <c r="E168" i="3"/>
  <c r="F168" i="3"/>
  <c r="G168" i="3"/>
  <c r="H168" i="3"/>
  <c r="I168" i="3"/>
  <c r="C169" i="3"/>
  <c r="D169" i="3"/>
  <c r="E169" i="3"/>
  <c r="F169" i="3"/>
  <c r="G169" i="3"/>
  <c r="H169" i="3"/>
  <c r="I169" i="3"/>
  <c r="C8" i="2" l="1"/>
  <c r="D8" i="2"/>
  <c r="E8" i="2"/>
  <c r="F8" i="2"/>
  <c r="G8" i="2"/>
  <c r="H8" i="2"/>
  <c r="I8" i="2"/>
  <c r="C9" i="2"/>
  <c r="D9" i="2"/>
  <c r="E9" i="2"/>
  <c r="F9" i="2"/>
  <c r="G9" i="2"/>
  <c r="H9" i="2"/>
  <c r="I9" i="2"/>
  <c r="C10" i="2"/>
  <c r="D10" i="2"/>
  <c r="E10" i="2"/>
  <c r="F10" i="2"/>
  <c r="G10" i="2"/>
  <c r="H10" i="2"/>
  <c r="I10" i="2"/>
  <c r="C11" i="2"/>
  <c r="D11" i="2"/>
  <c r="E11" i="2"/>
  <c r="F11" i="2"/>
  <c r="G11" i="2"/>
  <c r="H11" i="2"/>
  <c r="I11" i="2"/>
  <c r="C12" i="2"/>
  <c r="D12" i="2"/>
  <c r="E12" i="2"/>
  <c r="F12" i="2"/>
  <c r="G12" i="2"/>
  <c r="H12" i="2"/>
  <c r="I12" i="2"/>
  <c r="C13" i="2"/>
  <c r="D13" i="2"/>
  <c r="E13" i="2"/>
  <c r="F13" i="2"/>
  <c r="G13" i="2"/>
  <c r="H13" i="2"/>
  <c r="I13" i="2"/>
  <c r="C14" i="2"/>
  <c r="D14" i="2"/>
  <c r="E14" i="2"/>
  <c r="F14" i="2"/>
  <c r="G14" i="2"/>
  <c r="H14" i="2"/>
  <c r="I14" i="2"/>
  <c r="C15" i="2"/>
  <c r="D15" i="2"/>
  <c r="E15" i="2"/>
  <c r="F15" i="2"/>
  <c r="G15" i="2"/>
  <c r="H15" i="2"/>
  <c r="I15" i="2"/>
  <c r="C16" i="2"/>
  <c r="D16" i="2"/>
  <c r="E16" i="2"/>
  <c r="F16" i="2"/>
  <c r="G16" i="2"/>
  <c r="H16" i="2"/>
  <c r="I16" i="2"/>
  <c r="C17" i="2"/>
  <c r="D17" i="2"/>
  <c r="E17" i="2"/>
  <c r="F17" i="2"/>
  <c r="G17" i="2"/>
  <c r="H17" i="2"/>
  <c r="I17" i="2"/>
  <c r="C18" i="2"/>
  <c r="D18" i="2"/>
  <c r="E18" i="2"/>
  <c r="F18" i="2"/>
  <c r="G18" i="2"/>
  <c r="H18" i="2"/>
  <c r="I18" i="2"/>
  <c r="C19" i="2"/>
  <c r="D19" i="2"/>
  <c r="E19" i="2"/>
  <c r="F19" i="2"/>
  <c r="G19" i="2"/>
  <c r="H19" i="2"/>
  <c r="I19" i="2"/>
  <c r="C20" i="2"/>
  <c r="D20" i="2"/>
  <c r="E20" i="2"/>
  <c r="F20" i="2"/>
  <c r="G20" i="2"/>
  <c r="H20" i="2"/>
  <c r="I20" i="2"/>
  <c r="C21" i="2"/>
  <c r="D21" i="2"/>
  <c r="E21" i="2"/>
  <c r="F21" i="2"/>
  <c r="G21" i="2"/>
  <c r="H21" i="2"/>
  <c r="I21" i="2"/>
  <c r="C22" i="2"/>
  <c r="D22" i="2"/>
  <c r="E22" i="2"/>
  <c r="F22" i="2"/>
  <c r="G22" i="2"/>
  <c r="H22" i="2"/>
  <c r="I22" i="2"/>
  <c r="C23" i="2"/>
  <c r="D23" i="2"/>
  <c r="E23" i="2"/>
  <c r="F23" i="2"/>
  <c r="G23" i="2"/>
  <c r="H23" i="2"/>
  <c r="I23" i="2"/>
  <c r="C24" i="2"/>
  <c r="D24" i="2"/>
  <c r="E24" i="2"/>
  <c r="F24" i="2"/>
  <c r="G24" i="2"/>
  <c r="H24" i="2"/>
  <c r="I24" i="2"/>
  <c r="C25" i="2"/>
  <c r="D25" i="2"/>
  <c r="E25" i="2"/>
  <c r="F25" i="2"/>
  <c r="G25" i="2"/>
  <c r="H25" i="2"/>
  <c r="I25" i="2"/>
  <c r="C26" i="2"/>
  <c r="D26" i="2"/>
  <c r="E26" i="2"/>
  <c r="F26" i="2"/>
  <c r="G26" i="2"/>
  <c r="H26" i="2"/>
  <c r="I26" i="2"/>
  <c r="C27" i="2"/>
  <c r="D27" i="2"/>
  <c r="E27" i="2"/>
  <c r="F27" i="2"/>
  <c r="G27" i="2"/>
  <c r="H27" i="2"/>
  <c r="I27" i="2"/>
  <c r="C28" i="2"/>
  <c r="D28" i="2"/>
  <c r="E28" i="2"/>
  <c r="F28" i="2"/>
  <c r="G28" i="2"/>
  <c r="H28" i="2"/>
  <c r="I28" i="2"/>
  <c r="C29" i="2"/>
  <c r="D29" i="2"/>
  <c r="E29" i="2"/>
  <c r="F29" i="2"/>
  <c r="G29" i="2"/>
  <c r="H29" i="2"/>
  <c r="I29" i="2"/>
  <c r="C30" i="2"/>
  <c r="D30" i="2"/>
  <c r="E30" i="2"/>
  <c r="F30" i="2"/>
  <c r="G30" i="2"/>
  <c r="H30" i="2"/>
  <c r="I30" i="2"/>
  <c r="C31" i="2"/>
  <c r="D31" i="2"/>
  <c r="E31" i="2"/>
  <c r="F31" i="2"/>
  <c r="G31" i="2"/>
  <c r="H31" i="2"/>
  <c r="I31" i="2"/>
  <c r="C32" i="2"/>
  <c r="D32" i="2"/>
  <c r="E32" i="2"/>
  <c r="F32" i="2"/>
  <c r="G32" i="2"/>
  <c r="H32" i="2"/>
  <c r="I32" i="2"/>
  <c r="C33" i="2"/>
  <c r="D33" i="2"/>
  <c r="E33" i="2"/>
  <c r="F33" i="2"/>
  <c r="G33" i="2"/>
  <c r="H33" i="2"/>
  <c r="I33" i="2"/>
  <c r="C34" i="2"/>
  <c r="D34" i="2"/>
  <c r="E34" i="2"/>
  <c r="F34" i="2"/>
  <c r="G34" i="2"/>
  <c r="H34" i="2"/>
  <c r="I34" i="2"/>
  <c r="C35" i="2"/>
  <c r="D35" i="2"/>
  <c r="E35" i="2"/>
  <c r="F35" i="2"/>
  <c r="G35" i="2"/>
  <c r="H35" i="2"/>
  <c r="I35" i="2"/>
  <c r="C36" i="2"/>
  <c r="D36" i="2"/>
  <c r="E36" i="2"/>
  <c r="F36" i="2"/>
  <c r="G36" i="2"/>
  <c r="H36" i="2"/>
  <c r="I36" i="2"/>
  <c r="C37" i="2"/>
  <c r="D37" i="2"/>
  <c r="E37" i="2"/>
  <c r="F37" i="2"/>
  <c r="G37" i="2"/>
  <c r="H37" i="2"/>
  <c r="I37" i="2"/>
  <c r="C38" i="2"/>
  <c r="D38" i="2"/>
  <c r="E38" i="2"/>
  <c r="F38" i="2"/>
  <c r="G38" i="2"/>
  <c r="H38" i="2"/>
  <c r="I38" i="2"/>
  <c r="C39" i="2"/>
  <c r="D39" i="2"/>
  <c r="E39" i="2"/>
  <c r="F39" i="2"/>
  <c r="G39" i="2"/>
  <c r="H39" i="2"/>
  <c r="I39" i="2"/>
  <c r="C40" i="2"/>
  <c r="D40" i="2"/>
  <c r="E40" i="2"/>
  <c r="F40" i="2"/>
  <c r="G40" i="2"/>
  <c r="H40" i="2"/>
  <c r="I40" i="2"/>
  <c r="C41" i="2"/>
  <c r="D41" i="2"/>
  <c r="E41" i="2"/>
  <c r="F41" i="2"/>
  <c r="G41" i="2"/>
  <c r="H41" i="2"/>
  <c r="I41" i="2"/>
  <c r="C42" i="2"/>
  <c r="D42" i="2"/>
  <c r="E42" i="2"/>
  <c r="F42" i="2"/>
  <c r="G42" i="2"/>
  <c r="H42" i="2"/>
  <c r="I42" i="2"/>
  <c r="C43" i="2"/>
  <c r="D43" i="2"/>
  <c r="E43" i="2"/>
  <c r="F43" i="2"/>
  <c r="G43" i="2"/>
  <c r="H43" i="2"/>
  <c r="I43" i="2"/>
  <c r="C44" i="2"/>
  <c r="D44" i="2"/>
  <c r="E44" i="2"/>
  <c r="F44" i="2"/>
  <c r="G44" i="2"/>
  <c r="H44" i="2"/>
  <c r="I44" i="2"/>
  <c r="C45" i="2"/>
  <c r="D45" i="2"/>
  <c r="E45" i="2"/>
  <c r="F45" i="2"/>
  <c r="G45" i="2"/>
  <c r="H45" i="2"/>
  <c r="I45" i="2"/>
  <c r="C46" i="2"/>
  <c r="D46" i="2"/>
  <c r="E46" i="2"/>
  <c r="F46" i="2"/>
  <c r="G46" i="2"/>
  <c r="H46" i="2"/>
  <c r="I46" i="2"/>
  <c r="C47" i="2"/>
  <c r="D47" i="2"/>
  <c r="E47" i="2"/>
  <c r="F47" i="2"/>
  <c r="G47" i="2"/>
  <c r="H47" i="2"/>
  <c r="I47" i="2"/>
  <c r="C48" i="2"/>
  <c r="D48" i="2"/>
  <c r="E48" i="2"/>
  <c r="F48" i="2"/>
  <c r="G48" i="2"/>
  <c r="H48" i="2"/>
  <c r="I48" i="2"/>
  <c r="C49" i="2"/>
  <c r="D49" i="2"/>
  <c r="E49" i="2"/>
  <c r="F49" i="2"/>
  <c r="G49" i="2"/>
  <c r="H49" i="2"/>
  <c r="I49" i="2"/>
  <c r="C50" i="2"/>
  <c r="D50" i="2"/>
  <c r="E50" i="2"/>
  <c r="F50" i="2"/>
  <c r="G50" i="2"/>
  <c r="H50" i="2"/>
  <c r="I50" i="2"/>
  <c r="C51" i="2"/>
  <c r="D51" i="2"/>
  <c r="E51" i="2"/>
  <c r="F51" i="2"/>
  <c r="G51" i="2"/>
  <c r="H51" i="2"/>
  <c r="I51" i="2"/>
  <c r="C52" i="2"/>
  <c r="D52" i="2"/>
  <c r="E52" i="2"/>
  <c r="F52" i="2"/>
  <c r="G52" i="2"/>
  <c r="H52" i="2"/>
  <c r="I52" i="2"/>
  <c r="C53" i="2"/>
  <c r="D53" i="2"/>
  <c r="E53" i="2"/>
  <c r="F53" i="2"/>
  <c r="G53" i="2"/>
  <c r="H53" i="2"/>
  <c r="I53" i="2"/>
  <c r="C54" i="2"/>
  <c r="D54" i="2"/>
  <c r="E54" i="2"/>
  <c r="F54" i="2"/>
  <c r="G54" i="2"/>
  <c r="H54" i="2"/>
  <c r="I54" i="2"/>
  <c r="C55" i="2"/>
  <c r="D55" i="2"/>
  <c r="E55" i="2"/>
  <c r="F55" i="2"/>
  <c r="G55" i="2"/>
  <c r="H55" i="2"/>
  <c r="I55" i="2"/>
  <c r="C56" i="2"/>
  <c r="D56" i="2"/>
  <c r="E56" i="2"/>
  <c r="F56" i="2"/>
  <c r="G56" i="2"/>
  <c r="H56" i="2"/>
  <c r="I56" i="2"/>
  <c r="C57" i="2"/>
  <c r="D57" i="2"/>
  <c r="E57" i="2"/>
  <c r="F57" i="2"/>
  <c r="G57" i="2"/>
  <c r="H57" i="2"/>
  <c r="I57" i="2"/>
  <c r="C58" i="2"/>
  <c r="D58" i="2"/>
  <c r="E58" i="2"/>
  <c r="F58" i="2"/>
  <c r="G58" i="2"/>
  <c r="H58" i="2"/>
  <c r="I58" i="2"/>
  <c r="C59" i="2"/>
  <c r="D59" i="2"/>
  <c r="E59" i="2"/>
  <c r="F59" i="2"/>
  <c r="G59" i="2"/>
  <c r="H59" i="2"/>
  <c r="I59" i="2"/>
  <c r="C60" i="2"/>
  <c r="D60" i="2"/>
  <c r="E60" i="2"/>
  <c r="F60" i="2"/>
  <c r="G60" i="2"/>
  <c r="H60" i="2"/>
  <c r="I60" i="2"/>
  <c r="C61" i="2"/>
  <c r="D61" i="2"/>
  <c r="E61" i="2"/>
  <c r="F61" i="2"/>
  <c r="G61" i="2"/>
  <c r="H61" i="2"/>
  <c r="I61" i="2"/>
  <c r="C62" i="2"/>
  <c r="D62" i="2"/>
  <c r="E62" i="2"/>
  <c r="F62" i="2"/>
  <c r="G62" i="2"/>
  <c r="H62" i="2"/>
  <c r="I62" i="2"/>
  <c r="C63" i="2"/>
  <c r="D63" i="2"/>
  <c r="E63" i="2"/>
  <c r="F63" i="2"/>
  <c r="G63" i="2"/>
  <c r="H63" i="2"/>
  <c r="I63" i="2"/>
  <c r="C64" i="2"/>
  <c r="D64" i="2"/>
  <c r="E64" i="2"/>
  <c r="F64" i="2"/>
  <c r="G64" i="2"/>
  <c r="H64" i="2"/>
  <c r="I64" i="2"/>
  <c r="C65" i="2"/>
  <c r="D65" i="2"/>
  <c r="E65" i="2"/>
  <c r="F65" i="2"/>
  <c r="G65" i="2"/>
  <c r="H65" i="2"/>
  <c r="I65" i="2"/>
  <c r="C66" i="2"/>
  <c r="D66" i="2"/>
  <c r="E66" i="2"/>
  <c r="F66" i="2"/>
  <c r="G66" i="2"/>
  <c r="H66" i="2"/>
  <c r="I66" i="2"/>
  <c r="C67" i="2"/>
  <c r="D67" i="2"/>
  <c r="E67" i="2"/>
  <c r="F67" i="2"/>
  <c r="G67" i="2"/>
  <c r="H67" i="2"/>
  <c r="I67" i="2"/>
  <c r="C68" i="2"/>
  <c r="D68" i="2"/>
  <c r="E68" i="2"/>
  <c r="F68" i="2"/>
  <c r="G68" i="2"/>
  <c r="H68" i="2"/>
  <c r="I68" i="2"/>
  <c r="C69" i="2"/>
  <c r="D69" i="2"/>
  <c r="E69" i="2"/>
  <c r="F69" i="2"/>
  <c r="G69" i="2"/>
  <c r="H69" i="2"/>
  <c r="I69" i="2"/>
  <c r="C70" i="2"/>
  <c r="D70" i="2"/>
  <c r="E70" i="2"/>
  <c r="F70" i="2"/>
  <c r="G70" i="2"/>
  <c r="H70" i="2"/>
  <c r="I70" i="2"/>
  <c r="C71" i="2"/>
  <c r="D71" i="2"/>
  <c r="E71" i="2"/>
  <c r="F71" i="2"/>
  <c r="G71" i="2"/>
  <c r="H71" i="2"/>
  <c r="I71" i="2"/>
  <c r="C72" i="2"/>
  <c r="D72" i="2"/>
  <c r="E72" i="2"/>
  <c r="F72" i="2"/>
  <c r="G72" i="2"/>
  <c r="H72" i="2"/>
  <c r="I72" i="2"/>
  <c r="C73" i="2"/>
  <c r="D73" i="2"/>
  <c r="E73" i="2"/>
  <c r="F73" i="2"/>
  <c r="G73" i="2"/>
  <c r="H73" i="2"/>
  <c r="I73" i="2"/>
  <c r="C74" i="2"/>
  <c r="D74" i="2"/>
  <c r="E74" i="2"/>
  <c r="F74" i="2"/>
  <c r="G74" i="2"/>
  <c r="H74" i="2"/>
  <c r="I74" i="2"/>
  <c r="C75" i="2"/>
  <c r="D75" i="2"/>
  <c r="E75" i="2"/>
  <c r="F75" i="2"/>
  <c r="G75" i="2"/>
  <c r="H75" i="2"/>
  <c r="I75" i="2"/>
  <c r="C76" i="2"/>
  <c r="D76" i="2"/>
  <c r="E76" i="2"/>
  <c r="F76" i="2"/>
  <c r="G76" i="2"/>
  <c r="H76" i="2"/>
  <c r="I76" i="2"/>
  <c r="C77" i="2"/>
  <c r="D77" i="2"/>
  <c r="E77" i="2"/>
  <c r="F77" i="2"/>
  <c r="G77" i="2"/>
  <c r="H77" i="2"/>
  <c r="I77" i="2"/>
  <c r="C78" i="2"/>
  <c r="D78" i="2"/>
  <c r="E78" i="2"/>
  <c r="F78" i="2"/>
  <c r="G78" i="2"/>
  <c r="H78" i="2"/>
  <c r="I78" i="2"/>
  <c r="C79" i="2"/>
  <c r="D79" i="2"/>
  <c r="E79" i="2"/>
  <c r="F79" i="2"/>
  <c r="G79" i="2"/>
  <c r="H79" i="2"/>
  <c r="I79" i="2"/>
  <c r="C80" i="2"/>
  <c r="D80" i="2"/>
  <c r="E80" i="2"/>
  <c r="F80" i="2"/>
  <c r="G80" i="2"/>
  <c r="H80" i="2"/>
  <c r="I80" i="2"/>
  <c r="C81" i="2"/>
  <c r="D81" i="2"/>
  <c r="E81" i="2"/>
  <c r="F81" i="2"/>
  <c r="G81" i="2"/>
  <c r="H81" i="2"/>
  <c r="I81" i="2"/>
  <c r="C82" i="2"/>
  <c r="D82" i="2"/>
  <c r="E82" i="2"/>
  <c r="F82" i="2"/>
  <c r="G82" i="2"/>
  <c r="H82" i="2"/>
  <c r="I82" i="2"/>
  <c r="C83" i="2"/>
  <c r="D83" i="2"/>
  <c r="E83" i="2"/>
  <c r="F83" i="2"/>
  <c r="G83" i="2"/>
  <c r="H83" i="2"/>
  <c r="I83" i="2"/>
  <c r="C84" i="2"/>
  <c r="D84" i="2"/>
  <c r="E84" i="2"/>
  <c r="F84" i="2"/>
  <c r="G84" i="2"/>
  <c r="H84" i="2"/>
  <c r="I84" i="2"/>
  <c r="C85" i="2"/>
  <c r="D85" i="2"/>
  <c r="E85" i="2"/>
  <c r="F85" i="2"/>
  <c r="G85" i="2"/>
  <c r="H85" i="2"/>
  <c r="I85" i="2"/>
  <c r="C86" i="2"/>
  <c r="D86" i="2"/>
  <c r="E86" i="2"/>
  <c r="F86" i="2"/>
  <c r="G86" i="2"/>
  <c r="H86" i="2"/>
  <c r="I86" i="2"/>
  <c r="C87" i="2"/>
  <c r="D87" i="2"/>
  <c r="E87" i="2"/>
  <c r="F87" i="2"/>
  <c r="G87" i="2"/>
  <c r="H87" i="2"/>
  <c r="I87" i="2"/>
  <c r="C88" i="2"/>
  <c r="D88" i="2"/>
  <c r="E88" i="2"/>
  <c r="F88" i="2"/>
  <c r="G88" i="2"/>
  <c r="H88" i="2"/>
  <c r="I88" i="2"/>
  <c r="C89" i="2"/>
  <c r="D89" i="2"/>
  <c r="E89" i="2"/>
  <c r="F89" i="2"/>
  <c r="G89" i="2"/>
  <c r="H89" i="2"/>
  <c r="I89" i="2"/>
  <c r="C90" i="2"/>
  <c r="D90" i="2"/>
  <c r="E90" i="2"/>
  <c r="F90" i="2"/>
  <c r="G90" i="2"/>
  <c r="H90" i="2"/>
  <c r="I90" i="2"/>
  <c r="C91" i="2"/>
  <c r="D91" i="2"/>
  <c r="E91" i="2"/>
  <c r="F91" i="2"/>
  <c r="G91" i="2"/>
  <c r="H91" i="2"/>
  <c r="I91" i="2"/>
  <c r="C92" i="2"/>
  <c r="D92" i="2"/>
  <c r="E92" i="2"/>
  <c r="F92" i="2"/>
  <c r="G92" i="2"/>
  <c r="H92" i="2"/>
  <c r="I92" i="2"/>
  <c r="C93" i="2"/>
  <c r="D93" i="2"/>
  <c r="E93" i="2"/>
  <c r="F93" i="2"/>
  <c r="G93" i="2"/>
  <c r="H93" i="2"/>
  <c r="I93" i="2"/>
  <c r="C94" i="2"/>
  <c r="D94" i="2"/>
  <c r="E94" i="2"/>
  <c r="F94" i="2"/>
  <c r="G94" i="2"/>
  <c r="H94" i="2"/>
  <c r="I94" i="2"/>
  <c r="C95" i="2"/>
  <c r="D95" i="2"/>
  <c r="E95" i="2"/>
  <c r="F95" i="2"/>
  <c r="G95" i="2"/>
  <c r="H95" i="2"/>
  <c r="I95" i="2"/>
  <c r="C96" i="2"/>
  <c r="D96" i="2"/>
  <c r="E96" i="2"/>
  <c r="F96" i="2"/>
  <c r="G96" i="2"/>
  <c r="H96" i="2"/>
  <c r="I96" i="2"/>
  <c r="C97" i="2"/>
  <c r="D97" i="2"/>
  <c r="E97" i="2"/>
  <c r="F97" i="2"/>
  <c r="G97" i="2"/>
  <c r="H97" i="2"/>
  <c r="I97" i="2"/>
  <c r="C98" i="2"/>
  <c r="D98" i="2"/>
  <c r="E98" i="2"/>
  <c r="F98" i="2"/>
  <c r="G98" i="2"/>
  <c r="H98" i="2"/>
  <c r="I98" i="2"/>
  <c r="C99" i="2"/>
  <c r="D99" i="2"/>
  <c r="E99" i="2"/>
  <c r="F99" i="2"/>
  <c r="G99" i="2"/>
  <c r="H99" i="2"/>
  <c r="I99" i="2"/>
  <c r="C100" i="2"/>
  <c r="D100" i="2"/>
  <c r="E100" i="2"/>
  <c r="F100" i="2"/>
  <c r="G100" i="2"/>
  <c r="H100" i="2"/>
  <c r="I100" i="2"/>
  <c r="C101" i="2"/>
  <c r="D101" i="2"/>
  <c r="E101" i="2"/>
  <c r="F101" i="2"/>
  <c r="G101" i="2"/>
  <c r="H101" i="2"/>
  <c r="I101" i="2"/>
  <c r="C102" i="2"/>
  <c r="D102" i="2"/>
  <c r="E102" i="2"/>
  <c r="F102" i="2"/>
  <c r="G102" i="2"/>
  <c r="H102" i="2"/>
  <c r="I102" i="2"/>
  <c r="C103" i="2"/>
  <c r="D103" i="2"/>
  <c r="E103" i="2"/>
  <c r="F103" i="2"/>
  <c r="G103" i="2"/>
  <c r="H103" i="2"/>
  <c r="I103" i="2"/>
  <c r="C104" i="2"/>
  <c r="D104" i="2"/>
  <c r="E104" i="2"/>
  <c r="F104" i="2"/>
  <c r="G104" i="2"/>
  <c r="H104" i="2"/>
  <c r="I104" i="2"/>
  <c r="C105" i="2"/>
  <c r="D105" i="2"/>
  <c r="E105" i="2"/>
  <c r="F105" i="2"/>
  <c r="G105" i="2"/>
  <c r="H105" i="2"/>
  <c r="I105" i="2"/>
  <c r="C106" i="2"/>
  <c r="D106" i="2"/>
  <c r="E106" i="2"/>
  <c r="F106" i="2"/>
  <c r="G106" i="2"/>
  <c r="H106" i="2"/>
  <c r="I106" i="2"/>
  <c r="C107" i="2"/>
  <c r="D107" i="2"/>
  <c r="E107" i="2"/>
  <c r="F107" i="2"/>
  <c r="G107" i="2"/>
  <c r="H107" i="2"/>
  <c r="I107" i="2"/>
  <c r="C108" i="2"/>
  <c r="D108" i="2"/>
  <c r="E108" i="2"/>
  <c r="F108" i="2"/>
  <c r="G108" i="2"/>
  <c r="H108" i="2"/>
  <c r="I108" i="2"/>
  <c r="C109" i="2"/>
  <c r="D109" i="2"/>
  <c r="E109" i="2"/>
  <c r="F109" i="2"/>
  <c r="G109" i="2"/>
  <c r="H109" i="2"/>
  <c r="I109" i="2"/>
  <c r="C110" i="2"/>
  <c r="D110" i="2"/>
  <c r="E110" i="2"/>
  <c r="F110" i="2"/>
  <c r="G110" i="2"/>
  <c r="H110" i="2"/>
  <c r="I110" i="2"/>
  <c r="C111" i="2"/>
  <c r="D111" i="2"/>
  <c r="E111" i="2"/>
  <c r="F111" i="2"/>
  <c r="G111" i="2"/>
  <c r="H111" i="2"/>
  <c r="I111" i="2"/>
  <c r="C112" i="2"/>
  <c r="D112" i="2"/>
  <c r="E112" i="2"/>
  <c r="F112" i="2"/>
  <c r="G112" i="2"/>
  <c r="H112" i="2"/>
  <c r="I112" i="2"/>
  <c r="C113" i="2"/>
  <c r="D113" i="2"/>
  <c r="E113" i="2"/>
  <c r="F113" i="2"/>
  <c r="G113" i="2"/>
  <c r="H113" i="2"/>
  <c r="I113" i="2"/>
  <c r="C114" i="2"/>
  <c r="D114" i="2"/>
  <c r="E114" i="2"/>
  <c r="F114" i="2"/>
  <c r="G114" i="2"/>
  <c r="H114" i="2"/>
  <c r="I114" i="2"/>
  <c r="C115" i="2"/>
  <c r="D115" i="2"/>
  <c r="E115" i="2"/>
  <c r="F115" i="2"/>
  <c r="G115" i="2"/>
  <c r="H115" i="2"/>
  <c r="I115" i="2"/>
  <c r="C116" i="2"/>
  <c r="D116" i="2"/>
  <c r="E116" i="2"/>
  <c r="F116" i="2"/>
  <c r="G116" i="2"/>
  <c r="H116" i="2"/>
  <c r="I116" i="2"/>
  <c r="C117" i="2"/>
  <c r="D117" i="2"/>
  <c r="E117" i="2"/>
  <c r="F117" i="2"/>
  <c r="G117" i="2"/>
  <c r="H117" i="2"/>
  <c r="I117" i="2"/>
  <c r="C118" i="2"/>
  <c r="D118" i="2"/>
  <c r="E118" i="2"/>
  <c r="F118" i="2"/>
  <c r="G118" i="2"/>
  <c r="H118" i="2"/>
  <c r="I118" i="2"/>
  <c r="C8" i="3"/>
  <c r="D8" i="3"/>
  <c r="E8" i="3"/>
  <c r="F8" i="3"/>
  <c r="G8" i="3"/>
  <c r="H8" i="3"/>
  <c r="I8" i="3"/>
  <c r="C9" i="3"/>
  <c r="D9" i="3"/>
  <c r="E9" i="3"/>
  <c r="F9" i="3"/>
  <c r="G9" i="3"/>
  <c r="H9" i="3"/>
  <c r="I9" i="3"/>
  <c r="C10" i="3"/>
  <c r="D10" i="3"/>
  <c r="E10" i="3"/>
  <c r="F10" i="3"/>
  <c r="G10" i="3"/>
  <c r="H10" i="3"/>
  <c r="I10" i="3"/>
  <c r="C11" i="3"/>
  <c r="D11" i="3"/>
  <c r="E11" i="3"/>
  <c r="F11" i="3"/>
  <c r="G11" i="3"/>
  <c r="H11" i="3"/>
  <c r="I11" i="3"/>
  <c r="D6" i="4" l="1"/>
  <c r="F6" i="4"/>
  <c r="D7" i="4"/>
  <c r="F7" i="4"/>
  <c r="D8" i="4"/>
  <c r="F8" i="4"/>
  <c r="C9" i="4"/>
  <c r="D9" i="4"/>
  <c r="F9" i="4"/>
</calcChain>
</file>

<file path=xl/sharedStrings.xml><?xml version="1.0" encoding="utf-8"?>
<sst xmlns="http://schemas.openxmlformats.org/spreadsheetml/2006/main" count="1856" uniqueCount="743">
  <si>
    <t>저자 (year)</t>
    <phoneticPr fontId="1" type="noConversion"/>
  </si>
  <si>
    <t xml:space="preserve">연구설계 </t>
    <phoneticPr fontId="1" type="noConversion"/>
  </si>
  <si>
    <t>연구국가</t>
    <phoneticPr fontId="1" type="noConversion"/>
  </si>
  <si>
    <t>대상자 모집기간</t>
    <phoneticPr fontId="1" type="noConversion"/>
  </si>
  <si>
    <t>참여기관 수</t>
    <phoneticPr fontId="1" type="noConversion"/>
  </si>
  <si>
    <t>질환명</t>
    <phoneticPr fontId="1" type="noConversion"/>
  </si>
  <si>
    <t>선택/배제</t>
    <phoneticPr fontId="1" type="noConversion"/>
  </si>
  <si>
    <t>선택/배제 기준</t>
    <phoneticPr fontId="1" type="noConversion"/>
  </si>
  <si>
    <t>증재군 n(명)</t>
    <phoneticPr fontId="1" type="noConversion"/>
  </si>
  <si>
    <t>총 n(명)</t>
    <phoneticPr fontId="1" type="noConversion"/>
  </si>
  <si>
    <t>대조군 n(명)</t>
    <phoneticPr fontId="1" type="noConversion"/>
  </si>
  <si>
    <t>탈락률(%)
전체(중재 vs. 대조)</t>
    <phoneticPr fontId="1" type="noConversion"/>
  </si>
  <si>
    <t>3군 이상일 경우, 
중재/대조 구성 및 인원</t>
    <phoneticPr fontId="1" type="noConversion"/>
  </si>
  <si>
    <t>중재/대조군 
개수(2군, 3군 등)</t>
    <phoneticPr fontId="1" type="noConversion"/>
  </si>
  <si>
    <t>평균연령 (세)
전체 평균, 또는 각 군별 평균</t>
    <phoneticPr fontId="1" type="noConversion"/>
  </si>
  <si>
    <t>남성(%)</t>
    <phoneticPr fontId="1" type="noConversion"/>
  </si>
  <si>
    <t>기저특성</t>
    <phoneticPr fontId="1" type="noConversion"/>
  </si>
  <si>
    <t>연구대상자 수</t>
    <phoneticPr fontId="1" type="noConversion"/>
  </si>
  <si>
    <t>암 병기
(NTM 병기, 1~4기 등)</t>
    <phoneticPr fontId="1" type="noConversion"/>
  </si>
  <si>
    <t>암 병기</t>
    <phoneticPr fontId="1" type="noConversion"/>
  </si>
  <si>
    <t>그외 질환 관련 지표1</t>
    <phoneticPr fontId="1" type="noConversion"/>
  </si>
  <si>
    <t>결과1</t>
    <phoneticPr fontId="1" type="noConversion"/>
  </si>
  <si>
    <t>그외 질환 관련 지표2</t>
    <phoneticPr fontId="1" type="noConversion"/>
  </si>
  <si>
    <t>결과2</t>
    <phoneticPr fontId="1" type="noConversion"/>
  </si>
  <si>
    <t>그외 질환 관련 지표3</t>
    <phoneticPr fontId="1" type="noConversion"/>
  </si>
  <si>
    <t>결과3</t>
    <phoneticPr fontId="1" type="noConversion"/>
  </si>
  <si>
    <t>중재군</t>
    <phoneticPr fontId="1" type="noConversion"/>
  </si>
  <si>
    <t>대조군</t>
    <phoneticPr fontId="1" type="noConversion"/>
  </si>
  <si>
    <t>3군</t>
    <phoneticPr fontId="1" type="noConversion"/>
  </si>
  <si>
    <t>대조군명</t>
    <phoneticPr fontId="1" type="noConversion"/>
  </si>
  <si>
    <t>3군 이름</t>
    <phoneticPr fontId="1" type="noConversion"/>
  </si>
  <si>
    <t xml:space="preserve">3군 설명 </t>
    <phoneticPr fontId="1" type="noConversion"/>
  </si>
  <si>
    <t>저자결론</t>
    <phoneticPr fontId="1" type="noConversion"/>
  </si>
  <si>
    <t>연속형 결과변수</t>
    <phoneticPr fontId="1" type="noConversion"/>
  </si>
  <si>
    <t>결과지표별로 한줄씩 아래로 추가</t>
    <phoneticPr fontId="1" type="noConversion"/>
  </si>
  <si>
    <t>하위그룹이 있는 경우 추가할 것</t>
    <phoneticPr fontId="1" type="noConversion"/>
  </si>
  <si>
    <t>문헌 no.</t>
    <phoneticPr fontId="1" type="noConversion"/>
  </si>
  <si>
    <t>결과지표 정의</t>
    <phoneticPr fontId="1" type="noConversion"/>
  </si>
  <si>
    <t>결과지표명</t>
    <phoneticPr fontId="1" type="noConversion"/>
  </si>
  <si>
    <t>측정도구/단위</t>
    <phoneticPr fontId="1" type="noConversion"/>
  </si>
  <si>
    <t>측정시점(개월)</t>
    <phoneticPr fontId="1" type="noConversion"/>
  </si>
  <si>
    <t>n</t>
    <phoneticPr fontId="1" type="noConversion"/>
  </si>
  <si>
    <t>mean</t>
    <phoneticPr fontId="1" type="noConversion"/>
  </si>
  <si>
    <t>변화량(최종-기저평균차)</t>
    <phoneticPr fontId="1" type="noConversion"/>
  </si>
  <si>
    <t>95% CI</t>
    <phoneticPr fontId="1" type="noConversion"/>
  </si>
  <si>
    <t>변화량 SD, 95% CI</t>
    <phoneticPr fontId="1" type="noConversion"/>
  </si>
  <si>
    <t xml:space="preserve">대조군 </t>
    <phoneticPr fontId="1" type="noConversion"/>
  </si>
  <si>
    <t>두 군간 차이</t>
    <phoneticPr fontId="1" type="noConversion"/>
  </si>
  <si>
    <t>p-value</t>
    <phoneticPr fontId="1" type="noConversion"/>
  </si>
  <si>
    <t>연구설계</t>
    <phoneticPr fontId="1" type="noConversion"/>
  </si>
  <si>
    <t>질환</t>
    <phoneticPr fontId="1" type="noConversion"/>
  </si>
  <si>
    <t>질환대분류</t>
    <phoneticPr fontId="1" type="noConversion"/>
  </si>
  <si>
    <t>질환상세</t>
    <phoneticPr fontId="1" type="noConversion"/>
  </si>
  <si>
    <t>이분형 결과변수</t>
    <phoneticPr fontId="1" type="noConversion"/>
  </si>
  <si>
    <t>total N</t>
    <phoneticPr fontId="1" type="noConversion"/>
  </si>
  <si>
    <t>event n</t>
    <phoneticPr fontId="1" type="noConversion"/>
  </si>
  <si>
    <t>통계량</t>
    <phoneticPr fontId="1" type="noConversion"/>
  </si>
  <si>
    <t>통계량 지표명</t>
    <phoneticPr fontId="1" type="noConversion"/>
  </si>
  <si>
    <t>통계량(OR,, RR, HR)</t>
    <phoneticPr fontId="1" type="noConversion"/>
  </si>
  <si>
    <t>no.</t>
    <phoneticPr fontId="1" type="noConversion"/>
  </si>
  <si>
    <t>1저자(연도)</t>
    <phoneticPr fontId="1" type="noConversion"/>
  </si>
  <si>
    <t>1. 판단근거</t>
  </si>
  <si>
    <t>2. 판단근거</t>
  </si>
  <si>
    <t>3. 판단근거</t>
  </si>
  <si>
    <t>5. 판단근거</t>
  </si>
  <si>
    <t>6. 판단근거</t>
  </si>
  <si>
    <t>질환 대분류
(과제)</t>
    <phoneticPr fontId="1" type="noConversion"/>
  </si>
  <si>
    <t>질환 상세
(진행성 등 논문에 나와있는대로)</t>
    <phoneticPr fontId="1" type="noConversion"/>
  </si>
  <si>
    <t>질환</t>
    <phoneticPr fontId="1" type="noConversion"/>
  </si>
  <si>
    <t>저자(연도)</t>
    <phoneticPr fontId="1" type="noConversion"/>
  </si>
  <si>
    <t>no.</t>
    <phoneticPr fontId="1" type="noConversion"/>
  </si>
  <si>
    <t>회색 칼럼은 입력x. vlookup 적용중, 문헌특성 sheet 작성 후 문헌번호 입력하면 자동입력</t>
    <phoneticPr fontId="1" type="noConversion"/>
  </si>
  <si>
    <t>비뚤림위험평가</t>
    <phoneticPr fontId="1" type="noConversion"/>
  </si>
  <si>
    <t>비고</t>
    <phoneticPr fontId="1" type="noConversion"/>
  </si>
  <si>
    <t>L: 낮음, H: 높음, U: 불확실, N: 해당없음</t>
    <phoneticPr fontId="1" type="noConversion"/>
  </si>
  <si>
    <t>p-value</t>
    <phoneticPr fontId="1" type="noConversion"/>
  </si>
  <si>
    <t>Yaxley (2016)</t>
    <phoneticPr fontId="1" type="noConversion"/>
  </si>
  <si>
    <t>RCT</t>
    <phoneticPr fontId="1" type="noConversion"/>
  </si>
  <si>
    <t>호주</t>
    <phoneticPr fontId="1" type="noConversion"/>
  </si>
  <si>
    <t>2010.8.23~2014.11.25</t>
    <phoneticPr fontId="1" type="noConversion"/>
  </si>
  <si>
    <t>남성생식기</t>
    <phoneticPr fontId="1" type="noConversion"/>
  </si>
  <si>
    <t>전립선암</t>
    <phoneticPr fontId="1" type="noConversion"/>
  </si>
  <si>
    <t>localised prostate cancer</t>
    <phoneticPr fontId="1" type="noConversion"/>
  </si>
  <si>
    <t xml:space="preserve">선택 
1) 새로 진단된 임상적 국소 전립선암이면서 수술적 치료 선택
2) 영어를 읽고 쓸 수 있는 환자
3) 머리 부상, 치매, 정신과 병력이 없는 환자
4) 동반 암이 없는 환자
5) 기대여명이 10년 이상인 경우
6) 35-70세
배제기준
1) 임상적으로 비국소 전립선암(non-localised prostate cancer clinically)의 근거가 있는 경우
2) PSA&gt;20ng/ml
3) laparoscopic hernia repair 병력이 있는 경우
4) 골반 방사선요법 또는 주요 골반 수술을 받은 적이 있는 경우 
5) non-melanoma skin cancer 외에 5년 이내에 다른 악성종양이 있었던 경우 </t>
    <phoneticPr fontId="1" type="noConversion"/>
  </si>
  <si>
    <t>mean(SD)
•I: 59.6(6.63)
•C: 60.4(5.81)</t>
    <phoneticPr fontId="1" type="noConversion"/>
  </si>
  <si>
    <t>NR</t>
    <phoneticPr fontId="1" type="noConversion"/>
  </si>
  <si>
    <t>L</t>
    <phoneticPr fontId="1" type="noConversion"/>
  </si>
  <si>
    <t>H</t>
    <phoneticPr fontId="1" type="noConversion"/>
  </si>
  <si>
    <t>보고하고자 하는 결과지표 모두 보고함</t>
    <phoneticPr fontId="1" type="noConversion"/>
  </si>
  <si>
    <t>NA</t>
    <phoneticPr fontId="1" type="noConversion"/>
  </si>
  <si>
    <t>기기명
(제조업체, 국가)</t>
    <phoneticPr fontId="1" type="noConversion"/>
  </si>
  <si>
    <t>기타 설명</t>
    <phoneticPr fontId="1" type="noConversion"/>
  </si>
  <si>
    <t>NCT no. 
(임상시험명)</t>
    <phoneticPr fontId="1" type="noConversion"/>
  </si>
  <si>
    <t>결론</t>
    <phoneticPr fontId="1" type="noConversion"/>
  </si>
  <si>
    <t>funding</t>
    <phoneticPr fontId="1" type="noConversion"/>
  </si>
  <si>
    <t>수술명</t>
    <phoneticPr fontId="1" type="noConversion"/>
  </si>
  <si>
    <t>영문명</t>
    <phoneticPr fontId="1" type="noConversion"/>
  </si>
  <si>
    <t>수술번호</t>
    <phoneticPr fontId="1" type="noConversion"/>
  </si>
  <si>
    <t>%</t>
    <phoneticPr fontId="1" type="noConversion"/>
  </si>
  <si>
    <t>예상 출혈량</t>
    <phoneticPr fontId="1" type="noConversion"/>
  </si>
  <si>
    <t>SD</t>
    <phoneticPr fontId="1" type="noConversion"/>
  </si>
  <si>
    <t>range</t>
    <phoneticPr fontId="1" type="noConversion"/>
  </si>
  <si>
    <t>min</t>
    <phoneticPr fontId="1" type="noConversion"/>
  </si>
  <si>
    <t>결과지표 분류</t>
    <phoneticPr fontId="1" type="noConversion"/>
  </si>
  <si>
    <t>결과지표분류</t>
    <phoneticPr fontId="1" type="noConversion"/>
  </si>
  <si>
    <t>합병증</t>
    <phoneticPr fontId="1" type="noConversion"/>
  </si>
  <si>
    <t>삶의 질</t>
    <phoneticPr fontId="1" type="noConversion"/>
  </si>
  <si>
    <t>성기능</t>
    <phoneticPr fontId="1" type="noConversion"/>
  </si>
  <si>
    <t>baseline</t>
    <phoneticPr fontId="1" type="noConversion"/>
  </si>
  <si>
    <t>변화량(중재-대조)</t>
    <phoneticPr fontId="1" type="noConversion"/>
  </si>
  <si>
    <t>mean</t>
    <phoneticPr fontId="1" type="noConversion"/>
  </si>
  <si>
    <t>95%CI</t>
    <phoneticPr fontId="1" type="noConversion"/>
  </si>
  <si>
    <t>HR</t>
    <phoneticPr fontId="1" type="noConversion"/>
  </si>
  <si>
    <t>Clavien-Dindo classification</t>
    <phoneticPr fontId="1" type="noConversion"/>
  </si>
  <si>
    <t>출혈량</t>
    <phoneticPr fontId="1" type="noConversion"/>
  </si>
  <si>
    <t>positive surgical margin</t>
    <phoneticPr fontId="1" type="noConversion"/>
  </si>
  <si>
    <t>none</t>
    <phoneticPr fontId="1" type="noConversion"/>
  </si>
  <si>
    <t>재발</t>
    <phoneticPr fontId="1" type="noConversion"/>
  </si>
  <si>
    <t>병리학적 지표</t>
    <phoneticPr fontId="1" type="noConversion"/>
  </si>
  <si>
    <t>RCT</t>
    <phoneticPr fontId="1" type="noConversion"/>
  </si>
  <si>
    <t>NA</t>
    <phoneticPr fontId="1" type="noConversion"/>
  </si>
  <si>
    <t>L</t>
    <phoneticPr fontId="1" type="noConversion"/>
  </si>
  <si>
    <t>none</t>
    <phoneticPr fontId="1" type="noConversion"/>
  </si>
  <si>
    <t>합병증</t>
    <phoneticPr fontId="1" type="noConversion"/>
  </si>
  <si>
    <t>%</t>
    <phoneticPr fontId="1" type="noConversion"/>
  </si>
  <si>
    <t>mean(SD)</t>
    <phoneticPr fontId="1" type="noConversion"/>
  </si>
  <si>
    <t>수술시간</t>
    <phoneticPr fontId="1" type="noConversion"/>
  </si>
  <si>
    <t>&lt;0.001</t>
    <phoneticPr fontId="1" type="noConversion"/>
  </si>
  <si>
    <t>삶의 질</t>
    <phoneticPr fontId="1" type="noConversion"/>
  </si>
  <si>
    <t>3m</t>
    <phoneticPr fontId="1" type="noConversion"/>
  </si>
  <si>
    <t>6m</t>
    <phoneticPr fontId="1" type="noConversion"/>
  </si>
  <si>
    <t>NR</t>
    <phoneticPr fontId="1" type="noConversion"/>
  </si>
  <si>
    <t>U</t>
    <phoneticPr fontId="1" type="noConversion"/>
  </si>
  <si>
    <t>언급없음</t>
    <phoneticPr fontId="1" type="noConversion"/>
  </si>
  <si>
    <t>&lt;0.0001</t>
    <phoneticPr fontId="1" type="noConversion"/>
  </si>
  <si>
    <t>ml</t>
    <phoneticPr fontId="1" type="noConversion"/>
  </si>
  <si>
    <t>min</t>
    <phoneticPr fontId="1" type="noConversion"/>
  </si>
  <si>
    <t>d</t>
    <phoneticPr fontId="1" type="noConversion"/>
  </si>
  <si>
    <t>Stolzenburg(2021)</t>
    <phoneticPr fontId="1" type="noConversion"/>
  </si>
  <si>
    <t xml:space="preserve">독일 </t>
    <phoneticPr fontId="1" type="noConversion"/>
  </si>
  <si>
    <t>NCT03682146
LAP-01</t>
    <phoneticPr fontId="1" type="noConversion"/>
  </si>
  <si>
    <t>2014.11~2019.4</t>
    <phoneticPr fontId="1" type="noConversion"/>
  </si>
  <si>
    <t>남성생식기</t>
    <phoneticPr fontId="1" type="noConversion"/>
  </si>
  <si>
    <t>전립선암</t>
    <phoneticPr fontId="1" type="noConversion"/>
  </si>
  <si>
    <t>새로 진단된 75세 미만 전립선암</t>
    <phoneticPr fontId="1" type="noConversion"/>
  </si>
  <si>
    <t>선택
1) 조직학적으로 확진된 전립선암(first diagnosis)
2) indication of primary curative radical prostatectomy
3) 75세 이상
4) 무작위 배정에 동의한 경우
5) 설문지를 스스로 작성할 수 있는 환자
6) 동의서를 제공하는 환자
배제
1) 독일에 대한 지식이 부족한 경우
2) 심각한 인지 장애
3) 비만(BMI&gt;35)
4) 현재 심각한 동반질환이 존재하는 경우
5) T4 전립선암의 임상적 근거가 있는 경우
6) 과거 3년 이내에 다른 악성종양이 있었던 경우
7) 전립선암에 대한 다른 neoadjuvant treatment를 받고 있는 경우
8) immunosuppression
9) history of intermittent urinary self-catheterization
10) 정신의학적 이상
11) 만성 비뇨기계 감염(UTI): UTI 치료를 위해 항생제 5회 이상 복용
12) 투석환자
13) 임상시험 참여 이전 3개월 이내에 다음의 치료를 받은 적이 있는 경우: sugery of sigmoid colon, extended haemorrhoidectomy, transurethral needle ablation of the prostate, osteosynthesis of the pelvis, salvage prostatectomy 
14) 임상시험 프로토콜 하에서 자료구축 및 처리에 대한 의지가 부족한 경우</t>
    <phoneticPr fontId="1" type="noConversion"/>
  </si>
  <si>
    <t>Randomisation to each study arm was computer based, and procedure assignment for each patient took place 1 d prior to surgery. Randomisation was stratified by age ( 65 yr and &gt;65 yr) and preoperative nerve sparing (none, unilateral, and bilateral) as well as trial site using a minimisation procedure with a random component.</t>
    <phoneticPr fontId="1" type="noConversion"/>
  </si>
  <si>
    <t>•I: 39/586
•C: 25/196</t>
    <phoneticPr fontId="1" type="noConversion"/>
  </si>
  <si>
    <t>median(quartiles)
•I: 65(59~69)
•C: 65(59-70)</t>
    <phoneticPr fontId="1" type="noConversion"/>
  </si>
  <si>
    <t>BMI (median, (IQR))</t>
    <phoneticPr fontId="1" type="noConversion"/>
  </si>
  <si>
    <t>•I: 27.2(25.2-29.4)
•C: 27.0(25.0-29.1)</t>
    <phoneticPr fontId="1" type="noConversion"/>
  </si>
  <si>
    <t>score 6이하/7-8/9-10
•I: 189(34.2)/319(58)/39(7.1)
•C: 55(32)/106(62)/10(5.9)</t>
    <phoneticPr fontId="1" type="noConversion"/>
  </si>
  <si>
    <t>Gleason sum(n (%))</t>
    <phoneticPr fontId="1" type="noConversion"/>
  </si>
  <si>
    <t xml:space="preserve">전립선정낭전적출술 </t>
    <phoneticPr fontId="1" type="noConversion"/>
  </si>
  <si>
    <t>radical prostatectomy</t>
    <phoneticPr fontId="1" type="noConversion"/>
  </si>
  <si>
    <t>German Cancer Aid</t>
    <phoneticPr fontId="1" type="noConversion"/>
  </si>
  <si>
    <t>로봇보조 전립선정낭전적출술은 복강경 대비 3개월 continence recovery에 유의하게 개선된 효과를 보임</t>
    <phoneticPr fontId="1" type="noConversion"/>
  </si>
  <si>
    <t>The results of the primary and main secondary endpoints replicated the outcomes observed in the intention-to-treat analysis.</t>
    <phoneticPr fontId="1" type="noConversion"/>
  </si>
  <si>
    <t>0.1-17</t>
    <phoneticPr fontId="1" type="noConversion"/>
  </si>
  <si>
    <t>continence rates</t>
    <phoneticPr fontId="1" type="noConversion"/>
  </si>
  <si>
    <t>n(%), no nerve sparing</t>
    <phoneticPr fontId="1" type="noConversion"/>
  </si>
  <si>
    <t>n(%), unilateral nerve sparing</t>
    <phoneticPr fontId="1" type="noConversion"/>
  </si>
  <si>
    <t>n(%), bilateral nerve sparing</t>
    <phoneticPr fontId="1" type="noConversion"/>
  </si>
  <si>
    <t>n(%), total</t>
    <phoneticPr fontId="1" type="noConversion"/>
  </si>
  <si>
    <t>no. of pads</t>
    <phoneticPr fontId="1" type="noConversion"/>
  </si>
  <si>
    <t>n(%), 0개</t>
    <phoneticPr fontId="1" type="noConversion"/>
  </si>
  <si>
    <t>n(%), safety pad</t>
    <phoneticPr fontId="1" type="noConversion"/>
  </si>
  <si>
    <t>n(%), 1개</t>
    <phoneticPr fontId="1" type="noConversion"/>
  </si>
  <si>
    <t>n(%), 2개 이상</t>
    <phoneticPr fontId="1" type="noConversion"/>
  </si>
  <si>
    <t>ICIQ-SF Q1</t>
    <phoneticPr fontId="1" type="noConversion"/>
  </si>
  <si>
    <t>never</t>
    <phoneticPr fontId="1" type="noConversion"/>
  </si>
  <si>
    <t>about once per week or less often</t>
    <phoneticPr fontId="1" type="noConversion"/>
  </si>
  <si>
    <t>2-3 times a week</t>
    <phoneticPr fontId="1" type="noConversion"/>
  </si>
  <si>
    <t>about once daily</t>
    <phoneticPr fontId="1" type="noConversion"/>
  </si>
  <si>
    <t>several times a day</t>
    <phoneticPr fontId="1" type="noConversion"/>
  </si>
  <si>
    <t>all the time</t>
    <phoneticPr fontId="1" type="noConversion"/>
  </si>
  <si>
    <t>moderate</t>
    <phoneticPr fontId="1" type="noConversion"/>
  </si>
  <si>
    <t>large</t>
    <phoneticPr fontId="1" type="noConversion"/>
  </si>
  <si>
    <t>ICIQ-SF Q2</t>
    <phoneticPr fontId="1" type="noConversion"/>
  </si>
  <si>
    <t>ICIQ-SF Q3</t>
    <phoneticPr fontId="1" type="noConversion"/>
  </si>
  <si>
    <t>ICIQ sum</t>
    <phoneticPr fontId="1" type="noConversion"/>
  </si>
  <si>
    <t>continence</t>
    <phoneticPr fontId="1" type="noConversion"/>
  </si>
  <si>
    <t>0.51-0.61</t>
    <phoneticPr fontId="1" type="noConversion"/>
  </si>
  <si>
    <t>0.52-0.63</t>
    <phoneticPr fontId="1" type="noConversion"/>
  </si>
  <si>
    <t>비뇨 증상</t>
    <phoneticPr fontId="1" type="noConversion"/>
  </si>
  <si>
    <t>성 활동</t>
    <phoneticPr fontId="1" type="noConversion"/>
  </si>
  <si>
    <t>성 기능</t>
    <phoneticPr fontId="1" type="noConversion"/>
  </si>
  <si>
    <t>incontinence aid</t>
    <phoneticPr fontId="1" type="noConversion"/>
  </si>
  <si>
    <t>PR-25 Q8, pad 사용한다고 응답한 사람대상</t>
    <phoneticPr fontId="1" type="noConversion"/>
  </si>
  <si>
    <t>little</t>
    <phoneticPr fontId="1" type="noConversion"/>
  </si>
  <si>
    <t>14.6~17.4</t>
    <phoneticPr fontId="1" type="noConversion"/>
  </si>
  <si>
    <t>46.7~51.4</t>
    <phoneticPr fontId="1" type="noConversion"/>
  </si>
  <si>
    <t>64.4~67.7</t>
    <phoneticPr fontId="1" type="noConversion"/>
  </si>
  <si>
    <t>14.3~19.2</t>
    <phoneticPr fontId="1" type="noConversion"/>
  </si>
  <si>
    <t>44.6~53.1</t>
    <phoneticPr fontId="1" type="noConversion"/>
  </si>
  <si>
    <t>64~69.9</t>
    <phoneticPr fontId="1" type="noConversion"/>
  </si>
  <si>
    <t>27.1~9.9</t>
    <phoneticPr fontId="1" type="noConversion"/>
  </si>
  <si>
    <t>62.6~67.4</t>
    <phoneticPr fontId="1" type="noConversion"/>
  </si>
  <si>
    <t>47.1~51.1</t>
    <phoneticPr fontId="1" type="noConversion"/>
  </si>
  <si>
    <t>29.5~34.5</t>
    <phoneticPr fontId="1" type="noConversion"/>
  </si>
  <si>
    <t>60.6~69.1</t>
    <phoneticPr fontId="1" type="noConversion"/>
  </si>
  <si>
    <t>43.2~50.7</t>
    <phoneticPr fontId="1" type="noConversion"/>
  </si>
  <si>
    <t>baseline</t>
    <phoneticPr fontId="1" type="noConversion"/>
  </si>
  <si>
    <t>IIEF sum</t>
    <phoneticPr fontId="1" type="noConversion"/>
  </si>
  <si>
    <t>IIEF residual erectile function</t>
    <phoneticPr fontId="1" type="noConversion"/>
  </si>
  <si>
    <t>13.8~15.0</t>
    <phoneticPr fontId="1" type="noConversion"/>
  </si>
  <si>
    <t>3.3~3.4</t>
    <phoneticPr fontId="1" type="noConversion"/>
  </si>
  <si>
    <t>4.1~5.3</t>
    <phoneticPr fontId="1" type="noConversion"/>
  </si>
  <si>
    <t>1.9~2.1</t>
    <phoneticPr fontId="1" type="noConversion"/>
  </si>
  <si>
    <t>14.0~16.0</t>
    <phoneticPr fontId="1" type="noConversion"/>
  </si>
  <si>
    <t>3.3~3.6</t>
    <phoneticPr fontId="1" type="noConversion"/>
  </si>
  <si>
    <t>2.8~4.9</t>
    <phoneticPr fontId="1" type="noConversion"/>
  </si>
  <si>
    <t>1.6~2.0</t>
    <phoneticPr fontId="1" type="noConversion"/>
  </si>
  <si>
    <t>종양학적 결과</t>
    <phoneticPr fontId="1" type="noConversion"/>
  </si>
  <si>
    <t>RX</t>
    <phoneticPr fontId="1" type="noConversion"/>
  </si>
  <si>
    <t>R0</t>
    <phoneticPr fontId="1" type="noConversion"/>
  </si>
  <si>
    <t>R1</t>
    <phoneticPr fontId="1" type="noConversion"/>
  </si>
  <si>
    <t>N0</t>
    <phoneticPr fontId="1" type="noConversion"/>
  </si>
  <si>
    <t>N1</t>
    <phoneticPr fontId="1" type="noConversion"/>
  </si>
  <si>
    <t>NX</t>
    <phoneticPr fontId="1" type="noConversion"/>
  </si>
  <si>
    <t>LN invasion</t>
    <phoneticPr fontId="1" type="noConversion"/>
  </si>
  <si>
    <t>0.43~0.73</t>
    <phoneticPr fontId="1" type="noConversion"/>
  </si>
  <si>
    <t>0.44~0.98</t>
    <phoneticPr fontId="1" type="noConversion"/>
  </si>
  <si>
    <t>총합병증</t>
    <phoneticPr fontId="1" type="noConversion"/>
  </si>
  <si>
    <t>수술후</t>
    <phoneticPr fontId="1" type="noConversion"/>
  </si>
  <si>
    <t>Stolzenburg(2022)</t>
    <phoneticPr fontId="1" type="noConversion"/>
  </si>
  <si>
    <t>독일</t>
    <phoneticPr fontId="1" type="noConversion"/>
  </si>
  <si>
    <t>전립선 무게</t>
    <phoneticPr fontId="1" type="noConversion"/>
  </si>
  <si>
    <t>median (IQR)</t>
    <phoneticPr fontId="1" type="noConversion"/>
  </si>
  <si>
    <t>g</t>
    <phoneticPr fontId="1" type="noConversion"/>
  </si>
  <si>
    <t>출혈량</t>
    <phoneticPr fontId="1" type="noConversion"/>
  </si>
  <si>
    <t>no. blood conserves</t>
    <phoneticPr fontId="1" type="noConversion"/>
  </si>
  <si>
    <t>개수</t>
    <phoneticPr fontId="1" type="noConversion"/>
  </si>
  <si>
    <t>anastomosis time</t>
    <phoneticPr fontId="1" type="noConversion"/>
  </si>
  <si>
    <t xml:space="preserve">catherterisation 기간 </t>
    <phoneticPr fontId="1" type="noConversion"/>
  </si>
  <si>
    <t>39~61</t>
    <phoneticPr fontId="1" type="noConversion"/>
  </si>
  <si>
    <t>150~350</t>
    <phoneticPr fontId="1" type="noConversion"/>
  </si>
  <si>
    <t>144~208</t>
    <phoneticPr fontId="1" type="noConversion"/>
  </si>
  <si>
    <t>12~30</t>
    <phoneticPr fontId="1" type="noConversion"/>
  </si>
  <si>
    <t>5~7</t>
    <phoneticPr fontId="1" type="noConversion"/>
  </si>
  <si>
    <t>38~60</t>
    <phoneticPr fontId="1" type="noConversion"/>
  </si>
  <si>
    <t>150~300</t>
    <phoneticPr fontId="1" type="noConversion"/>
  </si>
  <si>
    <t>151~195</t>
    <phoneticPr fontId="1" type="noConversion"/>
  </si>
  <si>
    <t>25~43</t>
    <phoneticPr fontId="1" type="noConversion"/>
  </si>
  <si>
    <t>5~10</t>
    <phoneticPr fontId="1" type="noConversion"/>
  </si>
  <si>
    <t>Stolzenburg(2021)과 동일</t>
    <phoneticPr fontId="1" type="noConversion"/>
  </si>
  <si>
    <t>전립선암 환자에서 로봇보조수술은 복강경 대비 일부 영역에서 기능 지표와 관련하여 개선된 결과를 보여줌</t>
    <phoneticPr fontId="1" type="noConversion"/>
  </si>
  <si>
    <t>12m</t>
    <phoneticPr fontId="1" type="noConversion"/>
  </si>
  <si>
    <t>48~58</t>
    <phoneticPr fontId="1" type="noConversion"/>
  </si>
  <si>
    <t>51~61</t>
    <phoneticPr fontId="1" type="noConversion"/>
  </si>
  <si>
    <t>48~57</t>
    <phoneticPr fontId="1" type="noConversion"/>
  </si>
  <si>
    <t>prob. of stocahstic superiority</t>
    <phoneticPr fontId="1" type="noConversion"/>
  </si>
  <si>
    <t>EORTC QLQ-PR25 surinary symptom</t>
    <phoneticPr fontId="1" type="noConversion"/>
  </si>
  <si>
    <t>21~24</t>
    <phoneticPr fontId="1" type="noConversion"/>
  </si>
  <si>
    <t>17.7~20.7</t>
    <phoneticPr fontId="1" type="noConversion"/>
  </si>
  <si>
    <t>20.7~25.9</t>
    <phoneticPr fontId="1" type="noConversion"/>
  </si>
  <si>
    <t>17.5~22.8</t>
    <phoneticPr fontId="1" type="noConversion"/>
  </si>
  <si>
    <t>-0.2~0.1</t>
    <phoneticPr fontId="1" type="noConversion"/>
  </si>
  <si>
    <t>-1.5~0.1</t>
    <phoneticPr fontId="1" type="noConversion"/>
  </si>
  <si>
    <t>-0.24~0.11</t>
    <phoneticPr fontId="1" type="noConversion"/>
  </si>
  <si>
    <t>0.3~0.1</t>
    <phoneticPr fontId="1" type="noConversion"/>
  </si>
  <si>
    <t>-1.4~0.3</t>
    <phoneticPr fontId="1" type="noConversion"/>
  </si>
  <si>
    <t>-0.25~0.10</t>
    <phoneticPr fontId="1" type="noConversion"/>
  </si>
  <si>
    <t>EORTC-RP25</t>
    <phoneticPr fontId="1" type="noConversion"/>
  </si>
  <si>
    <t>IIEF Q1</t>
    <phoneticPr fontId="1" type="noConversion"/>
  </si>
  <si>
    <t>IIEF Q2</t>
    <phoneticPr fontId="1" type="noConversion"/>
  </si>
  <si>
    <t>IIEF Q3</t>
    <phoneticPr fontId="1" type="noConversion"/>
  </si>
  <si>
    <t>-8.1~18</t>
    <phoneticPr fontId="1" type="noConversion"/>
  </si>
  <si>
    <t>6.6~23</t>
    <phoneticPr fontId="1" type="noConversion"/>
  </si>
  <si>
    <t>-6.1~20</t>
    <phoneticPr fontId="1" type="noConversion"/>
  </si>
  <si>
    <t>-6.0~20</t>
    <phoneticPr fontId="1" type="noConversion"/>
  </si>
  <si>
    <t>3.8~25</t>
    <phoneticPr fontId="1" type="noConversion"/>
  </si>
  <si>
    <t>-11~16</t>
    <phoneticPr fontId="1" type="noConversion"/>
  </si>
  <si>
    <t>-16~9.9</t>
    <phoneticPr fontId="1" type="noConversion"/>
  </si>
  <si>
    <t>4.4~28</t>
    <phoneticPr fontId="1" type="noConversion"/>
  </si>
  <si>
    <t>-18~7.5</t>
    <phoneticPr fontId="1" type="noConversion"/>
  </si>
  <si>
    <t>6.3~7.9</t>
    <phoneticPr fontId="1" type="noConversion"/>
  </si>
  <si>
    <t>43.6~50.5</t>
    <phoneticPr fontId="1" type="noConversion"/>
  </si>
  <si>
    <t>45.3~50.1</t>
    <phoneticPr fontId="1" type="noConversion"/>
  </si>
  <si>
    <t>7.1~8.7</t>
    <phoneticPr fontId="1" type="noConversion"/>
  </si>
  <si>
    <t>47.0~53.8</t>
    <phoneticPr fontId="1" type="noConversion"/>
  </si>
  <si>
    <t>48.4~53.1</t>
    <phoneticPr fontId="1" type="noConversion"/>
  </si>
  <si>
    <t>8.6~10.1</t>
    <phoneticPr fontId="1" type="noConversion"/>
  </si>
  <si>
    <t>49.6~56.5</t>
    <phoneticPr fontId="1" type="noConversion"/>
  </si>
  <si>
    <t>50.3~55.0</t>
    <phoneticPr fontId="1" type="noConversion"/>
  </si>
  <si>
    <t>3.9~6.7</t>
    <phoneticPr fontId="1" type="noConversion"/>
  </si>
  <si>
    <t>38.5~50.4</t>
    <phoneticPr fontId="1" type="noConversion"/>
  </si>
  <si>
    <t>42.4~51.4</t>
    <phoneticPr fontId="1" type="noConversion"/>
  </si>
  <si>
    <t>5.3~8.1</t>
    <phoneticPr fontId="1" type="noConversion"/>
  </si>
  <si>
    <t>39.9~51.9</t>
    <phoneticPr fontId="1" type="noConversion"/>
  </si>
  <si>
    <t>46.6~55.4</t>
    <phoneticPr fontId="1" type="noConversion"/>
  </si>
  <si>
    <t>5.4~8.2</t>
    <phoneticPr fontId="1" type="noConversion"/>
  </si>
  <si>
    <t>43.2~55.2</t>
    <phoneticPr fontId="1" type="noConversion"/>
  </si>
  <si>
    <t>44.5~52.8</t>
    <phoneticPr fontId="1" type="noConversion"/>
  </si>
  <si>
    <t>0.46~3.7</t>
    <phoneticPr fontId="1" type="noConversion"/>
  </si>
  <si>
    <t>-2.2~11.2</t>
    <phoneticPr fontId="1" type="noConversion"/>
  </si>
  <si>
    <t>-4.0~7.4</t>
    <phoneticPr fontId="1" type="noConversion"/>
  </si>
  <si>
    <t>-0.15~3.1</t>
    <phoneticPr fontId="1" type="noConversion"/>
  </si>
  <si>
    <t>-0.3~13.1</t>
    <phoneticPr fontId="1" type="noConversion"/>
  </si>
  <si>
    <t>-5.0~6.3</t>
    <phoneticPr fontId="1" type="noConversion"/>
  </si>
  <si>
    <t>1.2~4.4</t>
    <phoneticPr fontId="1" type="noConversion"/>
  </si>
  <si>
    <t>-1.0~12.4</t>
    <phoneticPr fontId="1" type="noConversion"/>
  </si>
  <si>
    <t>-0.6~10.3</t>
    <phoneticPr fontId="1" type="noConversion"/>
  </si>
  <si>
    <t>ASA score/PSA score</t>
    <phoneticPr fontId="1" type="noConversion"/>
  </si>
  <si>
    <t>Cancer Council Queensland</t>
    <phoneticPr fontId="1" type="noConversion"/>
  </si>
  <si>
    <t>NR</t>
    <phoneticPr fontId="1" type="noConversion"/>
  </si>
  <si>
    <t>Randomisation occurred in blocks of ten, with each condition randomly generated five times within each block, to ensure an unpredictable allocation sequence with equal numbers of men in each group at the completion of each block. This sequence was undertaken using a computerised database independent from the study investigators, clinical team, statistician, and research staff.</t>
    <phoneticPr fontId="1" type="noConversion"/>
  </si>
  <si>
    <t>After randomisation, patients were telephoned the same day to be notified of their designated surgical procedure and posted an information booklet outlining expectations for their scheduled operation.</t>
    <phoneticPr fontId="1" type="noConversion"/>
  </si>
  <si>
    <t>L</t>
    <phoneticPr fontId="1" type="noConversion"/>
  </si>
  <si>
    <t>This sequence was undertaken using a computerised database independent from the study investigators, clinical team, statistician, and research staff.</t>
    <phoneticPr fontId="1" type="noConversion"/>
  </si>
  <si>
    <t>ANZCTR12611000661976</t>
    <phoneticPr fontId="1" type="noConversion"/>
  </si>
  <si>
    <t>NA</t>
    <phoneticPr fontId="1" type="noConversion"/>
  </si>
  <si>
    <t>radical prostatectomy에서 로봇보조수술과 개복술은 12주차 기능적 결과지표에서 유사한 결과를 나타내었음</t>
    <phoneticPr fontId="1" type="noConversion"/>
  </si>
  <si>
    <t>EPIC-urinary</t>
    <phoneticPr fontId="1" type="noConversion"/>
  </si>
  <si>
    <t>EPIC-sexual</t>
    <phoneticPr fontId="1" type="noConversion"/>
  </si>
  <si>
    <t>IIEF</t>
    <phoneticPr fontId="1" type="noConversion"/>
  </si>
  <si>
    <t>IIEF total</t>
    <phoneticPr fontId="1" type="noConversion"/>
  </si>
  <si>
    <t>삶의 질</t>
    <phoneticPr fontId="1" type="noConversion"/>
  </si>
  <si>
    <t>EPIC</t>
    <phoneticPr fontId="1" type="noConversion"/>
  </si>
  <si>
    <t>SF36</t>
    <phoneticPr fontId="1" type="noConversion"/>
  </si>
  <si>
    <t>신체적 기능</t>
    <phoneticPr fontId="1" type="noConversion"/>
  </si>
  <si>
    <t>정신적 기능</t>
    <phoneticPr fontId="1" type="noConversion"/>
  </si>
  <si>
    <t>RIES</t>
    <phoneticPr fontId="1" type="noConversion"/>
  </si>
  <si>
    <t>HADS</t>
    <phoneticPr fontId="1" type="noConversion"/>
  </si>
  <si>
    <t>암 특이적 distress</t>
    <phoneticPr fontId="1" type="noConversion"/>
  </si>
  <si>
    <t>심리학적 distress</t>
    <phoneticPr fontId="1" type="noConversion"/>
  </si>
  <si>
    <t>mean(95%CI)</t>
    <phoneticPr fontId="1" type="noConversion"/>
  </si>
  <si>
    <t>86.59~90.40</t>
    <phoneticPr fontId="1" type="noConversion"/>
  </si>
  <si>
    <t>59.32~66.78</t>
    <phoneticPr fontId="1" type="noConversion"/>
  </si>
  <si>
    <t>43.07~50.23</t>
    <phoneticPr fontId="1" type="noConversion"/>
  </si>
  <si>
    <t>58.79~60.75</t>
    <phoneticPr fontId="1" type="noConversion"/>
  </si>
  <si>
    <t>45.61~49.07</t>
    <phoneticPr fontId="1" type="noConversion"/>
  </si>
  <si>
    <t>92.74~95.41</t>
    <phoneticPr fontId="1" type="noConversion"/>
  </si>
  <si>
    <t>1052~14.79</t>
    <phoneticPr fontId="1" type="noConversion"/>
  </si>
  <si>
    <t>6.76~8.87</t>
    <phoneticPr fontId="1" type="noConversion"/>
  </si>
  <si>
    <t>86.74~90.85</t>
    <phoneticPr fontId="1" type="noConversion"/>
  </si>
  <si>
    <t>55.66~63.92</t>
    <phoneticPr fontId="1" type="noConversion"/>
  </si>
  <si>
    <t>40.35~47.58</t>
    <phoneticPr fontId="1" type="noConversion"/>
  </si>
  <si>
    <t>10.52~14.79</t>
    <phoneticPr fontId="1" type="noConversion"/>
  </si>
  <si>
    <t>6m</t>
    <phoneticPr fontId="1" type="noConversion"/>
  </si>
  <si>
    <t>28.67~36.79</t>
    <phoneticPr fontId="1" type="noConversion"/>
  </si>
  <si>
    <t>68.22~73.95</t>
    <phoneticPr fontId="1" type="noConversion"/>
  </si>
  <si>
    <t>22.35~28.92</t>
    <phoneticPr fontId="1" type="noConversion"/>
  </si>
  <si>
    <t>52.70~54.70</t>
    <phoneticPr fontId="1" type="noConversion"/>
  </si>
  <si>
    <t>46.19~49.79</t>
    <phoneticPr fontId="1" type="noConversion"/>
  </si>
  <si>
    <t>89.66~9314</t>
    <phoneticPr fontId="1" type="noConversion"/>
  </si>
  <si>
    <t>5.19~8.23</t>
    <phoneticPr fontId="1" type="noConversion"/>
  </si>
  <si>
    <t>5.10~7.22</t>
    <phoneticPr fontId="1" type="noConversion"/>
  </si>
  <si>
    <t>72.77~77.17</t>
    <phoneticPr fontId="1" type="noConversion"/>
  </si>
  <si>
    <t>27.18~34.21</t>
    <phoneticPr fontId="1" type="noConversion"/>
  </si>
  <si>
    <t>50.71~53.20</t>
    <phoneticPr fontId="1" type="noConversion"/>
  </si>
  <si>
    <t>43.72~47.94</t>
    <phoneticPr fontId="1" type="noConversion"/>
  </si>
  <si>
    <t>90.82~93.82</t>
    <phoneticPr fontId="1" type="noConversion"/>
  </si>
  <si>
    <t>6.52~10.79</t>
    <phoneticPr fontId="1" type="noConversion"/>
  </si>
  <si>
    <t>5.66~8.04</t>
    <phoneticPr fontId="1" type="noConversion"/>
  </si>
  <si>
    <t>21.03~26.47</t>
    <phoneticPr fontId="1" type="noConversion"/>
  </si>
  <si>
    <t>80.23~84.86</t>
    <phoneticPr fontId="1" type="noConversion"/>
  </si>
  <si>
    <t>34.83~42.96</t>
    <phoneticPr fontId="1" type="noConversion"/>
  </si>
  <si>
    <t>26.46~30.81</t>
    <phoneticPr fontId="1" type="noConversion"/>
  </si>
  <si>
    <t>58.51~60.63</t>
    <phoneticPr fontId="1" type="noConversion"/>
  </si>
  <si>
    <t>47.82~51.21</t>
    <phoneticPr fontId="1" type="noConversion"/>
  </si>
  <si>
    <t>93.32~95.64</t>
    <phoneticPr fontId="1" type="noConversion"/>
  </si>
  <si>
    <t>2.91~5.69</t>
    <phoneticPr fontId="1" type="noConversion"/>
  </si>
  <si>
    <t>4.16~6.36</t>
    <phoneticPr fontId="1" type="noConversion"/>
  </si>
  <si>
    <t>81.33~86.17</t>
    <phoneticPr fontId="1" type="noConversion"/>
  </si>
  <si>
    <t>24.30~30.81</t>
    <phoneticPr fontId="1" type="noConversion"/>
  </si>
  <si>
    <t>58.39~60.39</t>
    <phoneticPr fontId="1" type="noConversion"/>
  </si>
  <si>
    <t>45.49~49.41</t>
    <phoneticPr fontId="1" type="noConversion"/>
  </si>
  <si>
    <t>91.80~95.54</t>
    <phoneticPr fontId="1" type="noConversion"/>
  </si>
  <si>
    <t>4.65~8.29</t>
    <phoneticPr fontId="1" type="noConversion"/>
  </si>
  <si>
    <t>5.78~8.28</t>
    <phoneticPr fontId="1" type="noConversion"/>
  </si>
  <si>
    <t>30.94~39.06</t>
    <phoneticPr fontId="1" type="noConversion"/>
  </si>
  <si>
    <t>수술시간-수술</t>
    <phoneticPr fontId="1" type="noConversion"/>
  </si>
  <si>
    <t>수술시간-회복</t>
    <phoneticPr fontId="1" type="noConversion"/>
  </si>
  <si>
    <t>수술시간-수술방</t>
    <phoneticPr fontId="1" type="noConversion"/>
  </si>
  <si>
    <t>수술중 이상반응</t>
    <phoneticPr fontId="1" type="noConversion"/>
  </si>
  <si>
    <t>min</t>
    <phoneticPr fontId="1" type="noConversion"/>
  </si>
  <si>
    <t>ml</t>
    <phoneticPr fontId="1" type="noConversion"/>
  </si>
  <si>
    <t>mean(SD)</t>
    <phoneticPr fontId="1" type="noConversion"/>
  </si>
  <si>
    <t>&lt;0.0001</t>
  </si>
  <si>
    <t>&lt;0.0001</t>
    <phoneticPr fontId="1" type="noConversion"/>
  </si>
  <si>
    <t xml:space="preserve">합병증 </t>
    <phoneticPr fontId="1" type="noConversion"/>
  </si>
  <si>
    <t>수술중 수혈</t>
    <phoneticPr fontId="1" type="noConversion"/>
  </si>
  <si>
    <t>수술후 수혈</t>
    <phoneticPr fontId="1" type="noConversion"/>
  </si>
  <si>
    <t>ICU 입원 여부</t>
    <phoneticPr fontId="1" type="noConversion"/>
  </si>
  <si>
    <t>재입원</t>
    <phoneticPr fontId="1" type="noConversion"/>
  </si>
  <si>
    <t>n(%)</t>
    <phoneticPr fontId="1" type="noConversion"/>
  </si>
  <si>
    <t>수술후 합병증-grade 1</t>
    <phoneticPr fontId="1" type="noConversion"/>
  </si>
  <si>
    <t>수술후 합병증-grade 2</t>
    <phoneticPr fontId="1" type="noConversion"/>
  </si>
  <si>
    <t>수술후 합병증-grade 3a</t>
    <phoneticPr fontId="1" type="noConversion"/>
  </si>
  <si>
    <t>수술후 합병증-grade 4a</t>
    <phoneticPr fontId="1" type="noConversion"/>
  </si>
  <si>
    <t>수술후 합병증-grade 3b</t>
    <phoneticPr fontId="1" type="noConversion"/>
  </si>
  <si>
    <t xml:space="preserve">건 </t>
    <phoneticPr fontId="1" type="noConversion"/>
  </si>
  <si>
    <t>&lt;1</t>
    <phoneticPr fontId="1" type="noConversion"/>
  </si>
  <si>
    <t>Gleason score(n(%))
&lt;=6/7/8/9</t>
    <phoneticPr fontId="1" type="noConversion"/>
  </si>
  <si>
    <t>•I: 23(18)/87(67)/12(9)/8(6)
•C: 20(15)/92(68)/9(7)/14(10)</t>
    <phoneticPr fontId="1" type="noConversion"/>
  </si>
  <si>
    <t>Gleason score-&lt;=6</t>
    <phoneticPr fontId="1" type="noConversion"/>
  </si>
  <si>
    <t>Gleason score-7</t>
    <phoneticPr fontId="1" type="noConversion"/>
  </si>
  <si>
    <t>Gleason score-8</t>
    <phoneticPr fontId="1" type="noConversion"/>
  </si>
  <si>
    <t>Gleason score-9</t>
    <phoneticPr fontId="1" type="noConversion"/>
  </si>
  <si>
    <t>PLND status-performed</t>
    <phoneticPr fontId="1" type="noConversion"/>
  </si>
  <si>
    <t>LN yield</t>
    <phoneticPr fontId="1" type="noConversion"/>
  </si>
  <si>
    <t>pain at rest</t>
    <phoneticPr fontId="1" type="noConversion"/>
  </si>
  <si>
    <t>paain during activitis</t>
    <phoneticPr fontId="1" type="noConversion"/>
  </si>
  <si>
    <t>worst pain</t>
    <phoneticPr fontId="1" type="noConversion"/>
  </si>
  <si>
    <t>Surgical pain scale</t>
    <phoneticPr fontId="1" type="noConversion"/>
  </si>
  <si>
    <t>24h</t>
    <phoneticPr fontId="1" type="noConversion"/>
  </si>
  <si>
    <t>1w</t>
    <phoneticPr fontId="1" type="noConversion"/>
  </si>
  <si>
    <t>6w</t>
  </si>
  <si>
    <t>6w</t>
    <phoneticPr fontId="1" type="noConversion"/>
  </si>
  <si>
    <t>12w</t>
  </si>
  <si>
    <t>12w</t>
    <phoneticPr fontId="1" type="noConversion"/>
  </si>
  <si>
    <t>2.70~3.32</t>
    <phoneticPr fontId="1" type="noConversion"/>
  </si>
  <si>
    <t>4.25~4.95</t>
    <phoneticPr fontId="1" type="noConversion"/>
  </si>
  <si>
    <t>4.92~5.68</t>
    <phoneticPr fontId="1" type="noConversion"/>
  </si>
  <si>
    <t>1.47~2.01</t>
    <phoneticPr fontId="1" type="noConversion"/>
  </si>
  <si>
    <t>2.19~2.82</t>
    <phoneticPr fontId="1" type="noConversion"/>
  </si>
  <si>
    <t>2.01~2.73</t>
    <phoneticPr fontId="1" type="noConversion"/>
  </si>
  <si>
    <t>0.55~1.10</t>
    <phoneticPr fontId="1" type="noConversion"/>
  </si>
  <si>
    <t>0.73~1.21</t>
    <phoneticPr fontId="1" type="noConversion"/>
  </si>
  <si>
    <t>0.49~0.95</t>
    <phoneticPr fontId="1" type="noConversion"/>
  </si>
  <si>
    <t>0.21~0.58</t>
    <phoneticPr fontId="1" type="noConversion"/>
  </si>
  <si>
    <t>0.33~0.77</t>
    <phoneticPr fontId="1" type="noConversion"/>
  </si>
  <si>
    <t>0.26~0.72</t>
    <phoneticPr fontId="1" type="noConversion"/>
  </si>
  <si>
    <t>2.69~3.35</t>
    <phoneticPr fontId="1" type="noConversion"/>
  </si>
  <si>
    <t>5.44~6.23</t>
    <phoneticPr fontId="1" type="noConversion"/>
  </si>
  <si>
    <t>2.91~3.48</t>
    <phoneticPr fontId="1" type="noConversion"/>
  </si>
  <si>
    <t>3.12~3.88</t>
    <phoneticPr fontId="1" type="noConversion"/>
  </si>
  <si>
    <t>0.56~0.99</t>
    <phoneticPr fontId="1" type="noConversion"/>
  </si>
  <si>
    <t>0.84~1.31</t>
    <phoneticPr fontId="1" type="noConversion"/>
  </si>
  <si>
    <t>0.62~1.13</t>
    <phoneticPr fontId="1" type="noConversion"/>
  </si>
  <si>
    <t>0.29~0.66</t>
    <phoneticPr fontId="1" type="noConversion"/>
  </si>
  <si>
    <t>0.38~0.83</t>
    <phoneticPr fontId="1" type="noConversion"/>
  </si>
  <si>
    <t>0.25~0.72</t>
    <phoneticPr fontId="1" type="noConversion"/>
  </si>
  <si>
    <t>6.08~6.81</t>
    <phoneticPr fontId="1" type="noConversion"/>
  </si>
  <si>
    <t>1.74~2.24</t>
  </si>
  <si>
    <t>호주</t>
    <phoneticPr fontId="1" type="noConversion"/>
  </si>
  <si>
    <t>Yaxley(2016)과 동일)</t>
    <phoneticPr fontId="1" type="noConversion"/>
  </si>
  <si>
    <t>• I: 12/163
•C: 6/163</t>
    <phoneticPr fontId="1" type="noConversion"/>
  </si>
  <si>
    <t>at 24m 설문 응답자 기준,
•I: 20/151
•C: 19/157</t>
    <phoneticPr fontId="1" type="noConversion"/>
  </si>
  <si>
    <t>radical prostatectomy에서 로봇보조수술과 개복술은 24개월 차의 장기 기능 결과에서도 유사한 정도를 나타내었음</t>
    <phoneticPr fontId="1" type="noConversion"/>
  </si>
  <si>
    <r>
      <t xml:space="preserve">24
-median(IQR)
</t>
    </r>
    <r>
      <rPr>
        <sz val="9"/>
        <color theme="1"/>
        <rFont val="맑은 고딕"/>
        <family val="3"/>
        <charset val="129"/>
        <scheme val="minor"/>
      </rPr>
      <t>•</t>
    </r>
    <r>
      <rPr>
        <sz val="9"/>
        <color theme="1"/>
        <rFont val="맑은 고딕"/>
        <family val="2"/>
        <charset val="129"/>
        <scheme val="minor"/>
      </rPr>
      <t>I: 24.00m(23.74-24.69)
•C: 23.93m(23.70-24.85)</t>
    </r>
    <phoneticPr fontId="1" type="noConversion"/>
  </si>
  <si>
    <t>12m</t>
    <phoneticPr fontId="1" type="noConversion"/>
  </si>
  <si>
    <t>24m</t>
    <phoneticPr fontId="1" type="noConversion"/>
  </si>
  <si>
    <t>86.79~90.58</t>
    <phoneticPr fontId="1" type="noConversion"/>
  </si>
  <si>
    <t>86.54~90.36</t>
    <phoneticPr fontId="1" type="noConversion"/>
  </si>
  <si>
    <t>34.76~42.49</t>
    <phoneticPr fontId="1" type="noConversion"/>
  </si>
  <si>
    <t>26.41~33.16</t>
    <phoneticPr fontId="1" type="noConversion"/>
  </si>
  <si>
    <t>90.07~92.98</t>
    <phoneticPr fontId="1" type="noConversion"/>
  </si>
  <si>
    <t>38.29~46.72</t>
    <phoneticPr fontId="1" type="noConversion"/>
  </si>
  <si>
    <t>29.87~37.13</t>
    <phoneticPr fontId="1" type="noConversion"/>
  </si>
  <si>
    <t>89.01~92.70</t>
    <phoneticPr fontId="1" type="noConversion"/>
  </si>
  <si>
    <t>42.20~51.60</t>
    <phoneticPr fontId="1" type="noConversion"/>
  </si>
  <si>
    <t>29.82~37.96</t>
    <phoneticPr fontId="1" type="noConversion"/>
  </si>
  <si>
    <t>33.60~41.19</t>
    <phoneticPr fontId="1" type="noConversion"/>
  </si>
  <si>
    <t>26.66~32.84</t>
    <phoneticPr fontId="1" type="noConversion"/>
  </si>
  <si>
    <t>88.89~92.62</t>
    <phoneticPr fontId="1" type="noConversion"/>
  </si>
  <si>
    <t>38.05~46.51</t>
    <phoneticPr fontId="1" type="noConversion"/>
  </si>
  <si>
    <t>29.59~36.61</t>
    <phoneticPr fontId="1" type="noConversion"/>
  </si>
  <si>
    <t>89.64~9303</t>
    <phoneticPr fontId="1" type="noConversion"/>
  </si>
  <si>
    <t>41.17~50.23</t>
    <phoneticPr fontId="1" type="noConversion"/>
  </si>
  <si>
    <t>30.11~37.78</t>
    <phoneticPr fontId="1" type="noConversion"/>
  </si>
  <si>
    <t>재발</t>
    <phoneticPr fontId="1" type="noConversion"/>
  </si>
  <si>
    <t>생물학적 재발</t>
    <phoneticPr fontId="1" type="noConversion"/>
  </si>
  <si>
    <t>pain during activitis</t>
    <phoneticPr fontId="1" type="noConversion"/>
  </si>
  <si>
    <t>IPSS</t>
    <phoneticPr fontId="1" type="noConversion"/>
  </si>
  <si>
    <t>vitality</t>
    <phoneticPr fontId="1" type="noConversion"/>
  </si>
  <si>
    <t>25m</t>
  </si>
  <si>
    <t>26m</t>
  </si>
  <si>
    <t>27m</t>
  </si>
  <si>
    <t>28m</t>
  </si>
  <si>
    <t>29m</t>
  </si>
  <si>
    <t>12w</t>
    <phoneticPr fontId="1" type="noConversion"/>
  </si>
  <si>
    <t>EPIC-bowel</t>
    <phoneticPr fontId="1" type="noConversion"/>
  </si>
  <si>
    <t>52.59~55.10</t>
    <phoneticPr fontId="1" type="noConversion"/>
  </si>
  <si>
    <t>47.18~50.52</t>
    <phoneticPr fontId="1" type="noConversion"/>
  </si>
  <si>
    <t>93.24~96.38</t>
    <phoneticPr fontId="1" type="noConversion"/>
  </si>
  <si>
    <t>3.29~6.48</t>
    <phoneticPr fontId="1" type="noConversion"/>
  </si>
  <si>
    <t>4.63~6.82</t>
    <phoneticPr fontId="1" type="noConversion"/>
  </si>
  <si>
    <t>4.71~6.47</t>
    <phoneticPr fontId="1" type="noConversion"/>
  </si>
  <si>
    <t>65.75~72.58</t>
    <phoneticPr fontId="1" type="noConversion"/>
  </si>
  <si>
    <t>52.40~55.05</t>
    <phoneticPr fontId="1" type="noConversion"/>
  </si>
  <si>
    <t>46.58~49.74</t>
    <phoneticPr fontId="1" type="noConversion"/>
  </si>
  <si>
    <t>93.74~96.43</t>
    <phoneticPr fontId="1" type="noConversion"/>
  </si>
  <si>
    <t>3.52~6.72</t>
    <phoneticPr fontId="1" type="noConversion"/>
  </si>
  <si>
    <t>4.97~7.13</t>
    <phoneticPr fontId="1" type="noConversion"/>
  </si>
  <si>
    <t>4.42~5.86</t>
    <phoneticPr fontId="1" type="noConversion"/>
  </si>
  <si>
    <t>65.34~71.93</t>
    <phoneticPr fontId="1" type="noConversion"/>
  </si>
  <si>
    <t>52.96~55.44</t>
    <phoneticPr fontId="1" type="noConversion"/>
  </si>
  <si>
    <t>47.92~51.18</t>
    <phoneticPr fontId="1" type="noConversion"/>
  </si>
  <si>
    <t>94.24~96.52</t>
    <phoneticPr fontId="1" type="noConversion"/>
  </si>
  <si>
    <t>3.14~6.14</t>
    <phoneticPr fontId="1" type="noConversion"/>
  </si>
  <si>
    <t>4.88~7.18</t>
    <phoneticPr fontId="1" type="noConversion"/>
  </si>
  <si>
    <t>4.41~6.00</t>
    <phoneticPr fontId="1" type="noConversion"/>
  </si>
  <si>
    <t>66.31~73.46</t>
    <phoneticPr fontId="1" type="noConversion"/>
  </si>
  <si>
    <t>51.65~54.12</t>
    <phoneticPr fontId="1" type="noConversion"/>
  </si>
  <si>
    <t>47.03~50.57</t>
    <phoneticPr fontId="1" type="noConversion"/>
  </si>
  <si>
    <t>92.19~95.90</t>
    <phoneticPr fontId="1" type="noConversion"/>
  </si>
  <si>
    <t>4.44~8.34</t>
    <phoneticPr fontId="1" type="noConversion"/>
  </si>
  <si>
    <t>4.95~7.31</t>
    <phoneticPr fontId="1" type="noConversion"/>
  </si>
  <si>
    <t>4.88~6.48</t>
    <phoneticPr fontId="1" type="noConversion"/>
  </si>
  <si>
    <t>65.01~71.40</t>
    <phoneticPr fontId="1" type="noConversion"/>
  </si>
  <si>
    <t>52.96~55.21</t>
    <phoneticPr fontId="1" type="noConversion"/>
  </si>
  <si>
    <t>46.93~50.57</t>
    <phoneticPr fontId="1" type="noConversion"/>
  </si>
  <si>
    <t>92.01~95.65</t>
    <phoneticPr fontId="1" type="noConversion"/>
  </si>
  <si>
    <t>4.18~8.22</t>
    <phoneticPr fontId="1" type="noConversion"/>
  </si>
  <si>
    <t>5.06~7.48</t>
    <phoneticPr fontId="1" type="noConversion"/>
  </si>
  <si>
    <t>4.36~5.92</t>
    <phoneticPr fontId="1" type="noConversion"/>
  </si>
  <si>
    <t>64.61~71.20</t>
    <phoneticPr fontId="1" type="noConversion"/>
  </si>
  <si>
    <t>51.80~54.44</t>
    <phoneticPr fontId="1" type="noConversion"/>
  </si>
  <si>
    <t>46.87~50.67</t>
    <phoneticPr fontId="1" type="noConversion"/>
  </si>
  <si>
    <t>92.90~96.09</t>
    <phoneticPr fontId="1" type="noConversion"/>
  </si>
  <si>
    <t>3.91~7.68</t>
    <phoneticPr fontId="1" type="noConversion"/>
  </si>
  <si>
    <t>4.89~7.27</t>
    <phoneticPr fontId="1" type="noConversion"/>
  </si>
  <si>
    <t>4.07~5.68</t>
    <phoneticPr fontId="1" type="noConversion"/>
  </si>
  <si>
    <t>63.46~70.39</t>
    <phoneticPr fontId="1" type="noConversion"/>
  </si>
  <si>
    <t>-0.80~2.71</t>
    <phoneticPr fontId="1" type="noConversion"/>
  </si>
  <si>
    <t>-2.37~2.47</t>
    <phoneticPr fontId="1" type="noConversion"/>
  </si>
  <si>
    <t>-1.64~3.18</t>
    <phoneticPr fontId="1" type="noConversion"/>
  </si>
  <si>
    <t>-4.00~0.98</t>
    <phoneticPr fontId="1" type="noConversion"/>
  </si>
  <si>
    <t>-2.01~1.20</t>
    <phoneticPr fontId="1" type="noConversion"/>
  </si>
  <si>
    <t>-1.28~1.10</t>
    <phoneticPr fontId="1" type="noConversion"/>
  </si>
  <si>
    <t>-3.70~5.63</t>
    <phoneticPr fontId="1" type="noConversion"/>
  </si>
  <si>
    <t>-2.09~1.38</t>
    <phoneticPr fontId="1" type="noConversion"/>
  </si>
  <si>
    <t>-2.98~1.80</t>
    <phoneticPr fontId="1" type="noConversion"/>
  </si>
  <si>
    <t>-0.98~3.48</t>
    <phoneticPr fontId="1" type="noConversion"/>
  </si>
  <si>
    <t>-3.63~1.47</t>
    <phoneticPr fontId="1" type="noConversion"/>
  </si>
  <si>
    <t>-1.84~1.38</t>
    <phoneticPr fontId="1" type="noConversion"/>
  </si>
  <si>
    <t>-0.99~1.07</t>
    <phoneticPr fontId="1" type="noConversion"/>
  </si>
  <si>
    <t>-3.91~5.38</t>
    <phoneticPr fontId="1" type="noConversion"/>
  </si>
  <si>
    <t>-0.72~2.88</t>
    <phoneticPr fontId="1" type="noConversion"/>
  </si>
  <si>
    <t>-1.70~3.26</t>
    <phoneticPr fontId="1" type="noConversion"/>
  </si>
  <si>
    <t>-1.04~2.82</t>
    <phoneticPr fontId="1" type="noConversion"/>
  </si>
  <si>
    <t>-3.54~1.23</t>
    <phoneticPr fontId="1" type="noConversion"/>
  </si>
  <si>
    <t>-1.69~1.60</t>
    <phoneticPr fontId="1" type="noConversion"/>
  </si>
  <si>
    <t>-0.80~1.46</t>
    <phoneticPr fontId="1" type="noConversion"/>
  </si>
  <si>
    <t>-2.00~7.92</t>
    <phoneticPr fontId="1" type="noConversion"/>
  </si>
  <si>
    <t>erections firm enuogh for intercourse-no sexual activity of almost never</t>
    <phoneticPr fontId="1" type="noConversion"/>
  </si>
  <si>
    <t>erections firm enuogh for intercourse-less than half the time</t>
    <phoneticPr fontId="1" type="noConversion"/>
  </si>
  <si>
    <t>erections firm enuogh for intercourse-more than half the time</t>
    <phoneticPr fontId="1" type="noConversion"/>
  </si>
  <si>
    <t>pad for incontinence-none</t>
    <phoneticPr fontId="1" type="noConversion"/>
  </si>
  <si>
    <t>pad for incontinence-one pad per day</t>
    <phoneticPr fontId="1" type="noConversion"/>
  </si>
  <si>
    <t>pad for incontinence-two pads per day</t>
    <phoneticPr fontId="1" type="noConversion"/>
  </si>
  <si>
    <t>three or more pads per day</t>
    <phoneticPr fontId="1" type="noConversion"/>
  </si>
  <si>
    <t>30m</t>
  </si>
  <si>
    <t>Couglin (2018)</t>
    <phoneticPr fontId="1" type="noConversion"/>
  </si>
  <si>
    <t>Porpiglia (2013)</t>
    <phoneticPr fontId="1" type="noConversion"/>
  </si>
  <si>
    <t xml:space="preserve">이탈리아 </t>
    <phoneticPr fontId="1" type="noConversion"/>
  </si>
  <si>
    <t>2010.1~2011.1</t>
    <phoneticPr fontId="1" type="noConversion"/>
  </si>
  <si>
    <t>prostate cancer</t>
    <phoneticPr fontId="1" type="noConversion"/>
  </si>
  <si>
    <t>T1-T2N0M0</t>
    <phoneticPr fontId="1" type="noConversion"/>
  </si>
  <si>
    <t>선택
1) 전립선 크기에 상관없이 T1-2N0M0 임상적으로 확진된 전립선암
2) 40-75세
배제
1)방사선치료, 호르몬 치료 및/또는 전립선 경요도절제술 이력이 있는 경우</t>
    <phoneticPr fontId="1" type="noConversion"/>
  </si>
  <si>
    <t>the patients were randomised by the staff members (M.L.C. and M.P.) into either the RARP or LRP groups using a computer-generated 1-to-1 simple randomisation list.</t>
    <phoneticPr fontId="1" type="noConversion"/>
  </si>
  <si>
    <t>언급없음</t>
    <phoneticPr fontId="1" type="noConversion"/>
  </si>
  <si>
    <t>none</t>
    <phoneticPr fontId="1" type="noConversion"/>
  </si>
  <si>
    <t>median(range)
•I: 65(47~74)
•C: 65.5(43~75)
mean(SD)
•I: 63.9(6.7)
•C: 64.7(5.9)</t>
    <phoneticPr fontId="1" type="noConversion"/>
  </si>
  <si>
    <t>•I: 25(41.7)/32(53.3)/3(5)
•C: 35(58.3)/20(33.3)/5(8.4)</t>
    <phoneticPr fontId="1" type="noConversion"/>
  </si>
  <si>
    <t>BMI(mean(SD))</t>
    <phoneticPr fontId="1" type="noConversion"/>
  </si>
  <si>
    <t>•I: 26.2(2.5)
•C: 26.8(2.9)</t>
    <phoneticPr fontId="1" type="noConversion"/>
  </si>
  <si>
    <t>로봇보조 radical prostatectomy는 복강경 대비 요자제(continence) 회복 및 potency에 있어서 더 향상된 결과를 보임</t>
    <phoneticPr fontId="1" type="noConversion"/>
  </si>
  <si>
    <t>수술시간</t>
    <phoneticPr fontId="1" type="noConversion"/>
  </si>
  <si>
    <t>nerve-sparing procedure: bilateral</t>
    <phoneticPr fontId="1" type="noConversion"/>
  </si>
  <si>
    <t>nerve-sparing procedure: unilateral</t>
    <phoneticPr fontId="1" type="noConversion"/>
  </si>
  <si>
    <t>nerve-sparing procedure: interfascial</t>
    <phoneticPr fontId="1" type="noConversion"/>
  </si>
  <si>
    <t>합병증</t>
    <phoneticPr fontId="1" type="noConversion"/>
  </si>
  <si>
    <t>합병증: minor</t>
    <phoneticPr fontId="1" type="noConversion"/>
  </si>
  <si>
    <t>&lt;30일</t>
    <phoneticPr fontId="1" type="noConversion"/>
  </si>
  <si>
    <t>합병증: major</t>
    <phoneticPr fontId="1" type="noConversion"/>
  </si>
  <si>
    <t>Clavien grade 1-2</t>
    <phoneticPr fontId="1" type="noConversion"/>
  </si>
  <si>
    <t>Clavien grade 3-4</t>
    <phoneticPr fontId="1" type="noConversion"/>
  </si>
  <si>
    <t>31-90일</t>
    <phoneticPr fontId="1" type="noConversion"/>
  </si>
  <si>
    <t>합병증: 전체</t>
    <phoneticPr fontId="1" type="noConversion"/>
  </si>
  <si>
    <t>90일</t>
    <phoneticPr fontId="1" type="noConversion"/>
  </si>
  <si>
    <t>Gleason score: 2-6</t>
    <phoneticPr fontId="1" type="noConversion"/>
  </si>
  <si>
    <t>Gleason score: 7</t>
    <phoneticPr fontId="1" type="noConversion"/>
  </si>
  <si>
    <t>Gleason score: 8-10</t>
    <phoneticPr fontId="1" type="noConversion"/>
  </si>
  <si>
    <t>요자제율(rate of continent pts)</t>
    <phoneticPr fontId="1" type="noConversion"/>
  </si>
  <si>
    <t>continent: pts did not use any pads or used one safety pad per day(from EPIC)</t>
    <phoneticPr fontId="1" type="noConversion"/>
  </si>
  <si>
    <t>&lt;0.01</t>
    <phoneticPr fontId="1" type="noConversion"/>
  </si>
  <si>
    <t>removal</t>
    <phoneticPr fontId="1" type="noConversion"/>
  </si>
  <si>
    <t>48h</t>
    <phoneticPr fontId="1" type="noConversion"/>
  </si>
  <si>
    <t>1m</t>
    <phoneticPr fontId="1" type="noConversion"/>
  </si>
  <si>
    <t>3m</t>
    <phoneticPr fontId="1" type="noConversion"/>
  </si>
  <si>
    <t>potency율</t>
    <phoneticPr fontId="1" type="noConversion"/>
  </si>
  <si>
    <t>potency: IIEF&gt;17</t>
    <phoneticPr fontId="1" type="noConversion"/>
  </si>
  <si>
    <t>결측없음</t>
    <phoneticPr fontId="1" type="noConversion"/>
  </si>
  <si>
    <t>Porpiglia (2018)</t>
    <phoneticPr fontId="1" type="noConversion"/>
  </si>
  <si>
    <t>이탈리아</t>
    <phoneticPr fontId="1" type="noConversion"/>
  </si>
  <si>
    <t>Propiglia(2013)과 동일</t>
    <phoneticPr fontId="1" type="noConversion"/>
  </si>
  <si>
    <t>5년 추적관찰 결과, 로봇보조 전립선정낭전적출술은 복강경 전립선정낭전적출술 대비 기능지표에서 개선된 결과를 보였으나 종양학적 지표에서는 개선된 결과를 확인하지 못함</t>
    <phoneticPr fontId="1" type="noConversion"/>
  </si>
  <si>
    <t>BMI(median(range)</t>
    <phoneticPr fontId="1" type="noConversion"/>
  </si>
  <si>
    <t>•I: 26.0(21.7-33.2)
•C:26.6(22.3-34.6)</t>
    <phoneticPr fontId="1" type="noConversion"/>
  </si>
  <si>
    <t>Gleason score(n(%))
-2-6/7/8-10</t>
    <phoneticPr fontId="1" type="noConversion"/>
  </si>
  <si>
    <t>ASA(mean(SD))
•I: 2.0(0.5)
•C:2.1(0.5)</t>
    <phoneticPr fontId="1" type="noConversion"/>
  </si>
  <si>
    <t>PSA(mean(SD)
•I:6.9(4.2)
•C: 8.3(6.5)
PSA(median(range)
•I: 6.0(1.0-32.7)
•C: 6.9(2.38-39)</t>
    <phoneticPr fontId="1" type="noConversion"/>
  </si>
  <si>
    <t>NR</t>
    <phoneticPr fontId="1" type="noConversion"/>
  </si>
  <si>
    <t>continence 비율</t>
    <phoneticPr fontId="1" type="noConversion"/>
  </si>
  <si>
    <t>1m</t>
    <phoneticPr fontId="1" type="noConversion"/>
  </si>
  <si>
    <t>3m</t>
    <phoneticPr fontId="1" type="noConversion"/>
  </si>
  <si>
    <t>6m</t>
    <phoneticPr fontId="1" type="noConversion"/>
  </si>
  <si>
    <t>12m</t>
    <phoneticPr fontId="1" type="noConversion"/>
  </si>
  <si>
    <t>18m</t>
    <phoneticPr fontId="1" type="noConversion"/>
  </si>
  <si>
    <t>24m</t>
    <phoneticPr fontId="1" type="noConversion"/>
  </si>
  <si>
    <t>30m</t>
    <phoneticPr fontId="1" type="noConversion"/>
  </si>
  <si>
    <t>36m</t>
    <phoneticPr fontId="1" type="noConversion"/>
  </si>
  <si>
    <t>42m</t>
    <phoneticPr fontId="1" type="noConversion"/>
  </si>
  <si>
    <t>48m</t>
    <phoneticPr fontId="1" type="noConversion"/>
  </si>
  <si>
    <t>54m</t>
    <phoneticPr fontId="1" type="noConversion"/>
  </si>
  <si>
    <t>60m</t>
    <phoneticPr fontId="1" type="noConversion"/>
  </si>
  <si>
    <t xml:space="preserve">전체 </t>
    <phoneticPr fontId="1" type="noConversion"/>
  </si>
  <si>
    <t>EPIC (how many pads or adult diapers per day do you usually use to control leakage?)</t>
    <phoneticPr fontId="1" type="noConversion"/>
  </si>
  <si>
    <t>OR</t>
    <phoneticPr fontId="1" type="noConversion"/>
  </si>
  <si>
    <t>2.82~6.89</t>
    <phoneticPr fontId="1" type="noConversion"/>
  </si>
  <si>
    <t>3.66~10.15</t>
    <phoneticPr fontId="1" type="noConversion"/>
  </si>
  <si>
    <t>5.96~20.34</t>
    <phoneticPr fontId="1" type="noConversion"/>
  </si>
  <si>
    <t>6.89~25.59</t>
    <phoneticPr fontId="1" type="noConversion"/>
  </si>
  <si>
    <t>6.90~25.19</t>
    <phoneticPr fontId="1" type="noConversion"/>
  </si>
  <si>
    <t>6.89~24.85</t>
    <phoneticPr fontId="1" type="noConversion"/>
  </si>
  <si>
    <t>7.42~28.33</t>
    <phoneticPr fontId="1" type="noConversion"/>
  </si>
  <si>
    <t>7.38~27.91</t>
    <phoneticPr fontId="1" type="noConversion"/>
  </si>
  <si>
    <t>7.36~27.56</t>
    <phoneticPr fontId="1" type="noConversion"/>
  </si>
  <si>
    <t>6.78~23.62</t>
    <phoneticPr fontId="1" type="noConversion"/>
  </si>
  <si>
    <t>6.75~23.39</t>
    <phoneticPr fontId="1" type="noConversion"/>
  </si>
  <si>
    <t>1.15~5.31</t>
    <phoneticPr fontId="1" type="noConversion"/>
  </si>
  <si>
    <t>&lt;0.001</t>
    <phoneticPr fontId="1" type="noConversion"/>
  </si>
  <si>
    <t xml:space="preserve">potency 비율 </t>
    <phoneticPr fontId="1" type="noConversion"/>
  </si>
  <si>
    <t>potent: NS 수술환자 중 achieve an erection sufficient for penetration</t>
    <phoneticPr fontId="1" type="noConversion"/>
  </si>
  <si>
    <t>1.29~2.63</t>
    <phoneticPr fontId="1" type="noConversion"/>
  </si>
  <si>
    <t>1.62~3.78</t>
    <phoneticPr fontId="1" type="noConversion"/>
  </si>
  <si>
    <t>2.29~6.52</t>
    <phoneticPr fontId="1" type="noConversion"/>
  </si>
  <si>
    <t>2.78~8.27</t>
    <phoneticPr fontId="1" type="noConversion"/>
  </si>
  <si>
    <t>2.80~8.30</t>
    <phoneticPr fontId="1" type="noConversion"/>
  </si>
  <si>
    <t>2.81~8.33</t>
    <phoneticPr fontId="1" type="noConversion"/>
  </si>
  <si>
    <t>2.03~6.68</t>
    <phoneticPr fontId="1" type="noConversion"/>
  </si>
  <si>
    <t>2.04~6.70</t>
    <phoneticPr fontId="1" type="noConversion"/>
  </si>
  <si>
    <t>2.05~6.71</t>
    <phoneticPr fontId="1" type="noConversion"/>
  </si>
  <si>
    <t>1.79~5.95</t>
    <phoneticPr fontId="1" type="noConversion"/>
  </si>
  <si>
    <t>1.85~5..79</t>
    <phoneticPr fontId="1" type="noConversion"/>
  </si>
  <si>
    <t>1.10~5.03</t>
    <phoneticPr fontId="1" type="noConversion"/>
  </si>
  <si>
    <t>생화학적 무재발</t>
    <phoneticPr fontId="1" type="noConversion"/>
  </si>
  <si>
    <t>재발</t>
    <phoneticPr fontId="1" type="noConversion"/>
  </si>
  <si>
    <t>생화학적 무재발</t>
    <phoneticPr fontId="1" type="noConversion"/>
  </si>
  <si>
    <t xml:space="preserve">합병증 </t>
    <phoneticPr fontId="1" type="noConversion"/>
  </si>
  <si>
    <t>gross haematuria</t>
    <phoneticPr fontId="1" type="noConversion"/>
  </si>
  <si>
    <t>13-60m</t>
    <phoneticPr fontId="1" type="noConversion"/>
  </si>
  <si>
    <t>수술만족도</t>
    <phoneticPr fontId="1" type="noConversion"/>
  </si>
  <si>
    <t>EPIC Q46. overall, how satisfied are you with the treatment you received for your prostate disease intervention?</t>
    <phoneticPr fontId="1" type="noConversion"/>
  </si>
  <si>
    <t>EPIC Q46 응답=satisfied, extremely satisfied</t>
    <phoneticPr fontId="1" type="noConversion"/>
  </si>
  <si>
    <t>건강상태</t>
    <phoneticPr fontId="1" type="noConversion"/>
  </si>
  <si>
    <t>EPIC Q1 응답=excellent, very good, good</t>
    <phoneticPr fontId="1" type="noConversion"/>
  </si>
  <si>
    <t>EPIC Q1. in general, would you say your health is..?</t>
    <phoneticPr fontId="1" type="noConversion"/>
  </si>
  <si>
    <t>Asimakopoulos (2011)</t>
    <phoneticPr fontId="1" type="noConversion"/>
  </si>
  <si>
    <t xml:space="preserve">프랑스 </t>
    <phoneticPr fontId="1" type="noConversion"/>
  </si>
  <si>
    <t>2007.10~2008.10</t>
    <phoneticPr fontId="1" type="noConversion"/>
  </si>
  <si>
    <t>localized prostate cancer</t>
    <phoneticPr fontId="1" type="noConversion"/>
  </si>
  <si>
    <t>cT1-cT2</t>
    <phoneticPr fontId="1" type="noConversion"/>
  </si>
  <si>
    <t>선택 
1) 70세 이하
2) cT1-cT2 (clinically organ-confined disase)
3) Gleason score 7 이하
4) total serum PSA &lt;= 10mg/ml
5) 수술전 정상 요자제(IIEF&gt;=17 &amp; normal IPSS)
배제 
1) 수술전 요자제가 안 되거나 중등도~중증의 발기부전(IIEF-6&lt;17)
2) neoadjunt Tx 받는 환자
3) 이전의 전립선, 경요도, 방광목 수술 받은 적이 있는 환자
4) positive MRI for extracapsular extension
5) no bilateral nerve sparing</t>
    <phoneticPr fontId="1" type="noConversion"/>
  </si>
  <si>
    <t>NA</t>
    <phoneticPr fontId="1" type="noConversion"/>
  </si>
  <si>
    <t>•I: 4/64
•C: 12/64</t>
    <phoneticPr fontId="1" type="noConversion"/>
  </si>
  <si>
    <t>mean(range)
•I: 59.6(∓5.4)
•C: 61.1(∓5.1)</t>
    <phoneticPr fontId="1" type="noConversion"/>
  </si>
  <si>
    <t>T1/T2
•I: 14(27)/38(73)
•C: 25(42)/35(58)</t>
    <phoneticPr fontId="1" type="noConversion"/>
  </si>
  <si>
    <t>PSA median(IQR)
•I: 7.7(5.6~12.1)
•C: 8.1(6.0~11.0)</t>
    <phoneticPr fontId="1" type="noConversion"/>
  </si>
  <si>
    <t>PSA mean(SD)
•I: 7.41(4.10)
•C: 7.57(4.07)</t>
    <phoneticPr fontId="1" type="noConversion"/>
  </si>
  <si>
    <t>PSA median(range)
•I: 8.9(5.8~9.2)
•C: 7.37(1.5~9.15)</t>
    <phoneticPr fontId="1" type="noConversion"/>
  </si>
  <si>
    <t>•I: 1(2)/45(86)/2(12)
•C: 2(3)/45(75)/13(22)</t>
    <phoneticPr fontId="1" type="noConversion"/>
  </si>
  <si>
    <t>Gleason score (n(%))
-5/6/7</t>
    <phoneticPr fontId="1" type="noConversion"/>
  </si>
  <si>
    <t>BMI (mean(range))</t>
    <phoneticPr fontId="1" type="noConversion"/>
  </si>
  <si>
    <r>
      <t>•I: 25.8(</t>
    </r>
    <r>
      <rPr>
        <sz val="9"/>
        <color theme="1"/>
        <rFont val="Arial"/>
        <family val="2"/>
      </rPr>
      <t>±</t>
    </r>
    <r>
      <rPr>
        <sz val="7.65"/>
        <color theme="1"/>
        <rFont val="맑은 고딕"/>
        <family val="3"/>
        <charset val="129"/>
      </rPr>
      <t>2.6)
•C: 26.3(</t>
    </r>
    <r>
      <rPr>
        <sz val="7.65"/>
        <color theme="1"/>
        <rFont val="Arial"/>
        <family val="2"/>
      </rPr>
      <t>±</t>
    </r>
    <r>
      <rPr>
        <sz val="7.65"/>
        <color theme="1"/>
        <rFont val="맑은 고딕"/>
        <family val="3"/>
        <charset val="129"/>
      </rPr>
      <t>2.2)</t>
    </r>
    <phoneticPr fontId="1" type="noConversion"/>
  </si>
  <si>
    <t xml:space="preserve">다빈치 </t>
    <phoneticPr fontId="1" type="noConversion"/>
  </si>
  <si>
    <t>none</t>
    <phoneticPr fontId="1" type="noConversion"/>
  </si>
  <si>
    <t>전립선정낭전적출술에서 로봇보조수술은 복강경술 대비 종양학적 결과를 저해하지 않으면서 발기기능 회복을 유의하게 향상시켰으며 이는 최초의 높은 수준의 근거임</t>
    <phoneticPr fontId="1" type="noConversion"/>
  </si>
  <si>
    <t>추적관찰하면서 결측치가 발생하였으나 결측치가 중재군 간 유사하게 발생하고 결측치가 발생한 원인도 유사하여 결과에 미치는 영향이 적을 것으로 보임</t>
    <phoneticPr fontId="1" type="noConversion"/>
  </si>
  <si>
    <t xml:space="preserve">computer-generated randomization table </t>
    <phoneticPr fontId="1" type="noConversion"/>
  </si>
  <si>
    <t>H</t>
    <phoneticPr fontId="1" type="noConversion"/>
  </si>
  <si>
    <t>total continence rate</t>
    <phoneticPr fontId="1" type="noConversion"/>
  </si>
  <si>
    <t>no leakage or no need of use of any protective pad</t>
    <phoneticPr fontId="1" type="noConversion"/>
  </si>
  <si>
    <t>continence: 2-3 pads/day</t>
    <phoneticPr fontId="1" type="noConversion"/>
  </si>
  <si>
    <t>continence: 1 single liner/day</t>
    <phoneticPr fontId="1" type="noConversion"/>
  </si>
  <si>
    <t>time to continence</t>
    <phoneticPr fontId="1" type="noConversion"/>
  </si>
  <si>
    <t>mean(SD)</t>
    <phoneticPr fontId="1" type="noConversion"/>
  </si>
  <si>
    <t>month</t>
    <phoneticPr fontId="1" type="noConversion"/>
  </si>
  <si>
    <t>수술시간, 예상 출혈량이 양 군 유사하다고 보고하였으나 구체적인 수치를 제시하지 않음</t>
    <phoneticPr fontId="1" type="noConversion"/>
  </si>
  <si>
    <t xml:space="preserve">수혈률 </t>
    <phoneticPr fontId="1" type="noConversion"/>
  </si>
  <si>
    <t>catheter drainage 기간</t>
    <phoneticPr fontId="1" type="noConversion"/>
  </si>
  <si>
    <t>d</t>
    <phoneticPr fontId="1" type="noConversion"/>
  </si>
  <si>
    <t>complication: grade IV-V</t>
    <phoneticPr fontId="1" type="noConversion"/>
  </si>
  <si>
    <t>clavien-dindo classification(death, cardiac complication)</t>
    <phoneticPr fontId="1" type="noConversion"/>
  </si>
  <si>
    <t>clavien-dindo classification</t>
    <phoneticPr fontId="1" type="noConversion"/>
  </si>
  <si>
    <t>complication: total</t>
    <phoneticPr fontId="1" type="noConversion"/>
  </si>
  <si>
    <t>complication: grade IIIb</t>
    <phoneticPr fontId="1" type="noConversion"/>
  </si>
  <si>
    <t>complication: grade II</t>
    <phoneticPr fontId="1" type="noConversion"/>
  </si>
  <si>
    <t>합병증</t>
    <phoneticPr fontId="1" type="noConversion"/>
  </si>
  <si>
    <t>IIEF-6 score</t>
    <phoneticPr fontId="1" type="noConversion"/>
  </si>
  <si>
    <t>mean(SD)</t>
    <phoneticPr fontId="1" type="noConversion"/>
  </si>
  <si>
    <t>수술전</t>
    <phoneticPr fontId="1" type="noConversion"/>
  </si>
  <si>
    <t>12m</t>
    <phoneticPr fontId="1" type="noConversion"/>
  </si>
  <si>
    <t>potency: normal</t>
    <phoneticPr fontId="1" type="noConversion"/>
  </si>
  <si>
    <t>potency: mild ED</t>
    <phoneticPr fontId="1" type="noConversion"/>
  </si>
  <si>
    <t>potency: moderate ED</t>
    <phoneticPr fontId="1" type="noConversion"/>
  </si>
  <si>
    <t>potency: severe ED</t>
    <phoneticPr fontId="1" type="noConversion"/>
  </si>
  <si>
    <t>potency: normal+mild ED</t>
    <phoneticPr fontId="1" type="noConversion"/>
  </si>
  <si>
    <t>baseline</t>
    <phoneticPr fontId="1" type="noConversion"/>
  </si>
  <si>
    <t>RR</t>
    <phoneticPr fontId="1" type="noConversion"/>
  </si>
  <si>
    <t>potency</t>
    <phoneticPr fontId="1" type="noConversion"/>
  </si>
  <si>
    <t>capability for intercouse</t>
    <phoneticPr fontId="1" type="noConversion"/>
  </si>
  <si>
    <t>time to capability for intercourse</t>
    <phoneticPr fontId="1" type="noConversion"/>
  </si>
  <si>
    <t>IIEF6 26-30</t>
    <phoneticPr fontId="1" type="noConversion"/>
  </si>
  <si>
    <t>IIEF6 17-25</t>
    <phoneticPr fontId="1" type="noConversion"/>
  </si>
  <si>
    <t>IIEF6 11-16</t>
    <phoneticPr fontId="1" type="noConversion"/>
  </si>
  <si>
    <t>IIEF6 1-10</t>
    <phoneticPr fontId="1" type="noConversion"/>
  </si>
  <si>
    <t>민간자원</t>
    <phoneticPr fontId="1" type="noConversion"/>
  </si>
  <si>
    <t>L</t>
    <phoneticPr fontId="1" type="noConversion"/>
  </si>
  <si>
    <t>H</t>
    <phoneticPr fontId="1" type="noConversion"/>
  </si>
  <si>
    <t>연구자 눈가림에 대한 언급은 없으나 객관적지표는 눈가림 여부가 비뚤림위험에 영향이 없을 것이라 판단</t>
    <phoneticPr fontId="1" type="noConversion"/>
  </si>
  <si>
    <t>study investigators involved in data analysis were blinded to each patient’s condition.
Further, a blinded central pathologist reviewed the biopsy and radical prostatectomy specimens.</t>
    <phoneticPr fontId="1" type="noConversion"/>
  </si>
  <si>
    <t>This was an open trial 그러나 연구자 눈가림이 객관적 지표에 미치는 영향이 적을 것으로 판단</t>
    <phoneticPr fontId="1" type="noConversion"/>
  </si>
  <si>
    <t>언급없으나 연구자 눈가림이 객관적 지표에 미치는 비뚤림영향 적을 것으로 판단</t>
    <phoneticPr fontId="1" type="noConversion"/>
  </si>
  <si>
    <t>언급없으나 연구참여자의 눈가림 여부가 주관적 지표에 미치는 영향이 클 것으로 판단</t>
    <phoneticPr fontId="1" type="noConversion"/>
  </si>
  <si>
    <t>A research fellow not involved in direct patient care and blinded to the treatment group of each patient performed the interviews and collected the data.</t>
    <phoneticPr fontId="1" type="noConversion"/>
  </si>
  <si>
    <t>Each patient gave a written informed consent for the study protocol, the randomization and then for the surgical procedure they were randomized for and the study protocol obtained institutional review board approval.</t>
    <phoneticPr fontId="1" type="noConversion"/>
  </si>
  <si>
    <t>NR</t>
    <phoneticPr fontId="1" type="noConversion"/>
  </si>
  <si>
    <t>복강경</t>
    <phoneticPr fontId="1" type="noConversion"/>
  </si>
  <si>
    <t>개복</t>
    <phoneticPr fontId="1" type="noConversion"/>
  </si>
  <si>
    <t>추적관찰(month)</t>
    <phoneticPr fontId="1" type="noConversion"/>
  </si>
  <si>
    <t>로봇 보조</t>
    <phoneticPr fontId="1" type="noConversion"/>
  </si>
  <si>
    <t>수술 관련 지표</t>
    <phoneticPr fontId="1" type="noConversion"/>
  </si>
  <si>
    <t>배뇨조절</t>
    <phoneticPr fontId="1" type="noConversion"/>
  </si>
  <si>
    <t>발기능</t>
    <phoneticPr fontId="1" type="noConversion"/>
  </si>
  <si>
    <t>요로기능</t>
    <phoneticPr fontId="1" type="noConversion"/>
  </si>
  <si>
    <t>Patients were blinded with respect to
the surgical method until the end of the 3-mo evaluation and extraction
of the primary study outcome. Once the patients were informed about
the type of procedure performed, patient-reported outcomes at 6 and 12-mo were obtained in the context of an open trial.</t>
    <phoneticPr fontId="1" type="noConversion"/>
  </si>
  <si>
    <t>Only patients with complete follow-up data were evaluated Two patients of the first group and nine of the second were lost in follow-up or they were excluded for incompleteness of their data (missing telephone interview at any time point or missing 12-month questionnaire). Two more patients of group I and three of group II were randomized, but they were excluded from the final analysis since they did not have a BNS procedure.
결측자료 제외하고 분석, 결측사유 및 결측정도가 양군 유사</t>
    <phoneticPr fontId="1" type="noConversion"/>
  </si>
  <si>
    <t>1. 무작위 배정순서 생성</t>
    <phoneticPr fontId="1" type="noConversion"/>
  </si>
  <si>
    <t>2. 배정순서 은폐</t>
    <phoneticPr fontId="1" type="noConversion"/>
  </si>
  <si>
    <t>3. 연구참여자, 연구자에 대한 눈가림</t>
    <phoneticPr fontId="1" type="noConversion"/>
  </si>
  <si>
    <t>5. 불충분한 결과자료</t>
    <phoneticPr fontId="1" type="noConversion"/>
  </si>
  <si>
    <t>6. 선택적 보고</t>
    <phoneticPr fontId="1" type="noConversion"/>
  </si>
  <si>
    <t>Stolzenburg(2021), Stolzenburg(2022)</t>
    <phoneticPr fontId="1" type="noConversion"/>
  </si>
  <si>
    <t>Yaxley(2016), Couglin(2018)</t>
    <phoneticPr fontId="1" type="noConversion"/>
  </si>
  <si>
    <t>Porpiglia (2013), Porpiglia (2018)</t>
    <phoneticPr fontId="1" type="noConversion"/>
  </si>
  <si>
    <t>4-1. 결과평가에 대한 눈가림-객관적 지표</t>
    <phoneticPr fontId="1" type="noConversion"/>
  </si>
  <si>
    <t>4-1. 판단근거</t>
    <phoneticPr fontId="1" type="noConversion"/>
  </si>
  <si>
    <t>4-2. 결과평가에 대한 눈가림-주관적 지표</t>
    <phoneticPr fontId="1" type="noConversion"/>
  </si>
  <si>
    <t>4-2. 판단근거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</si>
</sst>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맑은 고딕"/>
      <family val="2"/>
      <charset val="129"/>
      <scheme val="minor"/>
    </font>
    <font>
      <sz val="8"/>
      <name val="맑은 고딕"/>
      <family val="2"/>
      <charset val="129"/>
      <scheme val="minor"/>
    </font>
    <font>
      <sz val="9"/>
      <color theme="1"/>
      <name val="맑은 고딕"/>
      <family val="2"/>
      <charset val="129"/>
      <scheme val="minor"/>
    </font>
    <font>
      <b/>
      <sz val="9"/>
      <color theme="1"/>
      <name val="맑은 고딕"/>
      <family val="3"/>
      <charset val="129"/>
      <scheme val="minor"/>
    </font>
    <font>
      <b/>
      <sz val="9"/>
      <color theme="1"/>
      <name val="맑은 고딕"/>
      <family val="2"/>
      <charset val="129"/>
      <scheme val="minor"/>
    </font>
    <font>
      <sz val="9"/>
      <color theme="1"/>
      <name val="맑은 고딕"/>
      <family val="3"/>
      <charset val="129"/>
      <scheme val="minor"/>
    </font>
    <font>
      <sz val="11"/>
      <color theme="1"/>
      <name val="맑은 고딕"/>
      <family val="3"/>
      <charset val="129"/>
      <scheme val="minor"/>
    </font>
    <font>
      <sz val="9"/>
      <color rgb="FFFF0000"/>
      <name val="맑은 고딕"/>
      <family val="2"/>
      <charset val="129"/>
      <scheme val="minor"/>
    </font>
    <font>
      <sz val="9"/>
      <color rgb="FFFF0000"/>
      <name val="맑은 고딕"/>
      <family val="3"/>
      <charset val="129"/>
      <scheme val="minor"/>
    </font>
    <font>
      <sz val="9"/>
      <color theme="1"/>
      <name val="Arial"/>
      <family val="2"/>
    </font>
    <font>
      <sz val="7.65"/>
      <color theme="1"/>
      <name val="맑은 고딕"/>
      <family val="3"/>
      <charset val="129"/>
    </font>
    <font>
      <sz val="7.65"/>
      <color theme="1"/>
      <name val="Arial"/>
      <family val="2"/>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0" fontId="5" fillId="0" borderId="1" xfId="0" applyFont="1" applyBorder="1">
      <alignment vertical="center"/>
    </xf>
    <xf numFmtId="49" fontId="0" fillId="0" borderId="1" xfId="0" applyNumberFormat="1" applyBorder="1">
      <alignment vertical="center"/>
    </xf>
    <xf numFmtId="49" fontId="6" fillId="0" borderId="1" xfId="0" applyNumberFormat="1" applyFont="1" applyBorder="1">
      <alignment vertical="center"/>
    </xf>
    <xf numFmtId="0" fontId="7" fillId="0" borderId="0" xfId="0" applyFont="1">
      <alignment vertical="center"/>
    </xf>
    <xf numFmtId="0" fontId="8"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Fill="1" applyBorder="1" applyAlignment="1">
      <alignment vertical="center" wrapText="1"/>
    </xf>
    <xf numFmtId="0" fontId="5" fillId="0" borderId="1" xfId="0" applyFont="1" applyBorder="1" applyAlignment="1">
      <alignment vertical="center" wrapText="1"/>
    </xf>
    <xf numFmtId="0" fontId="2" fillId="0" borderId="1" xfId="0" applyFont="1" applyFill="1" applyBorder="1" applyAlignment="1">
      <alignment horizontal="center" vertical="center"/>
    </xf>
    <xf numFmtId="0" fontId="3" fillId="0" borderId="0" xfId="0" applyFo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176" fontId="2" fillId="0" borderId="1" xfId="0" applyNumberFormat="1"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5" fillId="0" borderId="0" xfId="0" applyFont="1" applyAlignment="1">
      <alignment horizontal="center" vertical="center"/>
    </xf>
    <xf numFmtId="0" fontId="5" fillId="0" borderId="1" xfId="0" quotePrefix="1" applyFont="1" applyBorder="1" applyAlignment="1">
      <alignment horizontal="center" vertical="center"/>
    </xf>
    <xf numFmtId="0" fontId="5" fillId="0" borderId="0" xfId="0" applyFont="1" applyAlignment="1">
      <alignment vertical="center" wrapText="1"/>
    </xf>
    <xf numFmtId="0" fontId="5" fillId="2" borderId="3"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zoomScale="85" zoomScaleNormal="85" workbookViewId="0">
      <pane xSplit="2" ySplit="4" topLeftCell="C5" activePane="bottomRight" state="frozen"/>
      <selection pane="topRight" activeCell="F1" sqref="F1"/>
      <selection pane="bottomLeft" activeCell="A5" sqref="A5"/>
      <selection pane="bottomRight" sqref="A1:XFD2"/>
    </sheetView>
  </sheetViews>
  <sheetFormatPr defaultRowHeight="12" x14ac:dyDescent="0.3"/>
  <cols>
    <col min="1" max="1" width="0" style="11" hidden="1" customWidth="1"/>
    <col min="2" max="2" width="13.5" style="11" customWidth="1"/>
    <col min="3" max="9" width="9" style="11"/>
    <col min="10" max="10" width="9" style="25"/>
    <col min="11" max="11" width="9" style="11"/>
    <col min="12" max="12" width="41.375" style="21" customWidth="1"/>
    <col min="13" max="17" width="9" style="11"/>
    <col min="18" max="18" width="9" style="1"/>
    <col min="19" max="19" width="14.125" style="1" customWidth="1"/>
    <col min="20" max="20" width="9" style="11"/>
    <col min="21" max="21" width="13.875" style="11" customWidth="1"/>
    <col min="22" max="22" width="13.625" style="1" customWidth="1"/>
    <col min="23" max="23" width="15.125" style="1" customWidth="1"/>
    <col min="24" max="24" width="22.25" style="1" customWidth="1"/>
    <col min="25" max="25" width="14.125" style="21" customWidth="1"/>
    <col min="26" max="26" width="17" style="1" customWidth="1"/>
    <col min="27" max="28" width="0" style="1" hidden="1" customWidth="1"/>
    <col min="29" max="29" width="19.125" style="11" customWidth="1"/>
    <col min="30" max="30" width="0" style="11" hidden="1" customWidth="1"/>
    <col min="31" max="31" width="9" style="25"/>
    <col min="32" max="32" width="10.75" style="25" customWidth="1"/>
    <col min="33" max="34" width="9" style="11"/>
    <col min="35" max="35" width="0" style="1" hidden="1" customWidth="1"/>
    <col min="36" max="36" width="9" style="11"/>
    <col min="37" max="39" width="0" style="1" hidden="1" customWidth="1"/>
    <col min="40" max="40" width="9" style="21"/>
    <col min="41" max="41" width="14.125" style="1" customWidth="1"/>
    <col min="42" max="16384" width="9" style="1"/>
  </cols>
  <sheetData>
    <row r="1" spans="1:41" hidden="1" x14ac:dyDescent="0.3"/>
    <row r="2" spans="1:41" hidden="1" x14ac:dyDescent="0.3">
      <c r="A2" s="11">
        <v>1</v>
      </c>
      <c r="B2" s="11">
        <v>2</v>
      </c>
      <c r="C2" s="11">
        <v>3</v>
      </c>
      <c r="D2" s="11">
        <v>4</v>
      </c>
      <c r="E2" s="11">
        <v>5</v>
      </c>
      <c r="F2" s="11">
        <v>6</v>
      </c>
      <c r="G2" s="11">
        <v>7</v>
      </c>
      <c r="H2" s="11">
        <v>8</v>
      </c>
      <c r="I2" s="11">
        <v>9</v>
      </c>
      <c r="J2" s="25">
        <v>10</v>
      </c>
      <c r="K2" s="11">
        <v>11</v>
      </c>
      <c r="L2" s="25">
        <v>12</v>
      </c>
      <c r="M2" s="11">
        <v>13</v>
      </c>
      <c r="N2" s="11">
        <v>14</v>
      </c>
      <c r="O2" s="11">
        <v>15</v>
      </c>
      <c r="P2" s="11">
        <v>16</v>
      </c>
      <c r="Q2" s="11">
        <v>17</v>
      </c>
      <c r="R2" s="1">
        <v>18</v>
      </c>
      <c r="S2" s="1">
        <v>19</v>
      </c>
      <c r="T2" s="11">
        <v>20</v>
      </c>
      <c r="U2" s="11">
        <v>21</v>
      </c>
      <c r="V2" s="1">
        <v>22</v>
      </c>
      <c r="W2" s="1">
        <v>23</v>
      </c>
      <c r="X2" s="1">
        <v>24</v>
      </c>
      <c r="Y2" s="21">
        <v>25</v>
      </c>
      <c r="Z2" s="1">
        <v>26</v>
      </c>
      <c r="AA2" s="1">
        <v>27</v>
      </c>
      <c r="AB2" s="1">
        <v>28</v>
      </c>
      <c r="AC2" s="11">
        <v>29</v>
      </c>
      <c r="AD2" s="11">
        <v>30</v>
      </c>
      <c r="AE2" s="25">
        <v>31</v>
      </c>
      <c r="AF2" s="25">
        <v>32</v>
      </c>
      <c r="AG2" s="11">
        <v>33</v>
      </c>
      <c r="AH2" s="11">
        <v>34</v>
      </c>
      <c r="AI2" s="1">
        <v>35</v>
      </c>
      <c r="AJ2" s="11">
        <v>36</v>
      </c>
      <c r="AK2" s="1">
        <v>37</v>
      </c>
      <c r="AL2" s="1">
        <v>38</v>
      </c>
      <c r="AM2" s="1">
        <v>39</v>
      </c>
      <c r="AN2" s="21">
        <v>40</v>
      </c>
      <c r="AO2" s="1">
        <v>41</v>
      </c>
    </row>
    <row r="3" spans="1:41" s="17" customFormat="1" ht="16.5" customHeight="1" x14ac:dyDescent="0.3">
      <c r="A3" s="22"/>
      <c r="B3" s="22"/>
      <c r="C3" s="22"/>
      <c r="D3" s="22"/>
      <c r="E3" s="22"/>
      <c r="F3" s="22"/>
      <c r="G3" s="22"/>
      <c r="H3" s="36" t="s">
        <v>68</v>
      </c>
      <c r="I3" s="37"/>
      <c r="J3" s="38"/>
      <c r="K3" s="36" t="s">
        <v>6</v>
      </c>
      <c r="L3" s="38"/>
      <c r="M3" s="36" t="s">
        <v>17</v>
      </c>
      <c r="N3" s="37"/>
      <c r="O3" s="37"/>
      <c r="P3" s="37"/>
      <c r="Q3" s="37"/>
      <c r="R3" s="38"/>
      <c r="S3" s="36" t="s">
        <v>16</v>
      </c>
      <c r="T3" s="37"/>
      <c r="U3" s="37"/>
      <c r="V3" s="37"/>
      <c r="W3" s="37"/>
      <c r="X3" s="37"/>
      <c r="Y3" s="37"/>
      <c r="Z3" s="37"/>
      <c r="AA3" s="37"/>
      <c r="AB3" s="37"/>
      <c r="AC3" s="38"/>
      <c r="AD3" s="36" t="s">
        <v>95</v>
      </c>
      <c r="AE3" s="37"/>
      <c r="AF3" s="38"/>
      <c r="AG3" s="36" t="s">
        <v>26</v>
      </c>
      <c r="AH3" s="37"/>
      <c r="AI3" s="38"/>
      <c r="AJ3" s="27" t="s">
        <v>27</v>
      </c>
      <c r="AK3" s="28"/>
      <c r="AL3" s="27" t="s">
        <v>28</v>
      </c>
      <c r="AM3" s="28"/>
      <c r="AN3" s="39" t="s">
        <v>93</v>
      </c>
      <c r="AO3" s="39"/>
    </row>
    <row r="4" spans="1:41" s="17" customFormat="1" ht="60" x14ac:dyDescent="0.3">
      <c r="A4" s="20" t="s">
        <v>70</v>
      </c>
      <c r="B4" s="20" t="s">
        <v>0</v>
      </c>
      <c r="C4" s="20" t="s">
        <v>1</v>
      </c>
      <c r="D4" s="20" t="s">
        <v>2</v>
      </c>
      <c r="E4" s="20" t="s">
        <v>92</v>
      </c>
      <c r="F4" s="20" t="s">
        <v>4</v>
      </c>
      <c r="G4" s="20" t="s">
        <v>3</v>
      </c>
      <c r="H4" s="20" t="s">
        <v>66</v>
      </c>
      <c r="I4" s="20" t="s">
        <v>5</v>
      </c>
      <c r="J4" s="20" t="s">
        <v>67</v>
      </c>
      <c r="K4" s="20" t="s">
        <v>18</v>
      </c>
      <c r="L4" s="20" t="s">
        <v>7</v>
      </c>
      <c r="M4" s="20" t="s">
        <v>13</v>
      </c>
      <c r="N4" s="20" t="s">
        <v>8</v>
      </c>
      <c r="O4" s="20" t="s">
        <v>10</v>
      </c>
      <c r="P4" s="20" t="s">
        <v>9</v>
      </c>
      <c r="Q4" s="20" t="s">
        <v>12</v>
      </c>
      <c r="R4" s="20" t="s">
        <v>11</v>
      </c>
      <c r="S4" s="20" t="s">
        <v>14</v>
      </c>
      <c r="T4" s="20" t="s">
        <v>15</v>
      </c>
      <c r="U4" s="20" t="s">
        <v>19</v>
      </c>
      <c r="V4" s="20" t="s">
        <v>303</v>
      </c>
      <c r="W4" s="20" t="s">
        <v>20</v>
      </c>
      <c r="X4" s="20" t="s">
        <v>21</v>
      </c>
      <c r="Y4" s="20" t="s">
        <v>22</v>
      </c>
      <c r="Z4" s="20" t="s">
        <v>23</v>
      </c>
      <c r="AA4" s="20" t="s">
        <v>24</v>
      </c>
      <c r="AB4" s="20" t="s">
        <v>25</v>
      </c>
      <c r="AC4" s="20" t="s">
        <v>723</v>
      </c>
      <c r="AD4" s="20" t="s">
        <v>97</v>
      </c>
      <c r="AE4" s="20" t="s">
        <v>95</v>
      </c>
      <c r="AF4" s="20" t="s">
        <v>96</v>
      </c>
      <c r="AG4" s="20" t="s">
        <v>26</v>
      </c>
      <c r="AH4" s="20" t="s">
        <v>90</v>
      </c>
      <c r="AI4" s="20" t="s">
        <v>91</v>
      </c>
      <c r="AJ4" s="20" t="s">
        <v>29</v>
      </c>
      <c r="AK4" s="20" t="s">
        <v>91</v>
      </c>
      <c r="AL4" s="20" t="s">
        <v>30</v>
      </c>
      <c r="AM4" s="20" t="s">
        <v>31</v>
      </c>
      <c r="AN4" s="20" t="s">
        <v>94</v>
      </c>
      <c r="AO4" s="20" t="s">
        <v>32</v>
      </c>
    </row>
    <row r="5" spans="1:41" ht="336" x14ac:dyDescent="0.3">
      <c r="A5" s="12">
        <v>1633</v>
      </c>
      <c r="B5" s="12" t="s">
        <v>138</v>
      </c>
      <c r="C5" s="23" t="s">
        <v>119</v>
      </c>
      <c r="D5" s="12" t="s">
        <v>139</v>
      </c>
      <c r="E5" s="24" t="s">
        <v>140</v>
      </c>
      <c r="F5" s="12">
        <v>4</v>
      </c>
      <c r="G5" s="24" t="s">
        <v>141</v>
      </c>
      <c r="H5" s="12" t="s">
        <v>142</v>
      </c>
      <c r="I5" s="12" t="s">
        <v>143</v>
      </c>
      <c r="J5" s="24" t="s">
        <v>144</v>
      </c>
      <c r="K5" s="12" t="s">
        <v>720</v>
      </c>
      <c r="L5" s="5" t="s">
        <v>145</v>
      </c>
      <c r="M5" s="12">
        <v>2</v>
      </c>
      <c r="N5" s="26">
        <v>547</v>
      </c>
      <c r="O5" s="26">
        <v>171</v>
      </c>
      <c r="P5" s="26">
        <v>718</v>
      </c>
      <c r="Q5" s="26" t="s">
        <v>120</v>
      </c>
      <c r="R5" s="5" t="s">
        <v>147</v>
      </c>
      <c r="S5" s="5" t="s">
        <v>148</v>
      </c>
      <c r="T5" s="12" t="s">
        <v>131</v>
      </c>
      <c r="U5" s="12" t="s">
        <v>131</v>
      </c>
      <c r="V5" s="5" t="s">
        <v>661</v>
      </c>
      <c r="W5" s="4" t="s">
        <v>149</v>
      </c>
      <c r="X5" s="5" t="s">
        <v>150</v>
      </c>
      <c r="Y5" s="5" t="s">
        <v>152</v>
      </c>
      <c r="Z5" s="5" t="s">
        <v>151</v>
      </c>
      <c r="AA5" s="4"/>
      <c r="AB5" s="4"/>
      <c r="AC5" s="12">
        <v>3</v>
      </c>
      <c r="AD5" s="12">
        <v>1</v>
      </c>
      <c r="AE5" s="24" t="s">
        <v>153</v>
      </c>
      <c r="AF5" s="24" t="s">
        <v>154</v>
      </c>
      <c r="AG5" s="24" t="s">
        <v>724</v>
      </c>
      <c r="AH5" s="12" t="s">
        <v>131</v>
      </c>
      <c r="AI5" s="7"/>
      <c r="AJ5" s="12" t="s">
        <v>721</v>
      </c>
      <c r="AK5" s="4"/>
      <c r="AL5" s="4" t="s">
        <v>120</v>
      </c>
      <c r="AM5" s="4"/>
      <c r="AN5" s="5" t="s">
        <v>155</v>
      </c>
      <c r="AO5" s="5" t="s">
        <v>156</v>
      </c>
    </row>
    <row r="6" spans="1:41" ht="72" x14ac:dyDescent="0.3">
      <c r="A6" s="12">
        <v>143</v>
      </c>
      <c r="B6" s="12" t="s">
        <v>225</v>
      </c>
      <c r="C6" s="23" t="s">
        <v>77</v>
      </c>
      <c r="D6" s="12" t="s">
        <v>226</v>
      </c>
      <c r="E6" s="24" t="s">
        <v>140</v>
      </c>
      <c r="F6" s="12">
        <v>4</v>
      </c>
      <c r="G6" s="24" t="s">
        <v>141</v>
      </c>
      <c r="H6" s="12" t="s">
        <v>142</v>
      </c>
      <c r="I6" s="12" t="s">
        <v>143</v>
      </c>
      <c r="J6" s="24" t="s">
        <v>144</v>
      </c>
      <c r="K6" s="12" t="s">
        <v>131</v>
      </c>
      <c r="L6" s="5" t="s">
        <v>245</v>
      </c>
      <c r="M6" s="12">
        <v>2</v>
      </c>
      <c r="N6" s="26">
        <v>547</v>
      </c>
      <c r="O6" s="26">
        <v>171</v>
      </c>
      <c r="P6" s="26">
        <v>718</v>
      </c>
      <c r="Q6" s="26" t="s">
        <v>120</v>
      </c>
      <c r="R6" s="4"/>
      <c r="S6" s="5" t="s">
        <v>148</v>
      </c>
      <c r="T6" s="12" t="s">
        <v>131</v>
      </c>
      <c r="U6" s="12" t="s">
        <v>131</v>
      </c>
      <c r="V6" s="5" t="s">
        <v>661</v>
      </c>
      <c r="W6" s="4" t="s">
        <v>149</v>
      </c>
      <c r="X6" s="5" t="s">
        <v>150</v>
      </c>
      <c r="Y6" s="5" t="s">
        <v>152</v>
      </c>
      <c r="Z6" s="5" t="s">
        <v>151</v>
      </c>
      <c r="AA6" s="4"/>
      <c r="AB6" s="4"/>
      <c r="AC6" s="12">
        <v>12</v>
      </c>
      <c r="AD6" s="12">
        <v>1</v>
      </c>
      <c r="AE6" s="24" t="s">
        <v>153</v>
      </c>
      <c r="AF6" s="24" t="s">
        <v>154</v>
      </c>
      <c r="AG6" s="24" t="s">
        <v>724</v>
      </c>
      <c r="AH6" s="12" t="s">
        <v>131</v>
      </c>
      <c r="AI6" s="7"/>
      <c r="AJ6" s="12" t="s">
        <v>721</v>
      </c>
      <c r="AK6" s="4"/>
      <c r="AL6" s="4" t="s">
        <v>120</v>
      </c>
      <c r="AM6" s="4"/>
      <c r="AN6" s="5" t="s">
        <v>155</v>
      </c>
      <c r="AO6" s="5" t="s">
        <v>246</v>
      </c>
    </row>
    <row r="7" spans="1:41" ht="204" x14ac:dyDescent="0.3">
      <c r="A7" s="12">
        <v>13733</v>
      </c>
      <c r="B7" s="12" t="s">
        <v>76</v>
      </c>
      <c r="C7" s="23" t="s">
        <v>77</v>
      </c>
      <c r="D7" s="12" t="s">
        <v>78</v>
      </c>
      <c r="E7" s="12" t="s">
        <v>310</v>
      </c>
      <c r="F7" s="12">
        <v>1</v>
      </c>
      <c r="G7" s="24" t="s">
        <v>79</v>
      </c>
      <c r="H7" s="12" t="s">
        <v>80</v>
      </c>
      <c r="I7" s="12" t="s">
        <v>81</v>
      </c>
      <c r="J7" s="24" t="s">
        <v>82</v>
      </c>
      <c r="K7" s="12" t="s">
        <v>305</v>
      </c>
      <c r="L7" s="5" t="s">
        <v>83</v>
      </c>
      <c r="M7" s="12">
        <v>2</v>
      </c>
      <c r="N7" s="26">
        <v>151</v>
      </c>
      <c r="O7" s="26">
        <v>157</v>
      </c>
      <c r="P7" s="26">
        <v>308</v>
      </c>
      <c r="Q7" s="26" t="s">
        <v>89</v>
      </c>
      <c r="R7" s="5" t="s">
        <v>438</v>
      </c>
      <c r="S7" s="5" t="s">
        <v>84</v>
      </c>
      <c r="T7" s="12" t="s">
        <v>85</v>
      </c>
      <c r="U7" s="12" t="s">
        <v>85</v>
      </c>
      <c r="V7" s="5" t="s">
        <v>662</v>
      </c>
      <c r="W7" s="5" t="s">
        <v>394</v>
      </c>
      <c r="X7" s="5" t="s">
        <v>395</v>
      </c>
      <c r="Y7" s="5"/>
      <c r="Z7" s="4"/>
      <c r="AA7" s="4"/>
      <c r="AB7" s="4"/>
      <c r="AC7" s="12">
        <v>3</v>
      </c>
      <c r="AD7" s="12">
        <v>1</v>
      </c>
      <c r="AE7" s="24" t="s">
        <v>153</v>
      </c>
      <c r="AF7" s="24" t="s">
        <v>154</v>
      </c>
      <c r="AG7" s="24" t="s">
        <v>724</v>
      </c>
      <c r="AH7" s="12" t="s">
        <v>85</v>
      </c>
      <c r="AI7" s="8"/>
      <c r="AJ7" s="12" t="s">
        <v>722</v>
      </c>
      <c r="AK7" s="4"/>
      <c r="AL7" s="4" t="s">
        <v>311</v>
      </c>
      <c r="AM7" s="4"/>
      <c r="AN7" s="5" t="s">
        <v>304</v>
      </c>
      <c r="AO7" s="5" t="s">
        <v>312</v>
      </c>
    </row>
    <row r="8" spans="1:41" ht="84" x14ac:dyDescent="0.3">
      <c r="A8" s="12">
        <v>9810</v>
      </c>
      <c r="B8" s="12" t="s">
        <v>545</v>
      </c>
      <c r="C8" s="23" t="s">
        <v>77</v>
      </c>
      <c r="D8" s="12" t="s">
        <v>436</v>
      </c>
      <c r="E8" s="12" t="s">
        <v>310</v>
      </c>
      <c r="F8" s="12">
        <v>1</v>
      </c>
      <c r="G8" s="24" t="s">
        <v>79</v>
      </c>
      <c r="H8" s="12" t="s">
        <v>80</v>
      </c>
      <c r="I8" s="12" t="s">
        <v>81</v>
      </c>
      <c r="J8" s="24" t="s">
        <v>82</v>
      </c>
      <c r="K8" s="12" t="s">
        <v>305</v>
      </c>
      <c r="L8" s="5" t="s">
        <v>437</v>
      </c>
      <c r="M8" s="12">
        <v>2</v>
      </c>
      <c r="N8" s="26">
        <v>151</v>
      </c>
      <c r="O8" s="26">
        <v>157</v>
      </c>
      <c r="P8" s="26">
        <v>308</v>
      </c>
      <c r="Q8" s="26" t="s">
        <v>311</v>
      </c>
      <c r="R8" s="5" t="s">
        <v>439</v>
      </c>
      <c r="S8" s="5" t="s">
        <v>84</v>
      </c>
      <c r="T8" s="12" t="s">
        <v>85</v>
      </c>
      <c r="U8" s="12" t="s">
        <v>85</v>
      </c>
      <c r="V8" s="5" t="s">
        <v>662</v>
      </c>
      <c r="W8" s="5" t="s">
        <v>394</v>
      </c>
      <c r="X8" s="5" t="s">
        <v>395</v>
      </c>
      <c r="Y8" s="5"/>
      <c r="Z8" s="4"/>
      <c r="AA8" s="4"/>
      <c r="AB8" s="4"/>
      <c r="AC8" s="13" t="s">
        <v>441</v>
      </c>
      <c r="AD8" s="12">
        <v>1</v>
      </c>
      <c r="AE8" s="24" t="s">
        <v>153</v>
      </c>
      <c r="AF8" s="24" t="s">
        <v>154</v>
      </c>
      <c r="AG8" s="24" t="s">
        <v>724</v>
      </c>
      <c r="AH8" s="12" t="s">
        <v>85</v>
      </c>
      <c r="AI8" s="8"/>
      <c r="AJ8" s="12" t="s">
        <v>722</v>
      </c>
      <c r="AK8" s="4"/>
      <c r="AL8" s="4" t="s">
        <v>311</v>
      </c>
      <c r="AM8" s="4"/>
      <c r="AN8" s="5" t="s">
        <v>304</v>
      </c>
      <c r="AO8" s="5" t="s">
        <v>440</v>
      </c>
    </row>
    <row r="9" spans="1:41" ht="84" x14ac:dyDescent="0.3">
      <c r="A9" s="12">
        <v>51056</v>
      </c>
      <c r="B9" s="12" t="s">
        <v>546</v>
      </c>
      <c r="C9" s="23" t="s">
        <v>77</v>
      </c>
      <c r="D9" s="12" t="s">
        <v>547</v>
      </c>
      <c r="E9" s="12"/>
      <c r="F9" s="12">
        <v>1</v>
      </c>
      <c r="G9" s="24" t="s">
        <v>548</v>
      </c>
      <c r="H9" s="12" t="s">
        <v>80</v>
      </c>
      <c r="I9" s="12" t="s">
        <v>81</v>
      </c>
      <c r="J9" s="24" t="s">
        <v>549</v>
      </c>
      <c r="K9" s="12" t="s">
        <v>550</v>
      </c>
      <c r="L9" s="5" t="s">
        <v>551</v>
      </c>
      <c r="M9" s="12">
        <v>2</v>
      </c>
      <c r="N9" s="26">
        <v>60</v>
      </c>
      <c r="O9" s="26">
        <v>60</v>
      </c>
      <c r="P9" s="26">
        <v>120</v>
      </c>
      <c r="Q9" s="26" t="s">
        <v>311</v>
      </c>
      <c r="R9" s="4" t="s">
        <v>554</v>
      </c>
      <c r="S9" s="5" t="s">
        <v>555</v>
      </c>
      <c r="T9" s="12" t="s">
        <v>305</v>
      </c>
      <c r="U9" s="12"/>
      <c r="V9" s="5" t="s">
        <v>593</v>
      </c>
      <c r="W9" s="5" t="s">
        <v>592</v>
      </c>
      <c r="X9" s="5" t="s">
        <v>556</v>
      </c>
      <c r="Y9" s="5" t="s">
        <v>557</v>
      </c>
      <c r="Z9" s="5" t="s">
        <v>558</v>
      </c>
      <c r="AA9" s="4"/>
      <c r="AB9" s="4"/>
      <c r="AC9" s="12">
        <v>12</v>
      </c>
      <c r="AD9" s="12">
        <v>1</v>
      </c>
      <c r="AE9" s="24" t="s">
        <v>153</v>
      </c>
      <c r="AF9" s="24" t="s">
        <v>154</v>
      </c>
      <c r="AG9" s="24" t="s">
        <v>724</v>
      </c>
      <c r="AH9" s="12" t="s">
        <v>85</v>
      </c>
      <c r="AI9" s="7"/>
      <c r="AJ9" s="12" t="s">
        <v>721</v>
      </c>
      <c r="AK9" s="4"/>
      <c r="AL9" s="4" t="s">
        <v>311</v>
      </c>
      <c r="AM9" s="4"/>
      <c r="AN9" s="5" t="s">
        <v>554</v>
      </c>
      <c r="AO9" s="5" t="s">
        <v>559</v>
      </c>
    </row>
    <row r="10" spans="1:41" ht="120" x14ac:dyDescent="0.3">
      <c r="A10" s="12">
        <v>11024</v>
      </c>
      <c r="B10" s="12" t="s">
        <v>586</v>
      </c>
      <c r="C10" s="23" t="s">
        <v>77</v>
      </c>
      <c r="D10" s="12" t="s">
        <v>587</v>
      </c>
      <c r="E10" s="12"/>
      <c r="F10" s="12">
        <v>1</v>
      </c>
      <c r="G10" s="24" t="s">
        <v>548</v>
      </c>
      <c r="H10" s="12" t="s">
        <v>80</v>
      </c>
      <c r="I10" s="12" t="s">
        <v>81</v>
      </c>
      <c r="J10" s="24" t="s">
        <v>549</v>
      </c>
      <c r="K10" s="12" t="s">
        <v>550</v>
      </c>
      <c r="L10" s="5" t="s">
        <v>588</v>
      </c>
      <c r="M10" s="12">
        <v>2</v>
      </c>
      <c r="N10" s="26">
        <v>60</v>
      </c>
      <c r="O10" s="26">
        <v>60</v>
      </c>
      <c r="P10" s="26">
        <v>120</v>
      </c>
      <c r="Q10" s="26" t="s">
        <v>89</v>
      </c>
      <c r="R10" s="4" t="s">
        <v>116</v>
      </c>
      <c r="S10" s="5" t="s">
        <v>555</v>
      </c>
      <c r="T10" s="12" t="s">
        <v>595</v>
      </c>
      <c r="U10" s="12" t="s">
        <v>595</v>
      </c>
      <c r="V10" s="5" t="s">
        <v>594</v>
      </c>
      <c r="W10" s="5" t="s">
        <v>592</v>
      </c>
      <c r="X10" s="5" t="s">
        <v>556</v>
      </c>
      <c r="Y10" s="5" t="s">
        <v>590</v>
      </c>
      <c r="Z10" s="5" t="s">
        <v>591</v>
      </c>
      <c r="AA10" s="4"/>
      <c r="AB10" s="4"/>
      <c r="AC10" s="12">
        <v>60</v>
      </c>
      <c r="AD10" s="12">
        <v>1</v>
      </c>
      <c r="AE10" s="24" t="s">
        <v>153</v>
      </c>
      <c r="AF10" s="24" t="s">
        <v>154</v>
      </c>
      <c r="AG10" s="24" t="s">
        <v>724</v>
      </c>
      <c r="AH10" s="12" t="s">
        <v>85</v>
      </c>
      <c r="AI10" s="7"/>
      <c r="AJ10" s="12" t="s">
        <v>721</v>
      </c>
      <c r="AK10" s="4"/>
      <c r="AL10" s="4" t="s">
        <v>89</v>
      </c>
      <c r="AM10" s="4"/>
      <c r="AN10" s="5" t="s">
        <v>116</v>
      </c>
      <c r="AO10" s="5" t="s">
        <v>589</v>
      </c>
    </row>
    <row r="11" spans="1:41" ht="168" x14ac:dyDescent="0.3">
      <c r="A11" s="12">
        <v>53827</v>
      </c>
      <c r="B11" s="24" t="s">
        <v>651</v>
      </c>
      <c r="C11" s="23" t="s">
        <v>77</v>
      </c>
      <c r="D11" s="12" t="s">
        <v>652</v>
      </c>
      <c r="E11" s="12"/>
      <c r="F11" s="12">
        <v>1</v>
      </c>
      <c r="G11" s="24" t="s">
        <v>653</v>
      </c>
      <c r="H11" s="12" t="s">
        <v>80</v>
      </c>
      <c r="I11" s="12" t="s">
        <v>81</v>
      </c>
      <c r="J11" s="24" t="s">
        <v>654</v>
      </c>
      <c r="K11" s="12" t="s">
        <v>655</v>
      </c>
      <c r="L11" s="5" t="s">
        <v>656</v>
      </c>
      <c r="M11" s="12">
        <v>2</v>
      </c>
      <c r="N11" s="26">
        <v>52</v>
      </c>
      <c r="O11" s="26">
        <v>60</v>
      </c>
      <c r="P11" s="26">
        <v>112</v>
      </c>
      <c r="Q11" s="26" t="s">
        <v>657</v>
      </c>
      <c r="R11" s="5" t="s">
        <v>658</v>
      </c>
      <c r="S11" s="5" t="s">
        <v>659</v>
      </c>
      <c r="T11" s="12" t="s">
        <v>595</v>
      </c>
      <c r="U11" s="13" t="s">
        <v>660</v>
      </c>
      <c r="V11" s="5" t="s">
        <v>663</v>
      </c>
      <c r="W11" s="5" t="s">
        <v>665</v>
      </c>
      <c r="X11" s="5" t="s">
        <v>664</v>
      </c>
      <c r="Y11" s="5" t="s">
        <v>666</v>
      </c>
      <c r="Z11" s="5" t="s">
        <v>667</v>
      </c>
      <c r="AA11" s="4"/>
      <c r="AB11" s="4"/>
      <c r="AC11" s="12">
        <v>12</v>
      </c>
      <c r="AD11" s="12">
        <v>1</v>
      </c>
      <c r="AE11" s="24" t="s">
        <v>153</v>
      </c>
      <c r="AF11" s="24" t="s">
        <v>154</v>
      </c>
      <c r="AG11" s="24" t="s">
        <v>724</v>
      </c>
      <c r="AH11" s="12" t="s">
        <v>668</v>
      </c>
      <c r="AI11" s="7"/>
      <c r="AJ11" s="12" t="s">
        <v>721</v>
      </c>
      <c r="AK11" s="4"/>
      <c r="AL11" s="4" t="s">
        <v>657</v>
      </c>
      <c r="AM11" s="4"/>
      <c r="AN11" s="5" t="s">
        <v>669</v>
      </c>
      <c r="AO11" s="5" t="s">
        <v>670</v>
      </c>
    </row>
  </sheetData>
  <sheetProtection algorithmName="SHA-512" hashValue="jQSTRTKGXvwwUAxaPbjsDI6Qhuv3Iblwgs6rxQC2UmAvei/MTrfcgznfs+Cf4zEkgBzpdM4hRIOogK/Xzc3a5Q==" saltValue="wy7pepNwALHYVyvJO4XUPg==" spinCount="100000" sheet="1" objects="1" scenarios="1" selectLockedCells="1" selectUnlockedCells="1"/>
  <autoFilter ref="A4:AP11"/>
  <sortState ref="A5:BG63">
    <sortCondition ref="H5:H63"/>
  </sortState>
  <mergeCells count="7">
    <mergeCell ref="H3:J3"/>
    <mergeCell ref="AN3:AO3"/>
    <mergeCell ref="AD3:AF3"/>
    <mergeCell ref="M3:R3"/>
    <mergeCell ref="K3:L3"/>
    <mergeCell ref="S3:AC3"/>
    <mergeCell ref="AG3:AI3"/>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AD118"/>
  <sheetViews>
    <sheetView workbookViewId="0">
      <pane xSplit="9" ySplit="7" topLeftCell="J8" activePane="bottomRight" state="frozen"/>
      <selection pane="topRight" activeCell="J1" sqref="J1"/>
      <selection pane="bottomLeft" activeCell="A8" sqref="A8"/>
      <selection pane="bottomRight" activeCell="B1" sqref="B1:B1048576"/>
    </sheetView>
  </sheetViews>
  <sheetFormatPr defaultRowHeight="12" x14ac:dyDescent="0.3"/>
  <cols>
    <col min="1" max="1" width="9" style="3"/>
    <col min="2" max="2" width="0" style="3" hidden="1" customWidth="1"/>
    <col min="3" max="3" width="14.5" style="3" customWidth="1"/>
    <col min="4" max="4" width="9" style="29"/>
    <col min="5" max="5" width="9" style="3"/>
    <col min="6" max="6" width="7.875" style="3" customWidth="1"/>
    <col min="7" max="7" width="17.5" style="3" customWidth="1"/>
    <col min="8" max="8" width="11.25" style="29" customWidth="1"/>
    <col min="9" max="9" width="9" style="29"/>
    <col min="10" max="10" width="11.75" style="3" customWidth="1"/>
    <col min="11" max="11" width="24.625" style="3" customWidth="1"/>
    <col min="12" max="12" width="10.125" style="3" customWidth="1"/>
    <col min="13" max="13" width="9" style="3"/>
    <col min="14" max="14" width="9" style="29"/>
    <col min="15" max="15" width="9.375" style="29" bestFit="1" customWidth="1"/>
    <col min="16" max="23" width="9" style="29"/>
    <col min="24" max="27" width="0" style="29" hidden="1" customWidth="1"/>
    <col min="28" max="30" width="9" style="29"/>
    <col min="31" max="16384" width="9" style="3"/>
  </cols>
  <sheetData>
    <row r="1" spans="2:30" hidden="1" x14ac:dyDescent="0.3">
      <c r="B1" s="2" t="s">
        <v>33</v>
      </c>
      <c r="C1" s="2"/>
    </row>
    <row r="2" spans="2:30" hidden="1" x14ac:dyDescent="0.3">
      <c r="B2" s="10" t="s">
        <v>34</v>
      </c>
      <c r="C2" s="10"/>
    </row>
    <row r="3" spans="2:30" hidden="1" x14ac:dyDescent="0.3">
      <c r="B3" s="10" t="s">
        <v>35</v>
      </c>
      <c r="C3" s="10"/>
    </row>
    <row r="4" spans="2:30" hidden="1" x14ac:dyDescent="0.3">
      <c r="B4" s="10"/>
      <c r="C4" s="10"/>
    </row>
    <row r="5" spans="2:30" hidden="1" x14ac:dyDescent="0.3">
      <c r="B5" s="10"/>
      <c r="C5" s="10" t="s">
        <v>71</v>
      </c>
    </row>
    <row r="6" spans="2:30" x14ac:dyDescent="0.3">
      <c r="B6" s="22"/>
      <c r="C6" s="22"/>
      <c r="D6" s="22"/>
      <c r="E6" s="22"/>
      <c r="F6" s="22"/>
      <c r="G6" s="22"/>
      <c r="H6" s="22"/>
      <c r="I6" s="22"/>
      <c r="J6" s="22"/>
      <c r="K6" s="22"/>
      <c r="L6" s="22"/>
      <c r="M6" s="22"/>
      <c r="N6" s="22"/>
      <c r="O6" s="36" t="s">
        <v>26</v>
      </c>
      <c r="P6" s="37"/>
      <c r="Q6" s="37"/>
      <c r="R6" s="38"/>
      <c r="S6" s="36" t="s">
        <v>27</v>
      </c>
      <c r="T6" s="37"/>
      <c r="U6" s="37"/>
      <c r="V6" s="37"/>
      <c r="W6" s="38"/>
      <c r="X6" s="36" t="s">
        <v>43</v>
      </c>
      <c r="Y6" s="37"/>
      <c r="Z6" s="37"/>
      <c r="AA6" s="38"/>
      <c r="AB6" s="36" t="s">
        <v>109</v>
      </c>
      <c r="AC6" s="38"/>
      <c r="AD6" s="19" t="s">
        <v>47</v>
      </c>
    </row>
    <row r="7" spans="2:30" s="31" customFormat="1" ht="24" x14ac:dyDescent="0.3">
      <c r="B7" s="20" t="s">
        <v>36</v>
      </c>
      <c r="C7" s="20" t="s">
        <v>69</v>
      </c>
      <c r="D7" s="20" t="s">
        <v>49</v>
      </c>
      <c r="E7" s="20" t="s">
        <v>51</v>
      </c>
      <c r="F7" s="20" t="s">
        <v>5</v>
      </c>
      <c r="G7" s="20" t="s">
        <v>52</v>
      </c>
      <c r="H7" s="20" t="s">
        <v>26</v>
      </c>
      <c r="I7" s="20" t="s">
        <v>27</v>
      </c>
      <c r="J7" s="20" t="s">
        <v>103</v>
      </c>
      <c r="K7" s="20" t="s">
        <v>38</v>
      </c>
      <c r="L7" s="20" t="s">
        <v>37</v>
      </c>
      <c r="M7" s="20" t="s">
        <v>39</v>
      </c>
      <c r="N7" s="20" t="s">
        <v>40</v>
      </c>
      <c r="O7" s="20" t="s">
        <v>41</v>
      </c>
      <c r="P7" s="20" t="s">
        <v>42</v>
      </c>
      <c r="Q7" s="20" t="s">
        <v>100</v>
      </c>
      <c r="R7" s="20" t="s">
        <v>101</v>
      </c>
      <c r="S7" s="20" t="s">
        <v>41</v>
      </c>
      <c r="T7" s="20" t="s">
        <v>42</v>
      </c>
      <c r="U7" s="20" t="s">
        <v>100</v>
      </c>
      <c r="V7" s="20" t="s">
        <v>101</v>
      </c>
      <c r="W7" s="20" t="s">
        <v>48</v>
      </c>
      <c r="X7" s="20" t="s">
        <v>26</v>
      </c>
      <c r="Y7" s="20" t="s">
        <v>45</v>
      </c>
      <c r="Z7" s="20" t="s">
        <v>46</v>
      </c>
      <c r="AA7" s="20" t="s">
        <v>45</v>
      </c>
      <c r="AB7" s="20" t="s">
        <v>110</v>
      </c>
      <c r="AC7" s="20" t="s">
        <v>111</v>
      </c>
      <c r="AD7" s="20" t="s">
        <v>48</v>
      </c>
    </row>
    <row r="8" spans="2:30" x14ac:dyDescent="0.3">
      <c r="B8" s="6">
        <v>1633</v>
      </c>
      <c r="C8" s="6" t="str">
        <f>VLOOKUP(B8,'1_문헌특성'!A:AN,2,0)</f>
        <v>Stolzenburg(2021)</v>
      </c>
      <c r="D8" s="23" t="str">
        <f>VLOOKUP(B8,'1_문헌특성'!A:AN,3,0)</f>
        <v>RCT</v>
      </c>
      <c r="E8" s="6" t="str">
        <f>VLOOKUP(B8,'1_문헌특성'!A:AN,8,0)</f>
        <v>남성생식기</v>
      </c>
      <c r="F8" s="6" t="str">
        <f>VLOOKUP(B8,'1_문헌특성'!A:AN,9,0)</f>
        <v>전립선암</v>
      </c>
      <c r="G8" s="6" t="str">
        <f>VLOOKUP(B8,'1_문헌특성'!A:AN,10,0)</f>
        <v>새로 진단된 75세 미만 전립선암</v>
      </c>
      <c r="H8" s="23" t="str">
        <f>VLOOKUP(B8,'1_문헌특성'!A:AN,33,0)</f>
        <v>로봇 보조</v>
      </c>
      <c r="I8" s="23" t="str">
        <f>VLOOKUP(B8,'1_문헌특성'!A:AN,36,0)</f>
        <v>복강경</v>
      </c>
      <c r="J8" s="6" t="s">
        <v>726</v>
      </c>
      <c r="K8" s="6" t="s">
        <v>179</v>
      </c>
      <c r="L8" s="6"/>
      <c r="M8" s="6"/>
      <c r="N8" s="23" t="s">
        <v>129</v>
      </c>
      <c r="O8" s="23">
        <v>547</v>
      </c>
      <c r="P8" s="23">
        <v>2.44</v>
      </c>
      <c r="Q8" s="23">
        <v>2.64</v>
      </c>
      <c r="R8" s="23"/>
      <c r="S8" s="23">
        <v>171</v>
      </c>
      <c r="T8" s="23">
        <v>3.08</v>
      </c>
      <c r="U8" s="23">
        <v>2.72</v>
      </c>
      <c r="V8" s="23"/>
      <c r="W8" s="23">
        <v>4.0000000000000001E-3</v>
      </c>
      <c r="X8" s="23"/>
      <c r="Y8" s="23"/>
      <c r="Z8" s="23"/>
      <c r="AA8" s="23"/>
      <c r="AB8" s="23">
        <v>0.56999999999999995</v>
      </c>
      <c r="AC8" s="23" t="s">
        <v>183</v>
      </c>
      <c r="AD8" s="23"/>
    </row>
    <row r="9" spans="2:30" x14ac:dyDescent="0.3">
      <c r="B9" s="6">
        <v>1633</v>
      </c>
      <c r="C9" s="6" t="str">
        <f>VLOOKUP(B9,'1_문헌특성'!A:AN,2,0)</f>
        <v>Stolzenburg(2021)</v>
      </c>
      <c r="D9" s="23" t="str">
        <f>VLOOKUP(B9,'1_문헌특성'!A:AN,3,0)</f>
        <v>RCT</v>
      </c>
      <c r="E9" s="6" t="str">
        <f>VLOOKUP(B9,'1_문헌특성'!A:AN,8,0)</f>
        <v>남성생식기</v>
      </c>
      <c r="F9" s="6" t="str">
        <f>VLOOKUP(B9,'1_문헌특성'!A:AN,9,0)</f>
        <v>전립선암</v>
      </c>
      <c r="G9" s="6" t="str">
        <f>VLOOKUP(B9,'1_문헌특성'!A:AN,10,0)</f>
        <v>새로 진단된 75세 미만 전립선암</v>
      </c>
      <c r="H9" s="23" t="str">
        <f>VLOOKUP(B9,'1_문헌특성'!A:AN,33,0)</f>
        <v>로봇 보조</v>
      </c>
      <c r="I9" s="23" t="str">
        <f>VLOOKUP(B9,'1_문헌특성'!A:AN,36,0)</f>
        <v>복강경</v>
      </c>
      <c r="J9" s="6" t="s">
        <v>181</v>
      </c>
      <c r="K9" s="6" t="s">
        <v>180</v>
      </c>
      <c r="L9" s="6"/>
      <c r="M9" s="6"/>
      <c r="N9" s="23" t="s">
        <v>129</v>
      </c>
      <c r="O9" s="23">
        <v>547</v>
      </c>
      <c r="P9" s="23">
        <v>6.44</v>
      </c>
      <c r="Q9" s="23">
        <v>5.01</v>
      </c>
      <c r="R9" s="23"/>
      <c r="S9" s="23">
        <v>171</v>
      </c>
      <c r="T9" s="23">
        <v>7.76</v>
      </c>
      <c r="U9" s="23">
        <v>5.05</v>
      </c>
      <c r="V9" s="23"/>
      <c r="W9" s="23">
        <v>3.0000000000000001E-3</v>
      </c>
      <c r="X9" s="23"/>
      <c r="Y9" s="23"/>
      <c r="Z9" s="23"/>
      <c r="AA9" s="23"/>
      <c r="AB9" s="23">
        <v>0.57999999999999996</v>
      </c>
      <c r="AC9" s="23" t="s">
        <v>183</v>
      </c>
      <c r="AD9" s="23"/>
    </row>
    <row r="10" spans="2:30" x14ac:dyDescent="0.3">
      <c r="B10" s="6">
        <v>1633</v>
      </c>
      <c r="C10" s="6" t="str">
        <f>VLOOKUP(B10,'1_문헌특성'!A:AN,2,0)</f>
        <v>Stolzenburg(2021)</v>
      </c>
      <c r="D10" s="23" t="str">
        <f>VLOOKUP(B10,'1_문헌특성'!A:AN,3,0)</f>
        <v>RCT</v>
      </c>
      <c r="E10" s="6" t="str">
        <f>VLOOKUP(B10,'1_문헌특성'!A:AN,8,0)</f>
        <v>남성생식기</v>
      </c>
      <c r="F10" s="6" t="str">
        <f>VLOOKUP(B10,'1_문헌특성'!A:AN,9,0)</f>
        <v>전립선암</v>
      </c>
      <c r="G10" s="6" t="str">
        <f>VLOOKUP(B10,'1_문헌특성'!A:AN,10,0)</f>
        <v>새로 진단된 75세 미만 전립선암</v>
      </c>
      <c r="H10" s="23" t="str">
        <f>VLOOKUP(B10,'1_문헌특성'!A:AN,33,0)</f>
        <v>로봇 보조</v>
      </c>
      <c r="I10" s="23" t="str">
        <f>VLOOKUP(B10,'1_문헌특성'!A:AN,36,0)</f>
        <v>복강경</v>
      </c>
      <c r="J10" s="6" t="s">
        <v>128</v>
      </c>
      <c r="K10" s="6" t="s">
        <v>184</v>
      </c>
      <c r="L10" s="6" t="s">
        <v>263</v>
      </c>
      <c r="M10" s="6"/>
      <c r="N10" s="23" t="s">
        <v>108</v>
      </c>
      <c r="O10" s="23"/>
      <c r="P10" s="23">
        <v>16</v>
      </c>
      <c r="Q10" s="23"/>
      <c r="R10" s="23" t="s">
        <v>190</v>
      </c>
      <c r="S10" s="23"/>
      <c r="T10" s="23">
        <v>16.8</v>
      </c>
      <c r="U10" s="23"/>
      <c r="V10" s="23" t="s">
        <v>193</v>
      </c>
      <c r="W10" s="23"/>
      <c r="X10" s="23"/>
      <c r="Y10" s="23"/>
      <c r="Z10" s="23"/>
      <c r="AA10" s="23"/>
      <c r="AB10" s="23"/>
      <c r="AC10" s="23"/>
      <c r="AD10" s="23"/>
    </row>
    <row r="11" spans="2:30" x14ac:dyDescent="0.3">
      <c r="B11" s="6">
        <v>1633</v>
      </c>
      <c r="C11" s="6" t="str">
        <f>VLOOKUP(B11,'1_문헌특성'!A:AN,2,0)</f>
        <v>Stolzenburg(2021)</v>
      </c>
      <c r="D11" s="23" t="str">
        <f>VLOOKUP(B11,'1_문헌특성'!A:AN,3,0)</f>
        <v>RCT</v>
      </c>
      <c r="E11" s="6" t="str">
        <f>VLOOKUP(B11,'1_문헌특성'!A:AN,8,0)</f>
        <v>남성생식기</v>
      </c>
      <c r="F11" s="6" t="str">
        <f>VLOOKUP(B11,'1_문헌특성'!A:AN,9,0)</f>
        <v>전립선암</v>
      </c>
      <c r="G11" s="6" t="str">
        <f>VLOOKUP(B11,'1_문헌특성'!A:AN,10,0)</f>
        <v>새로 진단된 75세 미만 전립선암</v>
      </c>
      <c r="H11" s="23" t="str">
        <f>VLOOKUP(B11,'1_문헌특성'!A:AN,33,0)</f>
        <v>로봇 보조</v>
      </c>
      <c r="I11" s="23" t="str">
        <f>VLOOKUP(B11,'1_문헌특성'!A:AN,36,0)</f>
        <v>복강경</v>
      </c>
      <c r="J11" s="6" t="s">
        <v>128</v>
      </c>
      <c r="K11" s="6" t="s">
        <v>185</v>
      </c>
      <c r="L11" s="6" t="s">
        <v>263</v>
      </c>
      <c r="M11" s="6"/>
      <c r="N11" s="23" t="s">
        <v>108</v>
      </c>
      <c r="O11" s="23"/>
      <c r="P11" s="23">
        <v>49</v>
      </c>
      <c r="Q11" s="23"/>
      <c r="R11" s="23" t="s">
        <v>191</v>
      </c>
      <c r="S11" s="23"/>
      <c r="T11" s="23">
        <v>48.8</v>
      </c>
      <c r="U11" s="23"/>
      <c r="V11" s="23" t="s">
        <v>194</v>
      </c>
      <c r="W11" s="23"/>
      <c r="X11" s="23"/>
      <c r="Y11" s="23"/>
      <c r="Z11" s="23"/>
      <c r="AA11" s="23"/>
      <c r="AB11" s="23"/>
      <c r="AC11" s="23"/>
      <c r="AD11" s="23"/>
    </row>
    <row r="12" spans="2:30" x14ac:dyDescent="0.3">
      <c r="B12" s="6">
        <v>1633</v>
      </c>
      <c r="C12" s="6" t="str">
        <f>VLOOKUP(B12,'1_문헌특성'!A:AN,2,0)</f>
        <v>Stolzenburg(2021)</v>
      </c>
      <c r="D12" s="23" t="str">
        <f>VLOOKUP(B12,'1_문헌특성'!A:AN,3,0)</f>
        <v>RCT</v>
      </c>
      <c r="E12" s="6" t="str">
        <f>VLOOKUP(B12,'1_문헌특성'!A:AN,8,0)</f>
        <v>남성생식기</v>
      </c>
      <c r="F12" s="6" t="str">
        <f>VLOOKUP(B12,'1_문헌특성'!A:AN,9,0)</f>
        <v>전립선암</v>
      </c>
      <c r="G12" s="6" t="str">
        <f>VLOOKUP(B12,'1_문헌특성'!A:AN,10,0)</f>
        <v>새로 진단된 75세 미만 전립선암</v>
      </c>
      <c r="H12" s="23" t="str">
        <f>VLOOKUP(B12,'1_문헌특성'!A:AN,33,0)</f>
        <v>로봇 보조</v>
      </c>
      <c r="I12" s="23" t="str">
        <f>VLOOKUP(B12,'1_문헌특성'!A:AN,36,0)</f>
        <v>복강경</v>
      </c>
      <c r="J12" s="6" t="s">
        <v>128</v>
      </c>
      <c r="K12" s="6" t="s">
        <v>186</v>
      </c>
      <c r="L12" s="6" t="s">
        <v>263</v>
      </c>
      <c r="M12" s="6"/>
      <c r="N12" s="23" t="s">
        <v>108</v>
      </c>
      <c r="O12" s="23"/>
      <c r="P12" s="23">
        <v>66</v>
      </c>
      <c r="Q12" s="23"/>
      <c r="R12" s="23" t="s">
        <v>192</v>
      </c>
      <c r="S12" s="23"/>
      <c r="T12" s="23">
        <v>67</v>
      </c>
      <c r="U12" s="23"/>
      <c r="V12" s="23" t="s">
        <v>195</v>
      </c>
      <c r="W12" s="23"/>
      <c r="X12" s="23"/>
      <c r="Y12" s="23"/>
      <c r="Z12" s="23"/>
      <c r="AA12" s="23"/>
      <c r="AB12" s="23"/>
      <c r="AC12" s="23"/>
      <c r="AD12" s="23"/>
    </row>
    <row r="13" spans="2:30" x14ac:dyDescent="0.3">
      <c r="B13" s="6">
        <v>1633</v>
      </c>
      <c r="C13" s="6" t="str">
        <f>VLOOKUP(B13,'1_문헌특성'!A:AN,2,0)</f>
        <v>Stolzenburg(2021)</v>
      </c>
      <c r="D13" s="23" t="str">
        <f>VLOOKUP(B13,'1_문헌특성'!A:AN,3,0)</f>
        <v>RCT</v>
      </c>
      <c r="E13" s="6" t="str">
        <f>VLOOKUP(B13,'1_문헌특성'!A:AN,8,0)</f>
        <v>남성생식기</v>
      </c>
      <c r="F13" s="6" t="str">
        <f>VLOOKUP(B13,'1_문헌특성'!A:AN,9,0)</f>
        <v>전립선암</v>
      </c>
      <c r="G13" s="6" t="str">
        <f>VLOOKUP(B13,'1_문헌특성'!A:AN,10,0)</f>
        <v>새로 진단된 75세 미만 전립선암</v>
      </c>
      <c r="H13" s="23" t="str">
        <f>VLOOKUP(B13,'1_문헌특성'!A:AN,33,0)</f>
        <v>로봇 보조</v>
      </c>
      <c r="I13" s="23" t="str">
        <f>VLOOKUP(B13,'1_문헌특성'!A:AN,36,0)</f>
        <v>복강경</v>
      </c>
      <c r="J13" s="6" t="s">
        <v>128</v>
      </c>
      <c r="K13" s="6" t="s">
        <v>184</v>
      </c>
      <c r="L13" s="6" t="s">
        <v>263</v>
      </c>
      <c r="M13" s="6"/>
      <c r="N13" s="23" t="s">
        <v>129</v>
      </c>
      <c r="O13" s="23"/>
      <c r="P13" s="23">
        <v>28.5</v>
      </c>
      <c r="Q13" s="23"/>
      <c r="R13" s="23" t="s">
        <v>196</v>
      </c>
      <c r="S13" s="23"/>
      <c r="T13" s="23">
        <v>32</v>
      </c>
      <c r="U13" s="23"/>
      <c r="V13" s="23" t="s">
        <v>199</v>
      </c>
      <c r="W13" s="23"/>
      <c r="X13" s="23"/>
      <c r="Y13" s="23"/>
      <c r="Z13" s="23"/>
      <c r="AA13" s="23"/>
      <c r="AB13" s="23"/>
      <c r="AC13" s="23"/>
      <c r="AD13" s="23"/>
    </row>
    <row r="14" spans="2:30" x14ac:dyDescent="0.3">
      <c r="B14" s="6">
        <v>1633</v>
      </c>
      <c r="C14" s="6" t="str">
        <f>VLOOKUP(B14,'1_문헌특성'!A:AN,2,0)</f>
        <v>Stolzenburg(2021)</v>
      </c>
      <c r="D14" s="23" t="str">
        <f>VLOOKUP(B14,'1_문헌특성'!A:AN,3,0)</f>
        <v>RCT</v>
      </c>
      <c r="E14" s="6" t="str">
        <f>VLOOKUP(B14,'1_문헌특성'!A:AN,8,0)</f>
        <v>남성생식기</v>
      </c>
      <c r="F14" s="6" t="str">
        <f>VLOOKUP(B14,'1_문헌특성'!A:AN,9,0)</f>
        <v>전립선암</v>
      </c>
      <c r="G14" s="6" t="str">
        <f>VLOOKUP(B14,'1_문헌특성'!A:AN,10,0)</f>
        <v>새로 진단된 75세 미만 전립선암</v>
      </c>
      <c r="H14" s="23" t="str">
        <f>VLOOKUP(B14,'1_문헌특성'!A:AN,33,0)</f>
        <v>로봇 보조</v>
      </c>
      <c r="I14" s="23" t="str">
        <f>VLOOKUP(B14,'1_문헌특성'!A:AN,36,0)</f>
        <v>복강경</v>
      </c>
      <c r="J14" s="6" t="s">
        <v>128</v>
      </c>
      <c r="K14" s="6" t="s">
        <v>185</v>
      </c>
      <c r="L14" s="6" t="s">
        <v>263</v>
      </c>
      <c r="M14" s="6"/>
      <c r="N14" s="23" t="s">
        <v>129</v>
      </c>
      <c r="O14" s="23"/>
      <c r="P14" s="23">
        <v>65</v>
      </c>
      <c r="Q14" s="23"/>
      <c r="R14" s="23" t="s">
        <v>197</v>
      </c>
      <c r="S14" s="23"/>
      <c r="T14" s="23">
        <v>64.8</v>
      </c>
      <c r="U14" s="23"/>
      <c r="V14" s="23" t="s">
        <v>200</v>
      </c>
      <c r="W14" s="23"/>
      <c r="X14" s="23"/>
      <c r="Y14" s="23"/>
      <c r="Z14" s="23"/>
      <c r="AA14" s="23"/>
      <c r="AB14" s="23"/>
      <c r="AC14" s="23"/>
      <c r="AD14" s="23"/>
    </row>
    <row r="15" spans="2:30" x14ac:dyDescent="0.3">
      <c r="B15" s="6">
        <v>1633</v>
      </c>
      <c r="C15" s="6" t="str">
        <f>VLOOKUP(B15,'1_문헌특성'!A:AN,2,0)</f>
        <v>Stolzenburg(2021)</v>
      </c>
      <c r="D15" s="23" t="str">
        <f>VLOOKUP(B15,'1_문헌특성'!A:AN,3,0)</f>
        <v>RCT</v>
      </c>
      <c r="E15" s="6" t="str">
        <f>VLOOKUP(B15,'1_문헌특성'!A:AN,8,0)</f>
        <v>남성생식기</v>
      </c>
      <c r="F15" s="6" t="str">
        <f>VLOOKUP(B15,'1_문헌특성'!A:AN,9,0)</f>
        <v>전립선암</v>
      </c>
      <c r="G15" s="6" t="str">
        <f>VLOOKUP(B15,'1_문헌특성'!A:AN,10,0)</f>
        <v>새로 진단된 75세 미만 전립선암</v>
      </c>
      <c r="H15" s="23" t="str">
        <f>VLOOKUP(B15,'1_문헌특성'!A:AN,33,0)</f>
        <v>로봇 보조</v>
      </c>
      <c r="I15" s="23" t="str">
        <f>VLOOKUP(B15,'1_문헌특성'!A:AN,36,0)</f>
        <v>복강경</v>
      </c>
      <c r="J15" s="6" t="s">
        <v>128</v>
      </c>
      <c r="K15" s="6" t="s">
        <v>186</v>
      </c>
      <c r="L15" s="6" t="s">
        <v>263</v>
      </c>
      <c r="M15" s="6"/>
      <c r="N15" s="23" t="s">
        <v>129</v>
      </c>
      <c r="O15" s="23"/>
      <c r="P15" s="23">
        <v>49.1</v>
      </c>
      <c r="Q15" s="23"/>
      <c r="R15" s="23" t="s">
        <v>198</v>
      </c>
      <c r="S15" s="23"/>
      <c r="T15" s="23">
        <v>46.9</v>
      </c>
      <c r="U15" s="23"/>
      <c r="V15" s="23" t="s">
        <v>201</v>
      </c>
      <c r="W15" s="23"/>
      <c r="X15" s="23"/>
      <c r="Y15" s="23"/>
      <c r="Z15" s="23"/>
      <c r="AA15" s="23"/>
      <c r="AB15" s="23"/>
      <c r="AC15" s="23"/>
      <c r="AD15" s="23"/>
    </row>
    <row r="16" spans="2:30" x14ac:dyDescent="0.3">
      <c r="B16" s="6">
        <v>1633</v>
      </c>
      <c r="C16" s="6" t="str">
        <f>VLOOKUP(B16,'1_문헌특성'!A:AN,2,0)</f>
        <v>Stolzenburg(2021)</v>
      </c>
      <c r="D16" s="23" t="str">
        <f>VLOOKUP(B16,'1_문헌특성'!A:AN,3,0)</f>
        <v>RCT</v>
      </c>
      <c r="E16" s="6" t="str">
        <f>VLOOKUP(B16,'1_문헌특성'!A:AN,8,0)</f>
        <v>남성생식기</v>
      </c>
      <c r="F16" s="6" t="str">
        <f>VLOOKUP(B16,'1_문헌특성'!A:AN,9,0)</f>
        <v>전립선암</v>
      </c>
      <c r="G16" s="6" t="str">
        <f>VLOOKUP(B16,'1_문헌특성'!A:AN,10,0)</f>
        <v>새로 진단된 75세 미만 전립선암</v>
      </c>
      <c r="H16" s="23" t="str">
        <f>VLOOKUP(B16,'1_문헌특성'!A:AN,33,0)</f>
        <v>로봇 보조</v>
      </c>
      <c r="I16" s="23" t="str">
        <f>VLOOKUP(B16,'1_문헌특성'!A:AN,36,0)</f>
        <v>복강경</v>
      </c>
      <c r="J16" s="6" t="s">
        <v>727</v>
      </c>
      <c r="K16" s="6" t="s">
        <v>203</v>
      </c>
      <c r="L16" s="6"/>
      <c r="M16" s="6"/>
      <c r="N16" s="23" t="s">
        <v>108</v>
      </c>
      <c r="O16" s="23"/>
      <c r="P16" s="23">
        <v>14.4</v>
      </c>
      <c r="Q16" s="23"/>
      <c r="R16" s="23" t="s">
        <v>205</v>
      </c>
      <c r="S16" s="23"/>
      <c r="T16" s="23">
        <v>15</v>
      </c>
      <c r="U16" s="23"/>
      <c r="V16" s="23" t="s">
        <v>209</v>
      </c>
      <c r="W16" s="23"/>
      <c r="X16" s="23"/>
      <c r="Y16" s="23"/>
      <c r="Z16" s="23"/>
      <c r="AA16" s="23"/>
      <c r="AB16" s="23"/>
      <c r="AC16" s="23"/>
      <c r="AD16" s="23"/>
    </row>
    <row r="17" spans="2:30" x14ac:dyDescent="0.3">
      <c r="B17" s="6">
        <v>1633</v>
      </c>
      <c r="C17" s="6" t="str">
        <f>VLOOKUP(B17,'1_문헌특성'!A:AN,2,0)</f>
        <v>Stolzenburg(2021)</v>
      </c>
      <c r="D17" s="23" t="str">
        <f>VLOOKUP(B17,'1_문헌특성'!A:AN,3,0)</f>
        <v>RCT</v>
      </c>
      <c r="E17" s="6" t="str">
        <f>VLOOKUP(B17,'1_문헌특성'!A:AN,8,0)</f>
        <v>남성생식기</v>
      </c>
      <c r="F17" s="6" t="str">
        <f>VLOOKUP(B17,'1_문헌특성'!A:AN,9,0)</f>
        <v>전립선암</v>
      </c>
      <c r="G17" s="6" t="str">
        <f>VLOOKUP(B17,'1_문헌특성'!A:AN,10,0)</f>
        <v>새로 진단된 75세 미만 전립선암</v>
      </c>
      <c r="H17" s="23" t="str">
        <f>VLOOKUP(B17,'1_문헌특성'!A:AN,33,0)</f>
        <v>로봇 보조</v>
      </c>
      <c r="I17" s="23" t="str">
        <f>VLOOKUP(B17,'1_문헌특성'!A:AN,36,0)</f>
        <v>복강경</v>
      </c>
      <c r="J17" s="6" t="s">
        <v>727</v>
      </c>
      <c r="K17" s="6" t="s">
        <v>204</v>
      </c>
      <c r="L17" s="6"/>
      <c r="M17" s="6"/>
      <c r="N17" s="23" t="s">
        <v>108</v>
      </c>
      <c r="O17" s="23"/>
      <c r="P17" s="23">
        <v>3.4</v>
      </c>
      <c r="Q17" s="23"/>
      <c r="R17" s="23" t="s">
        <v>206</v>
      </c>
      <c r="S17" s="23"/>
      <c r="T17" s="23">
        <v>3.5</v>
      </c>
      <c r="U17" s="23"/>
      <c r="V17" s="23" t="s">
        <v>210</v>
      </c>
      <c r="W17" s="23"/>
      <c r="X17" s="23"/>
      <c r="Y17" s="23"/>
      <c r="Z17" s="23"/>
      <c r="AA17" s="23"/>
      <c r="AB17" s="23"/>
      <c r="AC17" s="23"/>
      <c r="AD17" s="23"/>
    </row>
    <row r="18" spans="2:30" x14ac:dyDescent="0.3">
      <c r="B18" s="6">
        <v>1633</v>
      </c>
      <c r="C18" s="6" t="str">
        <f>VLOOKUP(B18,'1_문헌특성'!A:AN,2,0)</f>
        <v>Stolzenburg(2021)</v>
      </c>
      <c r="D18" s="23" t="str">
        <f>VLOOKUP(B18,'1_문헌특성'!A:AN,3,0)</f>
        <v>RCT</v>
      </c>
      <c r="E18" s="6" t="str">
        <f>VLOOKUP(B18,'1_문헌특성'!A:AN,8,0)</f>
        <v>남성생식기</v>
      </c>
      <c r="F18" s="6" t="str">
        <f>VLOOKUP(B18,'1_문헌특성'!A:AN,9,0)</f>
        <v>전립선암</v>
      </c>
      <c r="G18" s="6" t="str">
        <f>VLOOKUP(B18,'1_문헌특성'!A:AN,10,0)</f>
        <v>새로 진단된 75세 미만 전립선암</v>
      </c>
      <c r="H18" s="23" t="str">
        <f>VLOOKUP(B18,'1_문헌특성'!A:AN,33,0)</f>
        <v>로봇 보조</v>
      </c>
      <c r="I18" s="23" t="str">
        <f>VLOOKUP(B18,'1_문헌특성'!A:AN,36,0)</f>
        <v>복강경</v>
      </c>
      <c r="J18" s="6" t="s">
        <v>727</v>
      </c>
      <c r="K18" s="6" t="s">
        <v>203</v>
      </c>
      <c r="L18" s="6"/>
      <c r="M18" s="6"/>
      <c r="N18" s="23" t="s">
        <v>129</v>
      </c>
      <c r="O18" s="23"/>
      <c r="P18" s="23">
        <v>4.7</v>
      </c>
      <c r="Q18" s="23"/>
      <c r="R18" s="23" t="s">
        <v>207</v>
      </c>
      <c r="S18" s="23"/>
      <c r="T18" s="23">
        <v>3.8</v>
      </c>
      <c r="U18" s="23"/>
      <c r="V18" s="23" t="s">
        <v>211</v>
      </c>
      <c r="W18" s="23"/>
      <c r="X18" s="23"/>
      <c r="Y18" s="23"/>
      <c r="Z18" s="23"/>
      <c r="AA18" s="23"/>
      <c r="AB18" s="23"/>
      <c r="AC18" s="23"/>
      <c r="AD18" s="23"/>
    </row>
    <row r="19" spans="2:30" x14ac:dyDescent="0.3">
      <c r="B19" s="6">
        <v>1633</v>
      </c>
      <c r="C19" s="6" t="str">
        <f>VLOOKUP(B19,'1_문헌특성'!A:AN,2,0)</f>
        <v>Stolzenburg(2021)</v>
      </c>
      <c r="D19" s="23" t="str">
        <f>VLOOKUP(B19,'1_문헌특성'!A:AN,3,0)</f>
        <v>RCT</v>
      </c>
      <c r="E19" s="6" t="str">
        <f>VLOOKUP(B19,'1_문헌특성'!A:AN,8,0)</f>
        <v>남성생식기</v>
      </c>
      <c r="F19" s="6" t="str">
        <f>VLOOKUP(B19,'1_문헌특성'!A:AN,9,0)</f>
        <v>전립선암</v>
      </c>
      <c r="G19" s="6" t="str">
        <f>VLOOKUP(B19,'1_문헌특성'!A:AN,10,0)</f>
        <v>새로 진단된 75세 미만 전립선암</v>
      </c>
      <c r="H19" s="23" t="str">
        <f>VLOOKUP(B19,'1_문헌특성'!A:AN,33,0)</f>
        <v>로봇 보조</v>
      </c>
      <c r="I19" s="23" t="str">
        <f>VLOOKUP(B19,'1_문헌특성'!A:AN,36,0)</f>
        <v>복강경</v>
      </c>
      <c r="J19" s="6" t="s">
        <v>727</v>
      </c>
      <c r="K19" s="6" t="s">
        <v>204</v>
      </c>
      <c r="L19" s="6"/>
      <c r="M19" s="6"/>
      <c r="N19" s="23" t="s">
        <v>129</v>
      </c>
      <c r="O19" s="23"/>
      <c r="P19" s="23">
        <v>2</v>
      </c>
      <c r="Q19" s="23"/>
      <c r="R19" s="23" t="s">
        <v>208</v>
      </c>
      <c r="S19" s="23"/>
      <c r="T19" s="23">
        <v>1.8</v>
      </c>
      <c r="U19" s="23"/>
      <c r="V19" s="23" t="s">
        <v>212</v>
      </c>
      <c r="W19" s="23"/>
      <c r="X19" s="23"/>
      <c r="Y19" s="23"/>
      <c r="Z19" s="23"/>
      <c r="AA19" s="23"/>
      <c r="AB19" s="23"/>
      <c r="AC19" s="23"/>
      <c r="AD19" s="23"/>
    </row>
    <row r="20" spans="2:30" hidden="1" x14ac:dyDescent="0.3">
      <c r="B20" s="6">
        <v>1633</v>
      </c>
      <c r="C20" s="6" t="str">
        <f>VLOOKUP(B20,'1_문헌특성'!A:AN,2,0)</f>
        <v>Stolzenburg(2021)</v>
      </c>
      <c r="D20" s="23" t="str">
        <f>VLOOKUP(B20,'1_문헌특성'!A:AN,3,0)</f>
        <v>RCT</v>
      </c>
      <c r="E20" s="6" t="str">
        <f>VLOOKUP(B20,'1_문헌특성'!A:AN,8,0)</f>
        <v>남성생식기</v>
      </c>
      <c r="F20" s="6" t="str">
        <f>VLOOKUP(B20,'1_문헌특성'!A:AN,9,0)</f>
        <v>전립선암</v>
      </c>
      <c r="G20" s="6" t="str">
        <f>VLOOKUP(B20,'1_문헌특성'!A:AN,10,0)</f>
        <v>새로 진단된 75세 미만 전립선암</v>
      </c>
      <c r="H20" s="23" t="str">
        <f>VLOOKUP(B20,'1_문헌특성'!A:AN,33,0)</f>
        <v>로봇 보조</v>
      </c>
      <c r="I20" s="23" t="str">
        <f>VLOOKUP(B20,'1_문헌특성'!A:AN,36,0)</f>
        <v>복강경</v>
      </c>
      <c r="J20" s="6" t="s">
        <v>725</v>
      </c>
      <c r="K20" s="6" t="s">
        <v>227</v>
      </c>
      <c r="L20" s="6" t="s">
        <v>228</v>
      </c>
      <c r="M20" s="6" t="s">
        <v>229</v>
      </c>
      <c r="N20" s="23"/>
      <c r="O20" s="23">
        <v>530</v>
      </c>
      <c r="P20" s="23">
        <v>48</v>
      </c>
      <c r="Q20" s="23"/>
      <c r="R20" s="23" t="s">
        <v>235</v>
      </c>
      <c r="S20" s="23">
        <v>188</v>
      </c>
      <c r="T20" s="23">
        <v>47</v>
      </c>
      <c r="U20" s="23"/>
      <c r="V20" s="23" t="s">
        <v>240</v>
      </c>
      <c r="W20" s="23" t="s">
        <v>131</v>
      </c>
      <c r="X20" s="23"/>
      <c r="Y20" s="23"/>
      <c r="Z20" s="23"/>
      <c r="AA20" s="23"/>
      <c r="AB20" s="23"/>
      <c r="AC20" s="23"/>
      <c r="AD20" s="23"/>
    </row>
    <row r="21" spans="2:30" hidden="1" x14ac:dyDescent="0.3">
      <c r="B21" s="6">
        <v>1633</v>
      </c>
      <c r="C21" s="6" t="str">
        <f>VLOOKUP(B21,'1_문헌특성'!A:AN,2,0)</f>
        <v>Stolzenburg(2021)</v>
      </c>
      <c r="D21" s="23" t="str">
        <f>VLOOKUP(B21,'1_문헌특성'!A:AN,3,0)</f>
        <v>RCT</v>
      </c>
      <c r="E21" s="6" t="str">
        <f>VLOOKUP(B21,'1_문헌특성'!A:AN,8,0)</f>
        <v>남성생식기</v>
      </c>
      <c r="F21" s="6" t="str">
        <f>VLOOKUP(B21,'1_문헌특성'!A:AN,9,0)</f>
        <v>전립선암</v>
      </c>
      <c r="G21" s="6" t="str">
        <f>VLOOKUP(B21,'1_문헌특성'!A:AN,10,0)</f>
        <v>새로 진단된 75세 미만 전립선암</v>
      </c>
      <c r="H21" s="23" t="str">
        <f>VLOOKUP(B21,'1_문헌특성'!A:AN,33,0)</f>
        <v>로봇 보조</v>
      </c>
      <c r="I21" s="23" t="str">
        <f>VLOOKUP(B21,'1_문헌특성'!A:AN,36,0)</f>
        <v>복강경</v>
      </c>
      <c r="J21" s="6" t="s">
        <v>725</v>
      </c>
      <c r="K21" s="6" t="s">
        <v>230</v>
      </c>
      <c r="L21" s="6" t="s">
        <v>228</v>
      </c>
      <c r="M21" s="6" t="s">
        <v>135</v>
      </c>
      <c r="N21" s="23"/>
      <c r="O21" s="23">
        <v>530</v>
      </c>
      <c r="P21" s="23">
        <v>250</v>
      </c>
      <c r="Q21" s="23"/>
      <c r="R21" s="23" t="s">
        <v>236</v>
      </c>
      <c r="S21" s="23">
        <v>188</v>
      </c>
      <c r="T21" s="23">
        <v>210</v>
      </c>
      <c r="U21" s="23"/>
      <c r="V21" s="23" t="s">
        <v>241</v>
      </c>
      <c r="W21" s="23">
        <v>6.7999999999999996E-3</v>
      </c>
      <c r="X21" s="23"/>
      <c r="Y21" s="23"/>
      <c r="Z21" s="23"/>
      <c r="AA21" s="23"/>
      <c r="AB21" s="23"/>
      <c r="AC21" s="23"/>
      <c r="AD21" s="23"/>
    </row>
    <row r="22" spans="2:30" hidden="1" x14ac:dyDescent="0.3">
      <c r="B22" s="6">
        <v>1633</v>
      </c>
      <c r="C22" s="6" t="str">
        <f>VLOOKUP(B22,'1_문헌특성'!A:AN,2,0)</f>
        <v>Stolzenburg(2021)</v>
      </c>
      <c r="D22" s="23" t="str">
        <f>VLOOKUP(B22,'1_문헌특성'!A:AN,3,0)</f>
        <v>RCT</v>
      </c>
      <c r="E22" s="6" t="str">
        <f>VLOOKUP(B22,'1_문헌특성'!A:AN,8,0)</f>
        <v>남성생식기</v>
      </c>
      <c r="F22" s="6" t="str">
        <f>VLOOKUP(B22,'1_문헌특성'!A:AN,9,0)</f>
        <v>전립선암</v>
      </c>
      <c r="G22" s="6" t="str">
        <f>VLOOKUP(B22,'1_문헌특성'!A:AN,10,0)</f>
        <v>새로 진단된 75세 미만 전립선암</v>
      </c>
      <c r="H22" s="23" t="str">
        <f>VLOOKUP(B22,'1_문헌특성'!A:AN,33,0)</f>
        <v>로봇 보조</v>
      </c>
      <c r="I22" s="23" t="str">
        <f>VLOOKUP(B22,'1_문헌특성'!A:AN,36,0)</f>
        <v>복강경</v>
      </c>
      <c r="J22" s="6" t="s">
        <v>725</v>
      </c>
      <c r="K22" s="6" t="s">
        <v>231</v>
      </c>
      <c r="L22" s="6" t="s">
        <v>228</v>
      </c>
      <c r="M22" s="6" t="s">
        <v>232</v>
      </c>
      <c r="N22" s="23"/>
      <c r="O22" s="23">
        <v>530</v>
      </c>
      <c r="P22" s="23">
        <v>0</v>
      </c>
      <c r="Q22" s="23"/>
      <c r="R22" s="23"/>
      <c r="S22" s="23">
        <v>188</v>
      </c>
      <c r="T22" s="23">
        <v>0</v>
      </c>
      <c r="U22" s="23"/>
      <c r="V22" s="23"/>
      <c r="W22" s="23" t="s">
        <v>120</v>
      </c>
      <c r="X22" s="23"/>
      <c r="Y22" s="23"/>
      <c r="Z22" s="23"/>
      <c r="AA22" s="23"/>
      <c r="AB22" s="23"/>
      <c r="AC22" s="23"/>
      <c r="AD22" s="23"/>
    </row>
    <row r="23" spans="2:30" hidden="1" x14ac:dyDescent="0.3">
      <c r="B23" s="6">
        <v>1633</v>
      </c>
      <c r="C23" s="6" t="str">
        <f>VLOOKUP(B23,'1_문헌특성'!A:AN,2,0)</f>
        <v>Stolzenburg(2021)</v>
      </c>
      <c r="D23" s="23" t="str">
        <f>VLOOKUP(B23,'1_문헌특성'!A:AN,3,0)</f>
        <v>RCT</v>
      </c>
      <c r="E23" s="6" t="str">
        <f>VLOOKUP(B23,'1_문헌특성'!A:AN,8,0)</f>
        <v>남성생식기</v>
      </c>
      <c r="F23" s="6" t="str">
        <f>VLOOKUP(B23,'1_문헌특성'!A:AN,9,0)</f>
        <v>전립선암</v>
      </c>
      <c r="G23" s="6" t="str">
        <f>VLOOKUP(B23,'1_문헌특성'!A:AN,10,0)</f>
        <v>새로 진단된 75세 미만 전립선암</v>
      </c>
      <c r="H23" s="23" t="str">
        <f>VLOOKUP(B23,'1_문헌특성'!A:AN,33,0)</f>
        <v>로봇 보조</v>
      </c>
      <c r="I23" s="23" t="str">
        <f>VLOOKUP(B23,'1_문헌특성'!A:AN,36,0)</f>
        <v>복강경</v>
      </c>
      <c r="J23" s="6" t="s">
        <v>725</v>
      </c>
      <c r="K23" s="6" t="s">
        <v>126</v>
      </c>
      <c r="L23" s="6" t="s">
        <v>228</v>
      </c>
      <c r="M23" s="6" t="s">
        <v>136</v>
      </c>
      <c r="N23" s="23"/>
      <c r="O23" s="23">
        <v>530</v>
      </c>
      <c r="P23" s="23">
        <v>176</v>
      </c>
      <c r="Q23" s="23"/>
      <c r="R23" s="23" t="s">
        <v>237</v>
      </c>
      <c r="S23" s="23">
        <v>188</v>
      </c>
      <c r="T23" s="23">
        <v>169</v>
      </c>
      <c r="U23" s="23"/>
      <c r="V23" s="23" t="s">
        <v>242</v>
      </c>
      <c r="W23" s="23">
        <v>8.4000000000000005E-2</v>
      </c>
      <c r="X23" s="23"/>
      <c r="Y23" s="23"/>
      <c r="Z23" s="23"/>
      <c r="AA23" s="23"/>
      <c r="AB23" s="23"/>
      <c r="AC23" s="23"/>
      <c r="AD23" s="23"/>
    </row>
    <row r="24" spans="2:30" hidden="1" x14ac:dyDescent="0.3">
      <c r="B24" s="6">
        <v>1633</v>
      </c>
      <c r="C24" s="6" t="str">
        <f>VLOOKUP(B24,'1_문헌특성'!A:AN,2,0)</f>
        <v>Stolzenburg(2021)</v>
      </c>
      <c r="D24" s="23" t="str">
        <f>VLOOKUP(B24,'1_문헌특성'!A:AN,3,0)</f>
        <v>RCT</v>
      </c>
      <c r="E24" s="6" t="str">
        <f>VLOOKUP(B24,'1_문헌특성'!A:AN,8,0)</f>
        <v>남성생식기</v>
      </c>
      <c r="F24" s="6" t="str">
        <f>VLOOKUP(B24,'1_문헌특성'!A:AN,9,0)</f>
        <v>전립선암</v>
      </c>
      <c r="G24" s="6" t="str">
        <f>VLOOKUP(B24,'1_문헌특성'!A:AN,10,0)</f>
        <v>새로 진단된 75세 미만 전립선암</v>
      </c>
      <c r="H24" s="23" t="str">
        <f>VLOOKUP(B24,'1_문헌특성'!A:AN,33,0)</f>
        <v>로봇 보조</v>
      </c>
      <c r="I24" s="23" t="str">
        <f>VLOOKUP(B24,'1_문헌특성'!A:AN,36,0)</f>
        <v>복강경</v>
      </c>
      <c r="J24" s="6" t="s">
        <v>725</v>
      </c>
      <c r="K24" s="6" t="s">
        <v>233</v>
      </c>
      <c r="L24" s="6" t="s">
        <v>228</v>
      </c>
      <c r="M24" s="6" t="s">
        <v>136</v>
      </c>
      <c r="N24" s="23"/>
      <c r="O24" s="23">
        <v>530</v>
      </c>
      <c r="P24" s="23">
        <v>19</v>
      </c>
      <c r="Q24" s="23"/>
      <c r="R24" s="23" t="s">
        <v>238</v>
      </c>
      <c r="S24" s="23">
        <v>188</v>
      </c>
      <c r="T24" s="23">
        <v>31</v>
      </c>
      <c r="U24" s="23"/>
      <c r="V24" s="23" t="s">
        <v>243</v>
      </c>
      <c r="W24" s="23" t="s">
        <v>134</v>
      </c>
      <c r="X24" s="23"/>
      <c r="Y24" s="23"/>
      <c r="Z24" s="23"/>
      <c r="AA24" s="23"/>
      <c r="AB24" s="23"/>
      <c r="AC24" s="23"/>
      <c r="AD24" s="23"/>
    </row>
    <row r="25" spans="2:30" hidden="1" x14ac:dyDescent="0.3">
      <c r="B25" s="6">
        <v>1633</v>
      </c>
      <c r="C25" s="6" t="str">
        <f>VLOOKUP(B25,'1_문헌특성'!A:AN,2,0)</f>
        <v>Stolzenburg(2021)</v>
      </c>
      <c r="D25" s="23" t="str">
        <f>VLOOKUP(B25,'1_문헌특성'!A:AN,3,0)</f>
        <v>RCT</v>
      </c>
      <c r="E25" s="6" t="str">
        <f>VLOOKUP(B25,'1_문헌특성'!A:AN,8,0)</f>
        <v>남성생식기</v>
      </c>
      <c r="F25" s="6" t="str">
        <f>VLOOKUP(B25,'1_문헌특성'!A:AN,9,0)</f>
        <v>전립선암</v>
      </c>
      <c r="G25" s="6" t="str">
        <f>VLOOKUP(B25,'1_문헌특성'!A:AN,10,0)</f>
        <v>새로 진단된 75세 미만 전립선암</v>
      </c>
      <c r="H25" s="23" t="str">
        <f>VLOOKUP(B25,'1_문헌특성'!A:AN,33,0)</f>
        <v>로봇 보조</v>
      </c>
      <c r="I25" s="23" t="str">
        <f>VLOOKUP(B25,'1_문헌특성'!A:AN,36,0)</f>
        <v>복강경</v>
      </c>
      <c r="J25" s="6" t="s">
        <v>725</v>
      </c>
      <c r="K25" s="6" t="s">
        <v>234</v>
      </c>
      <c r="L25" s="6" t="s">
        <v>228</v>
      </c>
      <c r="M25" s="6" t="s">
        <v>137</v>
      </c>
      <c r="N25" s="23"/>
      <c r="O25" s="23">
        <v>530</v>
      </c>
      <c r="P25" s="23">
        <v>6</v>
      </c>
      <c r="Q25" s="23"/>
      <c r="R25" s="23" t="s">
        <v>239</v>
      </c>
      <c r="S25" s="23">
        <v>188</v>
      </c>
      <c r="T25" s="23">
        <v>6</v>
      </c>
      <c r="U25" s="23"/>
      <c r="V25" s="23" t="s">
        <v>244</v>
      </c>
      <c r="W25" s="23">
        <v>0.23</v>
      </c>
      <c r="X25" s="23"/>
      <c r="Y25" s="23"/>
      <c r="Z25" s="23"/>
      <c r="AA25" s="23"/>
      <c r="AB25" s="23"/>
      <c r="AC25" s="23"/>
      <c r="AD25" s="23"/>
    </row>
    <row r="26" spans="2:30" x14ac:dyDescent="0.3">
      <c r="B26" s="6">
        <v>143</v>
      </c>
      <c r="C26" s="6" t="str">
        <f>VLOOKUP(B26,'1_문헌특성'!A:AN,2,0)</f>
        <v>Stolzenburg(2022)</v>
      </c>
      <c r="D26" s="23" t="str">
        <f>VLOOKUP(B26,'1_문헌특성'!A:AN,3,0)</f>
        <v>RCT</v>
      </c>
      <c r="E26" s="6" t="str">
        <f>VLOOKUP(B26,'1_문헌특성'!A:AN,8,0)</f>
        <v>남성생식기</v>
      </c>
      <c r="F26" s="6" t="str">
        <f>VLOOKUP(B26,'1_문헌특성'!A:AN,9,0)</f>
        <v>전립선암</v>
      </c>
      <c r="G26" s="6" t="str">
        <f>VLOOKUP(B26,'1_문헌특성'!A:AN,10,0)</f>
        <v>새로 진단된 75세 미만 전립선암</v>
      </c>
      <c r="H26" s="23" t="str">
        <f>VLOOKUP(B26,'1_문헌특성'!A:AN,33,0)</f>
        <v>로봇 보조</v>
      </c>
      <c r="I26" s="23" t="str">
        <f>VLOOKUP(B26,'1_문헌특성'!A:AN,36,0)</f>
        <v>복강경</v>
      </c>
      <c r="J26" s="6" t="s">
        <v>726</v>
      </c>
      <c r="K26" s="6" t="s">
        <v>179</v>
      </c>
      <c r="L26" s="6" t="s">
        <v>125</v>
      </c>
      <c r="M26" s="6"/>
      <c r="N26" s="23" t="s">
        <v>130</v>
      </c>
      <c r="O26" s="23">
        <v>547</v>
      </c>
      <c r="P26" s="23">
        <v>1.8</v>
      </c>
      <c r="Q26" s="23">
        <v>2.4</v>
      </c>
      <c r="R26" s="23"/>
      <c r="S26" s="23">
        <v>171</v>
      </c>
      <c r="T26" s="23">
        <v>1.9</v>
      </c>
      <c r="U26" s="23">
        <v>2.2999999999999998</v>
      </c>
      <c r="V26" s="23"/>
      <c r="W26" s="23">
        <v>0.47</v>
      </c>
      <c r="X26" s="23"/>
      <c r="Y26" s="23"/>
      <c r="Z26" s="23"/>
      <c r="AA26" s="23"/>
      <c r="AB26" s="23">
        <v>-0.1</v>
      </c>
      <c r="AC26" s="30" t="s">
        <v>257</v>
      </c>
      <c r="AD26" s="23"/>
    </row>
    <row r="27" spans="2:30" x14ac:dyDescent="0.3">
      <c r="B27" s="6">
        <v>143</v>
      </c>
      <c r="C27" s="6" t="str">
        <f>VLOOKUP(B27,'1_문헌특성'!A:AN,2,0)</f>
        <v>Stolzenburg(2022)</v>
      </c>
      <c r="D27" s="23" t="str">
        <f>VLOOKUP(B27,'1_문헌특성'!A:AN,3,0)</f>
        <v>RCT</v>
      </c>
      <c r="E27" s="6" t="str">
        <f>VLOOKUP(B27,'1_문헌특성'!A:AN,8,0)</f>
        <v>남성생식기</v>
      </c>
      <c r="F27" s="6" t="str">
        <f>VLOOKUP(B27,'1_문헌특성'!A:AN,9,0)</f>
        <v>전립선암</v>
      </c>
      <c r="G27" s="6" t="str">
        <f>VLOOKUP(B27,'1_문헌특성'!A:AN,10,0)</f>
        <v>새로 진단된 75세 미만 전립선암</v>
      </c>
      <c r="H27" s="23" t="str">
        <f>VLOOKUP(B27,'1_문헌특성'!A:AN,33,0)</f>
        <v>로봇 보조</v>
      </c>
      <c r="I27" s="23" t="str">
        <f>VLOOKUP(B27,'1_문헌특성'!A:AN,36,0)</f>
        <v>복강경</v>
      </c>
      <c r="J27" s="6" t="s">
        <v>726</v>
      </c>
      <c r="K27" s="6" t="s">
        <v>180</v>
      </c>
      <c r="L27" s="6" t="s">
        <v>125</v>
      </c>
      <c r="M27" s="6"/>
      <c r="N27" s="23" t="s">
        <v>130</v>
      </c>
      <c r="O27" s="23">
        <v>547</v>
      </c>
      <c r="P27" s="23">
        <v>4.7</v>
      </c>
      <c r="Q27" s="23">
        <v>4.5999999999999996</v>
      </c>
      <c r="R27" s="23"/>
      <c r="S27" s="23">
        <v>171</v>
      </c>
      <c r="T27" s="23">
        <v>5.4</v>
      </c>
      <c r="U27" s="23">
        <v>4.5999999999999996</v>
      </c>
      <c r="V27" s="23"/>
      <c r="W27" s="23">
        <v>9.0999999999999998E-2</v>
      </c>
      <c r="X27" s="23"/>
      <c r="Y27" s="23"/>
      <c r="Z27" s="23"/>
      <c r="AA27" s="23"/>
      <c r="AB27" s="23">
        <v>-0.7</v>
      </c>
      <c r="AC27" s="30" t="s">
        <v>258</v>
      </c>
      <c r="AD27" s="23"/>
    </row>
    <row r="28" spans="2:30" x14ac:dyDescent="0.3">
      <c r="B28" s="6">
        <v>143</v>
      </c>
      <c r="C28" s="6" t="str">
        <f>VLOOKUP(B28,'1_문헌특성'!A:AN,2,0)</f>
        <v>Stolzenburg(2022)</v>
      </c>
      <c r="D28" s="23" t="str">
        <f>VLOOKUP(B28,'1_문헌특성'!A:AN,3,0)</f>
        <v>RCT</v>
      </c>
      <c r="E28" s="6" t="str">
        <f>VLOOKUP(B28,'1_문헌특성'!A:AN,8,0)</f>
        <v>남성생식기</v>
      </c>
      <c r="F28" s="6" t="str">
        <f>VLOOKUP(B28,'1_문헌특성'!A:AN,9,0)</f>
        <v>전립선암</v>
      </c>
      <c r="G28" s="6" t="str">
        <f>VLOOKUP(B28,'1_문헌특성'!A:AN,10,0)</f>
        <v>새로 진단된 75세 미만 전립선암</v>
      </c>
      <c r="H28" s="23" t="str">
        <f>VLOOKUP(B28,'1_문헌특성'!A:AN,33,0)</f>
        <v>로봇 보조</v>
      </c>
      <c r="I28" s="23" t="str">
        <f>VLOOKUP(B28,'1_문헌특성'!A:AN,36,0)</f>
        <v>복강경</v>
      </c>
      <c r="J28" s="6" t="s">
        <v>726</v>
      </c>
      <c r="K28" s="6" t="s">
        <v>252</v>
      </c>
      <c r="L28" s="6"/>
      <c r="M28" s="6"/>
      <c r="N28" s="23" t="s">
        <v>130</v>
      </c>
      <c r="O28" s="23">
        <v>547</v>
      </c>
      <c r="P28" s="23">
        <v>22.5</v>
      </c>
      <c r="Q28" s="23"/>
      <c r="R28" s="23" t="s">
        <v>253</v>
      </c>
      <c r="S28" s="23">
        <v>171</v>
      </c>
      <c r="T28" s="23">
        <v>23.3</v>
      </c>
      <c r="U28" s="23"/>
      <c r="V28" s="23" t="s">
        <v>255</v>
      </c>
      <c r="W28" s="23"/>
      <c r="X28" s="23"/>
      <c r="Y28" s="23"/>
      <c r="Z28" s="23"/>
      <c r="AA28" s="23"/>
      <c r="AB28" s="23">
        <v>-7.0000000000000007E-2</v>
      </c>
      <c r="AC28" s="30" t="s">
        <v>259</v>
      </c>
      <c r="AD28" s="23"/>
    </row>
    <row r="29" spans="2:30" x14ac:dyDescent="0.3">
      <c r="B29" s="6">
        <v>143</v>
      </c>
      <c r="C29" s="6" t="str">
        <f>VLOOKUP(B29,'1_문헌특성'!A:AN,2,0)</f>
        <v>Stolzenburg(2022)</v>
      </c>
      <c r="D29" s="23" t="str">
        <f>VLOOKUP(B29,'1_문헌특성'!A:AN,3,0)</f>
        <v>RCT</v>
      </c>
      <c r="E29" s="6" t="str">
        <f>VLOOKUP(B29,'1_문헌특성'!A:AN,8,0)</f>
        <v>남성생식기</v>
      </c>
      <c r="F29" s="6" t="str">
        <f>VLOOKUP(B29,'1_문헌특성'!A:AN,9,0)</f>
        <v>전립선암</v>
      </c>
      <c r="G29" s="6" t="str">
        <f>VLOOKUP(B29,'1_문헌특성'!A:AN,10,0)</f>
        <v>새로 진단된 75세 미만 전립선암</v>
      </c>
      <c r="H29" s="23" t="str">
        <f>VLOOKUP(B29,'1_문헌특성'!A:AN,33,0)</f>
        <v>로봇 보조</v>
      </c>
      <c r="I29" s="23" t="str">
        <f>VLOOKUP(B29,'1_문헌특성'!A:AN,36,0)</f>
        <v>복강경</v>
      </c>
      <c r="J29" s="6" t="s">
        <v>726</v>
      </c>
      <c r="K29" s="6" t="s">
        <v>179</v>
      </c>
      <c r="L29" s="6" t="s">
        <v>125</v>
      </c>
      <c r="M29" s="6"/>
      <c r="N29" s="23" t="s">
        <v>247</v>
      </c>
      <c r="O29" s="23">
        <v>547</v>
      </c>
      <c r="P29" s="23">
        <v>1.4</v>
      </c>
      <c r="Q29" s="23">
        <v>2.2000000000000002</v>
      </c>
      <c r="R29" s="23"/>
      <c r="S29" s="23">
        <v>171</v>
      </c>
      <c r="T29" s="23">
        <v>1.6</v>
      </c>
      <c r="U29" s="23">
        <v>2.5</v>
      </c>
      <c r="V29" s="23"/>
      <c r="W29" s="23">
        <v>0.28000000000000003</v>
      </c>
      <c r="X29" s="23"/>
      <c r="Y29" s="23"/>
      <c r="Z29" s="23"/>
      <c r="AA29" s="23"/>
      <c r="AB29" s="23">
        <v>-0.1</v>
      </c>
      <c r="AC29" s="23" t="s">
        <v>260</v>
      </c>
      <c r="AD29" s="23"/>
    </row>
    <row r="30" spans="2:30" x14ac:dyDescent="0.3">
      <c r="B30" s="6">
        <v>143</v>
      </c>
      <c r="C30" s="6" t="str">
        <f>VLOOKUP(B30,'1_문헌특성'!A:AN,2,0)</f>
        <v>Stolzenburg(2022)</v>
      </c>
      <c r="D30" s="23" t="str">
        <f>VLOOKUP(B30,'1_문헌특성'!A:AN,3,0)</f>
        <v>RCT</v>
      </c>
      <c r="E30" s="6" t="str">
        <f>VLOOKUP(B30,'1_문헌특성'!A:AN,8,0)</f>
        <v>남성생식기</v>
      </c>
      <c r="F30" s="6" t="str">
        <f>VLOOKUP(B30,'1_문헌특성'!A:AN,9,0)</f>
        <v>전립선암</v>
      </c>
      <c r="G30" s="6" t="str">
        <f>VLOOKUP(B30,'1_문헌특성'!A:AN,10,0)</f>
        <v>새로 진단된 75세 미만 전립선암</v>
      </c>
      <c r="H30" s="23" t="str">
        <f>VLOOKUP(B30,'1_문헌특성'!A:AN,33,0)</f>
        <v>로봇 보조</v>
      </c>
      <c r="I30" s="23" t="str">
        <f>VLOOKUP(B30,'1_문헌특성'!A:AN,36,0)</f>
        <v>복강경</v>
      </c>
      <c r="J30" s="6" t="s">
        <v>726</v>
      </c>
      <c r="K30" s="6" t="s">
        <v>180</v>
      </c>
      <c r="L30" s="6" t="s">
        <v>125</v>
      </c>
      <c r="M30" s="6"/>
      <c r="N30" s="23" t="s">
        <v>247</v>
      </c>
      <c r="O30" s="23">
        <v>547</v>
      </c>
      <c r="P30" s="23">
        <v>3.9</v>
      </c>
      <c r="Q30" s="23">
        <v>4.3</v>
      </c>
      <c r="R30" s="23"/>
      <c r="S30" s="23">
        <v>171</v>
      </c>
      <c r="T30" s="23">
        <v>4.4000000000000004</v>
      </c>
      <c r="U30" s="23">
        <v>4.5999999999999996</v>
      </c>
      <c r="V30" s="23"/>
      <c r="W30" s="23">
        <v>0.17</v>
      </c>
      <c r="X30" s="23"/>
      <c r="Y30" s="23"/>
      <c r="Z30" s="23"/>
      <c r="AA30" s="23"/>
      <c r="AB30" s="23">
        <v>-0.5</v>
      </c>
      <c r="AC30" s="30" t="s">
        <v>261</v>
      </c>
      <c r="AD30" s="23"/>
    </row>
    <row r="31" spans="2:30" x14ac:dyDescent="0.3">
      <c r="B31" s="6">
        <v>143</v>
      </c>
      <c r="C31" s="6" t="str">
        <f>VLOOKUP(B31,'1_문헌특성'!A:AN,2,0)</f>
        <v>Stolzenburg(2022)</v>
      </c>
      <c r="D31" s="23" t="str">
        <f>VLOOKUP(B31,'1_문헌특성'!A:AN,3,0)</f>
        <v>RCT</v>
      </c>
      <c r="E31" s="6" t="str">
        <f>VLOOKUP(B31,'1_문헌특성'!A:AN,8,0)</f>
        <v>남성생식기</v>
      </c>
      <c r="F31" s="6" t="str">
        <f>VLOOKUP(B31,'1_문헌특성'!A:AN,9,0)</f>
        <v>전립선암</v>
      </c>
      <c r="G31" s="6" t="str">
        <f>VLOOKUP(B31,'1_문헌특성'!A:AN,10,0)</f>
        <v>새로 진단된 75세 미만 전립선암</v>
      </c>
      <c r="H31" s="23" t="str">
        <f>VLOOKUP(B31,'1_문헌특성'!A:AN,33,0)</f>
        <v>로봇 보조</v>
      </c>
      <c r="I31" s="23" t="str">
        <f>VLOOKUP(B31,'1_문헌특성'!A:AN,36,0)</f>
        <v>복강경</v>
      </c>
      <c r="J31" s="6" t="s">
        <v>726</v>
      </c>
      <c r="K31" s="6" t="s">
        <v>252</v>
      </c>
      <c r="L31" s="6"/>
      <c r="M31" s="6"/>
      <c r="N31" s="23" t="s">
        <v>247</v>
      </c>
      <c r="O31" s="23">
        <v>547</v>
      </c>
      <c r="P31" s="23">
        <v>19.2</v>
      </c>
      <c r="Q31" s="23"/>
      <c r="R31" s="23" t="s">
        <v>254</v>
      </c>
      <c r="S31" s="23">
        <v>171</v>
      </c>
      <c r="T31" s="23">
        <v>20.2</v>
      </c>
      <c r="U31" s="23"/>
      <c r="V31" s="23" t="s">
        <v>256</v>
      </c>
      <c r="W31" s="23" t="s">
        <v>131</v>
      </c>
      <c r="X31" s="23"/>
      <c r="Y31" s="23"/>
      <c r="Z31" s="23"/>
      <c r="AA31" s="23"/>
      <c r="AB31" s="23">
        <v>-0.08</v>
      </c>
      <c r="AC31" s="30" t="s">
        <v>262</v>
      </c>
      <c r="AD31" s="23"/>
    </row>
    <row r="32" spans="2:30" x14ac:dyDescent="0.3">
      <c r="B32" s="6">
        <v>143</v>
      </c>
      <c r="C32" s="6" t="str">
        <f>VLOOKUP(B32,'1_문헌특성'!A:AN,2,0)</f>
        <v>Stolzenburg(2022)</v>
      </c>
      <c r="D32" s="23" t="str">
        <f>VLOOKUP(B32,'1_문헌특성'!A:AN,3,0)</f>
        <v>RCT</v>
      </c>
      <c r="E32" s="6" t="str">
        <f>VLOOKUP(B32,'1_문헌특성'!A:AN,8,0)</f>
        <v>남성생식기</v>
      </c>
      <c r="F32" s="6" t="str">
        <f>VLOOKUP(B32,'1_문헌특성'!A:AN,9,0)</f>
        <v>전립선암</v>
      </c>
      <c r="G32" s="6" t="str">
        <f>VLOOKUP(B32,'1_문헌특성'!A:AN,10,0)</f>
        <v>새로 진단된 75세 미만 전립선암</v>
      </c>
      <c r="H32" s="23" t="str">
        <f>VLOOKUP(B32,'1_문헌특성'!A:AN,33,0)</f>
        <v>로봇 보조</v>
      </c>
      <c r="I32" s="23" t="str">
        <f>VLOOKUP(B32,'1_문헌특성'!A:AN,36,0)</f>
        <v>복강경</v>
      </c>
      <c r="J32" s="6" t="s">
        <v>727</v>
      </c>
      <c r="K32" s="6" t="s">
        <v>203</v>
      </c>
      <c r="L32" s="6"/>
      <c r="M32" s="6"/>
      <c r="N32" s="23" t="s">
        <v>129</v>
      </c>
      <c r="O32" s="23">
        <v>234</v>
      </c>
      <c r="P32" s="23">
        <v>7.1</v>
      </c>
      <c r="Q32" s="23"/>
      <c r="R32" s="23" t="s">
        <v>276</v>
      </c>
      <c r="S32" s="23">
        <v>76</v>
      </c>
      <c r="T32" s="23">
        <v>5.3</v>
      </c>
      <c r="U32" s="23"/>
      <c r="V32" s="23" t="s">
        <v>285</v>
      </c>
      <c r="W32" s="23">
        <v>0.01</v>
      </c>
      <c r="X32" s="23"/>
      <c r="Y32" s="23"/>
      <c r="Z32" s="23"/>
      <c r="AA32" s="23"/>
      <c r="AB32" s="23">
        <v>2.1</v>
      </c>
      <c r="AC32" s="23" t="s">
        <v>294</v>
      </c>
      <c r="AD32" s="23"/>
    </row>
    <row r="33" spans="2:30" x14ac:dyDescent="0.3">
      <c r="B33" s="6">
        <v>143</v>
      </c>
      <c r="C33" s="6" t="str">
        <f>VLOOKUP(B33,'1_문헌특성'!A:AN,2,0)</f>
        <v>Stolzenburg(2022)</v>
      </c>
      <c r="D33" s="23" t="str">
        <f>VLOOKUP(B33,'1_문헌특성'!A:AN,3,0)</f>
        <v>RCT</v>
      </c>
      <c r="E33" s="6" t="str">
        <f>VLOOKUP(B33,'1_문헌특성'!A:AN,8,0)</f>
        <v>남성생식기</v>
      </c>
      <c r="F33" s="6" t="str">
        <f>VLOOKUP(B33,'1_문헌특성'!A:AN,9,0)</f>
        <v>전립선암</v>
      </c>
      <c r="G33" s="6" t="str">
        <f>VLOOKUP(B33,'1_문헌특성'!A:AN,10,0)</f>
        <v>새로 진단된 75세 미만 전립선암</v>
      </c>
      <c r="H33" s="23" t="str">
        <f>VLOOKUP(B33,'1_문헌특성'!A:AN,33,0)</f>
        <v>로봇 보조</v>
      </c>
      <c r="I33" s="23" t="str">
        <f>VLOOKUP(B33,'1_문헌특성'!A:AN,36,0)</f>
        <v>복강경</v>
      </c>
      <c r="J33" s="6" t="s">
        <v>727</v>
      </c>
      <c r="K33" s="6" t="s">
        <v>185</v>
      </c>
      <c r="L33" s="6"/>
      <c r="M33" s="6" t="s">
        <v>263</v>
      </c>
      <c r="N33" s="23" t="s">
        <v>129</v>
      </c>
      <c r="O33" s="23">
        <v>234</v>
      </c>
      <c r="P33" s="23">
        <v>47.1</v>
      </c>
      <c r="Q33" s="23"/>
      <c r="R33" s="23" t="s">
        <v>277</v>
      </c>
      <c r="S33" s="23">
        <v>76</v>
      </c>
      <c r="T33" s="23">
        <v>44.4</v>
      </c>
      <c r="U33" s="23"/>
      <c r="V33" s="23" t="s">
        <v>286</v>
      </c>
      <c r="W33" s="23">
        <v>0.18</v>
      </c>
      <c r="X33" s="23"/>
      <c r="Y33" s="23"/>
      <c r="Z33" s="23"/>
      <c r="AA33" s="23"/>
      <c r="AB33" s="23">
        <v>4.5</v>
      </c>
      <c r="AC33" s="30" t="s">
        <v>295</v>
      </c>
      <c r="AD33" s="23"/>
    </row>
    <row r="34" spans="2:30" x14ac:dyDescent="0.3">
      <c r="B34" s="6">
        <v>143</v>
      </c>
      <c r="C34" s="6" t="str">
        <f>VLOOKUP(B34,'1_문헌특성'!A:AN,2,0)</f>
        <v>Stolzenburg(2022)</v>
      </c>
      <c r="D34" s="23" t="str">
        <f>VLOOKUP(B34,'1_문헌특성'!A:AN,3,0)</f>
        <v>RCT</v>
      </c>
      <c r="E34" s="6" t="str">
        <f>VLOOKUP(B34,'1_문헌특성'!A:AN,8,0)</f>
        <v>남성생식기</v>
      </c>
      <c r="F34" s="6" t="str">
        <f>VLOOKUP(B34,'1_문헌특성'!A:AN,9,0)</f>
        <v>전립선암</v>
      </c>
      <c r="G34" s="6" t="str">
        <f>VLOOKUP(B34,'1_문헌특성'!A:AN,10,0)</f>
        <v>새로 진단된 75세 미만 전립선암</v>
      </c>
      <c r="H34" s="23" t="str">
        <f>VLOOKUP(B34,'1_문헌특성'!A:AN,33,0)</f>
        <v>로봇 보조</v>
      </c>
      <c r="I34" s="23" t="str">
        <f>VLOOKUP(B34,'1_문헌특성'!A:AN,36,0)</f>
        <v>복강경</v>
      </c>
      <c r="J34" s="6" t="s">
        <v>727</v>
      </c>
      <c r="K34" s="6" t="s">
        <v>186</v>
      </c>
      <c r="L34" s="6"/>
      <c r="M34" s="6" t="s">
        <v>263</v>
      </c>
      <c r="N34" s="23" t="s">
        <v>129</v>
      </c>
      <c r="O34" s="23">
        <v>234</v>
      </c>
      <c r="P34" s="23">
        <v>47.7</v>
      </c>
      <c r="Q34" s="23"/>
      <c r="R34" s="23" t="s">
        <v>278</v>
      </c>
      <c r="S34" s="23">
        <v>76</v>
      </c>
      <c r="T34" s="23">
        <v>46.9</v>
      </c>
      <c r="U34" s="23"/>
      <c r="V34" s="23" t="s">
        <v>287</v>
      </c>
      <c r="W34" s="23">
        <v>0.55000000000000004</v>
      </c>
      <c r="X34" s="23"/>
      <c r="Y34" s="23"/>
      <c r="Z34" s="23"/>
      <c r="AA34" s="23"/>
      <c r="AB34" s="23">
        <v>1.7</v>
      </c>
      <c r="AC34" s="30" t="s">
        <v>296</v>
      </c>
      <c r="AD34" s="23"/>
    </row>
    <row r="35" spans="2:30" x14ac:dyDescent="0.3">
      <c r="B35" s="6">
        <v>143</v>
      </c>
      <c r="C35" s="6" t="str">
        <f>VLOOKUP(B35,'1_문헌특성'!A:AN,2,0)</f>
        <v>Stolzenburg(2022)</v>
      </c>
      <c r="D35" s="23" t="str">
        <f>VLOOKUP(B35,'1_문헌특성'!A:AN,3,0)</f>
        <v>RCT</v>
      </c>
      <c r="E35" s="6" t="str">
        <f>VLOOKUP(B35,'1_문헌특성'!A:AN,8,0)</f>
        <v>남성생식기</v>
      </c>
      <c r="F35" s="6" t="str">
        <f>VLOOKUP(B35,'1_문헌특성'!A:AN,9,0)</f>
        <v>전립선암</v>
      </c>
      <c r="G35" s="6" t="str">
        <f>VLOOKUP(B35,'1_문헌특성'!A:AN,10,0)</f>
        <v>새로 진단된 75세 미만 전립선암</v>
      </c>
      <c r="H35" s="23" t="str">
        <f>VLOOKUP(B35,'1_문헌특성'!A:AN,33,0)</f>
        <v>로봇 보조</v>
      </c>
      <c r="I35" s="23" t="str">
        <f>VLOOKUP(B35,'1_문헌특성'!A:AN,36,0)</f>
        <v>복강경</v>
      </c>
      <c r="J35" s="6" t="s">
        <v>727</v>
      </c>
      <c r="K35" s="6" t="s">
        <v>203</v>
      </c>
      <c r="L35" s="6"/>
      <c r="M35" s="6"/>
      <c r="N35" s="23" t="s">
        <v>130</v>
      </c>
      <c r="O35" s="23">
        <v>234</v>
      </c>
      <c r="P35" s="23">
        <v>7.9</v>
      </c>
      <c r="Q35" s="23"/>
      <c r="R35" s="23" t="s">
        <v>279</v>
      </c>
      <c r="S35" s="23">
        <v>76</v>
      </c>
      <c r="T35" s="23">
        <v>6.7</v>
      </c>
      <c r="U35" s="23"/>
      <c r="V35" s="23" t="s">
        <v>288</v>
      </c>
      <c r="W35" s="23">
        <v>6.9000000000000006E-2</v>
      </c>
      <c r="X35" s="23"/>
      <c r="Y35" s="23"/>
      <c r="Z35" s="23"/>
      <c r="AA35" s="23"/>
      <c r="AB35" s="23">
        <v>1.5</v>
      </c>
      <c r="AC35" s="30" t="s">
        <v>297</v>
      </c>
      <c r="AD35" s="23"/>
    </row>
    <row r="36" spans="2:30" x14ac:dyDescent="0.3">
      <c r="B36" s="6">
        <v>143</v>
      </c>
      <c r="C36" s="6" t="str">
        <f>VLOOKUP(B36,'1_문헌특성'!A:AN,2,0)</f>
        <v>Stolzenburg(2022)</v>
      </c>
      <c r="D36" s="23" t="str">
        <f>VLOOKUP(B36,'1_문헌특성'!A:AN,3,0)</f>
        <v>RCT</v>
      </c>
      <c r="E36" s="6" t="str">
        <f>VLOOKUP(B36,'1_문헌특성'!A:AN,8,0)</f>
        <v>남성생식기</v>
      </c>
      <c r="F36" s="6" t="str">
        <f>VLOOKUP(B36,'1_문헌특성'!A:AN,9,0)</f>
        <v>전립선암</v>
      </c>
      <c r="G36" s="6" t="str">
        <f>VLOOKUP(B36,'1_문헌특성'!A:AN,10,0)</f>
        <v>새로 진단된 75세 미만 전립선암</v>
      </c>
      <c r="H36" s="23" t="str">
        <f>VLOOKUP(B36,'1_문헌특성'!A:AN,33,0)</f>
        <v>로봇 보조</v>
      </c>
      <c r="I36" s="23" t="str">
        <f>VLOOKUP(B36,'1_문헌특성'!A:AN,36,0)</f>
        <v>복강경</v>
      </c>
      <c r="J36" s="6" t="s">
        <v>727</v>
      </c>
      <c r="K36" s="6" t="s">
        <v>185</v>
      </c>
      <c r="L36" s="6"/>
      <c r="M36" s="6" t="s">
        <v>263</v>
      </c>
      <c r="N36" s="23" t="s">
        <v>130</v>
      </c>
      <c r="O36" s="23">
        <v>234</v>
      </c>
      <c r="P36" s="23">
        <v>50.4</v>
      </c>
      <c r="Q36" s="23"/>
      <c r="R36" s="23" t="s">
        <v>280</v>
      </c>
      <c r="S36" s="23">
        <v>76</v>
      </c>
      <c r="T36" s="23">
        <v>45.9</v>
      </c>
      <c r="U36" s="23"/>
      <c r="V36" s="23" t="s">
        <v>289</v>
      </c>
      <c r="W36" s="23">
        <v>5.6000000000000001E-2</v>
      </c>
      <c r="X36" s="23"/>
      <c r="Y36" s="23"/>
      <c r="Z36" s="23"/>
      <c r="AA36" s="23"/>
      <c r="AB36" s="23">
        <v>6.4</v>
      </c>
      <c r="AC36" s="30" t="s">
        <v>298</v>
      </c>
      <c r="AD36" s="23"/>
    </row>
    <row r="37" spans="2:30" x14ac:dyDescent="0.3">
      <c r="B37" s="6">
        <v>143</v>
      </c>
      <c r="C37" s="6" t="str">
        <f>VLOOKUP(B37,'1_문헌특성'!A:AN,2,0)</f>
        <v>Stolzenburg(2022)</v>
      </c>
      <c r="D37" s="23" t="str">
        <f>VLOOKUP(B37,'1_문헌특성'!A:AN,3,0)</f>
        <v>RCT</v>
      </c>
      <c r="E37" s="6" t="str">
        <f>VLOOKUP(B37,'1_문헌특성'!A:AN,8,0)</f>
        <v>남성생식기</v>
      </c>
      <c r="F37" s="6" t="str">
        <f>VLOOKUP(B37,'1_문헌특성'!A:AN,9,0)</f>
        <v>전립선암</v>
      </c>
      <c r="G37" s="6" t="str">
        <f>VLOOKUP(B37,'1_문헌특성'!A:AN,10,0)</f>
        <v>새로 진단된 75세 미만 전립선암</v>
      </c>
      <c r="H37" s="23" t="str">
        <f>VLOOKUP(B37,'1_문헌특성'!A:AN,33,0)</f>
        <v>로봇 보조</v>
      </c>
      <c r="I37" s="23" t="str">
        <f>VLOOKUP(B37,'1_문헌특성'!A:AN,36,0)</f>
        <v>복강경</v>
      </c>
      <c r="J37" s="6" t="s">
        <v>727</v>
      </c>
      <c r="K37" s="6" t="s">
        <v>186</v>
      </c>
      <c r="L37" s="6"/>
      <c r="M37" s="6" t="s">
        <v>263</v>
      </c>
      <c r="N37" s="23" t="s">
        <v>130</v>
      </c>
      <c r="O37" s="23">
        <v>234</v>
      </c>
      <c r="P37" s="23">
        <v>50.8</v>
      </c>
      <c r="Q37" s="23"/>
      <c r="R37" s="23" t="s">
        <v>281</v>
      </c>
      <c r="S37" s="23">
        <v>76</v>
      </c>
      <c r="T37" s="23">
        <v>51</v>
      </c>
      <c r="U37" s="23"/>
      <c r="V37" s="23" t="s">
        <v>290</v>
      </c>
      <c r="W37" s="23">
        <v>8.2000000000000003E-2</v>
      </c>
      <c r="X37" s="23"/>
      <c r="Y37" s="23"/>
      <c r="Z37" s="23"/>
      <c r="AA37" s="23"/>
      <c r="AB37" s="23">
        <v>0.6</v>
      </c>
      <c r="AC37" s="30" t="s">
        <v>299</v>
      </c>
      <c r="AD37" s="23"/>
    </row>
    <row r="38" spans="2:30" x14ac:dyDescent="0.3">
      <c r="B38" s="6">
        <v>143</v>
      </c>
      <c r="C38" s="6" t="str">
        <f>VLOOKUP(B38,'1_문헌특성'!A:AN,2,0)</f>
        <v>Stolzenburg(2022)</v>
      </c>
      <c r="D38" s="23" t="str">
        <f>VLOOKUP(B38,'1_문헌특성'!A:AN,3,0)</f>
        <v>RCT</v>
      </c>
      <c r="E38" s="6" t="str">
        <f>VLOOKUP(B38,'1_문헌특성'!A:AN,8,0)</f>
        <v>남성생식기</v>
      </c>
      <c r="F38" s="6" t="str">
        <f>VLOOKUP(B38,'1_문헌특성'!A:AN,9,0)</f>
        <v>전립선암</v>
      </c>
      <c r="G38" s="6" t="str">
        <f>VLOOKUP(B38,'1_문헌특성'!A:AN,10,0)</f>
        <v>새로 진단된 75세 미만 전립선암</v>
      </c>
      <c r="H38" s="23" t="str">
        <f>VLOOKUP(B38,'1_문헌특성'!A:AN,33,0)</f>
        <v>로봇 보조</v>
      </c>
      <c r="I38" s="23" t="str">
        <f>VLOOKUP(B38,'1_문헌특성'!A:AN,36,0)</f>
        <v>복강경</v>
      </c>
      <c r="J38" s="6" t="s">
        <v>727</v>
      </c>
      <c r="K38" s="6" t="s">
        <v>203</v>
      </c>
      <c r="L38" s="6"/>
      <c r="M38" s="6"/>
      <c r="N38" s="23" t="s">
        <v>247</v>
      </c>
      <c r="O38" s="23">
        <v>234</v>
      </c>
      <c r="P38" s="23">
        <v>9.4</v>
      </c>
      <c r="Q38" s="23"/>
      <c r="R38" s="23" t="s">
        <v>282</v>
      </c>
      <c r="S38" s="23">
        <v>76</v>
      </c>
      <c r="T38" s="23">
        <v>6.8</v>
      </c>
      <c r="U38" s="23"/>
      <c r="V38" s="23" t="s">
        <v>291</v>
      </c>
      <c r="W38" s="23" t="s">
        <v>127</v>
      </c>
      <c r="X38" s="23"/>
      <c r="Y38" s="23"/>
      <c r="Z38" s="23"/>
      <c r="AA38" s="23"/>
      <c r="AB38" s="23">
        <v>2.8</v>
      </c>
      <c r="AC38" s="23" t="s">
        <v>300</v>
      </c>
      <c r="AD38" s="23"/>
    </row>
    <row r="39" spans="2:30" x14ac:dyDescent="0.3">
      <c r="B39" s="6">
        <v>143</v>
      </c>
      <c r="C39" s="6" t="str">
        <f>VLOOKUP(B39,'1_문헌특성'!A:AN,2,0)</f>
        <v>Stolzenburg(2022)</v>
      </c>
      <c r="D39" s="23" t="str">
        <f>VLOOKUP(B39,'1_문헌특성'!A:AN,3,0)</f>
        <v>RCT</v>
      </c>
      <c r="E39" s="6" t="str">
        <f>VLOOKUP(B39,'1_문헌특성'!A:AN,8,0)</f>
        <v>남성생식기</v>
      </c>
      <c r="F39" s="6" t="str">
        <f>VLOOKUP(B39,'1_문헌특성'!A:AN,9,0)</f>
        <v>전립선암</v>
      </c>
      <c r="G39" s="6" t="str">
        <f>VLOOKUP(B39,'1_문헌특성'!A:AN,10,0)</f>
        <v>새로 진단된 75세 미만 전립선암</v>
      </c>
      <c r="H39" s="23" t="str">
        <f>VLOOKUP(B39,'1_문헌특성'!A:AN,33,0)</f>
        <v>로봇 보조</v>
      </c>
      <c r="I39" s="23" t="str">
        <f>VLOOKUP(B39,'1_문헌특성'!A:AN,36,0)</f>
        <v>복강경</v>
      </c>
      <c r="J39" s="6" t="s">
        <v>727</v>
      </c>
      <c r="K39" s="6" t="s">
        <v>185</v>
      </c>
      <c r="L39" s="6"/>
      <c r="M39" s="6" t="s">
        <v>263</v>
      </c>
      <c r="N39" s="23" t="s">
        <v>247</v>
      </c>
      <c r="O39" s="23">
        <v>234</v>
      </c>
      <c r="P39" s="23">
        <v>53.1</v>
      </c>
      <c r="Q39" s="23"/>
      <c r="R39" s="23" t="s">
        <v>283</v>
      </c>
      <c r="S39" s="23">
        <v>76</v>
      </c>
      <c r="T39" s="23">
        <v>49.2</v>
      </c>
      <c r="U39" s="23"/>
      <c r="V39" s="23" t="s">
        <v>292</v>
      </c>
      <c r="W39" s="23">
        <v>8.8999999999999996E-2</v>
      </c>
      <c r="X39" s="23"/>
      <c r="Y39" s="23"/>
      <c r="Z39" s="23"/>
      <c r="AA39" s="23"/>
      <c r="AB39" s="23">
        <v>5.7</v>
      </c>
      <c r="AC39" s="30" t="s">
        <v>301</v>
      </c>
      <c r="AD39" s="23"/>
    </row>
    <row r="40" spans="2:30" x14ac:dyDescent="0.3">
      <c r="B40" s="6">
        <v>143</v>
      </c>
      <c r="C40" s="6" t="str">
        <f>VLOOKUP(B40,'1_문헌특성'!A:AN,2,0)</f>
        <v>Stolzenburg(2022)</v>
      </c>
      <c r="D40" s="23" t="str">
        <f>VLOOKUP(B40,'1_문헌특성'!A:AN,3,0)</f>
        <v>RCT</v>
      </c>
      <c r="E40" s="6" t="str">
        <f>VLOOKUP(B40,'1_문헌특성'!A:AN,8,0)</f>
        <v>남성생식기</v>
      </c>
      <c r="F40" s="6" t="str">
        <f>VLOOKUP(B40,'1_문헌특성'!A:AN,9,0)</f>
        <v>전립선암</v>
      </c>
      <c r="G40" s="6" t="str">
        <f>VLOOKUP(B40,'1_문헌특성'!A:AN,10,0)</f>
        <v>새로 진단된 75세 미만 전립선암</v>
      </c>
      <c r="H40" s="23" t="str">
        <f>VLOOKUP(B40,'1_문헌특성'!A:AN,33,0)</f>
        <v>로봇 보조</v>
      </c>
      <c r="I40" s="23" t="str">
        <f>VLOOKUP(B40,'1_문헌특성'!A:AN,36,0)</f>
        <v>복강경</v>
      </c>
      <c r="J40" s="6" t="s">
        <v>727</v>
      </c>
      <c r="K40" s="6" t="s">
        <v>186</v>
      </c>
      <c r="L40" s="6"/>
      <c r="M40" s="6" t="s">
        <v>263</v>
      </c>
      <c r="N40" s="23" t="s">
        <v>247</v>
      </c>
      <c r="O40" s="23">
        <v>234</v>
      </c>
      <c r="P40" s="23">
        <v>52.6</v>
      </c>
      <c r="Q40" s="23"/>
      <c r="R40" s="23" t="s">
        <v>284</v>
      </c>
      <c r="S40" s="23">
        <v>76</v>
      </c>
      <c r="T40" s="23">
        <v>48.7</v>
      </c>
      <c r="U40" s="23"/>
      <c r="V40" s="23" t="s">
        <v>293</v>
      </c>
      <c r="W40" s="23">
        <v>7.8E-2</v>
      </c>
      <c r="X40" s="23"/>
      <c r="Y40" s="23"/>
      <c r="Z40" s="23"/>
      <c r="AA40" s="23"/>
      <c r="AB40" s="23">
        <v>4.8</v>
      </c>
      <c r="AC40" s="30" t="s">
        <v>302</v>
      </c>
      <c r="AD40" s="23"/>
    </row>
    <row r="41" spans="2:30" x14ac:dyDescent="0.3">
      <c r="B41" s="6">
        <v>13733</v>
      </c>
      <c r="C41" s="6" t="str">
        <f>VLOOKUP(B41,'1_문헌특성'!A:AN,2,0)</f>
        <v>Yaxley (2016)</v>
      </c>
      <c r="D41" s="23" t="str">
        <f>VLOOKUP(B41,'1_문헌특성'!A:AN,3,0)</f>
        <v>RCT</v>
      </c>
      <c r="E41" s="6" t="str">
        <f>VLOOKUP(B41,'1_문헌특성'!A:AN,8,0)</f>
        <v>남성생식기</v>
      </c>
      <c r="F41" s="6" t="str">
        <f>VLOOKUP(B41,'1_문헌특성'!A:AN,9,0)</f>
        <v>전립선암</v>
      </c>
      <c r="G41" s="6" t="str">
        <f>VLOOKUP(B41,'1_문헌특성'!A:AN,10,0)</f>
        <v>localised prostate cancer</v>
      </c>
      <c r="H41" s="23" t="str">
        <f>VLOOKUP(B41,'1_문헌특성'!A:AN,33,0)</f>
        <v>로봇 보조</v>
      </c>
      <c r="I41" s="23" t="str">
        <f>VLOOKUP(B41,'1_문헌특성'!A:AN,36,0)</f>
        <v>개복</v>
      </c>
      <c r="J41" s="6" t="s">
        <v>728</v>
      </c>
      <c r="K41" s="6" t="s">
        <v>313</v>
      </c>
      <c r="L41" s="6" t="s">
        <v>326</v>
      </c>
      <c r="M41" s="6" t="s">
        <v>318</v>
      </c>
      <c r="N41" s="23" t="s">
        <v>108</v>
      </c>
      <c r="O41" s="23">
        <v>153</v>
      </c>
      <c r="P41" s="23">
        <v>88.5</v>
      </c>
      <c r="Q41" s="23"/>
      <c r="R41" s="23" t="s">
        <v>327</v>
      </c>
      <c r="S41" s="23">
        <v>152</v>
      </c>
      <c r="T41" s="23">
        <v>88.79</v>
      </c>
      <c r="U41" s="23"/>
      <c r="V41" s="23" t="s">
        <v>335</v>
      </c>
      <c r="W41" s="23">
        <v>0.83</v>
      </c>
      <c r="X41" s="23"/>
      <c r="Y41" s="23"/>
      <c r="Z41" s="23"/>
      <c r="AA41" s="23"/>
      <c r="AB41" s="23"/>
      <c r="AC41" s="23"/>
      <c r="AD41" s="23"/>
    </row>
    <row r="42" spans="2:30" x14ac:dyDescent="0.3">
      <c r="B42" s="6">
        <v>13733</v>
      </c>
      <c r="C42" s="6" t="str">
        <f>VLOOKUP(B42,'1_문헌특성'!A:AN,2,0)</f>
        <v>Yaxley (2016)</v>
      </c>
      <c r="D42" s="23" t="str">
        <f>VLOOKUP(B42,'1_문헌특성'!A:AN,3,0)</f>
        <v>RCT</v>
      </c>
      <c r="E42" s="6" t="str">
        <f>VLOOKUP(B42,'1_문헌특성'!A:AN,8,0)</f>
        <v>남성생식기</v>
      </c>
      <c r="F42" s="6" t="str">
        <f>VLOOKUP(B42,'1_문헌특성'!A:AN,9,0)</f>
        <v>전립선암</v>
      </c>
      <c r="G42" s="6" t="str">
        <f>VLOOKUP(B42,'1_문헌특성'!A:AN,10,0)</f>
        <v>localised prostate cancer</v>
      </c>
      <c r="H42" s="23" t="str">
        <f>VLOOKUP(B42,'1_문헌특성'!A:AN,33,0)</f>
        <v>로봇 보조</v>
      </c>
      <c r="I42" s="23" t="str">
        <f>VLOOKUP(B42,'1_문헌특성'!A:AN,36,0)</f>
        <v>개복</v>
      </c>
      <c r="J42" s="6" t="s">
        <v>107</v>
      </c>
      <c r="K42" s="6" t="s">
        <v>314</v>
      </c>
      <c r="L42" s="6" t="s">
        <v>326</v>
      </c>
      <c r="M42" s="6" t="s">
        <v>318</v>
      </c>
      <c r="N42" s="23" t="s">
        <v>108</v>
      </c>
      <c r="O42" s="23">
        <v>153</v>
      </c>
      <c r="P42" s="23">
        <v>63.05</v>
      </c>
      <c r="Q42" s="23"/>
      <c r="R42" s="23" t="s">
        <v>328</v>
      </c>
      <c r="S42" s="23">
        <v>152</v>
      </c>
      <c r="T42" s="23">
        <v>59.8</v>
      </c>
      <c r="U42" s="23"/>
      <c r="V42" s="23" t="s">
        <v>336</v>
      </c>
      <c r="W42" s="23">
        <v>0.25</v>
      </c>
      <c r="X42" s="23"/>
      <c r="Y42" s="23"/>
      <c r="Z42" s="23"/>
      <c r="AA42" s="23"/>
      <c r="AB42" s="23"/>
      <c r="AC42" s="23"/>
      <c r="AD42" s="23"/>
    </row>
    <row r="43" spans="2:30" x14ac:dyDescent="0.3">
      <c r="B43" s="6">
        <v>13733</v>
      </c>
      <c r="C43" s="6" t="str">
        <f>VLOOKUP(B43,'1_문헌특성'!A:AN,2,0)</f>
        <v>Yaxley (2016)</v>
      </c>
      <c r="D43" s="23" t="str">
        <f>VLOOKUP(B43,'1_문헌특성'!A:AN,3,0)</f>
        <v>RCT</v>
      </c>
      <c r="E43" s="6" t="str">
        <f>VLOOKUP(B43,'1_문헌특성'!A:AN,8,0)</f>
        <v>남성생식기</v>
      </c>
      <c r="F43" s="6" t="str">
        <f>VLOOKUP(B43,'1_문헌특성'!A:AN,9,0)</f>
        <v>전립선암</v>
      </c>
      <c r="G43" s="6" t="str">
        <f>VLOOKUP(B43,'1_문헌특성'!A:AN,10,0)</f>
        <v>localised prostate cancer</v>
      </c>
      <c r="H43" s="23" t="str">
        <f>VLOOKUP(B43,'1_문헌특성'!A:AN,33,0)</f>
        <v>로봇 보조</v>
      </c>
      <c r="I43" s="23" t="str">
        <f>VLOOKUP(B43,'1_문헌특성'!A:AN,36,0)</f>
        <v>개복</v>
      </c>
      <c r="J43" s="6" t="s">
        <v>107</v>
      </c>
      <c r="K43" s="6" t="s">
        <v>316</v>
      </c>
      <c r="L43" s="6" t="s">
        <v>326</v>
      </c>
      <c r="M43" s="6" t="s">
        <v>315</v>
      </c>
      <c r="N43" s="23" t="s">
        <v>108</v>
      </c>
      <c r="O43" s="23">
        <v>153</v>
      </c>
      <c r="P43" s="23">
        <v>46.65</v>
      </c>
      <c r="Q43" s="23"/>
      <c r="R43" s="23" t="s">
        <v>329</v>
      </c>
      <c r="S43" s="23">
        <v>152</v>
      </c>
      <c r="T43" s="23">
        <v>43.96</v>
      </c>
      <c r="U43" s="23"/>
      <c r="V43" s="23" t="s">
        <v>337</v>
      </c>
      <c r="W43" s="23">
        <v>0.3</v>
      </c>
      <c r="X43" s="23"/>
      <c r="Y43" s="23"/>
      <c r="Z43" s="23"/>
      <c r="AA43" s="23"/>
      <c r="AB43" s="23"/>
      <c r="AC43" s="23"/>
      <c r="AD43" s="23"/>
    </row>
    <row r="44" spans="2:30" x14ac:dyDescent="0.3">
      <c r="B44" s="6">
        <v>13733</v>
      </c>
      <c r="C44" s="6" t="str">
        <f>VLOOKUP(B44,'1_문헌특성'!A:AN,2,0)</f>
        <v>Yaxley (2016)</v>
      </c>
      <c r="D44" s="23" t="str">
        <f>VLOOKUP(B44,'1_문헌특성'!A:AN,3,0)</f>
        <v>RCT</v>
      </c>
      <c r="E44" s="6" t="str">
        <f>VLOOKUP(B44,'1_문헌특성'!A:AN,8,0)</f>
        <v>남성생식기</v>
      </c>
      <c r="F44" s="6" t="str">
        <f>VLOOKUP(B44,'1_문헌특성'!A:AN,9,0)</f>
        <v>전립선암</v>
      </c>
      <c r="G44" s="6" t="str">
        <f>VLOOKUP(B44,'1_문헌특성'!A:AN,10,0)</f>
        <v>localised prostate cancer</v>
      </c>
      <c r="H44" s="23" t="str">
        <f>VLOOKUP(B44,'1_문헌특성'!A:AN,33,0)</f>
        <v>로봇 보조</v>
      </c>
      <c r="I44" s="23" t="str">
        <f>VLOOKUP(B44,'1_문헌특성'!A:AN,36,0)</f>
        <v>개복</v>
      </c>
      <c r="J44" s="6" t="s">
        <v>317</v>
      </c>
      <c r="K44" s="6" t="s">
        <v>320</v>
      </c>
      <c r="L44" s="6" t="s">
        <v>326</v>
      </c>
      <c r="M44" s="6" t="s">
        <v>319</v>
      </c>
      <c r="N44" s="23" t="s">
        <v>108</v>
      </c>
      <c r="O44" s="23">
        <v>153</v>
      </c>
      <c r="P44" s="23">
        <v>59.77</v>
      </c>
      <c r="Q44" s="23"/>
      <c r="R44" s="23" t="s">
        <v>330</v>
      </c>
      <c r="S44" s="23">
        <v>152</v>
      </c>
      <c r="T44" s="23">
        <v>59.29</v>
      </c>
      <c r="U44" s="23"/>
      <c r="V44" s="23" t="s">
        <v>330</v>
      </c>
      <c r="W44" s="23">
        <v>0.52</v>
      </c>
      <c r="X44" s="23"/>
      <c r="Y44" s="23"/>
      <c r="Z44" s="23"/>
      <c r="AA44" s="23"/>
      <c r="AB44" s="23"/>
      <c r="AC44" s="23"/>
      <c r="AD44" s="23"/>
    </row>
    <row r="45" spans="2:30" x14ac:dyDescent="0.3">
      <c r="B45" s="6">
        <v>13733</v>
      </c>
      <c r="C45" s="6" t="str">
        <f>VLOOKUP(B45,'1_문헌특성'!A:AN,2,0)</f>
        <v>Yaxley (2016)</v>
      </c>
      <c r="D45" s="23" t="str">
        <f>VLOOKUP(B45,'1_문헌특성'!A:AN,3,0)</f>
        <v>RCT</v>
      </c>
      <c r="E45" s="6" t="str">
        <f>VLOOKUP(B45,'1_문헌특성'!A:AN,8,0)</f>
        <v>남성생식기</v>
      </c>
      <c r="F45" s="6" t="str">
        <f>VLOOKUP(B45,'1_문헌특성'!A:AN,9,0)</f>
        <v>전립선암</v>
      </c>
      <c r="G45" s="6" t="str">
        <f>VLOOKUP(B45,'1_문헌특성'!A:AN,10,0)</f>
        <v>localised prostate cancer</v>
      </c>
      <c r="H45" s="23" t="str">
        <f>VLOOKUP(B45,'1_문헌특성'!A:AN,33,0)</f>
        <v>로봇 보조</v>
      </c>
      <c r="I45" s="23" t="str">
        <f>VLOOKUP(B45,'1_문헌특성'!A:AN,36,0)</f>
        <v>개복</v>
      </c>
      <c r="J45" s="6" t="s">
        <v>317</v>
      </c>
      <c r="K45" s="6" t="s">
        <v>321</v>
      </c>
      <c r="L45" s="6" t="s">
        <v>326</v>
      </c>
      <c r="M45" s="6" t="s">
        <v>319</v>
      </c>
      <c r="N45" s="23" t="s">
        <v>108</v>
      </c>
      <c r="O45" s="23">
        <v>153</v>
      </c>
      <c r="P45" s="23">
        <v>47.34</v>
      </c>
      <c r="Q45" s="23"/>
      <c r="R45" s="23" t="s">
        <v>331</v>
      </c>
      <c r="S45" s="23">
        <v>152</v>
      </c>
      <c r="T45" s="23">
        <v>45.57</v>
      </c>
      <c r="U45" s="23"/>
      <c r="V45" s="23" t="s">
        <v>331</v>
      </c>
      <c r="W45" s="23">
        <v>0.17</v>
      </c>
      <c r="X45" s="23"/>
      <c r="Y45" s="23"/>
      <c r="Z45" s="23"/>
      <c r="AA45" s="23"/>
      <c r="AB45" s="23"/>
      <c r="AC45" s="23"/>
      <c r="AD45" s="23"/>
    </row>
    <row r="46" spans="2:30" x14ac:dyDescent="0.3">
      <c r="B46" s="6">
        <v>13733</v>
      </c>
      <c r="C46" s="6" t="str">
        <f>VLOOKUP(B46,'1_문헌특성'!A:AN,2,0)</f>
        <v>Yaxley (2016)</v>
      </c>
      <c r="D46" s="23" t="str">
        <f>VLOOKUP(B46,'1_문헌특성'!A:AN,3,0)</f>
        <v>RCT</v>
      </c>
      <c r="E46" s="6" t="str">
        <f>VLOOKUP(B46,'1_문헌특성'!A:AN,8,0)</f>
        <v>남성생식기</v>
      </c>
      <c r="F46" s="6" t="str">
        <f>VLOOKUP(B46,'1_문헌특성'!A:AN,9,0)</f>
        <v>전립선암</v>
      </c>
      <c r="G46" s="6" t="str">
        <f>VLOOKUP(B46,'1_문헌특성'!A:AN,10,0)</f>
        <v>localised prostate cancer</v>
      </c>
      <c r="H46" s="23" t="str">
        <f>VLOOKUP(B46,'1_문헌특성'!A:AN,33,0)</f>
        <v>로봇 보조</v>
      </c>
      <c r="I46" s="23" t="str">
        <f>VLOOKUP(B46,'1_문헌특성'!A:AN,36,0)</f>
        <v>개복</v>
      </c>
      <c r="J46" s="6" t="s">
        <v>317</v>
      </c>
      <c r="K46" s="6" t="s">
        <v>473</v>
      </c>
      <c r="L46" s="6" t="s">
        <v>326</v>
      </c>
      <c r="M46" s="6" t="s">
        <v>318</v>
      </c>
      <c r="N46" s="23" t="s">
        <v>108</v>
      </c>
      <c r="O46" s="23">
        <v>153</v>
      </c>
      <c r="P46" s="23">
        <v>94.1</v>
      </c>
      <c r="Q46" s="23"/>
      <c r="R46" s="23" t="s">
        <v>332</v>
      </c>
      <c r="S46" s="23">
        <v>152</v>
      </c>
      <c r="T46" s="23">
        <v>93.7</v>
      </c>
      <c r="U46" s="23"/>
      <c r="V46" s="23" t="s">
        <v>332</v>
      </c>
      <c r="W46" s="23">
        <v>0.72</v>
      </c>
      <c r="X46" s="23"/>
      <c r="Y46" s="23"/>
      <c r="Z46" s="23"/>
      <c r="AA46" s="23"/>
      <c r="AB46" s="23"/>
      <c r="AC46" s="23"/>
      <c r="AD46" s="23"/>
    </row>
    <row r="47" spans="2:30" x14ac:dyDescent="0.3">
      <c r="B47" s="6">
        <v>13733</v>
      </c>
      <c r="C47" s="6" t="str">
        <f>VLOOKUP(B47,'1_문헌특성'!A:AN,2,0)</f>
        <v>Yaxley (2016)</v>
      </c>
      <c r="D47" s="23" t="str">
        <f>VLOOKUP(B47,'1_문헌특성'!A:AN,3,0)</f>
        <v>RCT</v>
      </c>
      <c r="E47" s="6" t="str">
        <f>VLOOKUP(B47,'1_문헌특성'!A:AN,8,0)</f>
        <v>남성생식기</v>
      </c>
      <c r="F47" s="6" t="str">
        <f>VLOOKUP(B47,'1_문헌특성'!A:AN,9,0)</f>
        <v>전립선암</v>
      </c>
      <c r="G47" s="6" t="str">
        <f>VLOOKUP(B47,'1_문헌특성'!A:AN,10,0)</f>
        <v>localised prostate cancer</v>
      </c>
      <c r="H47" s="23" t="str">
        <f>VLOOKUP(B47,'1_문헌특성'!A:AN,33,0)</f>
        <v>로봇 보조</v>
      </c>
      <c r="I47" s="23" t="str">
        <f>VLOOKUP(B47,'1_문헌특성'!A:AN,36,0)</f>
        <v>개복</v>
      </c>
      <c r="J47" s="6" t="s">
        <v>317</v>
      </c>
      <c r="K47" s="6" t="s">
        <v>324</v>
      </c>
      <c r="L47" s="6" t="s">
        <v>326</v>
      </c>
      <c r="M47" s="6" t="s">
        <v>322</v>
      </c>
      <c r="N47" s="23" t="s">
        <v>108</v>
      </c>
      <c r="O47" s="23">
        <v>153</v>
      </c>
      <c r="P47" s="23">
        <v>12.65</v>
      </c>
      <c r="Q47" s="23"/>
      <c r="R47" s="23" t="s">
        <v>333</v>
      </c>
      <c r="S47" s="23">
        <v>152</v>
      </c>
      <c r="T47" s="23">
        <v>14.92</v>
      </c>
      <c r="U47" s="23"/>
      <c r="V47" s="23" t="s">
        <v>338</v>
      </c>
      <c r="W47" s="23">
        <v>0.16</v>
      </c>
      <c r="X47" s="23"/>
      <c r="Y47" s="23"/>
      <c r="Z47" s="23"/>
      <c r="AA47" s="23"/>
      <c r="AB47" s="23"/>
      <c r="AC47" s="23"/>
      <c r="AD47" s="23"/>
    </row>
    <row r="48" spans="2:30" x14ac:dyDescent="0.3">
      <c r="B48" s="6">
        <v>13733</v>
      </c>
      <c r="C48" s="6" t="str">
        <f>VLOOKUP(B48,'1_문헌특성'!A:AN,2,0)</f>
        <v>Yaxley (2016)</v>
      </c>
      <c r="D48" s="23" t="str">
        <f>VLOOKUP(B48,'1_문헌특성'!A:AN,3,0)</f>
        <v>RCT</v>
      </c>
      <c r="E48" s="6" t="str">
        <f>VLOOKUP(B48,'1_문헌특성'!A:AN,8,0)</f>
        <v>남성생식기</v>
      </c>
      <c r="F48" s="6" t="str">
        <f>VLOOKUP(B48,'1_문헌특성'!A:AN,9,0)</f>
        <v>전립선암</v>
      </c>
      <c r="G48" s="6" t="str">
        <f>VLOOKUP(B48,'1_문헌특성'!A:AN,10,0)</f>
        <v>localised prostate cancer</v>
      </c>
      <c r="H48" s="23" t="str">
        <f>VLOOKUP(B48,'1_문헌특성'!A:AN,33,0)</f>
        <v>로봇 보조</v>
      </c>
      <c r="I48" s="23" t="str">
        <f>VLOOKUP(B48,'1_문헌특성'!A:AN,36,0)</f>
        <v>개복</v>
      </c>
      <c r="J48" s="6" t="s">
        <v>317</v>
      </c>
      <c r="K48" s="6" t="s">
        <v>325</v>
      </c>
      <c r="L48" s="6" t="s">
        <v>326</v>
      </c>
      <c r="M48" s="6" t="s">
        <v>323</v>
      </c>
      <c r="N48" s="23" t="s">
        <v>108</v>
      </c>
      <c r="O48" s="23">
        <v>153</v>
      </c>
      <c r="P48" s="23">
        <v>7.82</v>
      </c>
      <c r="Q48" s="23"/>
      <c r="R48" s="23" t="s">
        <v>334</v>
      </c>
      <c r="S48" s="23">
        <v>152</v>
      </c>
      <c r="T48" s="23">
        <v>8.35</v>
      </c>
      <c r="U48" s="23"/>
      <c r="V48" s="23" t="s">
        <v>334</v>
      </c>
      <c r="W48" s="23">
        <v>0.49</v>
      </c>
      <c r="X48" s="23"/>
      <c r="Y48" s="23"/>
      <c r="Z48" s="23"/>
      <c r="AA48" s="23"/>
      <c r="AB48" s="23"/>
      <c r="AC48" s="23"/>
      <c r="AD48" s="23"/>
    </row>
    <row r="49" spans="2:30" x14ac:dyDescent="0.3">
      <c r="B49" s="6">
        <v>13733</v>
      </c>
      <c r="C49" s="6" t="str">
        <f>VLOOKUP(B49,'1_문헌특성'!A:AN,2,0)</f>
        <v>Yaxley (2016)</v>
      </c>
      <c r="D49" s="23" t="str">
        <f>VLOOKUP(B49,'1_문헌특성'!A:AN,3,0)</f>
        <v>RCT</v>
      </c>
      <c r="E49" s="6" t="str">
        <f>VLOOKUP(B49,'1_문헌특성'!A:AN,8,0)</f>
        <v>남성생식기</v>
      </c>
      <c r="F49" s="6" t="str">
        <f>VLOOKUP(B49,'1_문헌특성'!A:AN,9,0)</f>
        <v>전립선암</v>
      </c>
      <c r="G49" s="6" t="str">
        <f>VLOOKUP(B49,'1_문헌특성'!A:AN,10,0)</f>
        <v>localised prostate cancer</v>
      </c>
      <c r="H49" s="23" t="str">
        <f>VLOOKUP(B49,'1_문헌특성'!A:AN,33,0)</f>
        <v>로봇 보조</v>
      </c>
      <c r="I49" s="23" t="str">
        <f>VLOOKUP(B49,'1_문헌특성'!A:AN,36,0)</f>
        <v>개복</v>
      </c>
      <c r="J49" s="6" t="s">
        <v>728</v>
      </c>
      <c r="K49" s="6" t="s">
        <v>313</v>
      </c>
      <c r="L49" s="6" t="s">
        <v>326</v>
      </c>
      <c r="M49" s="6" t="s">
        <v>318</v>
      </c>
      <c r="N49" s="23" t="s">
        <v>409</v>
      </c>
      <c r="O49" s="23">
        <v>131</v>
      </c>
      <c r="P49" s="23">
        <v>71.099999999999994</v>
      </c>
      <c r="Q49" s="23"/>
      <c r="R49" s="23" t="s">
        <v>341</v>
      </c>
      <c r="S49" s="23">
        <v>136</v>
      </c>
      <c r="T49" s="23">
        <v>74.5</v>
      </c>
      <c r="U49" s="23"/>
      <c r="V49" s="23" t="s">
        <v>348</v>
      </c>
      <c r="W49" s="23">
        <v>0.09</v>
      </c>
      <c r="X49" s="23"/>
      <c r="Y49" s="23"/>
      <c r="Z49" s="23"/>
      <c r="AA49" s="23"/>
      <c r="AB49" s="23"/>
      <c r="AC49" s="23"/>
      <c r="AD49" s="23"/>
    </row>
    <row r="50" spans="2:30" x14ac:dyDescent="0.3">
      <c r="B50" s="6">
        <v>13733</v>
      </c>
      <c r="C50" s="6" t="str">
        <f>VLOOKUP(B50,'1_문헌특성'!A:AN,2,0)</f>
        <v>Yaxley (2016)</v>
      </c>
      <c r="D50" s="23" t="str">
        <f>VLOOKUP(B50,'1_문헌특성'!A:AN,3,0)</f>
        <v>RCT</v>
      </c>
      <c r="E50" s="6" t="str">
        <f>VLOOKUP(B50,'1_문헌특성'!A:AN,8,0)</f>
        <v>남성생식기</v>
      </c>
      <c r="F50" s="6" t="str">
        <f>VLOOKUP(B50,'1_문헌특성'!A:AN,9,0)</f>
        <v>전립선암</v>
      </c>
      <c r="G50" s="6" t="str">
        <f>VLOOKUP(B50,'1_문헌특성'!A:AN,10,0)</f>
        <v>localised prostate cancer</v>
      </c>
      <c r="H50" s="23" t="str">
        <f>VLOOKUP(B50,'1_문헌특성'!A:AN,33,0)</f>
        <v>로봇 보조</v>
      </c>
      <c r="I50" s="23" t="str">
        <f>VLOOKUP(B50,'1_문헌특성'!A:AN,36,0)</f>
        <v>개복</v>
      </c>
      <c r="J50" s="6" t="s">
        <v>107</v>
      </c>
      <c r="K50" s="6" t="s">
        <v>314</v>
      </c>
      <c r="L50" s="6" t="s">
        <v>326</v>
      </c>
      <c r="M50" s="6" t="s">
        <v>318</v>
      </c>
      <c r="N50" s="23" t="s">
        <v>409</v>
      </c>
      <c r="O50" s="23">
        <v>131</v>
      </c>
      <c r="P50" s="23">
        <v>32.700000000000003</v>
      </c>
      <c r="Q50" s="23"/>
      <c r="R50" s="23" t="s">
        <v>340</v>
      </c>
      <c r="S50" s="23">
        <v>136</v>
      </c>
      <c r="T50" s="23">
        <v>30.7</v>
      </c>
      <c r="U50" s="23"/>
      <c r="V50" s="23" t="s">
        <v>349</v>
      </c>
      <c r="W50" s="23">
        <v>0.45</v>
      </c>
      <c r="X50" s="23"/>
      <c r="Y50" s="23"/>
      <c r="Z50" s="23"/>
      <c r="AA50" s="23"/>
      <c r="AB50" s="23"/>
      <c r="AC50" s="23"/>
      <c r="AD50" s="23"/>
    </row>
    <row r="51" spans="2:30" x14ac:dyDescent="0.3">
      <c r="B51" s="6">
        <v>13733</v>
      </c>
      <c r="C51" s="6" t="str">
        <f>VLOOKUP(B51,'1_문헌특성'!A:AN,2,0)</f>
        <v>Yaxley (2016)</v>
      </c>
      <c r="D51" s="23" t="str">
        <f>VLOOKUP(B51,'1_문헌특성'!A:AN,3,0)</f>
        <v>RCT</v>
      </c>
      <c r="E51" s="6" t="str">
        <f>VLOOKUP(B51,'1_문헌특성'!A:AN,8,0)</f>
        <v>남성생식기</v>
      </c>
      <c r="F51" s="6" t="str">
        <f>VLOOKUP(B51,'1_문헌특성'!A:AN,9,0)</f>
        <v>전립선암</v>
      </c>
      <c r="G51" s="6" t="str">
        <f>VLOOKUP(B51,'1_문헌특성'!A:AN,10,0)</f>
        <v>localised prostate cancer</v>
      </c>
      <c r="H51" s="23" t="str">
        <f>VLOOKUP(B51,'1_문헌특성'!A:AN,33,0)</f>
        <v>로봇 보조</v>
      </c>
      <c r="I51" s="23" t="str">
        <f>VLOOKUP(B51,'1_문헌특성'!A:AN,36,0)</f>
        <v>개복</v>
      </c>
      <c r="J51" s="6" t="s">
        <v>107</v>
      </c>
      <c r="K51" s="6" t="s">
        <v>316</v>
      </c>
      <c r="L51" s="6" t="s">
        <v>326</v>
      </c>
      <c r="M51" s="6" t="s">
        <v>315</v>
      </c>
      <c r="N51" s="23" t="s">
        <v>408</v>
      </c>
      <c r="O51" s="23">
        <v>131</v>
      </c>
      <c r="P51" s="23">
        <v>25.63</v>
      </c>
      <c r="Q51" s="23"/>
      <c r="R51" s="23" t="s">
        <v>342</v>
      </c>
      <c r="S51" s="23">
        <v>136</v>
      </c>
      <c r="T51" s="23">
        <v>23.75</v>
      </c>
      <c r="U51" s="23"/>
      <c r="V51" s="23" t="s">
        <v>355</v>
      </c>
      <c r="W51" s="23">
        <v>0.38</v>
      </c>
      <c r="X51" s="23"/>
      <c r="Y51" s="23"/>
      <c r="Z51" s="23"/>
      <c r="AA51" s="23"/>
      <c r="AB51" s="23"/>
      <c r="AC51" s="23"/>
      <c r="AD51" s="23"/>
    </row>
    <row r="52" spans="2:30" x14ac:dyDescent="0.3">
      <c r="B52" s="6">
        <v>13733</v>
      </c>
      <c r="C52" s="6" t="str">
        <f>VLOOKUP(B52,'1_문헌특성'!A:AN,2,0)</f>
        <v>Yaxley (2016)</v>
      </c>
      <c r="D52" s="23" t="str">
        <f>VLOOKUP(B52,'1_문헌특성'!A:AN,3,0)</f>
        <v>RCT</v>
      </c>
      <c r="E52" s="6" t="str">
        <f>VLOOKUP(B52,'1_문헌특성'!A:AN,8,0)</f>
        <v>남성생식기</v>
      </c>
      <c r="F52" s="6" t="str">
        <f>VLOOKUP(B52,'1_문헌특성'!A:AN,9,0)</f>
        <v>전립선암</v>
      </c>
      <c r="G52" s="6" t="str">
        <f>VLOOKUP(B52,'1_문헌특성'!A:AN,10,0)</f>
        <v>localised prostate cancer</v>
      </c>
      <c r="H52" s="23" t="str">
        <f>VLOOKUP(B52,'1_문헌특성'!A:AN,33,0)</f>
        <v>로봇 보조</v>
      </c>
      <c r="I52" s="23" t="str">
        <f>VLOOKUP(B52,'1_문헌특성'!A:AN,36,0)</f>
        <v>개복</v>
      </c>
      <c r="J52" s="6" t="s">
        <v>317</v>
      </c>
      <c r="K52" s="6" t="s">
        <v>320</v>
      </c>
      <c r="L52" s="6" t="s">
        <v>326</v>
      </c>
      <c r="M52" s="6" t="s">
        <v>319</v>
      </c>
      <c r="N52" s="23" t="s">
        <v>408</v>
      </c>
      <c r="O52" s="23">
        <v>131</v>
      </c>
      <c r="P52" s="23">
        <v>53.7</v>
      </c>
      <c r="Q52" s="23"/>
      <c r="R52" s="23" t="s">
        <v>343</v>
      </c>
      <c r="S52" s="23">
        <v>136</v>
      </c>
      <c r="T52" s="23">
        <v>51.96</v>
      </c>
      <c r="U52" s="23"/>
      <c r="V52" s="23" t="s">
        <v>350</v>
      </c>
      <c r="W52" s="23">
        <v>0.03</v>
      </c>
      <c r="X52" s="23"/>
      <c r="Y52" s="23"/>
      <c r="Z52" s="23"/>
      <c r="AA52" s="23"/>
      <c r="AB52" s="23"/>
      <c r="AC52" s="23"/>
      <c r="AD52" s="23"/>
    </row>
    <row r="53" spans="2:30" x14ac:dyDescent="0.3">
      <c r="B53" s="6">
        <v>13733</v>
      </c>
      <c r="C53" s="6" t="str">
        <f>VLOOKUP(B53,'1_문헌특성'!A:AN,2,0)</f>
        <v>Yaxley (2016)</v>
      </c>
      <c r="D53" s="23" t="str">
        <f>VLOOKUP(B53,'1_문헌특성'!A:AN,3,0)</f>
        <v>RCT</v>
      </c>
      <c r="E53" s="6" t="str">
        <f>VLOOKUP(B53,'1_문헌특성'!A:AN,8,0)</f>
        <v>남성생식기</v>
      </c>
      <c r="F53" s="6" t="str">
        <f>VLOOKUP(B53,'1_문헌특성'!A:AN,9,0)</f>
        <v>전립선암</v>
      </c>
      <c r="G53" s="6" t="str">
        <f>VLOOKUP(B53,'1_문헌특성'!A:AN,10,0)</f>
        <v>localised prostate cancer</v>
      </c>
      <c r="H53" s="23" t="str">
        <f>VLOOKUP(B53,'1_문헌특성'!A:AN,33,0)</f>
        <v>로봇 보조</v>
      </c>
      <c r="I53" s="23" t="str">
        <f>VLOOKUP(B53,'1_문헌특성'!A:AN,36,0)</f>
        <v>개복</v>
      </c>
      <c r="J53" s="6" t="s">
        <v>317</v>
      </c>
      <c r="K53" s="6" t="s">
        <v>321</v>
      </c>
      <c r="L53" s="6" t="s">
        <v>326</v>
      </c>
      <c r="M53" s="6" t="s">
        <v>319</v>
      </c>
      <c r="N53" s="23" t="s">
        <v>408</v>
      </c>
      <c r="O53" s="23">
        <v>131</v>
      </c>
      <c r="P53" s="23">
        <v>47.99</v>
      </c>
      <c r="Q53" s="23"/>
      <c r="R53" s="23" t="s">
        <v>344</v>
      </c>
      <c r="S53" s="23">
        <v>136</v>
      </c>
      <c r="T53" s="23">
        <v>45.83</v>
      </c>
      <c r="U53" s="23"/>
      <c r="V53" s="23" t="s">
        <v>351</v>
      </c>
      <c r="W53" s="23">
        <v>0.13</v>
      </c>
      <c r="X53" s="23"/>
      <c r="Y53" s="23"/>
      <c r="Z53" s="23"/>
      <c r="AA53" s="23"/>
      <c r="AB53" s="23"/>
      <c r="AC53" s="23"/>
      <c r="AD53" s="23"/>
    </row>
    <row r="54" spans="2:30" x14ac:dyDescent="0.3">
      <c r="B54" s="6">
        <v>13733</v>
      </c>
      <c r="C54" s="6" t="str">
        <f>VLOOKUP(B54,'1_문헌특성'!A:AN,2,0)</f>
        <v>Yaxley (2016)</v>
      </c>
      <c r="D54" s="23" t="str">
        <f>VLOOKUP(B54,'1_문헌특성'!A:AN,3,0)</f>
        <v>RCT</v>
      </c>
      <c r="E54" s="6" t="str">
        <f>VLOOKUP(B54,'1_문헌특성'!A:AN,8,0)</f>
        <v>남성생식기</v>
      </c>
      <c r="F54" s="6" t="str">
        <f>VLOOKUP(B54,'1_문헌특성'!A:AN,9,0)</f>
        <v>전립선암</v>
      </c>
      <c r="G54" s="6" t="str">
        <f>VLOOKUP(B54,'1_문헌특성'!A:AN,10,0)</f>
        <v>localised prostate cancer</v>
      </c>
      <c r="H54" s="23" t="str">
        <f>VLOOKUP(B54,'1_문헌특성'!A:AN,33,0)</f>
        <v>로봇 보조</v>
      </c>
      <c r="I54" s="23" t="str">
        <f>VLOOKUP(B54,'1_문헌특성'!A:AN,36,0)</f>
        <v>개복</v>
      </c>
      <c r="J54" s="6" t="s">
        <v>317</v>
      </c>
      <c r="K54" s="6" t="s">
        <v>473</v>
      </c>
      <c r="L54" s="6" t="s">
        <v>326</v>
      </c>
      <c r="M54" s="6" t="s">
        <v>318</v>
      </c>
      <c r="N54" s="23" t="s">
        <v>408</v>
      </c>
      <c r="O54" s="23">
        <v>131</v>
      </c>
      <c r="P54" s="23">
        <v>91.4</v>
      </c>
      <c r="Q54" s="23"/>
      <c r="R54" s="23" t="s">
        <v>345</v>
      </c>
      <c r="S54" s="23">
        <v>136</v>
      </c>
      <c r="T54" s="23">
        <v>92.3</v>
      </c>
      <c r="U54" s="23"/>
      <c r="V54" s="23" t="s">
        <v>352</v>
      </c>
      <c r="W54" s="23">
        <v>0.43</v>
      </c>
      <c r="X54" s="23"/>
      <c r="Y54" s="23"/>
      <c r="Z54" s="23"/>
      <c r="AA54" s="23"/>
      <c r="AB54" s="23"/>
      <c r="AC54" s="23"/>
      <c r="AD54" s="23"/>
    </row>
    <row r="55" spans="2:30" x14ac:dyDescent="0.3">
      <c r="B55" s="6">
        <v>13733</v>
      </c>
      <c r="C55" s="6" t="str">
        <f>VLOOKUP(B55,'1_문헌특성'!A:AN,2,0)</f>
        <v>Yaxley (2016)</v>
      </c>
      <c r="D55" s="23" t="str">
        <f>VLOOKUP(B55,'1_문헌특성'!A:AN,3,0)</f>
        <v>RCT</v>
      </c>
      <c r="E55" s="6" t="str">
        <f>VLOOKUP(B55,'1_문헌특성'!A:AN,8,0)</f>
        <v>남성생식기</v>
      </c>
      <c r="F55" s="6" t="str">
        <f>VLOOKUP(B55,'1_문헌특성'!A:AN,9,0)</f>
        <v>전립선암</v>
      </c>
      <c r="G55" s="6" t="str">
        <f>VLOOKUP(B55,'1_문헌특성'!A:AN,10,0)</f>
        <v>localised prostate cancer</v>
      </c>
      <c r="H55" s="23" t="str">
        <f>VLOOKUP(B55,'1_문헌특성'!A:AN,33,0)</f>
        <v>로봇 보조</v>
      </c>
      <c r="I55" s="23" t="str">
        <f>VLOOKUP(B55,'1_문헌특성'!A:AN,36,0)</f>
        <v>개복</v>
      </c>
      <c r="J55" s="6" t="s">
        <v>317</v>
      </c>
      <c r="K55" s="6" t="s">
        <v>324</v>
      </c>
      <c r="L55" s="6" t="s">
        <v>326</v>
      </c>
      <c r="M55" s="6" t="s">
        <v>322</v>
      </c>
      <c r="N55" s="23" t="s">
        <v>408</v>
      </c>
      <c r="O55" s="23">
        <v>131</v>
      </c>
      <c r="P55" s="23">
        <v>6.71</v>
      </c>
      <c r="Q55" s="23"/>
      <c r="R55" s="23" t="s">
        <v>346</v>
      </c>
      <c r="S55" s="23">
        <v>136</v>
      </c>
      <c r="T55" s="23">
        <v>8.65</v>
      </c>
      <c r="U55" s="23"/>
      <c r="V55" s="23" t="s">
        <v>353</v>
      </c>
      <c r="W55" s="23">
        <v>0.15</v>
      </c>
      <c r="X55" s="23"/>
      <c r="Y55" s="23"/>
      <c r="Z55" s="23"/>
      <c r="AA55" s="23"/>
      <c r="AB55" s="23"/>
      <c r="AC55" s="23"/>
      <c r="AD55" s="23"/>
    </row>
    <row r="56" spans="2:30" x14ac:dyDescent="0.3">
      <c r="B56" s="6">
        <v>13733</v>
      </c>
      <c r="C56" s="6" t="str">
        <f>VLOOKUP(B56,'1_문헌특성'!A:AN,2,0)</f>
        <v>Yaxley (2016)</v>
      </c>
      <c r="D56" s="23" t="str">
        <f>VLOOKUP(B56,'1_문헌특성'!A:AN,3,0)</f>
        <v>RCT</v>
      </c>
      <c r="E56" s="6" t="str">
        <f>VLOOKUP(B56,'1_문헌특성'!A:AN,8,0)</f>
        <v>남성생식기</v>
      </c>
      <c r="F56" s="6" t="str">
        <f>VLOOKUP(B56,'1_문헌특성'!A:AN,9,0)</f>
        <v>전립선암</v>
      </c>
      <c r="G56" s="6" t="str">
        <f>VLOOKUP(B56,'1_문헌특성'!A:AN,10,0)</f>
        <v>localised prostate cancer</v>
      </c>
      <c r="H56" s="23" t="str">
        <f>VLOOKUP(B56,'1_문헌특성'!A:AN,33,0)</f>
        <v>로봇 보조</v>
      </c>
      <c r="I56" s="23" t="str">
        <f>VLOOKUP(B56,'1_문헌특성'!A:AN,36,0)</f>
        <v>개복</v>
      </c>
      <c r="J56" s="6" t="s">
        <v>317</v>
      </c>
      <c r="K56" s="6" t="s">
        <v>325</v>
      </c>
      <c r="L56" s="6" t="s">
        <v>326</v>
      </c>
      <c r="M56" s="6" t="s">
        <v>323</v>
      </c>
      <c r="N56" s="23" t="s">
        <v>408</v>
      </c>
      <c r="O56" s="23">
        <v>131</v>
      </c>
      <c r="P56" s="23">
        <v>6.16</v>
      </c>
      <c r="Q56" s="23"/>
      <c r="R56" s="23" t="s">
        <v>347</v>
      </c>
      <c r="S56" s="23">
        <v>136</v>
      </c>
      <c r="T56" s="23">
        <v>6.85</v>
      </c>
      <c r="U56" s="23"/>
      <c r="V56" s="23" t="s">
        <v>354</v>
      </c>
      <c r="W56" s="23">
        <v>0.39</v>
      </c>
      <c r="X56" s="23"/>
      <c r="Y56" s="23"/>
      <c r="Z56" s="23"/>
      <c r="AA56" s="23"/>
      <c r="AB56" s="23"/>
      <c r="AC56" s="23"/>
      <c r="AD56" s="23"/>
    </row>
    <row r="57" spans="2:30" x14ac:dyDescent="0.3">
      <c r="B57" s="6">
        <v>13733</v>
      </c>
      <c r="C57" s="6" t="str">
        <f>VLOOKUP(B57,'1_문헌특성'!A:AN,2,0)</f>
        <v>Yaxley (2016)</v>
      </c>
      <c r="D57" s="23" t="str">
        <f>VLOOKUP(B57,'1_문헌특성'!A:AN,3,0)</f>
        <v>RCT</v>
      </c>
      <c r="E57" s="6" t="str">
        <f>VLOOKUP(B57,'1_문헌특성'!A:AN,8,0)</f>
        <v>남성생식기</v>
      </c>
      <c r="F57" s="6" t="str">
        <f>VLOOKUP(B57,'1_문헌특성'!A:AN,9,0)</f>
        <v>전립선암</v>
      </c>
      <c r="G57" s="6" t="str">
        <f>VLOOKUP(B57,'1_문헌특성'!A:AN,10,0)</f>
        <v>localised prostate cancer</v>
      </c>
      <c r="H57" s="23" t="str">
        <f>VLOOKUP(B57,'1_문헌특성'!A:AN,33,0)</f>
        <v>로봇 보조</v>
      </c>
      <c r="I57" s="23" t="str">
        <f>VLOOKUP(B57,'1_문헌특성'!A:AN,36,0)</f>
        <v>개복</v>
      </c>
      <c r="J57" s="6" t="s">
        <v>728</v>
      </c>
      <c r="K57" s="6" t="s">
        <v>313</v>
      </c>
      <c r="L57" s="6" t="s">
        <v>326</v>
      </c>
      <c r="M57" s="6" t="s">
        <v>318</v>
      </c>
      <c r="N57" s="23" t="s">
        <v>472</v>
      </c>
      <c r="O57" s="23">
        <v>129</v>
      </c>
      <c r="P57" s="23">
        <v>82.5</v>
      </c>
      <c r="Q57" s="23"/>
      <c r="R57" s="23" t="s">
        <v>356</v>
      </c>
      <c r="S57" s="23">
        <v>119</v>
      </c>
      <c r="T57" s="23">
        <v>8.8000000000000007</v>
      </c>
      <c r="U57" s="23"/>
      <c r="V57" s="23" t="s">
        <v>364</v>
      </c>
      <c r="W57" s="23">
        <v>0.48</v>
      </c>
      <c r="X57" s="23"/>
      <c r="Y57" s="23"/>
      <c r="Z57" s="23"/>
      <c r="AA57" s="23"/>
      <c r="AB57" s="23"/>
      <c r="AC57" s="23"/>
      <c r="AD57" s="23"/>
    </row>
    <row r="58" spans="2:30" x14ac:dyDescent="0.3">
      <c r="B58" s="6">
        <v>13733</v>
      </c>
      <c r="C58" s="6" t="str">
        <f>VLOOKUP(B58,'1_문헌특성'!A:AN,2,0)</f>
        <v>Yaxley (2016)</v>
      </c>
      <c r="D58" s="23" t="str">
        <f>VLOOKUP(B58,'1_문헌특성'!A:AN,3,0)</f>
        <v>RCT</v>
      </c>
      <c r="E58" s="6" t="str">
        <f>VLOOKUP(B58,'1_문헌특성'!A:AN,8,0)</f>
        <v>남성생식기</v>
      </c>
      <c r="F58" s="6" t="str">
        <f>VLOOKUP(B58,'1_문헌특성'!A:AN,9,0)</f>
        <v>전립선암</v>
      </c>
      <c r="G58" s="6" t="str">
        <f>VLOOKUP(B58,'1_문헌특성'!A:AN,10,0)</f>
        <v>localised prostate cancer</v>
      </c>
      <c r="H58" s="23" t="str">
        <f>VLOOKUP(B58,'1_문헌특성'!A:AN,33,0)</f>
        <v>로봇 보조</v>
      </c>
      <c r="I58" s="23" t="str">
        <f>VLOOKUP(B58,'1_문헌특성'!A:AN,36,0)</f>
        <v>개복</v>
      </c>
      <c r="J58" s="6" t="s">
        <v>107</v>
      </c>
      <c r="K58" s="6" t="s">
        <v>314</v>
      </c>
      <c r="L58" s="6" t="s">
        <v>326</v>
      </c>
      <c r="M58" s="6" t="s">
        <v>318</v>
      </c>
      <c r="N58" s="23" t="s">
        <v>472</v>
      </c>
      <c r="O58" s="23">
        <v>129</v>
      </c>
      <c r="P58" s="23">
        <v>38.9</v>
      </c>
      <c r="Q58" s="23"/>
      <c r="R58" s="23" t="s">
        <v>357</v>
      </c>
      <c r="S58" s="23">
        <v>119</v>
      </c>
      <c r="T58" s="23">
        <v>35</v>
      </c>
      <c r="U58" s="23"/>
      <c r="V58" s="23" t="s">
        <v>371</v>
      </c>
      <c r="W58" s="23">
        <v>0.18</v>
      </c>
      <c r="X58" s="23"/>
      <c r="Y58" s="23"/>
      <c r="Z58" s="23"/>
      <c r="AA58" s="23"/>
      <c r="AB58" s="23"/>
      <c r="AC58" s="23"/>
      <c r="AD58" s="23"/>
    </row>
    <row r="59" spans="2:30" x14ac:dyDescent="0.3">
      <c r="B59" s="6">
        <v>13733</v>
      </c>
      <c r="C59" s="6" t="str">
        <f>VLOOKUP(B59,'1_문헌특성'!A:AN,2,0)</f>
        <v>Yaxley (2016)</v>
      </c>
      <c r="D59" s="23" t="str">
        <f>VLOOKUP(B59,'1_문헌특성'!A:AN,3,0)</f>
        <v>RCT</v>
      </c>
      <c r="E59" s="6" t="str">
        <f>VLOOKUP(B59,'1_문헌특성'!A:AN,8,0)</f>
        <v>남성생식기</v>
      </c>
      <c r="F59" s="6" t="str">
        <f>VLOOKUP(B59,'1_문헌특성'!A:AN,9,0)</f>
        <v>전립선암</v>
      </c>
      <c r="G59" s="6" t="str">
        <f>VLOOKUP(B59,'1_문헌특성'!A:AN,10,0)</f>
        <v>localised prostate cancer</v>
      </c>
      <c r="H59" s="23" t="str">
        <f>VLOOKUP(B59,'1_문헌특성'!A:AN,33,0)</f>
        <v>로봇 보조</v>
      </c>
      <c r="I59" s="23" t="str">
        <f>VLOOKUP(B59,'1_문헌특성'!A:AN,36,0)</f>
        <v>개복</v>
      </c>
      <c r="J59" s="6" t="s">
        <v>107</v>
      </c>
      <c r="K59" s="6" t="s">
        <v>316</v>
      </c>
      <c r="L59" s="6" t="s">
        <v>326</v>
      </c>
      <c r="M59" s="6" t="s">
        <v>315</v>
      </c>
      <c r="N59" s="23" t="s">
        <v>410</v>
      </c>
      <c r="O59" s="23">
        <v>129</v>
      </c>
      <c r="P59" s="23">
        <v>30.14</v>
      </c>
      <c r="Q59" s="23"/>
      <c r="R59" s="23" t="s">
        <v>358</v>
      </c>
      <c r="S59" s="23">
        <v>119</v>
      </c>
      <c r="T59" s="23">
        <v>27.56</v>
      </c>
      <c r="U59" s="23"/>
      <c r="V59" s="23" t="s">
        <v>365</v>
      </c>
      <c r="W59" s="23">
        <v>0.31</v>
      </c>
      <c r="X59" s="23"/>
      <c r="Y59" s="23"/>
      <c r="Z59" s="23"/>
      <c r="AA59" s="23"/>
      <c r="AB59" s="23"/>
      <c r="AC59" s="23"/>
      <c r="AD59" s="23"/>
    </row>
    <row r="60" spans="2:30" x14ac:dyDescent="0.3">
      <c r="B60" s="6">
        <v>13733</v>
      </c>
      <c r="C60" s="6" t="str">
        <f>VLOOKUP(B60,'1_문헌특성'!A:AN,2,0)</f>
        <v>Yaxley (2016)</v>
      </c>
      <c r="D60" s="23" t="str">
        <f>VLOOKUP(B60,'1_문헌특성'!A:AN,3,0)</f>
        <v>RCT</v>
      </c>
      <c r="E60" s="6" t="str">
        <f>VLOOKUP(B60,'1_문헌특성'!A:AN,8,0)</f>
        <v>남성생식기</v>
      </c>
      <c r="F60" s="6" t="str">
        <f>VLOOKUP(B60,'1_문헌특성'!A:AN,9,0)</f>
        <v>전립선암</v>
      </c>
      <c r="G60" s="6" t="str">
        <f>VLOOKUP(B60,'1_문헌특성'!A:AN,10,0)</f>
        <v>localised prostate cancer</v>
      </c>
      <c r="H60" s="23" t="str">
        <f>VLOOKUP(B60,'1_문헌특성'!A:AN,33,0)</f>
        <v>로봇 보조</v>
      </c>
      <c r="I60" s="23" t="str">
        <f>VLOOKUP(B60,'1_문헌특성'!A:AN,36,0)</f>
        <v>개복</v>
      </c>
      <c r="J60" s="6" t="s">
        <v>317</v>
      </c>
      <c r="K60" s="6" t="s">
        <v>320</v>
      </c>
      <c r="L60" s="6" t="s">
        <v>326</v>
      </c>
      <c r="M60" s="6" t="s">
        <v>319</v>
      </c>
      <c r="N60" s="23" t="s">
        <v>410</v>
      </c>
      <c r="O60" s="23">
        <v>129</v>
      </c>
      <c r="P60" s="23">
        <v>59.57</v>
      </c>
      <c r="Q60" s="23"/>
      <c r="R60" s="23" t="s">
        <v>359</v>
      </c>
      <c r="S60" s="23">
        <v>119</v>
      </c>
      <c r="T60" s="23">
        <v>59.39</v>
      </c>
      <c r="U60" s="23"/>
      <c r="V60" s="23" t="s">
        <v>366</v>
      </c>
      <c r="W60" s="23">
        <v>0.81</v>
      </c>
      <c r="X60" s="23"/>
      <c r="Y60" s="23"/>
      <c r="Z60" s="23"/>
      <c r="AA60" s="23"/>
      <c r="AB60" s="23"/>
      <c r="AC60" s="23"/>
      <c r="AD60" s="23"/>
    </row>
    <row r="61" spans="2:30" x14ac:dyDescent="0.3">
      <c r="B61" s="6">
        <v>13733</v>
      </c>
      <c r="C61" s="6" t="str">
        <f>VLOOKUP(B61,'1_문헌특성'!A:AN,2,0)</f>
        <v>Yaxley (2016)</v>
      </c>
      <c r="D61" s="23" t="str">
        <f>VLOOKUP(B61,'1_문헌특성'!A:AN,3,0)</f>
        <v>RCT</v>
      </c>
      <c r="E61" s="6" t="str">
        <f>VLOOKUP(B61,'1_문헌특성'!A:AN,8,0)</f>
        <v>남성생식기</v>
      </c>
      <c r="F61" s="6" t="str">
        <f>VLOOKUP(B61,'1_문헌특성'!A:AN,9,0)</f>
        <v>전립선암</v>
      </c>
      <c r="G61" s="6" t="str">
        <f>VLOOKUP(B61,'1_문헌특성'!A:AN,10,0)</f>
        <v>localised prostate cancer</v>
      </c>
      <c r="H61" s="23" t="str">
        <f>VLOOKUP(B61,'1_문헌특성'!A:AN,33,0)</f>
        <v>로봇 보조</v>
      </c>
      <c r="I61" s="23" t="str">
        <f>VLOOKUP(B61,'1_문헌특성'!A:AN,36,0)</f>
        <v>개복</v>
      </c>
      <c r="J61" s="6" t="s">
        <v>317</v>
      </c>
      <c r="K61" s="6" t="s">
        <v>321</v>
      </c>
      <c r="L61" s="6" t="s">
        <v>326</v>
      </c>
      <c r="M61" s="6" t="s">
        <v>319</v>
      </c>
      <c r="N61" s="23" t="s">
        <v>410</v>
      </c>
      <c r="O61" s="23">
        <v>129</v>
      </c>
      <c r="P61" s="23">
        <v>49.52</v>
      </c>
      <c r="Q61" s="23"/>
      <c r="R61" s="23" t="s">
        <v>360</v>
      </c>
      <c r="S61" s="23">
        <v>119</v>
      </c>
      <c r="T61" s="23">
        <v>47.45</v>
      </c>
      <c r="U61" s="23"/>
      <c r="V61" s="23" t="s">
        <v>367</v>
      </c>
      <c r="W61" s="23">
        <v>0.97</v>
      </c>
      <c r="X61" s="23"/>
      <c r="Y61" s="23"/>
      <c r="Z61" s="23"/>
      <c r="AA61" s="23"/>
      <c r="AB61" s="23"/>
      <c r="AC61" s="23"/>
      <c r="AD61" s="23"/>
    </row>
    <row r="62" spans="2:30" x14ac:dyDescent="0.3">
      <c r="B62" s="6">
        <v>13733</v>
      </c>
      <c r="C62" s="6" t="str">
        <f>VLOOKUP(B62,'1_문헌특성'!A:AN,2,0)</f>
        <v>Yaxley (2016)</v>
      </c>
      <c r="D62" s="23" t="str">
        <f>VLOOKUP(B62,'1_문헌특성'!A:AN,3,0)</f>
        <v>RCT</v>
      </c>
      <c r="E62" s="6" t="str">
        <f>VLOOKUP(B62,'1_문헌특성'!A:AN,8,0)</f>
        <v>남성생식기</v>
      </c>
      <c r="F62" s="6" t="str">
        <f>VLOOKUP(B62,'1_문헌특성'!A:AN,9,0)</f>
        <v>전립선암</v>
      </c>
      <c r="G62" s="6" t="str">
        <f>VLOOKUP(B62,'1_문헌특성'!A:AN,10,0)</f>
        <v>localised prostate cancer</v>
      </c>
      <c r="H62" s="23" t="str">
        <f>VLOOKUP(B62,'1_문헌특성'!A:AN,33,0)</f>
        <v>로봇 보조</v>
      </c>
      <c r="I62" s="23" t="str">
        <f>VLOOKUP(B62,'1_문헌특성'!A:AN,36,0)</f>
        <v>개복</v>
      </c>
      <c r="J62" s="6" t="s">
        <v>317</v>
      </c>
      <c r="K62" s="6" t="s">
        <v>473</v>
      </c>
      <c r="L62" s="6" t="s">
        <v>326</v>
      </c>
      <c r="M62" s="6" t="s">
        <v>318</v>
      </c>
      <c r="N62" s="23" t="s">
        <v>410</v>
      </c>
      <c r="O62" s="23">
        <v>129</v>
      </c>
      <c r="P62" s="23">
        <v>94.5</v>
      </c>
      <c r="Q62" s="23"/>
      <c r="R62" s="23" t="s">
        <v>361</v>
      </c>
      <c r="S62" s="23">
        <v>119</v>
      </c>
      <c r="T62" s="23">
        <v>93.7</v>
      </c>
      <c r="U62" s="23"/>
      <c r="V62" s="23" t="s">
        <v>368</v>
      </c>
      <c r="W62" s="23">
        <v>0.46</v>
      </c>
      <c r="X62" s="23"/>
      <c r="Y62" s="23"/>
      <c r="Z62" s="23"/>
      <c r="AA62" s="23"/>
      <c r="AB62" s="23"/>
      <c r="AC62" s="23"/>
      <c r="AD62" s="23"/>
    </row>
    <row r="63" spans="2:30" x14ac:dyDescent="0.3">
      <c r="B63" s="6">
        <v>13733</v>
      </c>
      <c r="C63" s="6" t="str">
        <f>VLOOKUP(B63,'1_문헌특성'!A:AN,2,0)</f>
        <v>Yaxley (2016)</v>
      </c>
      <c r="D63" s="23" t="str">
        <f>VLOOKUP(B63,'1_문헌특성'!A:AN,3,0)</f>
        <v>RCT</v>
      </c>
      <c r="E63" s="6" t="str">
        <f>VLOOKUP(B63,'1_문헌특성'!A:AN,8,0)</f>
        <v>남성생식기</v>
      </c>
      <c r="F63" s="6" t="str">
        <f>VLOOKUP(B63,'1_문헌특성'!A:AN,9,0)</f>
        <v>전립선암</v>
      </c>
      <c r="G63" s="6" t="str">
        <f>VLOOKUP(B63,'1_문헌특성'!A:AN,10,0)</f>
        <v>localised prostate cancer</v>
      </c>
      <c r="H63" s="23" t="str">
        <f>VLOOKUP(B63,'1_문헌특성'!A:AN,33,0)</f>
        <v>로봇 보조</v>
      </c>
      <c r="I63" s="23" t="str">
        <f>VLOOKUP(B63,'1_문헌특성'!A:AN,36,0)</f>
        <v>개복</v>
      </c>
      <c r="J63" s="6" t="s">
        <v>317</v>
      </c>
      <c r="K63" s="6" t="s">
        <v>324</v>
      </c>
      <c r="L63" s="6" t="s">
        <v>326</v>
      </c>
      <c r="M63" s="6" t="s">
        <v>322</v>
      </c>
      <c r="N63" s="23" t="s">
        <v>410</v>
      </c>
      <c r="O63" s="23">
        <v>129</v>
      </c>
      <c r="P63" s="23">
        <v>4.3</v>
      </c>
      <c r="Q63" s="23"/>
      <c r="R63" s="23" t="s">
        <v>362</v>
      </c>
      <c r="S63" s="23">
        <v>119</v>
      </c>
      <c r="T63" s="23">
        <v>6.47</v>
      </c>
      <c r="U63" s="23"/>
      <c r="V63" s="23" t="s">
        <v>369</v>
      </c>
      <c r="W63" s="23">
        <v>0.06</v>
      </c>
      <c r="X63" s="23"/>
      <c r="Y63" s="23"/>
      <c r="Z63" s="23"/>
      <c r="AA63" s="23"/>
      <c r="AB63" s="23"/>
      <c r="AC63" s="23"/>
      <c r="AD63" s="23"/>
    </row>
    <row r="64" spans="2:30" x14ac:dyDescent="0.3">
      <c r="B64" s="6">
        <v>13733</v>
      </c>
      <c r="C64" s="6" t="str">
        <f>VLOOKUP(B64,'1_문헌특성'!A:AN,2,0)</f>
        <v>Yaxley (2016)</v>
      </c>
      <c r="D64" s="23" t="str">
        <f>VLOOKUP(B64,'1_문헌특성'!A:AN,3,0)</f>
        <v>RCT</v>
      </c>
      <c r="E64" s="6" t="str">
        <f>VLOOKUP(B64,'1_문헌특성'!A:AN,8,0)</f>
        <v>남성생식기</v>
      </c>
      <c r="F64" s="6" t="str">
        <f>VLOOKUP(B64,'1_문헌특성'!A:AN,9,0)</f>
        <v>전립선암</v>
      </c>
      <c r="G64" s="6" t="str">
        <f>VLOOKUP(B64,'1_문헌특성'!A:AN,10,0)</f>
        <v>localised prostate cancer</v>
      </c>
      <c r="H64" s="23" t="str">
        <f>VLOOKUP(B64,'1_문헌특성'!A:AN,33,0)</f>
        <v>로봇 보조</v>
      </c>
      <c r="I64" s="23" t="str">
        <f>VLOOKUP(B64,'1_문헌특성'!A:AN,36,0)</f>
        <v>개복</v>
      </c>
      <c r="J64" s="6" t="s">
        <v>317</v>
      </c>
      <c r="K64" s="6" t="s">
        <v>325</v>
      </c>
      <c r="L64" s="6" t="s">
        <v>326</v>
      </c>
      <c r="M64" s="6" t="s">
        <v>323</v>
      </c>
      <c r="N64" s="23" t="s">
        <v>410</v>
      </c>
      <c r="O64" s="23">
        <v>129</v>
      </c>
      <c r="P64" s="23">
        <v>5.26</v>
      </c>
      <c r="Q64" s="23"/>
      <c r="R64" s="23" t="s">
        <v>363</v>
      </c>
      <c r="S64" s="23">
        <v>119</v>
      </c>
      <c r="T64" s="23">
        <v>7.03</v>
      </c>
      <c r="U64" s="23"/>
      <c r="V64" s="23" t="s">
        <v>370</v>
      </c>
      <c r="W64" s="23">
        <v>0.04</v>
      </c>
      <c r="X64" s="23"/>
      <c r="Y64" s="23"/>
      <c r="Z64" s="23"/>
      <c r="AA64" s="23"/>
      <c r="AB64" s="23"/>
      <c r="AC64" s="23"/>
      <c r="AD64" s="23"/>
    </row>
    <row r="65" spans="2:30" hidden="1" x14ac:dyDescent="0.3">
      <c r="B65" s="6">
        <v>13733</v>
      </c>
      <c r="C65" s="6" t="str">
        <f>VLOOKUP(B65,'1_문헌특성'!A:AN,2,0)</f>
        <v>Yaxley (2016)</v>
      </c>
      <c r="D65" s="23" t="str">
        <f>VLOOKUP(B65,'1_문헌특성'!A:AN,3,0)</f>
        <v>RCT</v>
      </c>
      <c r="E65" s="6" t="str">
        <f>VLOOKUP(B65,'1_문헌특성'!A:AN,8,0)</f>
        <v>남성생식기</v>
      </c>
      <c r="F65" s="6" t="str">
        <f>VLOOKUP(B65,'1_문헌특성'!A:AN,9,0)</f>
        <v>전립선암</v>
      </c>
      <c r="G65" s="6" t="str">
        <f>VLOOKUP(B65,'1_문헌특성'!A:AN,10,0)</f>
        <v>localised prostate cancer</v>
      </c>
      <c r="H65" s="23" t="str">
        <f>VLOOKUP(B65,'1_문헌특성'!A:AN,33,0)</f>
        <v>로봇 보조</v>
      </c>
      <c r="I65" s="23" t="str">
        <f>VLOOKUP(B65,'1_문헌특성'!A:AN,36,0)</f>
        <v>개복</v>
      </c>
      <c r="J65" s="6" t="s">
        <v>725</v>
      </c>
      <c r="K65" s="6" t="s">
        <v>372</v>
      </c>
      <c r="L65" s="6" t="s">
        <v>378</v>
      </c>
      <c r="M65" s="6" t="s">
        <v>376</v>
      </c>
      <c r="N65" s="23"/>
      <c r="O65" s="23">
        <v>157</v>
      </c>
      <c r="P65" s="23">
        <v>202.03</v>
      </c>
      <c r="Q65" s="23">
        <v>51.36</v>
      </c>
      <c r="R65" s="23"/>
      <c r="S65" s="23">
        <v>151</v>
      </c>
      <c r="T65" s="23">
        <v>234.34</v>
      </c>
      <c r="U65" s="23">
        <v>37.07</v>
      </c>
      <c r="V65" s="23"/>
      <c r="W65" s="23" t="s">
        <v>380</v>
      </c>
      <c r="X65" s="23"/>
      <c r="Y65" s="23"/>
      <c r="Z65" s="23"/>
      <c r="AA65" s="23"/>
      <c r="AB65" s="23"/>
      <c r="AC65" s="23"/>
      <c r="AD65" s="23"/>
    </row>
    <row r="66" spans="2:30" hidden="1" x14ac:dyDescent="0.3">
      <c r="B66" s="6">
        <v>13733</v>
      </c>
      <c r="C66" s="6" t="str">
        <f>VLOOKUP(B66,'1_문헌특성'!A:AN,2,0)</f>
        <v>Yaxley (2016)</v>
      </c>
      <c r="D66" s="23" t="str">
        <f>VLOOKUP(B66,'1_문헌특성'!A:AN,3,0)</f>
        <v>RCT</v>
      </c>
      <c r="E66" s="6" t="str">
        <f>VLOOKUP(B66,'1_문헌특성'!A:AN,8,0)</f>
        <v>남성생식기</v>
      </c>
      <c r="F66" s="6" t="str">
        <f>VLOOKUP(B66,'1_문헌특성'!A:AN,9,0)</f>
        <v>전립선암</v>
      </c>
      <c r="G66" s="6" t="str">
        <f>VLOOKUP(B66,'1_문헌특성'!A:AN,10,0)</f>
        <v>localised prostate cancer</v>
      </c>
      <c r="H66" s="23" t="str">
        <f>VLOOKUP(B66,'1_문헌특성'!A:AN,33,0)</f>
        <v>로봇 보조</v>
      </c>
      <c r="I66" s="23" t="str">
        <f>VLOOKUP(B66,'1_문헌특성'!A:AN,36,0)</f>
        <v>개복</v>
      </c>
      <c r="J66" s="6" t="s">
        <v>725</v>
      </c>
      <c r="K66" s="6" t="s">
        <v>373</v>
      </c>
      <c r="L66" s="6" t="s">
        <v>378</v>
      </c>
      <c r="M66" s="6" t="s">
        <v>102</v>
      </c>
      <c r="N66" s="23"/>
      <c r="O66" s="23">
        <v>157</v>
      </c>
      <c r="P66" s="23">
        <v>107.94</v>
      </c>
      <c r="Q66" s="23">
        <v>61.18</v>
      </c>
      <c r="R66" s="23"/>
      <c r="S66" s="23">
        <v>151</v>
      </c>
      <c r="T66" s="23">
        <v>107.12</v>
      </c>
      <c r="U66" s="23">
        <v>146.63</v>
      </c>
      <c r="V66" s="23"/>
      <c r="W66" s="23">
        <v>0.95</v>
      </c>
      <c r="X66" s="23"/>
      <c r="Y66" s="23"/>
      <c r="Z66" s="23"/>
      <c r="AA66" s="23"/>
      <c r="AB66" s="23"/>
      <c r="AC66" s="23"/>
      <c r="AD66" s="23"/>
    </row>
    <row r="67" spans="2:30" hidden="1" x14ac:dyDescent="0.3">
      <c r="B67" s="6">
        <v>13733</v>
      </c>
      <c r="C67" s="6" t="str">
        <f>VLOOKUP(B67,'1_문헌특성'!A:AN,2,0)</f>
        <v>Yaxley (2016)</v>
      </c>
      <c r="D67" s="23" t="str">
        <f>VLOOKUP(B67,'1_문헌특성'!A:AN,3,0)</f>
        <v>RCT</v>
      </c>
      <c r="E67" s="6" t="str">
        <f>VLOOKUP(B67,'1_문헌특성'!A:AN,8,0)</f>
        <v>남성생식기</v>
      </c>
      <c r="F67" s="6" t="str">
        <f>VLOOKUP(B67,'1_문헌특성'!A:AN,9,0)</f>
        <v>전립선암</v>
      </c>
      <c r="G67" s="6" t="str">
        <f>VLOOKUP(B67,'1_문헌특성'!A:AN,10,0)</f>
        <v>localised prostate cancer</v>
      </c>
      <c r="H67" s="23" t="str">
        <f>VLOOKUP(B67,'1_문헌특성'!A:AN,33,0)</f>
        <v>로봇 보조</v>
      </c>
      <c r="I67" s="23" t="str">
        <f>VLOOKUP(B67,'1_문헌특성'!A:AN,36,0)</f>
        <v>개복</v>
      </c>
      <c r="J67" s="6" t="s">
        <v>725</v>
      </c>
      <c r="K67" s="6" t="s">
        <v>374</v>
      </c>
      <c r="L67" s="6" t="s">
        <v>378</v>
      </c>
      <c r="M67" s="6" t="s">
        <v>102</v>
      </c>
      <c r="N67" s="23"/>
      <c r="O67" s="23">
        <v>157</v>
      </c>
      <c r="P67" s="23">
        <v>246.08</v>
      </c>
      <c r="Q67" s="23">
        <v>55.12</v>
      </c>
      <c r="R67" s="23"/>
      <c r="S67" s="23">
        <v>151</v>
      </c>
      <c r="T67" s="23">
        <v>280.37</v>
      </c>
      <c r="U67" s="23">
        <v>36.36</v>
      </c>
      <c r="V67" s="23"/>
      <c r="W67" s="23" t="s">
        <v>380</v>
      </c>
      <c r="X67" s="23"/>
      <c r="Y67" s="23"/>
      <c r="Z67" s="23"/>
      <c r="AA67" s="23"/>
      <c r="AB67" s="23"/>
      <c r="AC67" s="23"/>
      <c r="AD67" s="23"/>
    </row>
    <row r="68" spans="2:30" hidden="1" x14ac:dyDescent="0.3">
      <c r="B68" s="6">
        <v>13733</v>
      </c>
      <c r="C68" s="6" t="str">
        <f>VLOOKUP(B68,'1_문헌특성'!A:AN,2,0)</f>
        <v>Yaxley (2016)</v>
      </c>
      <c r="D68" s="23" t="str">
        <f>VLOOKUP(B68,'1_문헌특성'!A:AN,3,0)</f>
        <v>RCT</v>
      </c>
      <c r="E68" s="6" t="str">
        <f>VLOOKUP(B68,'1_문헌특성'!A:AN,8,0)</f>
        <v>남성생식기</v>
      </c>
      <c r="F68" s="6" t="str">
        <f>VLOOKUP(B68,'1_문헌특성'!A:AN,9,0)</f>
        <v>전립선암</v>
      </c>
      <c r="G68" s="6" t="str">
        <f>VLOOKUP(B68,'1_문헌특성'!A:AN,10,0)</f>
        <v>localised prostate cancer</v>
      </c>
      <c r="H68" s="23" t="str">
        <f>VLOOKUP(B68,'1_문헌특성'!A:AN,33,0)</f>
        <v>로봇 보조</v>
      </c>
      <c r="I68" s="23" t="str">
        <f>VLOOKUP(B68,'1_문헌특성'!A:AN,36,0)</f>
        <v>개복</v>
      </c>
      <c r="J68" s="6" t="s">
        <v>725</v>
      </c>
      <c r="K68" s="6" t="s">
        <v>99</v>
      </c>
      <c r="L68" s="6" t="s">
        <v>378</v>
      </c>
      <c r="M68" s="6" t="s">
        <v>377</v>
      </c>
      <c r="N68" s="23"/>
      <c r="O68" s="23">
        <v>157</v>
      </c>
      <c r="P68" s="23">
        <v>443.74</v>
      </c>
      <c r="Q68" s="23">
        <v>294.29000000000002</v>
      </c>
      <c r="R68" s="23"/>
      <c r="S68" s="23">
        <v>151</v>
      </c>
      <c r="T68" s="23">
        <v>1338.14</v>
      </c>
      <c r="U68" s="23">
        <v>591.47</v>
      </c>
      <c r="V68" s="23"/>
      <c r="W68" s="23" t="s">
        <v>380</v>
      </c>
      <c r="X68" s="23"/>
      <c r="Y68" s="23"/>
      <c r="Z68" s="23"/>
      <c r="AA68" s="23"/>
      <c r="AB68" s="23"/>
      <c r="AC68" s="23"/>
      <c r="AD68" s="23"/>
    </row>
    <row r="69" spans="2:30" hidden="1" x14ac:dyDescent="0.3">
      <c r="B69" s="6">
        <v>13733</v>
      </c>
      <c r="C69" s="6" t="str">
        <f>VLOOKUP(B69,'1_문헌특성'!A:AN,2,0)</f>
        <v>Yaxley (2016)</v>
      </c>
      <c r="D69" s="23" t="str">
        <f>VLOOKUP(B69,'1_문헌특성'!A:AN,3,0)</f>
        <v>RCT</v>
      </c>
      <c r="E69" s="6" t="str">
        <f>VLOOKUP(B69,'1_문헌특성'!A:AN,8,0)</f>
        <v>남성생식기</v>
      </c>
      <c r="F69" s="6" t="str">
        <f>VLOOKUP(B69,'1_문헌특성'!A:AN,9,0)</f>
        <v>전립선암</v>
      </c>
      <c r="G69" s="6" t="str">
        <f>VLOOKUP(B69,'1_문헌특성'!A:AN,10,0)</f>
        <v>localised prostate cancer</v>
      </c>
      <c r="H69" s="23" t="str">
        <f>VLOOKUP(B69,'1_문헌특성'!A:AN,33,0)</f>
        <v>로봇 보조</v>
      </c>
      <c r="I69" s="23" t="str">
        <f>VLOOKUP(B69,'1_문헌특성'!A:AN,36,0)</f>
        <v>개복</v>
      </c>
      <c r="J69" s="6"/>
      <c r="K69" s="6" t="s">
        <v>402</v>
      </c>
      <c r="L69" s="6" t="s">
        <v>378</v>
      </c>
      <c r="M69" s="6" t="s">
        <v>405</v>
      </c>
      <c r="N69" s="23" t="s">
        <v>406</v>
      </c>
      <c r="O69" s="23">
        <v>155</v>
      </c>
      <c r="P69" s="23">
        <v>3.01</v>
      </c>
      <c r="Q69" s="23"/>
      <c r="R69" s="23" t="s">
        <v>412</v>
      </c>
      <c r="S69" s="23">
        <v>148</v>
      </c>
      <c r="T69" s="23">
        <v>3.02</v>
      </c>
      <c r="U69" s="23"/>
      <c r="V69" s="23" t="s">
        <v>424</v>
      </c>
      <c r="W69" s="23">
        <v>0.97</v>
      </c>
      <c r="X69" s="23"/>
      <c r="Y69" s="23"/>
      <c r="Z69" s="23"/>
      <c r="AA69" s="23"/>
      <c r="AB69" s="23"/>
      <c r="AC69" s="23"/>
      <c r="AD69" s="23"/>
    </row>
    <row r="70" spans="2:30" hidden="1" x14ac:dyDescent="0.3">
      <c r="B70" s="6">
        <v>13733</v>
      </c>
      <c r="C70" s="6" t="str">
        <f>VLOOKUP(B70,'1_문헌특성'!A:AN,2,0)</f>
        <v>Yaxley (2016)</v>
      </c>
      <c r="D70" s="23" t="str">
        <f>VLOOKUP(B70,'1_문헌특성'!A:AN,3,0)</f>
        <v>RCT</v>
      </c>
      <c r="E70" s="6" t="str">
        <f>VLOOKUP(B70,'1_문헌특성'!A:AN,8,0)</f>
        <v>남성생식기</v>
      </c>
      <c r="F70" s="6" t="str">
        <f>VLOOKUP(B70,'1_문헌특성'!A:AN,9,0)</f>
        <v>전립선암</v>
      </c>
      <c r="G70" s="6" t="str">
        <f>VLOOKUP(B70,'1_문헌특성'!A:AN,10,0)</f>
        <v>localised prostate cancer</v>
      </c>
      <c r="H70" s="23" t="str">
        <f>VLOOKUP(B70,'1_문헌특성'!A:AN,33,0)</f>
        <v>로봇 보조</v>
      </c>
      <c r="I70" s="23" t="str">
        <f>VLOOKUP(B70,'1_문헌특성'!A:AN,36,0)</f>
        <v>개복</v>
      </c>
      <c r="J70" s="6"/>
      <c r="K70" s="6" t="s">
        <v>403</v>
      </c>
      <c r="L70" s="6" t="s">
        <v>378</v>
      </c>
      <c r="M70" s="6" t="s">
        <v>405</v>
      </c>
      <c r="N70" s="23" t="s">
        <v>406</v>
      </c>
      <c r="O70" s="23">
        <v>155</v>
      </c>
      <c r="P70" s="23">
        <v>4.5999999999999996</v>
      </c>
      <c r="Q70" s="23"/>
      <c r="R70" s="23" t="s">
        <v>413</v>
      </c>
      <c r="S70" s="23">
        <v>148</v>
      </c>
      <c r="T70" s="23">
        <v>5.83</v>
      </c>
      <c r="U70" s="23"/>
      <c r="V70" s="23" t="s">
        <v>425</v>
      </c>
      <c r="W70" s="29" t="s">
        <v>379</v>
      </c>
      <c r="X70" s="23"/>
      <c r="Y70" s="23"/>
      <c r="Z70" s="23"/>
      <c r="AA70" s="23"/>
      <c r="AB70" s="23"/>
      <c r="AC70" s="23"/>
      <c r="AD70" s="23"/>
    </row>
    <row r="71" spans="2:30" hidden="1" x14ac:dyDescent="0.3">
      <c r="B71" s="6">
        <v>13733</v>
      </c>
      <c r="C71" s="6" t="str">
        <f>VLOOKUP(B71,'1_문헌특성'!A:AN,2,0)</f>
        <v>Yaxley (2016)</v>
      </c>
      <c r="D71" s="23" t="str">
        <f>VLOOKUP(B71,'1_문헌특성'!A:AN,3,0)</f>
        <v>RCT</v>
      </c>
      <c r="E71" s="6" t="str">
        <f>VLOOKUP(B71,'1_문헌특성'!A:AN,8,0)</f>
        <v>남성생식기</v>
      </c>
      <c r="F71" s="6" t="str">
        <f>VLOOKUP(B71,'1_문헌특성'!A:AN,9,0)</f>
        <v>전립선암</v>
      </c>
      <c r="G71" s="6" t="str">
        <f>VLOOKUP(B71,'1_문헌특성'!A:AN,10,0)</f>
        <v>localised prostate cancer</v>
      </c>
      <c r="H71" s="23" t="str">
        <f>VLOOKUP(B71,'1_문헌특성'!A:AN,33,0)</f>
        <v>로봇 보조</v>
      </c>
      <c r="I71" s="23" t="str">
        <f>VLOOKUP(B71,'1_문헌특성'!A:AN,36,0)</f>
        <v>개복</v>
      </c>
      <c r="J71" s="6"/>
      <c r="K71" s="6" t="s">
        <v>404</v>
      </c>
      <c r="L71" s="6" t="s">
        <v>378</v>
      </c>
      <c r="M71" s="6" t="s">
        <v>405</v>
      </c>
      <c r="N71" s="23" t="s">
        <v>406</v>
      </c>
      <c r="O71" s="23">
        <v>155</v>
      </c>
      <c r="P71" s="23">
        <v>5.3</v>
      </c>
      <c r="Q71" s="23"/>
      <c r="R71" s="23" t="s">
        <v>414</v>
      </c>
      <c r="S71" s="23">
        <v>148</v>
      </c>
      <c r="T71" s="23">
        <v>6.45</v>
      </c>
      <c r="U71" s="23"/>
      <c r="V71" s="23" t="s">
        <v>434</v>
      </c>
      <c r="W71" s="23" t="s">
        <v>380</v>
      </c>
      <c r="X71" s="23"/>
      <c r="Y71" s="23"/>
      <c r="Z71" s="23"/>
      <c r="AA71" s="23"/>
      <c r="AB71" s="23"/>
      <c r="AC71" s="23"/>
      <c r="AD71" s="23"/>
    </row>
    <row r="72" spans="2:30" hidden="1" x14ac:dyDescent="0.3">
      <c r="B72" s="6">
        <v>13733</v>
      </c>
      <c r="C72" s="6" t="str">
        <f>VLOOKUP(B72,'1_문헌특성'!A:AN,2,0)</f>
        <v>Yaxley (2016)</v>
      </c>
      <c r="D72" s="23" t="str">
        <f>VLOOKUP(B72,'1_문헌특성'!A:AN,3,0)</f>
        <v>RCT</v>
      </c>
      <c r="E72" s="6" t="str">
        <f>VLOOKUP(B72,'1_문헌특성'!A:AN,8,0)</f>
        <v>남성생식기</v>
      </c>
      <c r="F72" s="6" t="str">
        <f>VLOOKUP(B72,'1_문헌특성'!A:AN,9,0)</f>
        <v>전립선암</v>
      </c>
      <c r="G72" s="6" t="str">
        <f>VLOOKUP(B72,'1_문헌특성'!A:AN,10,0)</f>
        <v>localised prostate cancer</v>
      </c>
      <c r="H72" s="23" t="str">
        <f>VLOOKUP(B72,'1_문헌특성'!A:AN,33,0)</f>
        <v>로봇 보조</v>
      </c>
      <c r="I72" s="23" t="str">
        <f>VLOOKUP(B72,'1_문헌특성'!A:AN,36,0)</f>
        <v>개복</v>
      </c>
      <c r="J72" s="6"/>
      <c r="K72" s="6" t="s">
        <v>402</v>
      </c>
      <c r="L72" s="6" t="s">
        <v>378</v>
      </c>
      <c r="M72" s="6" t="s">
        <v>405</v>
      </c>
      <c r="N72" s="23" t="s">
        <v>407</v>
      </c>
      <c r="O72" s="23">
        <v>152</v>
      </c>
      <c r="P72" s="23">
        <v>1.74</v>
      </c>
      <c r="Q72" s="23"/>
      <c r="R72" s="23" t="s">
        <v>415</v>
      </c>
      <c r="S72" s="23">
        <v>144</v>
      </c>
      <c r="T72" s="23">
        <v>1.98</v>
      </c>
      <c r="U72" s="23"/>
      <c r="V72" s="23" t="s">
        <v>435</v>
      </c>
      <c r="W72" s="23">
        <v>0.21</v>
      </c>
      <c r="X72" s="23"/>
      <c r="Y72" s="23"/>
      <c r="Z72" s="23"/>
      <c r="AA72" s="23"/>
      <c r="AB72" s="23"/>
      <c r="AC72" s="23"/>
      <c r="AD72" s="23"/>
    </row>
    <row r="73" spans="2:30" hidden="1" x14ac:dyDescent="0.3">
      <c r="B73" s="6">
        <v>13733</v>
      </c>
      <c r="C73" s="6" t="str">
        <f>VLOOKUP(B73,'1_문헌특성'!A:AN,2,0)</f>
        <v>Yaxley (2016)</v>
      </c>
      <c r="D73" s="23" t="str">
        <f>VLOOKUP(B73,'1_문헌특성'!A:AN,3,0)</f>
        <v>RCT</v>
      </c>
      <c r="E73" s="6" t="str">
        <f>VLOOKUP(B73,'1_문헌특성'!A:AN,8,0)</f>
        <v>남성생식기</v>
      </c>
      <c r="F73" s="6" t="str">
        <f>VLOOKUP(B73,'1_문헌특성'!A:AN,9,0)</f>
        <v>전립선암</v>
      </c>
      <c r="G73" s="6" t="str">
        <f>VLOOKUP(B73,'1_문헌특성'!A:AN,10,0)</f>
        <v>localised prostate cancer</v>
      </c>
      <c r="H73" s="23" t="str">
        <f>VLOOKUP(B73,'1_문헌특성'!A:AN,33,0)</f>
        <v>로봇 보조</v>
      </c>
      <c r="I73" s="23" t="str">
        <f>VLOOKUP(B73,'1_문헌특성'!A:AN,36,0)</f>
        <v>개복</v>
      </c>
      <c r="J73" s="6"/>
      <c r="K73" s="6" t="s">
        <v>403</v>
      </c>
      <c r="L73" s="6" t="s">
        <v>378</v>
      </c>
      <c r="M73" s="6" t="s">
        <v>405</v>
      </c>
      <c r="N73" s="23" t="s">
        <v>407</v>
      </c>
      <c r="O73" s="23">
        <v>152</v>
      </c>
      <c r="P73" s="23">
        <v>25.51</v>
      </c>
      <c r="Q73" s="23"/>
      <c r="R73" s="23" t="s">
        <v>416</v>
      </c>
      <c r="S73" s="23">
        <v>144</v>
      </c>
      <c r="T73" s="23">
        <v>3.19</v>
      </c>
      <c r="U73" s="23"/>
      <c r="V73" s="23" t="s">
        <v>426</v>
      </c>
      <c r="W73" s="23">
        <v>2E-3</v>
      </c>
      <c r="X73" s="23"/>
      <c r="Y73" s="23"/>
      <c r="Z73" s="23"/>
      <c r="AA73" s="23"/>
      <c r="AB73" s="23"/>
      <c r="AC73" s="23"/>
      <c r="AD73" s="23"/>
    </row>
    <row r="74" spans="2:30" hidden="1" x14ac:dyDescent="0.3">
      <c r="B74" s="6">
        <v>13733</v>
      </c>
      <c r="C74" s="6" t="str">
        <f>VLOOKUP(B74,'1_문헌특성'!A:AN,2,0)</f>
        <v>Yaxley (2016)</v>
      </c>
      <c r="D74" s="23" t="str">
        <f>VLOOKUP(B74,'1_문헌특성'!A:AN,3,0)</f>
        <v>RCT</v>
      </c>
      <c r="E74" s="6" t="str">
        <f>VLOOKUP(B74,'1_문헌특성'!A:AN,8,0)</f>
        <v>남성생식기</v>
      </c>
      <c r="F74" s="6" t="str">
        <f>VLOOKUP(B74,'1_문헌특성'!A:AN,9,0)</f>
        <v>전립선암</v>
      </c>
      <c r="G74" s="6" t="str">
        <f>VLOOKUP(B74,'1_문헌특성'!A:AN,10,0)</f>
        <v>localised prostate cancer</v>
      </c>
      <c r="H74" s="23" t="str">
        <f>VLOOKUP(B74,'1_문헌특성'!A:AN,33,0)</f>
        <v>로봇 보조</v>
      </c>
      <c r="I74" s="23" t="str">
        <f>VLOOKUP(B74,'1_문헌특성'!A:AN,36,0)</f>
        <v>개복</v>
      </c>
      <c r="J74" s="6"/>
      <c r="K74" s="6" t="s">
        <v>404</v>
      </c>
      <c r="L74" s="6" t="s">
        <v>378</v>
      </c>
      <c r="M74" s="6" t="s">
        <v>405</v>
      </c>
      <c r="N74" s="23" t="s">
        <v>407</v>
      </c>
      <c r="O74" s="23">
        <v>152</v>
      </c>
      <c r="P74" s="23">
        <v>2.37</v>
      </c>
      <c r="Q74" s="23"/>
      <c r="R74" s="23" t="s">
        <v>417</v>
      </c>
      <c r="S74" s="23">
        <v>144</v>
      </c>
      <c r="T74" s="23">
        <v>3.5</v>
      </c>
      <c r="U74" s="23"/>
      <c r="V74" s="23" t="s">
        <v>427</v>
      </c>
      <c r="W74" s="23" t="s">
        <v>379</v>
      </c>
      <c r="X74" s="23"/>
      <c r="Y74" s="23"/>
      <c r="Z74" s="23"/>
      <c r="AA74" s="23"/>
      <c r="AB74" s="23"/>
      <c r="AC74" s="23"/>
      <c r="AD74" s="23"/>
    </row>
    <row r="75" spans="2:30" hidden="1" x14ac:dyDescent="0.3">
      <c r="B75" s="6">
        <v>13733</v>
      </c>
      <c r="C75" s="6" t="str">
        <f>VLOOKUP(B75,'1_문헌특성'!A:AN,2,0)</f>
        <v>Yaxley (2016)</v>
      </c>
      <c r="D75" s="23" t="str">
        <f>VLOOKUP(B75,'1_문헌특성'!A:AN,3,0)</f>
        <v>RCT</v>
      </c>
      <c r="E75" s="6" t="str">
        <f>VLOOKUP(B75,'1_문헌특성'!A:AN,8,0)</f>
        <v>남성생식기</v>
      </c>
      <c r="F75" s="6" t="str">
        <f>VLOOKUP(B75,'1_문헌특성'!A:AN,9,0)</f>
        <v>전립선암</v>
      </c>
      <c r="G75" s="6" t="str">
        <f>VLOOKUP(B75,'1_문헌특성'!A:AN,10,0)</f>
        <v>localised prostate cancer</v>
      </c>
      <c r="H75" s="23" t="str">
        <f>VLOOKUP(B75,'1_문헌특성'!A:AN,33,0)</f>
        <v>로봇 보조</v>
      </c>
      <c r="I75" s="23" t="str">
        <f>VLOOKUP(B75,'1_문헌특성'!A:AN,36,0)</f>
        <v>개복</v>
      </c>
      <c r="J75" s="6"/>
      <c r="K75" s="6" t="s">
        <v>402</v>
      </c>
      <c r="L75" s="6" t="s">
        <v>378</v>
      </c>
      <c r="M75" s="6" t="s">
        <v>405</v>
      </c>
      <c r="N75" s="23" t="s">
        <v>409</v>
      </c>
      <c r="O75" s="23">
        <v>138</v>
      </c>
      <c r="P75" s="23">
        <v>0.82</v>
      </c>
      <c r="Q75" s="23"/>
      <c r="R75" s="23" t="s">
        <v>418</v>
      </c>
      <c r="S75" s="23">
        <v>136</v>
      </c>
      <c r="T75" s="23">
        <v>0.78</v>
      </c>
      <c r="U75" s="23"/>
      <c r="V75" s="23" t="s">
        <v>428</v>
      </c>
      <c r="W75" s="23">
        <v>0.79</v>
      </c>
      <c r="X75" s="23"/>
      <c r="Y75" s="23"/>
      <c r="Z75" s="23"/>
      <c r="AA75" s="23"/>
      <c r="AB75" s="23"/>
      <c r="AC75" s="23"/>
      <c r="AD75" s="23"/>
    </row>
    <row r="76" spans="2:30" hidden="1" x14ac:dyDescent="0.3">
      <c r="B76" s="6">
        <v>13733</v>
      </c>
      <c r="C76" s="6" t="str">
        <f>VLOOKUP(B76,'1_문헌특성'!A:AN,2,0)</f>
        <v>Yaxley (2016)</v>
      </c>
      <c r="D76" s="23" t="str">
        <f>VLOOKUP(B76,'1_문헌특성'!A:AN,3,0)</f>
        <v>RCT</v>
      </c>
      <c r="E76" s="6" t="str">
        <f>VLOOKUP(B76,'1_문헌특성'!A:AN,8,0)</f>
        <v>남성생식기</v>
      </c>
      <c r="F76" s="6" t="str">
        <f>VLOOKUP(B76,'1_문헌특성'!A:AN,9,0)</f>
        <v>전립선암</v>
      </c>
      <c r="G76" s="6" t="str">
        <f>VLOOKUP(B76,'1_문헌특성'!A:AN,10,0)</f>
        <v>localised prostate cancer</v>
      </c>
      <c r="H76" s="23" t="str">
        <f>VLOOKUP(B76,'1_문헌특성'!A:AN,33,0)</f>
        <v>로봇 보조</v>
      </c>
      <c r="I76" s="23" t="str">
        <f>VLOOKUP(B76,'1_문헌특성'!A:AN,36,0)</f>
        <v>개복</v>
      </c>
      <c r="J76" s="6"/>
      <c r="K76" s="6" t="s">
        <v>464</v>
      </c>
      <c r="L76" s="6" t="s">
        <v>378</v>
      </c>
      <c r="M76" s="6" t="s">
        <v>405</v>
      </c>
      <c r="N76" s="23" t="s">
        <v>409</v>
      </c>
      <c r="O76" s="23">
        <v>138</v>
      </c>
      <c r="P76" s="23">
        <v>0.97</v>
      </c>
      <c r="Q76" s="23"/>
      <c r="R76" s="23" t="s">
        <v>419</v>
      </c>
      <c r="S76" s="23">
        <v>136</v>
      </c>
      <c r="T76" s="23">
        <v>1.07</v>
      </c>
      <c r="U76" s="23"/>
      <c r="V76" s="23" t="s">
        <v>429</v>
      </c>
      <c r="W76" s="23">
        <v>0.55000000000000004</v>
      </c>
      <c r="X76" s="23"/>
      <c r="Y76" s="23"/>
      <c r="Z76" s="23"/>
      <c r="AA76" s="23"/>
      <c r="AB76" s="23"/>
      <c r="AC76" s="23"/>
      <c r="AD76" s="23"/>
    </row>
    <row r="77" spans="2:30" hidden="1" x14ac:dyDescent="0.3">
      <c r="B77" s="6">
        <v>13733</v>
      </c>
      <c r="C77" s="6" t="str">
        <f>VLOOKUP(B77,'1_문헌특성'!A:AN,2,0)</f>
        <v>Yaxley (2016)</v>
      </c>
      <c r="D77" s="23" t="str">
        <f>VLOOKUP(B77,'1_문헌특성'!A:AN,3,0)</f>
        <v>RCT</v>
      </c>
      <c r="E77" s="6" t="str">
        <f>VLOOKUP(B77,'1_문헌특성'!A:AN,8,0)</f>
        <v>남성생식기</v>
      </c>
      <c r="F77" s="6" t="str">
        <f>VLOOKUP(B77,'1_문헌특성'!A:AN,9,0)</f>
        <v>전립선암</v>
      </c>
      <c r="G77" s="6" t="str">
        <f>VLOOKUP(B77,'1_문헌특성'!A:AN,10,0)</f>
        <v>localised prostate cancer</v>
      </c>
      <c r="H77" s="23" t="str">
        <f>VLOOKUP(B77,'1_문헌특성'!A:AN,33,0)</f>
        <v>로봇 보조</v>
      </c>
      <c r="I77" s="23" t="str">
        <f>VLOOKUP(B77,'1_문헌특성'!A:AN,36,0)</f>
        <v>개복</v>
      </c>
      <c r="J77" s="6"/>
      <c r="K77" s="6" t="s">
        <v>404</v>
      </c>
      <c r="L77" s="6" t="s">
        <v>378</v>
      </c>
      <c r="M77" s="6" t="s">
        <v>405</v>
      </c>
      <c r="N77" s="23" t="s">
        <v>409</v>
      </c>
      <c r="O77" s="23">
        <v>138</v>
      </c>
      <c r="P77" s="23">
        <v>0.72</v>
      </c>
      <c r="Q77" s="23"/>
      <c r="R77" s="23" t="s">
        <v>420</v>
      </c>
      <c r="S77" s="23">
        <v>136</v>
      </c>
      <c r="T77" s="23">
        <v>0.88</v>
      </c>
      <c r="U77" s="23"/>
      <c r="V77" s="23" t="s">
        <v>430</v>
      </c>
      <c r="W77" s="23">
        <v>0.37</v>
      </c>
      <c r="X77" s="23"/>
      <c r="Y77" s="23"/>
      <c r="Z77" s="23"/>
      <c r="AA77" s="23"/>
      <c r="AB77" s="23"/>
      <c r="AC77" s="23"/>
      <c r="AD77" s="23"/>
    </row>
    <row r="78" spans="2:30" hidden="1" x14ac:dyDescent="0.3">
      <c r="B78" s="6">
        <v>13733</v>
      </c>
      <c r="C78" s="6" t="str">
        <f>VLOOKUP(B78,'1_문헌특성'!A:AN,2,0)</f>
        <v>Yaxley (2016)</v>
      </c>
      <c r="D78" s="23" t="str">
        <f>VLOOKUP(B78,'1_문헌특성'!A:AN,3,0)</f>
        <v>RCT</v>
      </c>
      <c r="E78" s="6" t="str">
        <f>VLOOKUP(B78,'1_문헌특성'!A:AN,8,0)</f>
        <v>남성생식기</v>
      </c>
      <c r="F78" s="6" t="str">
        <f>VLOOKUP(B78,'1_문헌특성'!A:AN,9,0)</f>
        <v>전립선암</v>
      </c>
      <c r="G78" s="6" t="str">
        <f>VLOOKUP(B78,'1_문헌특성'!A:AN,10,0)</f>
        <v>localised prostate cancer</v>
      </c>
      <c r="H78" s="23" t="str">
        <f>VLOOKUP(B78,'1_문헌특성'!A:AN,33,0)</f>
        <v>로봇 보조</v>
      </c>
      <c r="I78" s="23" t="str">
        <f>VLOOKUP(B78,'1_문헌특성'!A:AN,36,0)</f>
        <v>개복</v>
      </c>
      <c r="J78" s="6"/>
      <c r="K78" s="6" t="s">
        <v>402</v>
      </c>
      <c r="L78" s="6" t="s">
        <v>378</v>
      </c>
      <c r="M78" s="6" t="s">
        <v>405</v>
      </c>
      <c r="N78" s="23" t="s">
        <v>411</v>
      </c>
      <c r="O78" s="23">
        <v>130</v>
      </c>
      <c r="P78" s="23">
        <v>0.39</v>
      </c>
      <c r="Q78" s="23"/>
      <c r="R78" s="23" t="s">
        <v>421</v>
      </c>
      <c r="S78" s="23">
        <v>120</v>
      </c>
      <c r="T78" s="23">
        <v>0.48</v>
      </c>
      <c r="U78" s="23"/>
      <c r="V78" s="23" t="s">
        <v>431</v>
      </c>
      <c r="W78" s="23">
        <v>0.54</v>
      </c>
      <c r="X78" s="23"/>
      <c r="Y78" s="23"/>
      <c r="Z78" s="23"/>
      <c r="AA78" s="23"/>
      <c r="AB78" s="23"/>
      <c r="AC78" s="23"/>
      <c r="AD78" s="23"/>
    </row>
    <row r="79" spans="2:30" hidden="1" x14ac:dyDescent="0.3">
      <c r="B79" s="6">
        <v>13733</v>
      </c>
      <c r="C79" s="6" t="str">
        <f>VLOOKUP(B79,'1_문헌특성'!A:AN,2,0)</f>
        <v>Yaxley (2016)</v>
      </c>
      <c r="D79" s="23" t="str">
        <f>VLOOKUP(B79,'1_문헌특성'!A:AN,3,0)</f>
        <v>RCT</v>
      </c>
      <c r="E79" s="6" t="str">
        <f>VLOOKUP(B79,'1_문헌특성'!A:AN,8,0)</f>
        <v>남성생식기</v>
      </c>
      <c r="F79" s="6" t="str">
        <f>VLOOKUP(B79,'1_문헌특성'!A:AN,9,0)</f>
        <v>전립선암</v>
      </c>
      <c r="G79" s="6" t="str">
        <f>VLOOKUP(B79,'1_문헌특성'!A:AN,10,0)</f>
        <v>localised prostate cancer</v>
      </c>
      <c r="H79" s="23" t="str">
        <f>VLOOKUP(B79,'1_문헌특성'!A:AN,33,0)</f>
        <v>로봇 보조</v>
      </c>
      <c r="I79" s="23" t="str">
        <f>VLOOKUP(B79,'1_문헌특성'!A:AN,36,0)</f>
        <v>개복</v>
      </c>
      <c r="J79" s="6"/>
      <c r="K79" s="6" t="s">
        <v>464</v>
      </c>
      <c r="L79" s="6" t="s">
        <v>378</v>
      </c>
      <c r="M79" s="6" t="s">
        <v>405</v>
      </c>
      <c r="N79" s="23" t="s">
        <v>411</v>
      </c>
      <c r="O79" s="23">
        <v>130</v>
      </c>
      <c r="P79" s="23">
        <v>0.55000000000000004</v>
      </c>
      <c r="Q79" s="23"/>
      <c r="R79" s="23" t="s">
        <v>422</v>
      </c>
      <c r="S79" s="23">
        <v>120</v>
      </c>
      <c r="T79" s="23">
        <v>0.61</v>
      </c>
      <c r="U79" s="23"/>
      <c r="V79" s="23" t="s">
        <v>432</v>
      </c>
      <c r="W79" s="23">
        <v>0.7</v>
      </c>
      <c r="X79" s="23"/>
      <c r="Y79" s="23"/>
      <c r="Z79" s="23"/>
      <c r="AA79" s="23"/>
      <c r="AB79" s="23"/>
      <c r="AC79" s="23"/>
      <c r="AD79" s="23"/>
    </row>
    <row r="80" spans="2:30" hidden="1" x14ac:dyDescent="0.3">
      <c r="B80" s="6">
        <v>13733</v>
      </c>
      <c r="C80" s="6" t="str">
        <f>VLOOKUP(B80,'1_문헌특성'!A:AN,2,0)</f>
        <v>Yaxley (2016)</v>
      </c>
      <c r="D80" s="23" t="str">
        <f>VLOOKUP(B80,'1_문헌특성'!A:AN,3,0)</f>
        <v>RCT</v>
      </c>
      <c r="E80" s="6" t="str">
        <f>VLOOKUP(B80,'1_문헌특성'!A:AN,8,0)</f>
        <v>남성생식기</v>
      </c>
      <c r="F80" s="6" t="str">
        <f>VLOOKUP(B80,'1_문헌특성'!A:AN,9,0)</f>
        <v>전립선암</v>
      </c>
      <c r="G80" s="6" t="str">
        <f>VLOOKUP(B80,'1_문헌특성'!A:AN,10,0)</f>
        <v>localised prostate cancer</v>
      </c>
      <c r="H80" s="23" t="str">
        <f>VLOOKUP(B80,'1_문헌특성'!A:AN,33,0)</f>
        <v>로봇 보조</v>
      </c>
      <c r="I80" s="23" t="str">
        <f>VLOOKUP(B80,'1_문헌특성'!A:AN,36,0)</f>
        <v>개복</v>
      </c>
      <c r="J80" s="6"/>
      <c r="K80" s="6" t="s">
        <v>404</v>
      </c>
      <c r="L80" s="6" t="s">
        <v>378</v>
      </c>
      <c r="M80" s="6" t="s">
        <v>405</v>
      </c>
      <c r="N80" s="23" t="s">
        <v>411</v>
      </c>
      <c r="O80" s="23">
        <v>130</v>
      </c>
      <c r="P80" s="23">
        <v>0.49</v>
      </c>
      <c r="Q80" s="23"/>
      <c r="R80" s="23" t="s">
        <v>423</v>
      </c>
      <c r="S80" s="23">
        <v>120</v>
      </c>
      <c r="T80" s="23">
        <v>0.48</v>
      </c>
      <c r="U80" s="23"/>
      <c r="V80" s="23" t="s">
        <v>433</v>
      </c>
      <c r="W80" s="23">
        <v>0.96</v>
      </c>
      <c r="X80" s="23"/>
      <c r="Y80" s="23"/>
      <c r="Z80" s="23"/>
      <c r="AA80" s="23"/>
      <c r="AB80" s="23"/>
      <c r="AC80" s="23"/>
      <c r="AD80" s="23"/>
    </row>
    <row r="81" spans="2:30" x14ac:dyDescent="0.3">
      <c r="B81" s="6">
        <v>9810</v>
      </c>
      <c r="C81" s="6" t="str">
        <f>VLOOKUP(B81,'1_문헌특성'!A:AN,2,0)</f>
        <v>Couglin (2018)</v>
      </c>
      <c r="D81" s="23" t="str">
        <f>VLOOKUP(B81,'1_문헌특성'!A:AN,3,0)</f>
        <v>RCT</v>
      </c>
      <c r="E81" s="6" t="str">
        <f>VLOOKUP(B81,'1_문헌특성'!A:AN,8,0)</f>
        <v>남성생식기</v>
      </c>
      <c r="F81" s="6" t="str">
        <f>VLOOKUP(B81,'1_문헌특성'!A:AN,9,0)</f>
        <v>전립선암</v>
      </c>
      <c r="G81" s="6" t="str">
        <f>VLOOKUP(B81,'1_문헌특성'!A:AN,10,0)</f>
        <v>localised prostate cancer</v>
      </c>
      <c r="H81" s="23" t="str">
        <f>VLOOKUP(B81,'1_문헌특성'!A:AN,33,0)</f>
        <v>로봇 보조</v>
      </c>
      <c r="I81" s="23" t="str">
        <f>VLOOKUP(B81,'1_문헌특성'!A:AN,36,0)</f>
        <v>개복</v>
      </c>
      <c r="J81" s="6" t="s">
        <v>728</v>
      </c>
      <c r="K81" s="6" t="s">
        <v>313</v>
      </c>
      <c r="L81" s="6" t="s">
        <v>326</v>
      </c>
      <c r="M81" s="6" t="s">
        <v>318</v>
      </c>
      <c r="N81" s="23" t="s">
        <v>339</v>
      </c>
      <c r="O81" s="23">
        <v>144</v>
      </c>
      <c r="P81" s="23">
        <v>88.45</v>
      </c>
      <c r="Q81" s="23"/>
      <c r="R81" s="23" t="s">
        <v>445</v>
      </c>
      <c r="S81" s="23">
        <v>134</v>
      </c>
      <c r="T81" s="23">
        <v>88.68</v>
      </c>
      <c r="U81" s="23"/>
      <c r="V81" s="23" t="s">
        <v>444</v>
      </c>
      <c r="W81" s="23" t="s">
        <v>380</v>
      </c>
      <c r="X81" s="23"/>
      <c r="Y81" s="23"/>
      <c r="Z81" s="23"/>
      <c r="AA81" s="23"/>
      <c r="AB81" s="23"/>
      <c r="AC81" s="23"/>
      <c r="AD81" s="23"/>
    </row>
    <row r="82" spans="2:30" x14ac:dyDescent="0.3">
      <c r="B82" s="6">
        <v>9810</v>
      </c>
      <c r="C82" s="6" t="str">
        <f>VLOOKUP(B82,'1_문헌특성'!A:AN,2,0)</f>
        <v>Couglin (2018)</v>
      </c>
      <c r="D82" s="23" t="str">
        <f>VLOOKUP(B82,'1_문헌특성'!A:AN,3,0)</f>
        <v>RCT</v>
      </c>
      <c r="E82" s="6" t="str">
        <f>VLOOKUP(B82,'1_문헌특성'!A:AN,8,0)</f>
        <v>남성생식기</v>
      </c>
      <c r="F82" s="6" t="str">
        <f>VLOOKUP(B82,'1_문헌특성'!A:AN,9,0)</f>
        <v>전립선암</v>
      </c>
      <c r="G82" s="6" t="str">
        <f>VLOOKUP(B82,'1_문헌특성'!A:AN,10,0)</f>
        <v>localised prostate cancer</v>
      </c>
      <c r="H82" s="23" t="str">
        <f>VLOOKUP(B82,'1_문헌특성'!A:AN,33,0)</f>
        <v>로봇 보조</v>
      </c>
      <c r="I82" s="23" t="str">
        <f>VLOOKUP(B82,'1_문헌특성'!A:AN,36,0)</f>
        <v>개복</v>
      </c>
      <c r="J82" s="6" t="s">
        <v>107</v>
      </c>
      <c r="K82" s="6" t="s">
        <v>314</v>
      </c>
      <c r="L82" s="6" t="s">
        <v>326</v>
      </c>
      <c r="M82" s="6" t="s">
        <v>318</v>
      </c>
      <c r="N82" s="23" t="s">
        <v>339</v>
      </c>
      <c r="O82" s="23">
        <v>144</v>
      </c>
      <c r="P82" s="23">
        <v>38.630000000000003</v>
      </c>
      <c r="Q82" s="23"/>
      <c r="R82" s="23" t="s">
        <v>446</v>
      </c>
      <c r="S82" s="23">
        <v>134</v>
      </c>
      <c r="T82" s="23">
        <v>37.4</v>
      </c>
      <c r="U82" s="23"/>
      <c r="V82" s="23" t="s">
        <v>454</v>
      </c>
      <c r="W82" s="23" t="s">
        <v>380</v>
      </c>
      <c r="X82" s="23"/>
      <c r="Y82" s="23"/>
      <c r="Z82" s="23"/>
      <c r="AA82" s="23"/>
      <c r="AB82" s="23"/>
      <c r="AC82" s="23"/>
      <c r="AD82" s="23"/>
    </row>
    <row r="83" spans="2:30" x14ac:dyDescent="0.3">
      <c r="B83" s="6">
        <v>9810</v>
      </c>
      <c r="C83" s="6" t="str">
        <f>VLOOKUP(B83,'1_문헌특성'!A:AN,2,0)</f>
        <v>Couglin (2018)</v>
      </c>
      <c r="D83" s="23" t="str">
        <f>VLOOKUP(B83,'1_문헌특성'!A:AN,3,0)</f>
        <v>RCT</v>
      </c>
      <c r="E83" s="6" t="str">
        <f>VLOOKUP(B83,'1_문헌특성'!A:AN,8,0)</f>
        <v>남성생식기</v>
      </c>
      <c r="F83" s="6" t="str">
        <f>VLOOKUP(B83,'1_문헌특성'!A:AN,9,0)</f>
        <v>전립선암</v>
      </c>
      <c r="G83" s="6" t="str">
        <f>VLOOKUP(B83,'1_문헌특성'!A:AN,10,0)</f>
        <v>localised prostate cancer</v>
      </c>
      <c r="H83" s="23" t="str">
        <f>VLOOKUP(B83,'1_문헌특성'!A:AN,33,0)</f>
        <v>로봇 보조</v>
      </c>
      <c r="I83" s="23" t="str">
        <f>VLOOKUP(B83,'1_문헌특성'!A:AN,36,0)</f>
        <v>개복</v>
      </c>
      <c r="J83" s="6" t="s">
        <v>107</v>
      </c>
      <c r="K83" s="6" t="s">
        <v>316</v>
      </c>
      <c r="L83" s="6" t="s">
        <v>326</v>
      </c>
      <c r="M83" s="6" t="s">
        <v>315</v>
      </c>
      <c r="N83" s="23" t="s">
        <v>339</v>
      </c>
      <c r="O83" s="23">
        <v>144</v>
      </c>
      <c r="P83" s="23">
        <v>29.78</v>
      </c>
      <c r="Q83" s="23"/>
      <c r="R83" s="23" t="s">
        <v>447</v>
      </c>
      <c r="S83" s="23">
        <v>134</v>
      </c>
      <c r="T83" s="23">
        <v>29.75</v>
      </c>
      <c r="U83" s="23"/>
      <c r="V83" s="23" t="s">
        <v>455</v>
      </c>
      <c r="W83" s="23" t="s">
        <v>380</v>
      </c>
      <c r="X83" s="23"/>
      <c r="Y83" s="23"/>
      <c r="Z83" s="23"/>
      <c r="AA83" s="23"/>
      <c r="AB83" s="23"/>
      <c r="AC83" s="23"/>
      <c r="AD83" s="23"/>
    </row>
    <row r="84" spans="2:30" x14ac:dyDescent="0.3">
      <c r="B84" s="6">
        <v>9810</v>
      </c>
      <c r="C84" s="6" t="str">
        <f>VLOOKUP(B84,'1_문헌특성'!A:AN,2,0)</f>
        <v>Couglin (2018)</v>
      </c>
      <c r="D84" s="23" t="str">
        <f>VLOOKUP(B84,'1_문헌특성'!A:AN,3,0)</f>
        <v>RCT</v>
      </c>
      <c r="E84" s="6" t="str">
        <f>VLOOKUP(B84,'1_문헌특성'!A:AN,8,0)</f>
        <v>남성생식기</v>
      </c>
      <c r="F84" s="6" t="str">
        <f>VLOOKUP(B84,'1_문헌특성'!A:AN,9,0)</f>
        <v>전립선암</v>
      </c>
      <c r="G84" s="6" t="str">
        <f>VLOOKUP(B84,'1_문헌특성'!A:AN,10,0)</f>
        <v>localised prostate cancer</v>
      </c>
      <c r="H84" s="23" t="str">
        <f>VLOOKUP(B84,'1_문헌특성'!A:AN,33,0)</f>
        <v>로봇 보조</v>
      </c>
      <c r="I84" s="23" t="str">
        <f>VLOOKUP(B84,'1_문헌특성'!A:AN,36,0)</f>
        <v>개복</v>
      </c>
      <c r="J84" s="6" t="s">
        <v>728</v>
      </c>
      <c r="K84" s="6" t="s">
        <v>313</v>
      </c>
      <c r="L84" s="6" t="s">
        <v>326</v>
      </c>
      <c r="M84" s="6"/>
      <c r="N84" s="23" t="s">
        <v>442</v>
      </c>
      <c r="O84" s="23">
        <v>146</v>
      </c>
      <c r="P84" s="23">
        <v>91.53</v>
      </c>
      <c r="Q84" s="23"/>
      <c r="R84" s="23" t="s">
        <v>448</v>
      </c>
      <c r="S84" s="23">
        <v>135</v>
      </c>
      <c r="T84" s="23">
        <v>90.76</v>
      </c>
      <c r="U84" s="23"/>
      <c r="V84" s="23" t="s">
        <v>456</v>
      </c>
      <c r="W84" s="23" t="s">
        <v>380</v>
      </c>
      <c r="X84" s="23"/>
      <c r="Y84" s="23"/>
      <c r="Z84" s="23"/>
      <c r="AA84" s="23"/>
      <c r="AB84" s="23"/>
      <c r="AC84" s="23"/>
      <c r="AD84" s="23"/>
    </row>
    <row r="85" spans="2:30" x14ac:dyDescent="0.3">
      <c r="B85" s="6">
        <v>9810</v>
      </c>
      <c r="C85" s="6" t="str">
        <f>VLOOKUP(B85,'1_문헌특성'!A:AN,2,0)</f>
        <v>Couglin (2018)</v>
      </c>
      <c r="D85" s="23" t="str">
        <f>VLOOKUP(B85,'1_문헌특성'!A:AN,3,0)</f>
        <v>RCT</v>
      </c>
      <c r="E85" s="6" t="str">
        <f>VLOOKUP(B85,'1_문헌특성'!A:AN,8,0)</f>
        <v>남성생식기</v>
      </c>
      <c r="F85" s="6" t="str">
        <f>VLOOKUP(B85,'1_문헌특성'!A:AN,9,0)</f>
        <v>전립선암</v>
      </c>
      <c r="G85" s="6" t="str">
        <f>VLOOKUP(B85,'1_문헌특성'!A:AN,10,0)</f>
        <v>localised prostate cancer</v>
      </c>
      <c r="H85" s="23" t="str">
        <f>VLOOKUP(B85,'1_문헌특성'!A:AN,33,0)</f>
        <v>로봇 보조</v>
      </c>
      <c r="I85" s="23" t="str">
        <f>VLOOKUP(B85,'1_문헌특성'!A:AN,36,0)</f>
        <v>개복</v>
      </c>
      <c r="J85" s="6" t="s">
        <v>107</v>
      </c>
      <c r="K85" s="6" t="s">
        <v>314</v>
      </c>
      <c r="L85" s="6" t="s">
        <v>326</v>
      </c>
      <c r="M85" s="6"/>
      <c r="N85" s="23" t="s">
        <v>442</v>
      </c>
      <c r="O85" s="23">
        <v>146</v>
      </c>
      <c r="P85" s="23">
        <v>42.51</v>
      </c>
      <c r="Q85" s="23"/>
      <c r="R85" s="23" t="s">
        <v>449</v>
      </c>
      <c r="S85" s="23">
        <v>135</v>
      </c>
      <c r="T85" s="23">
        <v>42.28</v>
      </c>
      <c r="U85" s="23"/>
      <c r="V85" s="23" t="s">
        <v>457</v>
      </c>
      <c r="W85" s="23" t="s">
        <v>380</v>
      </c>
      <c r="X85" s="23"/>
      <c r="Y85" s="23"/>
      <c r="Z85" s="23"/>
      <c r="AA85" s="23"/>
      <c r="AB85" s="23"/>
      <c r="AC85" s="23"/>
      <c r="AD85" s="23"/>
    </row>
    <row r="86" spans="2:30" x14ac:dyDescent="0.3">
      <c r="B86" s="6">
        <v>9810</v>
      </c>
      <c r="C86" s="6" t="str">
        <f>VLOOKUP(B86,'1_문헌특성'!A:AN,2,0)</f>
        <v>Couglin (2018)</v>
      </c>
      <c r="D86" s="23" t="str">
        <f>VLOOKUP(B86,'1_문헌특성'!A:AN,3,0)</f>
        <v>RCT</v>
      </c>
      <c r="E86" s="6" t="str">
        <f>VLOOKUP(B86,'1_문헌특성'!A:AN,8,0)</f>
        <v>남성생식기</v>
      </c>
      <c r="F86" s="6" t="str">
        <f>VLOOKUP(B86,'1_문헌특성'!A:AN,9,0)</f>
        <v>전립선암</v>
      </c>
      <c r="G86" s="6" t="str">
        <f>VLOOKUP(B86,'1_문헌특성'!A:AN,10,0)</f>
        <v>localised prostate cancer</v>
      </c>
      <c r="H86" s="23" t="str">
        <f>VLOOKUP(B86,'1_문헌특성'!A:AN,33,0)</f>
        <v>로봇 보조</v>
      </c>
      <c r="I86" s="23" t="str">
        <f>VLOOKUP(B86,'1_문헌특성'!A:AN,36,0)</f>
        <v>개복</v>
      </c>
      <c r="J86" s="6" t="s">
        <v>107</v>
      </c>
      <c r="K86" s="6" t="s">
        <v>316</v>
      </c>
      <c r="L86" s="6" t="s">
        <v>326</v>
      </c>
      <c r="M86" s="6"/>
      <c r="N86" s="23" t="s">
        <v>442</v>
      </c>
      <c r="O86" s="23">
        <v>146</v>
      </c>
      <c r="P86" s="23">
        <v>33.5</v>
      </c>
      <c r="Q86" s="23"/>
      <c r="R86" s="23" t="s">
        <v>450</v>
      </c>
      <c r="S86" s="23">
        <v>135</v>
      </c>
      <c r="T86" s="23">
        <v>33.1</v>
      </c>
      <c r="U86" s="23"/>
      <c r="V86" s="23" t="s">
        <v>458</v>
      </c>
      <c r="W86" s="23" t="s">
        <v>380</v>
      </c>
      <c r="X86" s="23"/>
      <c r="Y86" s="23"/>
      <c r="Z86" s="23"/>
      <c r="AA86" s="23"/>
      <c r="AB86" s="23"/>
      <c r="AC86" s="23"/>
      <c r="AD86" s="23"/>
    </row>
    <row r="87" spans="2:30" x14ac:dyDescent="0.3">
      <c r="B87" s="6">
        <v>9810</v>
      </c>
      <c r="C87" s="6" t="str">
        <f>VLOOKUP(B87,'1_문헌특성'!A:AN,2,0)</f>
        <v>Couglin (2018)</v>
      </c>
      <c r="D87" s="23" t="str">
        <f>VLOOKUP(B87,'1_문헌특성'!A:AN,3,0)</f>
        <v>RCT</v>
      </c>
      <c r="E87" s="6" t="str">
        <f>VLOOKUP(B87,'1_문헌특성'!A:AN,8,0)</f>
        <v>남성생식기</v>
      </c>
      <c r="F87" s="6" t="str">
        <f>VLOOKUP(B87,'1_문헌특성'!A:AN,9,0)</f>
        <v>전립선암</v>
      </c>
      <c r="G87" s="6" t="str">
        <f>VLOOKUP(B87,'1_문헌특성'!A:AN,10,0)</f>
        <v>localised prostate cancer</v>
      </c>
      <c r="H87" s="23" t="str">
        <f>VLOOKUP(B87,'1_문헌특성'!A:AN,33,0)</f>
        <v>로봇 보조</v>
      </c>
      <c r="I87" s="23" t="str">
        <f>VLOOKUP(B87,'1_문헌특성'!A:AN,36,0)</f>
        <v>개복</v>
      </c>
      <c r="J87" s="6" t="s">
        <v>728</v>
      </c>
      <c r="K87" s="6" t="s">
        <v>313</v>
      </c>
      <c r="L87" s="6" t="s">
        <v>326</v>
      </c>
      <c r="M87" s="6"/>
      <c r="N87" s="23" t="s">
        <v>443</v>
      </c>
      <c r="O87" s="23">
        <v>138</v>
      </c>
      <c r="P87" s="23">
        <v>90.86</v>
      </c>
      <c r="Q87" s="23"/>
      <c r="R87" s="23" t="s">
        <v>451</v>
      </c>
      <c r="S87" s="23">
        <v>131</v>
      </c>
      <c r="T87" s="23">
        <v>91.33</v>
      </c>
      <c r="U87" s="23"/>
      <c r="V87" s="23" t="s">
        <v>459</v>
      </c>
      <c r="W87" s="23" t="s">
        <v>380</v>
      </c>
      <c r="X87" s="23"/>
      <c r="Y87" s="23"/>
      <c r="Z87" s="23"/>
      <c r="AA87" s="23"/>
      <c r="AB87" s="23"/>
      <c r="AC87" s="23"/>
      <c r="AD87" s="23"/>
    </row>
    <row r="88" spans="2:30" x14ac:dyDescent="0.3">
      <c r="B88" s="6">
        <v>9810</v>
      </c>
      <c r="C88" s="6" t="str">
        <f>VLOOKUP(B88,'1_문헌특성'!A:AN,2,0)</f>
        <v>Couglin (2018)</v>
      </c>
      <c r="D88" s="23" t="str">
        <f>VLOOKUP(B88,'1_문헌특성'!A:AN,3,0)</f>
        <v>RCT</v>
      </c>
      <c r="E88" s="6" t="str">
        <f>VLOOKUP(B88,'1_문헌특성'!A:AN,8,0)</f>
        <v>남성생식기</v>
      </c>
      <c r="F88" s="6" t="str">
        <f>VLOOKUP(B88,'1_문헌특성'!A:AN,9,0)</f>
        <v>전립선암</v>
      </c>
      <c r="G88" s="6" t="str">
        <f>VLOOKUP(B88,'1_문헌특성'!A:AN,10,0)</f>
        <v>localised prostate cancer</v>
      </c>
      <c r="H88" s="23" t="str">
        <f>VLOOKUP(B88,'1_문헌특성'!A:AN,33,0)</f>
        <v>로봇 보조</v>
      </c>
      <c r="I88" s="23" t="str">
        <f>VLOOKUP(B88,'1_문헌특성'!A:AN,36,0)</f>
        <v>개복</v>
      </c>
      <c r="J88" s="6" t="s">
        <v>107</v>
      </c>
      <c r="K88" s="6" t="s">
        <v>314</v>
      </c>
      <c r="L88" s="6" t="s">
        <v>326</v>
      </c>
      <c r="M88" s="6"/>
      <c r="N88" s="23" t="s">
        <v>443</v>
      </c>
      <c r="O88" s="23">
        <v>138</v>
      </c>
      <c r="P88" s="23">
        <v>46.9</v>
      </c>
      <c r="Q88" s="23"/>
      <c r="R88" s="23" t="s">
        <v>452</v>
      </c>
      <c r="S88" s="23">
        <v>131</v>
      </c>
      <c r="T88" s="23">
        <v>45.7</v>
      </c>
      <c r="U88" s="23"/>
      <c r="V88" s="23" t="s">
        <v>460</v>
      </c>
      <c r="W88" s="23" t="s">
        <v>380</v>
      </c>
      <c r="X88" s="23"/>
      <c r="Y88" s="23"/>
      <c r="Z88" s="23"/>
      <c r="AA88" s="23"/>
      <c r="AB88" s="23"/>
      <c r="AC88" s="23"/>
      <c r="AD88" s="23"/>
    </row>
    <row r="89" spans="2:30" x14ac:dyDescent="0.3">
      <c r="B89" s="6">
        <v>9810</v>
      </c>
      <c r="C89" s="6" t="str">
        <f>VLOOKUP(B89,'1_문헌특성'!A:AN,2,0)</f>
        <v>Couglin (2018)</v>
      </c>
      <c r="D89" s="23" t="str">
        <f>VLOOKUP(B89,'1_문헌특성'!A:AN,3,0)</f>
        <v>RCT</v>
      </c>
      <c r="E89" s="6" t="str">
        <f>VLOOKUP(B89,'1_문헌특성'!A:AN,8,0)</f>
        <v>남성생식기</v>
      </c>
      <c r="F89" s="6" t="str">
        <f>VLOOKUP(B89,'1_문헌특성'!A:AN,9,0)</f>
        <v>전립선암</v>
      </c>
      <c r="G89" s="6" t="str">
        <f>VLOOKUP(B89,'1_문헌특성'!A:AN,10,0)</f>
        <v>localised prostate cancer</v>
      </c>
      <c r="H89" s="23" t="str">
        <f>VLOOKUP(B89,'1_문헌특성'!A:AN,33,0)</f>
        <v>로봇 보조</v>
      </c>
      <c r="I89" s="23" t="str">
        <f>VLOOKUP(B89,'1_문헌특성'!A:AN,36,0)</f>
        <v>개복</v>
      </c>
      <c r="J89" s="6" t="s">
        <v>107</v>
      </c>
      <c r="K89" s="6" t="s">
        <v>316</v>
      </c>
      <c r="L89" s="6" t="s">
        <v>326</v>
      </c>
      <c r="M89" s="6"/>
      <c r="N89" s="23" t="s">
        <v>443</v>
      </c>
      <c r="O89" s="23">
        <v>138</v>
      </c>
      <c r="P89" s="23">
        <v>33.89</v>
      </c>
      <c r="Q89" s="23"/>
      <c r="R89" s="23" t="s">
        <v>453</v>
      </c>
      <c r="S89" s="23">
        <v>131</v>
      </c>
      <c r="T89" s="23">
        <v>33.950000000000003</v>
      </c>
      <c r="U89" s="23"/>
      <c r="V89" s="23" t="s">
        <v>461</v>
      </c>
      <c r="W89" s="23">
        <v>4.0000000000000002E-4</v>
      </c>
      <c r="X89" s="23"/>
      <c r="Y89" s="23"/>
      <c r="Z89" s="23"/>
      <c r="AA89" s="23"/>
      <c r="AB89" s="23"/>
      <c r="AC89" s="23"/>
      <c r="AD89" s="23"/>
    </row>
    <row r="90" spans="2:30" x14ac:dyDescent="0.3">
      <c r="B90" s="6">
        <v>9810</v>
      </c>
      <c r="C90" s="6" t="str">
        <f>VLOOKUP(B90,'1_문헌특성'!A:AN,2,0)</f>
        <v>Couglin (2018)</v>
      </c>
      <c r="D90" s="23" t="str">
        <f>VLOOKUP(B90,'1_문헌특성'!A:AN,3,0)</f>
        <v>RCT</v>
      </c>
      <c r="E90" s="6" t="str">
        <f>VLOOKUP(B90,'1_문헌특성'!A:AN,8,0)</f>
        <v>남성생식기</v>
      </c>
      <c r="F90" s="6" t="str">
        <f>VLOOKUP(B90,'1_문헌특성'!A:AN,9,0)</f>
        <v>전립선암</v>
      </c>
      <c r="G90" s="6" t="str">
        <f>VLOOKUP(B90,'1_문헌특성'!A:AN,10,0)</f>
        <v>localised prostate cancer</v>
      </c>
      <c r="H90" s="23" t="str">
        <f>VLOOKUP(B90,'1_문헌특성'!A:AN,33,0)</f>
        <v>로봇 보조</v>
      </c>
      <c r="I90" s="23" t="str">
        <f>VLOOKUP(B90,'1_문헌특성'!A:AN,36,0)</f>
        <v>개복</v>
      </c>
      <c r="J90" s="6" t="s">
        <v>317</v>
      </c>
      <c r="K90" s="6" t="s">
        <v>320</v>
      </c>
      <c r="L90" s="6" t="s">
        <v>326</v>
      </c>
      <c r="M90" s="6" t="s">
        <v>319</v>
      </c>
      <c r="N90" s="23" t="s">
        <v>339</v>
      </c>
      <c r="O90" s="23">
        <v>144</v>
      </c>
      <c r="P90" s="23">
        <v>53.84</v>
      </c>
      <c r="Q90" s="23"/>
      <c r="R90" s="23" t="s">
        <v>474</v>
      </c>
      <c r="S90" s="23">
        <v>134</v>
      </c>
      <c r="T90" s="23">
        <v>52.89</v>
      </c>
      <c r="U90" s="23"/>
      <c r="V90" s="23" t="s">
        <v>495</v>
      </c>
      <c r="W90" s="23"/>
      <c r="X90" s="23"/>
      <c r="Y90" s="23"/>
      <c r="Z90" s="23"/>
      <c r="AA90" s="23"/>
      <c r="AB90" s="23">
        <v>0.95</v>
      </c>
      <c r="AC90" s="30" t="s">
        <v>516</v>
      </c>
      <c r="AD90" s="23">
        <v>1.1000000000000001E-3</v>
      </c>
    </row>
    <row r="91" spans="2:30" x14ac:dyDescent="0.3">
      <c r="B91" s="6">
        <v>9810</v>
      </c>
      <c r="C91" s="6" t="str">
        <f>VLOOKUP(B91,'1_문헌특성'!A:AN,2,0)</f>
        <v>Couglin (2018)</v>
      </c>
      <c r="D91" s="23" t="str">
        <f>VLOOKUP(B91,'1_문헌특성'!A:AN,3,0)</f>
        <v>RCT</v>
      </c>
      <c r="E91" s="6" t="str">
        <f>VLOOKUP(B91,'1_문헌특성'!A:AN,8,0)</f>
        <v>남성생식기</v>
      </c>
      <c r="F91" s="6" t="str">
        <f>VLOOKUP(B91,'1_문헌특성'!A:AN,9,0)</f>
        <v>전립선암</v>
      </c>
      <c r="G91" s="6" t="str">
        <f>VLOOKUP(B91,'1_문헌특성'!A:AN,10,0)</f>
        <v>localised prostate cancer</v>
      </c>
      <c r="H91" s="23" t="str">
        <f>VLOOKUP(B91,'1_문헌특성'!A:AN,33,0)</f>
        <v>로봇 보조</v>
      </c>
      <c r="I91" s="23" t="str">
        <f>VLOOKUP(B91,'1_문헌특성'!A:AN,36,0)</f>
        <v>개복</v>
      </c>
      <c r="J91" s="6" t="s">
        <v>317</v>
      </c>
      <c r="K91" s="6" t="s">
        <v>321</v>
      </c>
      <c r="L91" s="6" t="s">
        <v>326</v>
      </c>
      <c r="M91" s="6" t="s">
        <v>319</v>
      </c>
      <c r="N91" s="23" t="s">
        <v>339</v>
      </c>
      <c r="O91" s="23">
        <v>144</v>
      </c>
      <c r="P91" s="23">
        <v>48.85</v>
      </c>
      <c r="Q91" s="23"/>
      <c r="R91" s="23" t="s">
        <v>475</v>
      </c>
      <c r="S91" s="23">
        <v>134</v>
      </c>
      <c r="T91" s="23">
        <v>48.8</v>
      </c>
      <c r="U91" s="23"/>
      <c r="V91" s="23" t="s">
        <v>496</v>
      </c>
      <c r="W91" s="23"/>
      <c r="X91" s="23"/>
      <c r="Y91" s="23"/>
      <c r="Z91" s="23"/>
      <c r="AA91" s="23"/>
      <c r="AB91" s="23">
        <v>0.05</v>
      </c>
      <c r="AC91" s="30" t="s">
        <v>517</v>
      </c>
      <c r="AD91" s="23">
        <v>1E-4</v>
      </c>
    </row>
    <row r="92" spans="2:30" x14ac:dyDescent="0.3">
      <c r="B92" s="6">
        <v>9810</v>
      </c>
      <c r="C92" s="6" t="str">
        <f>VLOOKUP(B92,'1_문헌특성'!A:AN,2,0)</f>
        <v>Couglin (2018)</v>
      </c>
      <c r="D92" s="23" t="str">
        <f>VLOOKUP(B92,'1_문헌특성'!A:AN,3,0)</f>
        <v>RCT</v>
      </c>
      <c r="E92" s="6" t="str">
        <f>VLOOKUP(B92,'1_문헌특성'!A:AN,8,0)</f>
        <v>남성생식기</v>
      </c>
      <c r="F92" s="6" t="str">
        <f>VLOOKUP(B92,'1_문헌특성'!A:AN,9,0)</f>
        <v>전립선암</v>
      </c>
      <c r="G92" s="6" t="str">
        <f>VLOOKUP(B92,'1_문헌특성'!A:AN,10,0)</f>
        <v>localised prostate cancer</v>
      </c>
      <c r="H92" s="23" t="str">
        <f>VLOOKUP(B92,'1_문헌특성'!A:AN,33,0)</f>
        <v>로봇 보조</v>
      </c>
      <c r="I92" s="23" t="str">
        <f>VLOOKUP(B92,'1_문헌특성'!A:AN,36,0)</f>
        <v>개복</v>
      </c>
      <c r="J92" s="6" t="s">
        <v>317</v>
      </c>
      <c r="K92" s="6" t="s">
        <v>473</v>
      </c>
      <c r="L92" s="6" t="s">
        <v>326</v>
      </c>
      <c r="M92" s="6" t="s">
        <v>318</v>
      </c>
      <c r="N92" s="23" t="s">
        <v>339</v>
      </c>
      <c r="O92" s="23">
        <v>144</v>
      </c>
      <c r="P92" s="23">
        <v>94.81</v>
      </c>
      <c r="Q92" s="23"/>
      <c r="R92" s="23" t="s">
        <v>476</v>
      </c>
      <c r="S92" s="23">
        <v>134</v>
      </c>
      <c r="T92" s="23">
        <v>94.04</v>
      </c>
      <c r="U92" s="23"/>
      <c r="V92" s="23" t="s">
        <v>497</v>
      </c>
      <c r="W92" s="23"/>
      <c r="X92" s="23"/>
      <c r="Y92" s="23"/>
      <c r="Z92" s="23"/>
      <c r="AA92" s="23"/>
      <c r="AB92" s="23">
        <v>0.77</v>
      </c>
      <c r="AC92" s="30" t="s">
        <v>518</v>
      </c>
      <c r="AD92" s="23">
        <v>5.4999999999999997E-3</v>
      </c>
    </row>
    <row r="93" spans="2:30" x14ac:dyDescent="0.3">
      <c r="B93" s="6">
        <v>9810</v>
      </c>
      <c r="C93" s="6" t="str">
        <f>VLOOKUP(B93,'1_문헌특성'!A:AN,2,0)</f>
        <v>Couglin (2018)</v>
      </c>
      <c r="D93" s="23" t="str">
        <f>VLOOKUP(B93,'1_문헌특성'!A:AN,3,0)</f>
        <v>RCT</v>
      </c>
      <c r="E93" s="6" t="str">
        <f>VLOOKUP(B93,'1_문헌특성'!A:AN,8,0)</f>
        <v>남성생식기</v>
      </c>
      <c r="F93" s="6" t="str">
        <f>VLOOKUP(B93,'1_문헌특성'!A:AN,9,0)</f>
        <v>전립선암</v>
      </c>
      <c r="G93" s="6" t="str">
        <f>VLOOKUP(B93,'1_문헌특성'!A:AN,10,0)</f>
        <v>localised prostate cancer</v>
      </c>
      <c r="H93" s="23" t="str">
        <f>VLOOKUP(B93,'1_문헌특성'!A:AN,33,0)</f>
        <v>로봇 보조</v>
      </c>
      <c r="I93" s="23" t="str">
        <f>VLOOKUP(B93,'1_문헌특성'!A:AN,36,0)</f>
        <v>개복</v>
      </c>
      <c r="J93" s="6" t="s">
        <v>317</v>
      </c>
      <c r="K93" s="6" t="s">
        <v>324</v>
      </c>
      <c r="L93" s="6" t="s">
        <v>326</v>
      </c>
      <c r="M93" s="6" t="s">
        <v>322</v>
      </c>
      <c r="N93" s="23" t="s">
        <v>339</v>
      </c>
      <c r="O93" s="23">
        <v>144</v>
      </c>
      <c r="P93" s="23">
        <v>4.88</v>
      </c>
      <c r="Q93" s="23"/>
      <c r="R93" s="23" t="s">
        <v>477</v>
      </c>
      <c r="S93" s="23">
        <v>134</v>
      </c>
      <c r="T93" s="23">
        <v>6.39</v>
      </c>
      <c r="U93" s="23"/>
      <c r="V93" s="23" t="s">
        <v>498</v>
      </c>
      <c r="W93" s="23"/>
      <c r="X93" s="23"/>
      <c r="Y93" s="23"/>
      <c r="Z93" s="23"/>
      <c r="AA93" s="23"/>
      <c r="AB93" s="23">
        <v>-1.51</v>
      </c>
      <c r="AC93" s="30" t="s">
        <v>519</v>
      </c>
      <c r="AD93" s="23" t="s">
        <v>380</v>
      </c>
    </row>
    <row r="94" spans="2:30" x14ac:dyDescent="0.3">
      <c r="B94" s="6">
        <v>9810</v>
      </c>
      <c r="C94" s="6" t="str">
        <f>VLOOKUP(B94,'1_문헌특성'!A:AN,2,0)</f>
        <v>Couglin (2018)</v>
      </c>
      <c r="D94" s="23" t="str">
        <f>VLOOKUP(B94,'1_문헌특성'!A:AN,3,0)</f>
        <v>RCT</v>
      </c>
      <c r="E94" s="6" t="str">
        <f>VLOOKUP(B94,'1_문헌특성'!A:AN,8,0)</f>
        <v>남성생식기</v>
      </c>
      <c r="F94" s="6" t="str">
        <f>VLOOKUP(B94,'1_문헌특성'!A:AN,9,0)</f>
        <v>전립선암</v>
      </c>
      <c r="G94" s="6" t="str">
        <f>VLOOKUP(B94,'1_문헌특성'!A:AN,10,0)</f>
        <v>localised prostate cancer</v>
      </c>
      <c r="H94" s="23" t="str">
        <f>VLOOKUP(B94,'1_문헌특성'!A:AN,33,0)</f>
        <v>로봇 보조</v>
      </c>
      <c r="I94" s="23" t="str">
        <f>VLOOKUP(B94,'1_문헌특성'!A:AN,36,0)</f>
        <v>개복</v>
      </c>
      <c r="J94" s="6" t="s">
        <v>317</v>
      </c>
      <c r="K94" s="6" t="s">
        <v>325</v>
      </c>
      <c r="L94" s="6" t="s">
        <v>326</v>
      </c>
      <c r="M94" s="6" t="s">
        <v>323</v>
      </c>
      <c r="N94" s="23" t="s">
        <v>339</v>
      </c>
      <c r="O94" s="23">
        <v>144</v>
      </c>
      <c r="P94" s="23">
        <v>5.73</v>
      </c>
      <c r="Q94" s="23"/>
      <c r="R94" s="23" t="s">
        <v>478</v>
      </c>
      <c r="S94" s="23">
        <v>134</v>
      </c>
      <c r="T94" s="23">
        <v>6.13</v>
      </c>
      <c r="U94" s="23"/>
      <c r="V94" s="23" t="s">
        <v>499</v>
      </c>
      <c r="W94" s="23"/>
      <c r="X94" s="23"/>
      <c r="Y94" s="23"/>
      <c r="Z94" s="23"/>
      <c r="AA94" s="23"/>
      <c r="AB94" s="23">
        <v>-0.4</v>
      </c>
      <c r="AC94" s="30" t="s">
        <v>520</v>
      </c>
      <c r="AD94" s="23" t="s">
        <v>379</v>
      </c>
    </row>
    <row r="95" spans="2:30" x14ac:dyDescent="0.3">
      <c r="B95" s="6">
        <v>9810</v>
      </c>
      <c r="C95" s="6" t="str">
        <f>VLOOKUP(B95,'1_문헌특성'!A:AN,2,0)</f>
        <v>Couglin (2018)</v>
      </c>
      <c r="D95" s="23" t="str">
        <f>VLOOKUP(B95,'1_문헌특성'!A:AN,3,0)</f>
        <v>RCT</v>
      </c>
      <c r="E95" s="6" t="str">
        <f>VLOOKUP(B95,'1_문헌특성'!A:AN,8,0)</f>
        <v>남성생식기</v>
      </c>
      <c r="F95" s="6" t="str">
        <f>VLOOKUP(B95,'1_문헌특성'!A:AN,9,0)</f>
        <v>전립선암</v>
      </c>
      <c r="G95" s="6" t="str">
        <f>VLOOKUP(B95,'1_문헌특성'!A:AN,10,0)</f>
        <v>localised prostate cancer</v>
      </c>
      <c r="H95" s="23" t="str">
        <f>VLOOKUP(B95,'1_문헌특성'!A:AN,33,0)</f>
        <v>로봇 보조</v>
      </c>
      <c r="I95" s="23" t="str">
        <f>VLOOKUP(B95,'1_문헌특성'!A:AN,36,0)</f>
        <v>개복</v>
      </c>
      <c r="J95" s="6" t="s">
        <v>317</v>
      </c>
      <c r="K95" s="6" t="s">
        <v>465</v>
      </c>
      <c r="L95" s="6" t="s">
        <v>326</v>
      </c>
      <c r="M95" s="6" t="s">
        <v>465</v>
      </c>
      <c r="N95" s="23" t="s">
        <v>339</v>
      </c>
      <c r="O95" s="23">
        <v>144</v>
      </c>
      <c r="P95" s="23">
        <v>5.59</v>
      </c>
      <c r="Q95" s="23"/>
      <c r="R95" s="23" t="s">
        <v>479</v>
      </c>
      <c r="S95" s="23">
        <v>134</v>
      </c>
      <c r="T95" s="23">
        <v>5.68</v>
      </c>
      <c r="U95" s="23"/>
      <c r="V95" s="23" t="s">
        <v>500</v>
      </c>
      <c r="W95" s="23"/>
      <c r="X95" s="23"/>
      <c r="Y95" s="23"/>
      <c r="Z95" s="23"/>
      <c r="AA95" s="23"/>
      <c r="AB95" s="23">
        <v>-0.09</v>
      </c>
      <c r="AC95" s="30" t="s">
        <v>521</v>
      </c>
      <c r="AD95" s="23">
        <v>1E-4</v>
      </c>
    </row>
    <row r="96" spans="2:30" x14ac:dyDescent="0.3">
      <c r="B96" s="6">
        <v>9810</v>
      </c>
      <c r="C96" s="6" t="str">
        <f>VLOOKUP(B96,'1_문헌특성'!A:AN,2,0)</f>
        <v>Couglin (2018)</v>
      </c>
      <c r="D96" s="23" t="str">
        <f>VLOOKUP(B96,'1_문헌특성'!A:AN,3,0)</f>
        <v>RCT</v>
      </c>
      <c r="E96" s="6" t="str">
        <f>VLOOKUP(B96,'1_문헌특성'!A:AN,8,0)</f>
        <v>남성생식기</v>
      </c>
      <c r="F96" s="6" t="str">
        <f>VLOOKUP(B96,'1_문헌특성'!A:AN,9,0)</f>
        <v>전립선암</v>
      </c>
      <c r="G96" s="6" t="str">
        <f>VLOOKUP(B96,'1_문헌특성'!A:AN,10,0)</f>
        <v>localised prostate cancer</v>
      </c>
      <c r="H96" s="23" t="str">
        <f>VLOOKUP(B96,'1_문헌특성'!A:AN,33,0)</f>
        <v>로봇 보조</v>
      </c>
      <c r="I96" s="23" t="str">
        <f>VLOOKUP(B96,'1_문헌특성'!A:AN,36,0)</f>
        <v>개복</v>
      </c>
      <c r="J96" s="6" t="s">
        <v>317</v>
      </c>
      <c r="K96" s="6" t="s">
        <v>466</v>
      </c>
      <c r="L96" s="6" t="s">
        <v>326</v>
      </c>
      <c r="M96" s="6" t="s">
        <v>319</v>
      </c>
      <c r="N96" s="23" t="s">
        <v>339</v>
      </c>
      <c r="O96" s="23">
        <v>144</v>
      </c>
      <c r="P96" s="23">
        <v>69.17</v>
      </c>
      <c r="Q96" s="23"/>
      <c r="R96" s="23" t="s">
        <v>480</v>
      </c>
      <c r="S96" s="23">
        <v>134</v>
      </c>
      <c r="T96" s="23">
        <v>68.2</v>
      </c>
      <c r="U96" s="23"/>
      <c r="V96" s="23" t="s">
        <v>501</v>
      </c>
      <c r="W96" s="23"/>
      <c r="X96" s="23"/>
      <c r="Y96" s="23"/>
      <c r="Z96" s="23"/>
      <c r="AA96" s="23"/>
      <c r="AB96" s="23">
        <v>0.96</v>
      </c>
      <c r="AC96" s="30" t="s">
        <v>522</v>
      </c>
      <c r="AD96" s="23">
        <v>4.0000000000000002E-4</v>
      </c>
    </row>
    <row r="97" spans="2:30" x14ac:dyDescent="0.3">
      <c r="B97" s="6">
        <v>9810</v>
      </c>
      <c r="C97" s="6" t="str">
        <f>VLOOKUP(B97,'1_문헌특성'!A:AN,2,0)</f>
        <v>Couglin (2018)</v>
      </c>
      <c r="D97" s="23" t="str">
        <f>VLOOKUP(B97,'1_문헌특성'!A:AN,3,0)</f>
        <v>RCT</v>
      </c>
      <c r="E97" s="6" t="str">
        <f>VLOOKUP(B97,'1_문헌특성'!A:AN,8,0)</f>
        <v>남성생식기</v>
      </c>
      <c r="F97" s="6" t="str">
        <f>VLOOKUP(B97,'1_문헌특성'!A:AN,9,0)</f>
        <v>전립선암</v>
      </c>
      <c r="G97" s="6" t="str">
        <f>VLOOKUP(B97,'1_문헌특성'!A:AN,10,0)</f>
        <v>localised prostate cancer</v>
      </c>
      <c r="H97" s="23" t="str">
        <f>VLOOKUP(B97,'1_문헌특성'!A:AN,33,0)</f>
        <v>로봇 보조</v>
      </c>
      <c r="I97" s="23" t="str">
        <f>VLOOKUP(B97,'1_문헌특성'!A:AN,36,0)</f>
        <v>개복</v>
      </c>
      <c r="J97" s="6" t="s">
        <v>317</v>
      </c>
      <c r="K97" s="6" t="s">
        <v>320</v>
      </c>
      <c r="L97" s="6" t="s">
        <v>326</v>
      </c>
      <c r="M97" s="6" t="s">
        <v>319</v>
      </c>
      <c r="N97" s="23" t="s">
        <v>442</v>
      </c>
      <c r="O97" s="23">
        <v>146</v>
      </c>
      <c r="P97" s="23">
        <v>53.73</v>
      </c>
      <c r="Q97" s="23"/>
      <c r="R97" s="23" t="s">
        <v>481</v>
      </c>
      <c r="S97" s="23">
        <v>135</v>
      </c>
      <c r="T97" s="23">
        <v>54.08</v>
      </c>
      <c r="U97" s="23"/>
      <c r="V97" s="23" t="s">
        <v>502</v>
      </c>
      <c r="W97" s="23"/>
      <c r="X97" s="23"/>
      <c r="Y97" s="23"/>
      <c r="Z97" s="23"/>
      <c r="AA97" s="23"/>
      <c r="AB97" s="23">
        <v>-0.36</v>
      </c>
      <c r="AC97" s="30" t="s">
        <v>523</v>
      </c>
      <c r="AD97" s="23" t="s">
        <v>379</v>
      </c>
    </row>
    <row r="98" spans="2:30" x14ac:dyDescent="0.3">
      <c r="B98" s="6">
        <v>9810</v>
      </c>
      <c r="C98" s="6" t="str">
        <f>VLOOKUP(B98,'1_문헌특성'!A:AN,2,0)</f>
        <v>Couglin (2018)</v>
      </c>
      <c r="D98" s="23" t="str">
        <f>VLOOKUP(B98,'1_문헌특성'!A:AN,3,0)</f>
        <v>RCT</v>
      </c>
      <c r="E98" s="6" t="str">
        <f>VLOOKUP(B98,'1_문헌특성'!A:AN,8,0)</f>
        <v>남성생식기</v>
      </c>
      <c r="F98" s="6" t="str">
        <f>VLOOKUP(B98,'1_문헌특성'!A:AN,9,0)</f>
        <v>전립선암</v>
      </c>
      <c r="G98" s="6" t="str">
        <f>VLOOKUP(B98,'1_문헌특성'!A:AN,10,0)</f>
        <v>localised prostate cancer</v>
      </c>
      <c r="H98" s="23" t="str">
        <f>VLOOKUP(B98,'1_문헌특성'!A:AN,33,0)</f>
        <v>로봇 보조</v>
      </c>
      <c r="I98" s="23" t="str">
        <f>VLOOKUP(B98,'1_문헌특성'!A:AN,36,0)</f>
        <v>개복</v>
      </c>
      <c r="J98" s="6" t="s">
        <v>317</v>
      </c>
      <c r="K98" s="6" t="s">
        <v>321</v>
      </c>
      <c r="L98" s="6" t="s">
        <v>326</v>
      </c>
      <c r="M98" s="6" t="s">
        <v>319</v>
      </c>
      <c r="N98" s="23" t="s">
        <v>442</v>
      </c>
      <c r="O98" s="23">
        <v>146</v>
      </c>
      <c r="P98" s="23">
        <v>48.16</v>
      </c>
      <c r="Q98" s="23"/>
      <c r="R98" s="23" t="s">
        <v>482</v>
      </c>
      <c r="S98" s="23">
        <v>135</v>
      </c>
      <c r="T98" s="23">
        <v>48.75</v>
      </c>
      <c r="U98" s="23"/>
      <c r="V98" s="23" t="s">
        <v>503</v>
      </c>
      <c r="W98" s="23"/>
      <c r="X98" s="23"/>
      <c r="Y98" s="23"/>
      <c r="Z98" s="23"/>
      <c r="AA98" s="23"/>
      <c r="AB98" s="23">
        <v>-0.59</v>
      </c>
      <c r="AC98" s="30" t="s">
        <v>524</v>
      </c>
      <c r="AD98" s="23" t="s">
        <v>379</v>
      </c>
    </row>
    <row r="99" spans="2:30" x14ac:dyDescent="0.3">
      <c r="B99" s="6">
        <v>9810</v>
      </c>
      <c r="C99" s="6" t="str">
        <f>VLOOKUP(B99,'1_문헌특성'!A:AN,2,0)</f>
        <v>Couglin (2018)</v>
      </c>
      <c r="D99" s="23" t="str">
        <f>VLOOKUP(B99,'1_문헌특성'!A:AN,3,0)</f>
        <v>RCT</v>
      </c>
      <c r="E99" s="6" t="str">
        <f>VLOOKUP(B99,'1_문헌특성'!A:AN,8,0)</f>
        <v>남성생식기</v>
      </c>
      <c r="F99" s="6" t="str">
        <f>VLOOKUP(B99,'1_문헌특성'!A:AN,9,0)</f>
        <v>전립선암</v>
      </c>
      <c r="G99" s="6" t="str">
        <f>VLOOKUP(B99,'1_문헌특성'!A:AN,10,0)</f>
        <v>localised prostate cancer</v>
      </c>
      <c r="H99" s="23" t="str">
        <f>VLOOKUP(B99,'1_문헌특성'!A:AN,33,0)</f>
        <v>로봇 보조</v>
      </c>
      <c r="I99" s="23" t="str">
        <f>VLOOKUP(B99,'1_문헌특성'!A:AN,36,0)</f>
        <v>개복</v>
      </c>
      <c r="J99" s="6" t="s">
        <v>317</v>
      </c>
      <c r="K99" s="6" t="s">
        <v>473</v>
      </c>
      <c r="L99" s="6" t="s">
        <v>326</v>
      </c>
      <c r="M99" s="6" t="s">
        <v>318</v>
      </c>
      <c r="N99" s="23" t="s">
        <v>442</v>
      </c>
      <c r="O99" s="23">
        <v>146</v>
      </c>
      <c r="P99" s="23">
        <v>95.08</v>
      </c>
      <c r="Q99" s="23"/>
      <c r="R99" s="23" t="s">
        <v>483</v>
      </c>
      <c r="S99" s="23">
        <v>135</v>
      </c>
      <c r="T99" s="23">
        <v>93.83</v>
      </c>
      <c r="U99" s="23"/>
      <c r="V99" s="23" t="s">
        <v>504</v>
      </c>
      <c r="W99" s="23"/>
      <c r="X99" s="23"/>
      <c r="Y99" s="23"/>
      <c r="Z99" s="23"/>
      <c r="AA99" s="23"/>
      <c r="AB99" s="23">
        <v>1.25</v>
      </c>
      <c r="AC99" s="30" t="s">
        <v>525</v>
      </c>
      <c r="AD99" s="23">
        <v>1.01E-2</v>
      </c>
    </row>
    <row r="100" spans="2:30" x14ac:dyDescent="0.3">
      <c r="B100" s="6">
        <v>9810</v>
      </c>
      <c r="C100" s="6" t="str">
        <f>VLOOKUP(B100,'1_문헌특성'!A:AN,2,0)</f>
        <v>Couglin (2018)</v>
      </c>
      <c r="D100" s="23" t="str">
        <f>VLOOKUP(B100,'1_문헌특성'!A:AN,3,0)</f>
        <v>RCT</v>
      </c>
      <c r="E100" s="6" t="str">
        <f>VLOOKUP(B100,'1_문헌특성'!A:AN,8,0)</f>
        <v>남성생식기</v>
      </c>
      <c r="F100" s="6" t="str">
        <f>VLOOKUP(B100,'1_문헌특성'!A:AN,9,0)</f>
        <v>전립선암</v>
      </c>
      <c r="G100" s="6" t="str">
        <f>VLOOKUP(B100,'1_문헌특성'!A:AN,10,0)</f>
        <v>localised prostate cancer</v>
      </c>
      <c r="H100" s="23" t="str">
        <f>VLOOKUP(B100,'1_문헌특성'!A:AN,33,0)</f>
        <v>로봇 보조</v>
      </c>
      <c r="I100" s="23" t="str">
        <f>VLOOKUP(B100,'1_문헌특성'!A:AN,36,0)</f>
        <v>개복</v>
      </c>
      <c r="J100" s="6" t="s">
        <v>317</v>
      </c>
      <c r="K100" s="6" t="s">
        <v>324</v>
      </c>
      <c r="L100" s="6" t="s">
        <v>326</v>
      </c>
      <c r="M100" s="6" t="s">
        <v>322</v>
      </c>
      <c r="N100" s="23" t="s">
        <v>442</v>
      </c>
      <c r="O100" s="23">
        <v>146</v>
      </c>
      <c r="P100" s="23">
        <v>5.12</v>
      </c>
      <c r="Q100" s="23"/>
      <c r="R100" s="23" t="s">
        <v>484</v>
      </c>
      <c r="S100" s="23">
        <v>135</v>
      </c>
      <c r="T100" s="23">
        <v>6.2</v>
      </c>
      <c r="U100" s="23"/>
      <c r="V100" s="23" t="s">
        <v>505</v>
      </c>
      <c r="W100" s="23"/>
      <c r="X100" s="23"/>
      <c r="Y100" s="23"/>
      <c r="Z100" s="23"/>
      <c r="AA100" s="23"/>
      <c r="AB100" s="23">
        <v>-1.08</v>
      </c>
      <c r="AC100" s="30" t="s">
        <v>526</v>
      </c>
      <c r="AD100" s="23">
        <v>2.9999999999999997E-4</v>
      </c>
    </row>
    <row r="101" spans="2:30" x14ac:dyDescent="0.3">
      <c r="B101" s="6">
        <v>9810</v>
      </c>
      <c r="C101" s="6" t="str">
        <f>VLOOKUP(B101,'1_문헌특성'!A:AN,2,0)</f>
        <v>Couglin (2018)</v>
      </c>
      <c r="D101" s="23" t="str">
        <f>VLOOKUP(B101,'1_문헌특성'!A:AN,3,0)</f>
        <v>RCT</v>
      </c>
      <c r="E101" s="6" t="str">
        <f>VLOOKUP(B101,'1_문헌특성'!A:AN,8,0)</f>
        <v>남성생식기</v>
      </c>
      <c r="F101" s="6" t="str">
        <f>VLOOKUP(B101,'1_문헌특성'!A:AN,9,0)</f>
        <v>전립선암</v>
      </c>
      <c r="G101" s="6" t="str">
        <f>VLOOKUP(B101,'1_문헌특성'!A:AN,10,0)</f>
        <v>localised prostate cancer</v>
      </c>
      <c r="H101" s="23" t="str">
        <f>VLOOKUP(B101,'1_문헌특성'!A:AN,33,0)</f>
        <v>로봇 보조</v>
      </c>
      <c r="I101" s="23" t="str">
        <f>VLOOKUP(B101,'1_문헌특성'!A:AN,36,0)</f>
        <v>개복</v>
      </c>
      <c r="J101" s="6" t="s">
        <v>317</v>
      </c>
      <c r="K101" s="6" t="s">
        <v>325</v>
      </c>
      <c r="L101" s="6" t="s">
        <v>326</v>
      </c>
      <c r="M101" s="6" t="s">
        <v>323</v>
      </c>
      <c r="N101" s="23" t="s">
        <v>442</v>
      </c>
      <c r="O101" s="23">
        <v>146</v>
      </c>
      <c r="P101" s="23">
        <v>6.05</v>
      </c>
      <c r="Q101" s="23"/>
      <c r="R101" s="23" t="s">
        <v>485</v>
      </c>
      <c r="S101" s="23">
        <v>135</v>
      </c>
      <c r="T101" s="23">
        <v>6.27</v>
      </c>
      <c r="U101" s="23"/>
      <c r="V101" s="23" t="s">
        <v>506</v>
      </c>
      <c r="W101" s="23"/>
      <c r="X101" s="23"/>
      <c r="Y101" s="23"/>
      <c r="Z101" s="23"/>
      <c r="AA101" s="23"/>
      <c r="AB101" s="23">
        <v>-0.23</v>
      </c>
      <c r="AC101" s="30" t="s">
        <v>527</v>
      </c>
      <c r="AD101" s="23" t="s">
        <v>379</v>
      </c>
    </row>
    <row r="102" spans="2:30" x14ac:dyDescent="0.3">
      <c r="B102" s="6">
        <v>9810</v>
      </c>
      <c r="C102" s="6" t="str">
        <f>VLOOKUP(B102,'1_문헌특성'!A:AN,2,0)</f>
        <v>Couglin (2018)</v>
      </c>
      <c r="D102" s="23" t="str">
        <f>VLOOKUP(B102,'1_문헌특성'!A:AN,3,0)</f>
        <v>RCT</v>
      </c>
      <c r="E102" s="6" t="str">
        <f>VLOOKUP(B102,'1_문헌특성'!A:AN,8,0)</f>
        <v>남성생식기</v>
      </c>
      <c r="F102" s="6" t="str">
        <f>VLOOKUP(B102,'1_문헌특성'!A:AN,9,0)</f>
        <v>전립선암</v>
      </c>
      <c r="G102" s="6" t="str">
        <f>VLOOKUP(B102,'1_문헌특성'!A:AN,10,0)</f>
        <v>localised prostate cancer</v>
      </c>
      <c r="H102" s="23" t="str">
        <f>VLOOKUP(B102,'1_문헌특성'!A:AN,33,0)</f>
        <v>로봇 보조</v>
      </c>
      <c r="I102" s="23" t="str">
        <f>VLOOKUP(B102,'1_문헌특성'!A:AN,36,0)</f>
        <v>개복</v>
      </c>
      <c r="J102" s="6" t="s">
        <v>317</v>
      </c>
      <c r="K102" s="6" t="s">
        <v>465</v>
      </c>
      <c r="L102" s="6" t="s">
        <v>326</v>
      </c>
      <c r="M102" s="6" t="s">
        <v>465</v>
      </c>
      <c r="N102" s="23" t="s">
        <v>442</v>
      </c>
      <c r="O102" s="23">
        <v>146</v>
      </c>
      <c r="P102" s="23">
        <v>5.14</v>
      </c>
      <c r="Q102" s="23"/>
      <c r="R102" s="23" t="s">
        <v>486</v>
      </c>
      <c r="S102" s="23">
        <v>135</v>
      </c>
      <c r="T102" s="23">
        <v>5.0999999999999996</v>
      </c>
      <c r="U102" s="23"/>
      <c r="V102" s="23" t="s">
        <v>507</v>
      </c>
      <c r="W102" s="23"/>
      <c r="X102" s="23"/>
      <c r="Y102" s="23"/>
      <c r="Z102" s="23"/>
      <c r="AA102" s="23"/>
      <c r="AB102" s="23">
        <v>0.04</v>
      </c>
      <c r="AC102" s="30" t="s">
        <v>528</v>
      </c>
      <c r="AD102" s="23">
        <v>1E-4</v>
      </c>
    </row>
    <row r="103" spans="2:30" x14ac:dyDescent="0.3">
      <c r="B103" s="6">
        <v>9810</v>
      </c>
      <c r="C103" s="6" t="str">
        <f>VLOOKUP(B103,'1_문헌특성'!A:AN,2,0)</f>
        <v>Couglin (2018)</v>
      </c>
      <c r="D103" s="23" t="str">
        <f>VLOOKUP(B103,'1_문헌특성'!A:AN,3,0)</f>
        <v>RCT</v>
      </c>
      <c r="E103" s="6" t="str">
        <f>VLOOKUP(B103,'1_문헌특성'!A:AN,8,0)</f>
        <v>남성생식기</v>
      </c>
      <c r="F103" s="6" t="str">
        <f>VLOOKUP(B103,'1_문헌특성'!A:AN,9,0)</f>
        <v>전립선암</v>
      </c>
      <c r="G103" s="6" t="str">
        <f>VLOOKUP(B103,'1_문헌특성'!A:AN,10,0)</f>
        <v>localised prostate cancer</v>
      </c>
      <c r="H103" s="23" t="str">
        <f>VLOOKUP(B103,'1_문헌특성'!A:AN,33,0)</f>
        <v>로봇 보조</v>
      </c>
      <c r="I103" s="23" t="str">
        <f>VLOOKUP(B103,'1_문헌특성'!A:AN,36,0)</f>
        <v>개복</v>
      </c>
      <c r="J103" s="6" t="s">
        <v>317</v>
      </c>
      <c r="K103" s="6" t="s">
        <v>466</v>
      </c>
      <c r="L103" s="6" t="s">
        <v>326</v>
      </c>
      <c r="M103" s="6" t="s">
        <v>319</v>
      </c>
      <c r="N103" s="23" t="s">
        <v>442</v>
      </c>
      <c r="O103" s="23">
        <v>146</v>
      </c>
      <c r="P103" s="23">
        <v>68.63</v>
      </c>
      <c r="Q103" s="23"/>
      <c r="R103" s="23" t="s">
        <v>487</v>
      </c>
      <c r="S103" s="23">
        <v>135</v>
      </c>
      <c r="T103" s="23">
        <v>67.900000000000006</v>
      </c>
      <c r="U103" s="23"/>
      <c r="V103" s="23" t="s">
        <v>508</v>
      </c>
      <c r="W103" s="23"/>
      <c r="X103" s="23"/>
      <c r="Y103" s="23"/>
      <c r="Z103" s="23"/>
      <c r="AA103" s="23"/>
      <c r="AB103" s="23">
        <v>0.73</v>
      </c>
      <c r="AC103" s="30" t="s">
        <v>529</v>
      </c>
      <c r="AD103" s="23">
        <v>1E-4</v>
      </c>
    </row>
    <row r="104" spans="2:30" x14ac:dyDescent="0.3">
      <c r="B104" s="6">
        <v>9810</v>
      </c>
      <c r="C104" s="6" t="str">
        <f>VLOOKUP(B104,'1_문헌특성'!A:AN,2,0)</f>
        <v>Couglin (2018)</v>
      </c>
      <c r="D104" s="23" t="str">
        <f>VLOOKUP(B104,'1_문헌특성'!A:AN,3,0)</f>
        <v>RCT</v>
      </c>
      <c r="E104" s="6" t="str">
        <f>VLOOKUP(B104,'1_문헌특성'!A:AN,8,0)</f>
        <v>남성생식기</v>
      </c>
      <c r="F104" s="6" t="str">
        <f>VLOOKUP(B104,'1_문헌특성'!A:AN,9,0)</f>
        <v>전립선암</v>
      </c>
      <c r="G104" s="6" t="str">
        <f>VLOOKUP(B104,'1_문헌특성'!A:AN,10,0)</f>
        <v>localised prostate cancer</v>
      </c>
      <c r="H104" s="23" t="str">
        <f>VLOOKUP(B104,'1_문헌특성'!A:AN,33,0)</f>
        <v>로봇 보조</v>
      </c>
      <c r="I104" s="23" t="str">
        <f>VLOOKUP(B104,'1_문헌특성'!A:AN,36,0)</f>
        <v>개복</v>
      </c>
      <c r="J104" s="6" t="s">
        <v>317</v>
      </c>
      <c r="K104" s="6" t="s">
        <v>320</v>
      </c>
      <c r="L104" s="6" t="s">
        <v>326</v>
      </c>
      <c r="M104" s="6" t="s">
        <v>319</v>
      </c>
      <c r="N104" s="23" t="s">
        <v>443</v>
      </c>
      <c r="O104" s="23">
        <v>138</v>
      </c>
      <c r="P104" s="23">
        <v>54.2</v>
      </c>
      <c r="Q104" s="23"/>
      <c r="R104" s="23" t="s">
        <v>488</v>
      </c>
      <c r="S104" s="23">
        <v>131</v>
      </c>
      <c r="T104" s="23">
        <v>53.12</v>
      </c>
      <c r="U104" s="23"/>
      <c r="V104" s="23" t="s">
        <v>509</v>
      </c>
      <c r="W104" s="23"/>
      <c r="X104" s="23"/>
      <c r="Y104" s="23"/>
      <c r="Z104" s="23"/>
      <c r="AA104" s="23"/>
      <c r="AB104" s="23">
        <v>1.08</v>
      </c>
      <c r="AC104" s="30" t="s">
        <v>530</v>
      </c>
      <c r="AD104" s="23">
        <v>8.0000000000000004E-4</v>
      </c>
    </row>
    <row r="105" spans="2:30" x14ac:dyDescent="0.3">
      <c r="B105" s="6">
        <v>9810</v>
      </c>
      <c r="C105" s="6" t="str">
        <f>VLOOKUP(B105,'1_문헌특성'!A:AN,2,0)</f>
        <v>Couglin (2018)</v>
      </c>
      <c r="D105" s="23" t="str">
        <f>VLOOKUP(B105,'1_문헌특성'!A:AN,3,0)</f>
        <v>RCT</v>
      </c>
      <c r="E105" s="6" t="str">
        <f>VLOOKUP(B105,'1_문헌특성'!A:AN,8,0)</f>
        <v>남성생식기</v>
      </c>
      <c r="F105" s="6" t="str">
        <f>VLOOKUP(B105,'1_문헌특성'!A:AN,9,0)</f>
        <v>전립선암</v>
      </c>
      <c r="G105" s="6" t="str">
        <f>VLOOKUP(B105,'1_문헌특성'!A:AN,10,0)</f>
        <v>localised prostate cancer</v>
      </c>
      <c r="H105" s="23" t="str">
        <f>VLOOKUP(B105,'1_문헌특성'!A:AN,33,0)</f>
        <v>로봇 보조</v>
      </c>
      <c r="I105" s="23" t="str">
        <f>VLOOKUP(B105,'1_문헌특성'!A:AN,36,0)</f>
        <v>개복</v>
      </c>
      <c r="J105" s="6" t="s">
        <v>317</v>
      </c>
      <c r="K105" s="6" t="s">
        <v>321</v>
      </c>
      <c r="L105" s="6" t="s">
        <v>326</v>
      </c>
      <c r="M105" s="6" t="s">
        <v>319</v>
      </c>
      <c r="N105" s="23" t="s">
        <v>443</v>
      </c>
      <c r="O105" s="23">
        <v>138</v>
      </c>
      <c r="P105" s="23">
        <v>49.55</v>
      </c>
      <c r="Q105" s="23"/>
      <c r="R105" s="23" t="s">
        <v>489</v>
      </c>
      <c r="S105" s="23">
        <v>131</v>
      </c>
      <c r="T105" s="23">
        <v>48.77</v>
      </c>
      <c r="U105" s="23"/>
      <c r="V105" s="23" t="s">
        <v>510</v>
      </c>
      <c r="W105" s="23"/>
      <c r="X105" s="23"/>
      <c r="Y105" s="23"/>
      <c r="Z105" s="23"/>
      <c r="AA105" s="23"/>
      <c r="AB105" s="23">
        <v>0.78</v>
      </c>
      <c r="AC105" s="30" t="s">
        <v>531</v>
      </c>
      <c r="AD105" s="23">
        <v>1.1000000000000001E-3</v>
      </c>
    </row>
    <row r="106" spans="2:30" x14ac:dyDescent="0.3">
      <c r="B106" s="6">
        <v>9810</v>
      </c>
      <c r="C106" s="6" t="str">
        <f>VLOOKUP(B106,'1_문헌특성'!A:AN,2,0)</f>
        <v>Couglin (2018)</v>
      </c>
      <c r="D106" s="23" t="str">
        <f>VLOOKUP(B106,'1_문헌특성'!A:AN,3,0)</f>
        <v>RCT</v>
      </c>
      <c r="E106" s="6" t="str">
        <f>VLOOKUP(B106,'1_문헌특성'!A:AN,8,0)</f>
        <v>남성생식기</v>
      </c>
      <c r="F106" s="6" t="str">
        <f>VLOOKUP(B106,'1_문헌특성'!A:AN,9,0)</f>
        <v>전립선암</v>
      </c>
      <c r="G106" s="6" t="str">
        <f>VLOOKUP(B106,'1_문헌특성'!A:AN,10,0)</f>
        <v>localised prostate cancer</v>
      </c>
      <c r="H106" s="23" t="str">
        <f>VLOOKUP(B106,'1_문헌특성'!A:AN,33,0)</f>
        <v>로봇 보조</v>
      </c>
      <c r="I106" s="23" t="str">
        <f>VLOOKUP(B106,'1_문헌특성'!A:AN,36,0)</f>
        <v>개복</v>
      </c>
      <c r="J106" s="6" t="s">
        <v>317</v>
      </c>
      <c r="K106" s="6" t="s">
        <v>473</v>
      </c>
      <c r="L106" s="6" t="s">
        <v>326</v>
      </c>
      <c r="M106" s="6" t="s">
        <v>318</v>
      </c>
      <c r="N106" s="23" t="s">
        <v>443</v>
      </c>
      <c r="O106" s="23">
        <v>138</v>
      </c>
      <c r="P106" s="23">
        <v>95.38</v>
      </c>
      <c r="Q106" s="23"/>
      <c r="R106" s="23" t="s">
        <v>490</v>
      </c>
      <c r="S106" s="23">
        <v>131</v>
      </c>
      <c r="T106" s="23">
        <v>94.49</v>
      </c>
      <c r="U106" s="23"/>
      <c r="V106" s="23" t="s">
        <v>511</v>
      </c>
      <c r="W106" s="23"/>
      <c r="X106" s="23"/>
      <c r="Y106" s="23"/>
      <c r="Z106" s="23"/>
      <c r="AA106" s="23"/>
      <c r="AB106" s="23">
        <v>0.89</v>
      </c>
      <c r="AC106" s="30" t="s">
        <v>532</v>
      </c>
      <c r="AD106" s="23">
        <v>1.1999999999999999E-3</v>
      </c>
    </row>
    <row r="107" spans="2:30" x14ac:dyDescent="0.3">
      <c r="B107" s="6">
        <v>9810</v>
      </c>
      <c r="C107" s="6" t="str">
        <f>VLOOKUP(B107,'1_문헌특성'!A:AN,2,0)</f>
        <v>Couglin (2018)</v>
      </c>
      <c r="D107" s="23" t="str">
        <f>VLOOKUP(B107,'1_문헌특성'!A:AN,3,0)</f>
        <v>RCT</v>
      </c>
      <c r="E107" s="6" t="str">
        <f>VLOOKUP(B107,'1_문헌특성'!A:AN,8,0)</f>
        <v>남성생식기</v>
      </c>
      <c r="F107" s="6" t="str">
        <f>VLOOKUP(B107,'1_문헌특성'!A:AN,9,0)</f>
        <v>전립선암</v>
      </c>
      <c r="G107" s="6" t="str">
        <f>VLOOKUP(B107,'1_문헌특성'!A:AN,10,0)</f>
        <v>localised prostate cancer</v>
      </c>
      <c r="H107" s="23" t="str">
        <f>VLOOKUP(B107,'1_문헌특성'!A:AN,33,0)</f>
        <v>로봇 보조</v>
      </c>
      <c r="I107" s="23" t="str">
        <f>VLOOKUP(B107,'1_문헌특성'!A:AN,36,0)</f>
        <v>개복</v>
      </c>
      <c r="J107" s="6" t="s">
        <v>317</v>
      </c>
      <c r="K107" s="6" t="s">
        <v>324</v>
      </c>
      <c r="L107" s="6" t="s">
        <v>326</v>
      </c>
      <c r="M107" s="6" t="s">
        <v>322</v>
      </c>
      <c r="N107" s="23" t="s">
        <v>443</v>
      </c>
      <c r="O107" s="23">
        <v>138</v>
      </c>
      <c r="P107" s="23">
        <v>4.6399999999999997</v>
      </c>
      <c r="Q107" s="23"/>
      <c r="R107" s="23" t="s">
        <v>491</v>
      </c>
      <c r="S107" s="23">
        <v>131</v>
      </c>
      <c r="T107" s="23">
        <v>5.8</v>
      </c>
      <c r="U107" s="23"/>
      <c r="V107" s="23" t="s">
        <v>512</v>
      </c>
      <c r="W107" s="23"/>
      <c r="X107" s="23"/>
      <c r="Y107" s="23"/>
      <c r="Z107" s="23"/>
      <c r="AA107" s="23"/>
      <c r="AB107" s="23">
        <v>-1.1499999999999999</v>
      </c>
      <c r="AC107" s="30" t="s">
        <v>533</v>
      </c>
      <c r="AD107" s="23">
        <v>1E-4</v>
      </c>
    </row>
    <row r="108" spans="2:30" x14ac:dyDescent="0.3">
      <c r="B108" s="6">
        <v>9810</v>
      </c>
      <c r="C108" s="6" t="str">
        <f>VLOOKUP(B108,'1_문헌특성'!A:AN,2,0)</f>
        <v>Couglin (2018)</v>
      </c>
      <c r="D108" s="23" t="str">
        <f>VLOOKUP(B108,'1_문헌특성'!A:AN,3,0)</f>
        <v>RCT</v>
      </c>
      <c r="E108" s="6" t="str">
        <f>VLOOKUP(B108,'1_문헌특성'!A:AN,8,0)</f>
        <v>남성생식기</v>
      </c>
      <c r="F108" s="6" t="str">
        <f>VLOOKUP(B108,'1_문헌특성'!A:AN,9,0)</f>
        <v>전립선암</v>
      </c>
      <c r="G108" s="6" t="str">
        <f>VLOOKUP(B108,'1_문헌특성'!A:AN,10,0)</f>
        <v>localised prostate cancer</v>
      </c>
      <c r="H108" s="23" t="str">
        <f>VLOOKUP(B108,'1_문헌특성'!A:AN,33,0)</f>
        <v>로봇 보조</v>
      </c>
      <c r="I108" s="23" t="str">
        <f>VLOOKUP(B108,'1_문헌특성'!A:AN,36,0)</f>
        <v>개복</v>
      </c>
      <c r="J108" s="6" t="s">
        <v>317</v>
      </c>
      <c r="K108" s="6" t="s">
        <v>325</v>
      </c>
      <c r="L108" s="6" t="s">
        <v>326</v>
      </c>
      <c r="M108" s="6" t="s">
        <v>323</v>
      </c>
      <c r="N108" s="23" t="s">
        <v>443</v>
      </c>
      <c r="O108" s="23">
        <v>138</v>
      </c>
      <c r="P108" s="23">
        <v>6.03</v>
      </c>
      <c r="Q108" s="23"/>
      <c r="R108" s="23" t="s">
        <v>492</v>
      </c>
      <c r="S108" s="23">
        <v>131</v>
      </c>
      <c r="T108" s="23">
        <v>6.08</v>
      </c>
      <c r="U108" s="23"/>
      <c r="V108" s="23" t="s">
        <v>513</v>
      </c>
      <c r="W108" s="23"/>
      <c r="X108" s="23"/>
      <c r="Y108" s="23"/>
      <c r="Z108" s="23"/>
      <c r="AA108" s="23"/>
      <c r="AB108" s="23">
        <v>-0.04</v>
      </c>
      <c r="AC108" s="30" t="s">
        <v>534</v>
      </c>
      <c r="AD108" s="23">
        <v>1E-4</v>
      </c>
    </row>
    <row r="109" spans="2:30" x14ac:dyDescent="0.3">
      <c r="B109" s="6">
        <v>9810</v>
      </c>
      <c r="C109" s="6" t="str">
        <f>VLOOKUP(B109,'1_문헌특성'!A:AN,2,0)</f>
        <v>Couglin (2018)</v>
      </c>
      <c r="D109" s="23" t="str">
        <f>VLOOKUP(B109,'1_문헌특성'!A:AN,3,0)</f>
        <v>RCT</v>
      </c>
      <c r="E109" s="6" t="str">
        <f>VLOOKUP(B109,'1_문헌특성'!A:AN,8,0)</f>
        <v>남성생식기</v>
      </c>
      <c r="F109" s="6" t="str">
        <f>VLOOKUP(B109,'1_문헌특성'!A:AN,9,0)</f>
        <v>전립선암</v>
      </c>
      <c r="G109" s="6" t="str">
        <f>VLOOKUP(B109,'1_문헌특성'!A:AN,10,0)</f>
        <v>localised prostate cancer</v>
      </c>
      <c r="H109" s="23" t="str">
        <f>VLOOKUP(B109,'1_문헌특성'!A:AN,33,0)</f>
        <v>로봇 보조</v>
      </c>
      <c r="I109" s="23" t="str">
        <f>VLOOKUP(B109,'1_문헌특성'!A:AN,36,0)</f>
        <v>개복</v>
      </c>
      <c r="J109" s="6" t="s">
        <v>317</v>
      </c>
      <c r="K109" s="6" t="s">
        <v>465</v>
      </c>
      <c r="L109" s="6" t="s">
        <v>326</v>
      </c>
      <c r="M109" s="6" t="s">
        <v>465</v>
      </c>
      <c r="N109" s="23" t="s">
        <v>443</v>
      </c>
      <c r="O109" s="23">
        <v>138</v>
      </c>
      <c r="P109" s="23">
        <v>5.21</v>
      </c>
      <c r="Q109" s="23"/>
      <c r="R109" s="23" t="s">
        <v>493</v>
      </c>
      <c r="S109" s="23">
        <v>131</v>
      </c>
      <c r="T109" s="23">
        <v>4.88</v>
      </c>
      <c r="U109" s="23"/>
      <c r="V109" s="23" t="s">
        <v>514</v>
      </c>
      <c r="W109" s="23"/>
      <c r="X109" s="23"/>
      <c r="Y109" s="23"/>
      <c r="Z109" s="23"/>
      <c r="AA109" s="23"/>
      <c r="AB109" s="23">
        <v>0.33</v>
      </c>
      <c r="AC109" s="30" t="s">
        <v>535</v>
      </c>
      <c r="AD109" s="23">
        <v>1.6000000000000001E-3</v>
      </c>
    </row>
    <row r="110" spans="2:30" x14ac:dyDescent="0.3">
      <c r="B110" s="6">
        <v>9810</v>
      </c>
      <c r="C110" s="6" t="str">
        <f>VLOOKUP(B110,'1_문헌특성'!A:AN,2,0)</f>
        <v>Couglin (2018)</v>
      </c>
      <c r="D110" s="23" t="str">
        <f>VLOOKUP(B110,'1_문헌특성'!A:AN,3,0)</f>
        <v>RCT</v>
      </c>
      <c r="E110" s="6" t="str">
        <f>VLOOKUP(B110,'1_문헌특성'!A:AN,8,0)</f>
        <v>남성생식기</v>
      </c>
      <c r="F110" s="6" t="str">
        <f>VLOOKUP(B110,'1_문헌특성'!A:AN,9,0)</f>
        <v>전립선암</v>
      </c>
      <c r="G110" s="6" t="str">
        <f>VLOOKUP(B110,'1_문헌특성'!A:AN,10,0)</f>
        <v>localised prostate cancer</v>
      </c>
      <c r="H110" s="23" t="str">
        <f>VLOOKUP(B110,'1_문헌특성'!A:AN,33,0)</f>
        <v>로봇 보조</v>
      </c>
      <c r="I110" s="23" t="str">
        <f>VLOOKUP(B110,'1_문헌특성'!A:AN,36,0)</f>
        <v>개복</v>
      </c>
      <c r="J110" s="6" t="s">
        <v>317</v>
      </c>
      <c r="K110" s="6" t="s">
        <v>466</v>
      </c>
      <c r="L110" s="6" t="s">
        <v>326</v>
      </c>
      <c r="M110" s="6" t="s">
        <v>319</v>
      </c>
      <c r="N110" s="23" t="s">
        <v>443</v>
      </c>
      <c r="O110" s="23">
        <v>138</v>
      </c>
      <c r="P110" s="23">
        <v>69.88</v>
      </c>
      <c r="Q110" s="23"/>
      <c r="R110" s="23" t="s">
        <v>494</v>
      </c>
      <c r="S110" s="23">
        <v>131</v>
      </c>
      <c r="T110" s="23">
        <v>66.92</v>
      </c>
      <c r="U110" s="23"/>
      <c r="V110" s="23" t="s">
        <v>515</v>
      </c>
      <c r="W110" s="23"/>
      <c r="X110" s="23"/>
      <c r="Y110" s="23"/>
      <c r="Z110" s="23"/>
      <c r="AA110" s="23"/>
      <c r="AB110" s="23">
        <v>2.96</v>
      </c>
      <c r="AC110" s="30" t="s">
        <v>536</v>
      </c>
      <c r="AD110" s="23">
        <v>2.8E-3</v>
      </c>
    </row>
    <row r="111" spans="2:30" hidden="1" x14ac:dyDescent="0.3">
      <c r="B111" s="6">
        <v>51056</v>
      </c>
      <c r="C111" s="6" t="str">
        <f>VLOOKUP(B111,'1_문헌특성'!A:AN,2,0)</f>
        <v>Porpiglia (2013)</v>
      </c>
      <c r="D111" s="23" t="str">
        <f>VLOOKUP(B111,'1_문헌특성'!A:AN,3,0)</f>
        <v>RCT</v>
      </c>
      <c r="E111" s="6" t="str">
        <f>VLOOKUP(B111,'1_문헌특성'!A:AN,8,0)</f>
        <v>남성생식기</v>
      </c>
      <c r="F111" s="6" t="str">
        <f>VLOOKUP(B111,'1_문헌특성'!A:AN,9,0)</f>
        <v>전립선암</v>
      </c>
      <c r="G111" s="6" t="str">
        <f>VLOOKUP(B111,'1_문헌특성'!A:AN,10,0)</f>
        <v>prostate cancer</v>
      </c>
      <c r="H111" s="23" t="str">
        <f>VLOOKUP(B111,'1_문헌특성'!A:AN,33,0)</f>
        <v>로봇 보조</v>
      </c>
      <c r="I111" s="23" t="str">
        <f>VLOOKUP(B111,'1_문헌특성'!A:AN,36,0)</f>
        <v>복강경</v>
      </c>
      <c r="J111" s="6" t="s">
        <v>725</v>
      </c>
      <c r="K111" s="6" t="s">
        <v>560</v>
      </c>
      <c r="L111" s="6" t="s">
        <v>378</v>
      </c>
      <c r="M111" s="6" t="s">
        <v>376</v>
      </c>
      <c r="N111" s="23"/>
      <c r="O111" s="23">
        <v>60</v>
      </c>
      <c r="P111" s="23">
        <v>147.6</v>
      </c>
      <c r="Q111" s="23">
        <v>27.1</v>
      </c>
      <c r="R111" s="23"/>
      <c r="S111" s="23">
        <v>60</v>
      </c>
      <c r="T111" s="23">
        <v>138.1</v>
      </c>
      <c r="U111" s="23">
        <v>29.7</v>
      </c>
      <c r="V111" s="23"/>
      <c r="W111" s="23">
        <v>6.8000000000000005E-2</v>
      </c>
      <c r="X111" s="23"/>
      <c r="Y111" s="23"/>
      <c r="Z111" s="23"/>
      <c r="AA111" s="23"/>
      <c r="AB111" s="23"/>
      <c r="AC111" s="23"/>
      <c r="AD111" s="23"/>
    </row>
    <row r="112" spans="2:30" hidden="1" x14ac:dyDescent="0.3">
      <c r="B112" s="6">
        <v>51056</v>
      </c>
      <c r="C112" s="6" t="str">
        <f>VLOOKUP(B112,'1_문헌특성'!A:AN,2,0)</f>
        <v>Porpiglia (2013)</v>
      </c>
      <c r="D112" s="23" t="str">
        <f>VLOOKUP(B112,'1_문헌특성'!A:AN,3,0)</f>
        <v>RCT</v>
      </c>
      <c r="E112" s="6" t="str">
        <f>VLOOKUP(B112,'1_문헌특성'!A:AN,8,0)</f>
        <v>남성생식기</v>
      </c>
      <c r="F112" s="6" t="str">
        <f>VLOOKUP(B112,'1_문헌특성'!A:AN,9,0)</f>
        <v>전립선암</v>
      </c>
      <c r="G112" s="6" t="str">
        <f>VLOOKUP(B112,'1_문헌특성'!A:AN,10,0)</f>
        <v>prostate cancer</v>
      </c>
      <c r="H112" s="23" t="str">
        <f>VLOOKUP(B112,'1_문헌특성'!A:AN,33,0)</f>
        <v>로봇 보조</v>
      </c>
      <c r="I112" s="23" t="str">
        <f>VLOOKUP(B112,'1_문헌특성'!A:AN,36,0)</f>
        <v>복강경</v>
      </c>
      <c r="J112" s="6" t="s">
        <v>725</v>
      </c>
      <c r="K112" s="6" t="s">
        <v>114</v>
      </c>
      <c r="L112" s="6" t="s">
        <v>378</v>
      </c>
      <c r="M112" s="6" t="s">
        <v>376</v>
      </c>
      <c r="N112" s="23"/>
      <c r="O112" s="23">
        <v>60</v>
      </c>
      <c r="P112" s="23">
        <v>202</v>
      </c>
      <c r="Q112" s="23">
        <v>124</v>
      </c>
      <c r="R112" s="23"/>
      <c r="S112" s="23">
        <v>60</v>
      </c>
      <c r="T112" s="23">
        <v>234.1</v>
      </c>
      <c r="U112" s="23">
        <v>150.1</v>
      </c>
      <c r="V112" s="23"/>
      <c r="W112" s="23">
        <v>0.20300000000000001</v>
      </c>
      <c r="X112" s="23"/>
      <c r="Y112" s="23"/>
      <c r="Z112" s="23"/>
      <c r="AA112" s="23"/>
      <c r="AB112" s="23"/>
      <c r="AC112" s="23"/>
      <c r="AD112" s="23"/>
    </row>
    <row r="113" spans="2:30" hidden="1" x14ac:dyDescent="0.3">
      <c r="B113" s="6">
        <v>51056</v>
      </c>
      <c r="C113" s="6" t="str">
        <f>VLOOKUP(B113,'1_문헌특성'!A:AN,2,0)</f>
        <v>Porpiglia (2013)</v>
      </c>
      <c r="D113" s="23" t="str">
        <f>VLOOKUP(B113,'1_문헌특성'!A:AN,3,0)</f>
        <v>RCT</v>
      </c>
      <c r="E113" s="6" t="str">
        <f>VLOOKUP(B113,'1_문헌특성'!A:AN,8,0)</f>
        <v>남성생식기</v>
      </c>
      <c r="F113" s="6" t="str">
        <f>VLOOKUP(B113,'1_문헌특성'!A:AN,9,0)</f>
        <v>전립선암</v>
      </c>
      <c r="G113" s="6" t="str">
        <f>VLOOKUP(B113,'1_문헌특성'!A:AN,10,0)</f>
        <v>prostate cancer</v>
      </c>
      <c r="H113" s="23" t="str">
        <f>VLOOKUP(B113,'1_문헌특성'!A:AN,33,0)</f>
        <v>로봇 보조</v>
      </c>
      <c r="I113" s="23" t="str">
        <f>VLOOKUP(B113,'1_문헌특성'!A:AN,36,0)</f>
        <v>복강경</v>
      </c>
      <c r="J113" s="6" t="s">
        <v>725</v>
      </c>
      <c r="K113" s="6" t="s">
        <v>227</v>
      </c>
      <c r="L113" s="6" t="s">
        <v>378</v>
      </c>
      <c r="M113" s="6"/>
      <c r="N113" s="23"/>
      <c r="O113" s="23">
        <v>60</v>
      </c>
      <c r="P113" s="23">
        <v>46.7</v>
      </c>
      <c r="Q113" s="23">
        <v>15.7</v>
      </c>
      <c r="R113" s="23"/>
      <c r="S113" s="23">
        <v>60</v>
      </c>
      <c r="T113" s="23">
        <v>50.2</v>
      </c>
      <c r="U113" s="23">
        <v>15.8</v>
      </c>
      <c r="V113" s="23"/>
      <c r="W113" s="23">
        <v>0.215</v>
      </c>
      <c r="X113" s="23"/>
      <c r="Y113" s="23"/>
      <c r="Z113" s="23"/>
      <c r="AA113" s="23"/>
      <c r="AB113" s="23"/>
      <c r="AC113" s="23"/>
      <c r="AD113" s="23"/>
    </row>
    <row r="114" spans="2:30" x14ac:dyDescent="0.3">
      <c r="B114" s="6">
        <v>53827</v>
      </c>
      <c r="C114" s="6" t="str">
        <f>VLOOKUP(B114,'1_문헌특성'!A:AN,2,0)</f>
        <v>Asimakopoulos (2011)</v>
      </c>
      <c r="D114" s="23" t="str">
        <f>VLOOKUP(B114,'1_문헌특성'!A:AN,3,0)</f>
        <v>RCT</v>
      </c>
      <c r="E114" s="6" t="str">
        <f>VLOOKUP(B114,'1_문헌특성'!A:AN,8,0)</f>
        <v>남성생식기</v>
      </c>
      <c r="F114" s="6" t="str">
        <f>VLOOKUP(B114,'1_문헌특성'!A:AN,9,0)</f>
        <v>전립선암</v>
      </c>
      <c r="G114" s="6" t="str">
        <f>VLOOKUP(B114,'1_문헌특성'!A:AN,10,0)</f>
        <v>localized prostate cancer</v>
      </c>
      <c r="H114" s="23" t="str">
        <f>VLOOKUP(B114,'1_문헌특성'!A:AN,33,0)</f>
        <v>로봇 보조</v>
      </c>
      <c r="I114" s="23" t="str">
        <f>VLOOKUP(B114,'1_문헌특성'!A:AN,36,0)</f>
        <v>복강경</v>
      </c>
      <c r="J114" s="6" t="s">
        <v>726</v>
      </c>
      <c r="K114" s="6" t="s">
        <v>678</v>
      </c>
      <c r="L114" s="6" t="s">
        <v>679</v>
      </c>
      <c r="M114" s="6" t="s">
        <v>680</v>
      </c>
      <c r="N114" s="23"/>
      <c r="O114" s="23">
        <v>52</v>
      </c>
      <c r="P114" s="23">
        <v>2.56</v>
      </c>
      <c r="Q114" s="23">
        <v>4.21</v>
      </c>
      <c r="R114" s="23"/>
      <c r="S114" s="23">
        <v>60</v>
      </c>
      <c r="T114" s="23">
        <v>3.03</v>
      </c>
      <c r="U114" s="23">
        <v>2.92</v>
      </c>
      <c r="V114" s="23"/>
      <c r="W114" s="23">
        <v>0.27</v>
      </c>
      <c r="X114" s="23"/>
      <c r="Y114" s="23"/>
      <c r="Z114" s="23"/>
      <c r="AA114" s="23"/>
      <c r="AB114" s="23"/>
      <c r="AC114" s="23"/>
      <c r="AD114" s="23"/>
    </row>
    <row r="115" spans="2:30" hidden="1" x14ac:dyDescent="0.3">
      <c r="B115" s="6">
        <v>53827</v>
      </c>
      <c r="C115" s="6" t="str">
        <f>VLOOKUP(B115,'1_문헌특성'!A:AN,2,0)</f>
        <v>Asimakopoulos (2011)</v>
      </c>
      <c r="D115" s="23" t="str">
        <f>VLOOKUP(B115,'1_문헌특성'!A:AN,3,0)</f>
        <v>RCT</v>
      </c>
      <c r="E115" s="6" t="str">
        <f>VLOOKUP(B115,'1_문헌특성'!A:AN,8,0)</f>
        <v>남성생식기</v>
      </c>
      <c r="F115" s="6" t="str">
        <f>VLOOKUP(B115,'1_문헌특성'!A:AN,9,0)</f>
        <v>전립선암</v>
      </c>
      <c r="G115" s="6" t="str">
        <f>VLOOKUP(B115,'1_문헌특성'!A:AN,10,0)</f>
        <v>localized prostate cancer</v>
      </c>
      <c r="H115" s="23" t="str">
        <f>VLOOKUP(B115,'1_문헌특성'!A:AN,33,0)</f>
        <v>로봇 보조</v>
      </c>
      <c r="I115" s="23" t="str">
        <f>VLOOKUP(B115,'1_문헌특성'!A:AN,36,0)</f>
        <v>복강경</v>
      </c>
      <c r="J115" s="6" t="s">
        <v>725</v>
      </c>
      <c r="K115" s="6" t="s">
        <v>683</v>
      </c>
      <c r="L115" s="6" t="s">
        <v>679</v>
      </c>
      <c r="M115" s="6" t="s">
        <v>684</v>
      </c>
      <c r="N115" s="23"/>
      <c r="O115" s="23">
        <v>52</v>
      </c>
      <c r="P115" s="23">
        <v>7.25</v>
      </c>
      <c r="Q115" s="23">
        <v>2.7</v>
      </c>
      <c r="R115" s="23"/>
      <c r="S115" s="23">
        <v>60</v>
      </c>
      <c r="T115" s="23">
        <v>7.45</v>
      </c>
      <c r="U115" s="23">
        <v>2.2999999999999998</v>
      </c>
      <c r="V115" s="23"/>
      <c r="W115" s="23">
        <v>0.14000000000000001</v>
      </c>
      <c r="X115" s="23"/>
      <c r="Y115" s="23"/>
      <c r="Z115" s="23"/>
      <c r="AA115" s="23"/>
      <c r="AB115" s="23"/>
      <c r="AC115" s="23"/>
      <c r="AD115" s="23"/>
    </row>
    <row r="116" spans="2:30" x14ac:dyDescent="0.3">
      <c r="B116" s="6">
        <v>53827</v>
      </c>
      <c r="C116" s="6" t="str">
        <f>VLOOKUP(B116,'1_문헌특성'!A:AN,2,0)</f>
        <v>Asimakopoulos (2011)</v>
      </c>
      <c r="D116" s="23" t="str">
        <f>VLOOKUP(B116,'1_문헌특성'!A:AN,3,0)</f>
        <v>RCT</v>
      </c>
      <c r="E116" s="6" t="str">
        <f>VLOOKUP(B116,'1_문헌특성'!A:AN,8,0)</f>
        <v>남성생식기</v>
      </c>
      <c r="F116" s="6" t="str">
        <f>VLOOKUP(B116,'1_문헌특성'!A:AN,9,0)</f>
        <v>전립선암</v>
      </c>
      <c r="G116" s="6" t="str">
        <f>VLOOKUP(B116,'1_문헌특성'!A:AN,10,0)</f>
        <v>localized prostate cancer</v>
      </c>
      <c r="H116" s="23" t="str">
        <f>VLOOKUP(B116,'1_문헌특성'!A:AN,33,0)</f>
        <v>로봇 보조</v>
      </c>
      <c r="I116" s="23" t="str">
        <f>VLOOKUP(B116,'1_문헌특성'!A:AN,36,0)</f>
        <v>복강경</v>
      </c>
      <c r="J116" s="6" t="s">
        <v>727</v>
      </c>
      <c r="K116" s="6" t="s">
        <v>692</v>
      </c>
      <c r="L116" s="6" t="s">
        <v>693</v>
      </c>
      <c r="M116" s="6"/>
      <c r="N116" s="23" t="s">
        <v>694</v>
      </c>
      <c r="O116" s="23">
        <v>52</v>
      </c>
      <c r="P116" s="23">
        <v>22.32</v>
      </c>
      <c r="Q116" s="23">
        <v>3.52</v>
      </c>
      <c r="R116" s="23"/>
      <c r="S116" s="23">
        <v>60</v>
      </c>
      <c r="T116" s="23">
        <v>22.73</v>
      </c>
      <c r="U116" s="23">
        <v>3.49</v>
      </c>
      <c r="V116" s="23"/>
      <c r="W116" s="23">
        <v>0.23</v>
      </c>
      <c r="X116" s="23"/>
      <c r="Y116" s="23"/>
      <c r="Z116" s="23"/>
      <c r="AA116" s="23"/>
      <c r="AB116" s="23"/>
      <c r="AC116" s="23"/>
      <c r="AD116" s="23"/>
    </row>
    <row r="117" spans="2:30" x14ac:dyDescent="0.3">
      <c r="B117" s="6">
        <v>53827</v>
      </c>
      <c r="C117" s="6" t="str">
        <f>VLOOKUP(B117,'1_문헌특성'!A:AN,2,0)</f>
        <v>Asimakopoulos (2011)</v>
      </c>
      <c r="D117" s="23" t="str">
        <f>VLOOKUP(B117,'1_문헌특성'!A:AN,3,0)</f>
        <v>RCT</v>
      </c>
      <c r="E117" s="6" t="str">
        <f>VLOOKUP(B117,'1_문헌특성'!A:AN,8,0)</f>
        <v>남성생식기</v>
      </c>
      <c r="F117" s="6" t="str">
        <f>VLOOKUP(B117,'1_문헌특성'!A:AN,9,0)</f>
        <v>전립선암</v>
      </c>
      <c r="G117" s="6" t="str">
        <f>VLOOKUP(B117,'1_문헌특성'!A:AN,10,0)</f>
        <v>localized prostate cancer</v>
      </c>
      <c r="H117" s="23" t="str">
        <f>VLOOKUP(B117,'1_문헌특성'!A:AN,33,0)</f>
        <v>로봇 보조</v>
      </c>
      <c r="I117" s="23" t="str">
        <f>VLOOKUP(B117,'1_문헌특성'!A:AN,36,0)</f>
        <v>복강경</v>
      </c>
      <c r="J117" s="6" t="s">
        <v>727</v>
      </c>
      <c r="K117" s="6" t="s">
        <v>692</v>
      </c>
      <c r="L117" s="6" t="s">
        <v>693</v>
      </c>
      <c r="M117" s="6"/>
      <c r="N117" s="23" t="s">
        <v>695</v>
      </c>
      <c r="O117" s="23">
        <v>52</v>
      </c>
      <c r="P117" s="23">
        <v>21</v>
      </c>
      <c r="Q117" s="23">
        <v>6.34</v>
      </c>
      <c r="R117" s="23"/>
      <c r="S117" s="23">
        <v>60</v>
      </c>
      <c r="T117" s="23">
        <v>17.77</v>
      </c>
      <c r="U117" s="23">
        <v>6.52</v>
      </c>
      <c r="V117" s="23"/>
      <c r="W117" s="23">
        <v>5.0000000000000001E-3</v>
      </c>
      <c r="X117" s="23">
        <v>2.42</v>
      </c>
      <c r="Y117" s="23">
        <v>2.82</v>
      </c>
      <c r="Z117" s="23">
        <v>4.7</v>
      </c>
      <c r="AA117" s="23">
        <v>3.43</v>
      </c>
      <c r="AB117" s="23"/>
      <c r="AC117" s="23"/>
      <c r="AD117" s="23">
        <v>2.9999999999999997E-4</v>
      </c>
    </row>
    <row r="118" spans="2:30" x14ac:dyDescent="0.3">
      <c r="B118" s="6">
        <v>53827</v>
      </c>
      <c r="C118" s="6" t="str">
        <f>VLOOKUP(B118,'1_문헌특성'!A:AN,2,0)</f>
        <v>Asimakopoulos (2011)</v>
      </c>
      <c r="D118" s="23" t="str">
        <f>VLOOKUP(B118,'1_문헌특성'!A:AN,3,0)</f>
        <v>RCT</v>
      </c>
      <c r="E118" s="6" t="str">
        <f>VLOOKUP(B118,'1_문헌특성'!A:AN,8,0)</f>
        <v>남성생식기</v>
      </c>
      <c r="F118" s="6" t="str">
        <f>VLOOKUP(B118,'1_문헌특성'!A:AN,9,0)</f>
        <v>전립선암</v>
      </c>
      <c r="G118" s="6" t="str">
        <f>VLOOKUP(B118,'1_문헌특성'!A:AN,10,0)</f>
        <v>localized prostate cancer</v>
      </c>
      <c r="H118" s="23" t="str">
        <f>VLOOKUP(B118,'1_문헌특성'!A:AN,33,0)</f>
        <v>로봇 보조</v>
      </c>
      <c r="I118" s="23" t="str">
        <f>VLOOKUP(B118,'1_문헌특성'!A:AN,36,0)</f>
        <v>복강경</v>
      </c>
      <c r="J118" s="6" t="s">
        <v>727</v>
      </c>
      <c r="K118" s="6" t="s">
        <v>705</v>
      </c>
      <c r="L118" s="6" t="s">
        <v>693</v>
      </c>
      <c r="M118" s="6" t="s">
        <v>680</v>
      </c>
      <c r="N118" s="23" t="s">
        <v>695</v>
      </c>
      <c r="O118" s="23">
        <v>52</v>
      </c>
      <c r="P118" s="23">
        <v>2.37</v>
      </c>
      <c r="Q118" s="23">
        <v>2.27</v>
      </c>
      <c r="R118" s="23"/>
      <c r="S118" s="23">
        <v>60</v>
      </c>
      <c r="T118" s="23">
        <v>6.32</v>
      </c>
      <c r="U118" s="23">
        <v>5.16</v>
      </c>
      <c r="V118" s="23"/>
      <c r="W118" s="23">
        <v>1E-4</v>
      </c>
      <c r="X118" s="23"/>
      <c r="Y118" s="23"/>
      <c r="Z118" s="23"/>
      <c r="AA118" s="23"/>
      <c r="AB118" s="23"/>
      <c r="AC118" s="23"/>
      <c r="AD118" s="23"/>
    </row>
  </sheetData>
  <sheetProtection algorithmName="SHA-512" hashValue="qoFBegNrYBhQpk9RCR7jLH/fxrJe5gpm5fe4nhTIxFM1O0MIe/pgtcE53UCahQGKyl0NdsAwhW1wJV+quDACfg==" saltValue="9s/f0rG3BG2pzv7am9slIg==" spinCount="100000" sheet="1" objects="1" scenarios="1" selectLockedCells="1" selectUnlockedCells="1"/>
  <autoFilter ref="B7:AD118">
    <filterColumn colId="8">
      <filters>
        <filter val="continence"/>
        <filter val="potency"/>
        <filter val="sexual function"/>
        <filter val="urinary function"/>
        <filter val="삶의 질"/>
      </filters>
    </filterColumn>
  </autoFilter>
  <mergeCells count="4">
    <mergeCell ref="O6:R6"/>
    <mergeCell ref="S6:W6"/>
    <mergeCell ref="X6:AA6"/>
    <mergeCell ref="AB6:AC6"/>
  </mergeCells>
  <phoneticPr fontId="1"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72"/>
  <sheetViews>
    <sheetView workbookViewId="0">
      <pane xSplit="9" ySplit="7" topLeftCell="J8" activePane="bottomRight" state="frozen"/>
      <selection pane="topRight" activeCell="J1" sqref="J1"/>
      <selection pane="bottomLeft" activeCell="A8" sqref="A8"/>
      <selection pane="bottomRight" activeCell="J18" sqref="J18"/>
    </sheetView>
  </sheetViews>
  <sheetFormatPr defaultRowHeight="12" x14ac:dyDescent="0.3"/>
  <cols>
    <col min="1" max="1" width="9" style="3"/>
    <col min="2" max="2" width="0" style="3" hidden="1" customWidth="1"/>
    <col min="3" max="3" width="9" style="3"/>
    <col min="4" max="6" width="9" style="29"/>
    <col min="7" max="7" width="23.125" style="3" customWidth="1"/>
    <col min="8" max="9" width="9" style="3"/>
    <col min="10" max="10" width="11.25" style="3" customWidth="1"/>
    <col min="11" max="11" width="25.25" style="3" customWidth="1"/>
    <col min="12" max="12" width="10.875" style="3" customWidth="1"/>
    <col min="13" max="13" width="9" style="3"/>
    <col min="14" max="14" width="9.25" style="29" customWidth="1"/>
    <col min="15" max="25" width="9" style="29"/>
    <col min="26" max="16384" width="9" style="3"/>
  </cols>
  <sheetData>
    <row r="1" spans="2:26" hidden="1" x14ac:dyDescent="0.3">
      <c r="C1" s="2" t="s">
        <v>53</v>
      </c>
      <c r="E1" s="3"/>
      <c r="F1" s="3"/>
    </row>
    <row r="2" spans="2:26" hidden="1" x14ac:dyDescent="0.3">
      <c r="C2" s="10" t="s">
        <v>34</v>
      </c>
      <c r="E2" s="3"/>
      <c r="F2" s="3"/>
    </row>
    <row r="3" spans="2:26" hidden="1" x14ac:dyDescent="0.3">
      <c r="C3" s="10" t="s">
        <v>35</v>
      </c>
      <c r="E3" s="3"/>
      <c r="F3" s="3"/>
    </row>
    <row r="4" spans="2:26" hidden="1" x14ac:dyDescent="0.3">
      <c r="C4" s="10"/>
      <c r="E4" s="3"/>
      <c r="F4" s="3"/>
    </row>
    <row r="5" spans="2:26" hidden="1" x14ac:dyDescent="0.3">
      <c r="C5" s="10" t="s">
        <v>71</v>
      </c>
      <c r="E5" s="3"/>
      <c r="F5" s="3"/>
    </row>
    <row r="6" spans="2:26" ht="16.5" customHeight="1" x14ac:dyDescent="0.3">
      <c r="O6" s="36" t="s">
        <v>26</v>
      </c>
      <c r="P6" s="37"/>
      <c r="Q6" s="38"/>
      <c r="R6" s="36" t="s">
        <v>27</v>
      </c>
      <c r="S6" s="37"/>
      <c r="T6" s="38"/>
      <c r="U6" s="32"/>
      <c r="V6" s="36" t="s">
        <v>58</v>
      </c>
      <c r="W6" s="37"/>
      <c r="X6" s="38"/>
      <c r="Y6" s="40" t="s">
        <v>48</v>
      </c>
    </row>
    <row r="7" spans="2:26" ht="24" x14ac:dyDescent="0.3">
      <c r="B7" s="18" t="s">
        <v>36</v>
      </c>
      <c r="C7" s="18" t="s">
        <v>69</v>
      </c>
      <c r="D7" s="20" t="s">
        <v>49</v>
      </c>
      <c r="E7" s="20" t="s">
        <v>51</v>
      </c>
      <c r="F7" s="20" t="s">
        <v>5</v>
      </c>
      <c r="G7" s="18" t="s">
        <v>52</v>
      </c>
      <c r="H7" s="18" t="s">
        <v>26</v>
      </c>
      <c r="I7" s="18" t="s">
        <v>27</v>
      </c>
      <c r="J7" s="18" t="s">
        <v>104</v>
      </c>
      <c r="K7" s="18" t="s">
        <v>38</v>
      </c>
      <c r="L7" s="18" t="s">
        <v>37</v>
      </c>
      <c r="M7" s="18" t="s">
        <v>39</v>
      </c>
      <c r="N7" s="20" t="s">
        <v>40</v>
      </c>
      <c r="O7" s="20" t="s">
        <v>54</v>
      </c>
      <c r="P7" s="20" t="s">
        <v>55</v>
      </c>
      <c r="Q7" s="20" t="s">
        <v>98</v>
      </c>
      <c r="R7" s="20" t="s">
        <v>54</v>
      </c>
      <c r="S7" s="20" t="s">
        <v>55</v>
      </c>
      <c r="T7" s="20" t="s">
        <v>98</v>
      </c>
      <c r="U7" s="20" t="s">
        <v>75</v>
      </c>
      <c r="V7" s="20" t="s">
        <v>57</v>
      </c>
      <c r="W7" s="20" t="s">
        <v>56</v>
      </c>
      <c r="X7" s="20" t="s">
        <v>44</v>
      </c>
      <c r="Y7" s="41"/>
      <c r="Z7" s="3" t="s">
        <v>73</v>
      </c>
    </row>
    <row r="8" spans="2:26" x14ac:dyDescent="0.3">
      <c r="B8" s="6">
        <v>1633</v>
      </c>
      <c r="C8" s="6" t="str">
        <f>VLOOKUP(B8,'1_문헌특성'!A:AN,2,0)</f>
        <v>Stolzenburg(2021)</v>
      </c>
      <c r="D8" s="23" t="str">
        <f>VLOOKUP(B8,'1_문헌특성'!A:AN,3,0)</f>
        <v>RCT</v>
      </c>
      <c r="E8" s="6" t="str">
        <f>VLOOKUP(B8,'1_문헌특성'!A:AN,8,0)</f>
        <v>남성생식기</v>
      </c>
      <c r="F8" s="6" t="str">
        <f>VLOOKUP(B8,'1_문헌특성'!A:AN,9,0)</f>
        <v>전립선암</v>
      </c>
      <c r="G8" s="6" t="str">
        <f>VLOOKUP(B8,'1_문헌특성'!A:AN,10,0)</f>
        <v>새로 진단된 75세 미만 전립선암</v>
      </c>
      <c r="H8" s="6" t="str">
        <f>VLOOKUP(B8,'1_문헌특성'!A:AN,33,0)</f>
        <v>로봇 보조</v>
      </c>
      <c r="I8" s="6" t="str">
        <f>VLOOKUP(B8,'1_문헌특성'!A:AN,36,0)</f>
        <v>복강경</v>
      </c>
      <c r="J8" s="6" t="s">
        <v>726</v>
      </c>
      <c r="K8" s="6" t="s">
        <v>159</v>
      </c>
      <c r="L8" s="6" t="s">
        <v>163</v>
      </c>
      <c r="M8" s="6"/>
      <c r="N8" s="23" t="s">
        <v>129</v>
      </c>
      <c r="O8" s="23">
        <v>547</v>
      </c>
      <c r="P8" s="23">
        <v>297</v>
      </c>
      <c r="Q8" s="23">
        <v>54</v>
      </c>
      <c r="R8" s="23">
        <v>171</v>
      </c>
      <c r="S8" s="23">
        <v>78</v>
      </c>
      <c r="T8" s="23">
        <v>46</v>
      </c>
      <c r="U8" s="23">
        <v>2.7E-2</v>
      </c>
      <c r="V8" s="23" t="s">
        <v>124</v>
      </c>
      <c r="W8" s="23">
        <v>8.6999999999999993</v>
      </c>
      <c r="X8" s="23" t="s">
        <v>158</v>
      </c>
      <c r="Y8" s="23">
        <v>2.7E-2</v>
      </c>
    </row>
    <row r="9" spans="2:26" x14ac:dyDescent="0.3">
      <c r="B9" s="6">
        <v>1633</v>
      </c>
      <c r="C9" s="6" t="str">
        <f>VLOOKUP(B9,'1_문헌특성'!A:AN,2,0)</f>
        <v>Stolzenburg(2021)</v>
      </c>
      <c r="D9" s="23" t="str">
        <f>VLOOKUP(B9,'1_문헌특성'!A:AN,3,0)</f>
        <v>RCT</v>
      </c>
      <c r="E9" s="6" t="str">
        <f>VLOOKUP(B9,'1_문헌특성'!A:AN,8,0)</f>
        <v>남성생식기</v>
      </c>
      <c r="F9" s="6" t="str">
        <f>VLOOKUP(B9,'1_문헌특성'!A:AN,9,0)</f>
        <v>전립선암</v>
      </c>
      <c r="G9" s="6" t="str">
        <f>VLOOKUP(B9,'1_문헌특성'!A:AN,10,0)</f>
        <v>새로 진단된 75세 미만 전립선암</v>
      </c>
      <c r="H9" s="6" t="str">
        <f>VLOOKUP(B9,'1_문헌특성'!A:AN,33,0)</f>
        <v>로봇 보조</v>
      </c>
      <c r="I9" s="6" t="str">
        <f>VLOOKUP(B9,'1_문헌특성'!A:AN,36,0)</f>
        <v>복강경</v>
      </c>
      <c r="J9" s="6" t="s">
        <v>726</v>
      </c>
      <c r="K9" s="6" t="s">
        <v>159</v>
      </c>
      <c r="L9" s="6" t="s">
        <v>160</v>
      </c>
      <c r="M9" s="6"/>
      <c r="N9" s="23" t="s">
        <v>129</v>
      </c>
      <c r="O9" s="23"/>
      <c r="P9" s="23">
        <v>85</v>
      </c>
      <c r="Q9" s="23">
        <v>40</v>
      </c>
      <c r="R9" s="23"/>
      <c r="S9" s="23">
        <v>26</v>
      </c>
      <c r="T9" s="23">
        <v>41</v>
      </c>
      <c r="U9" s="23">
        <v>0.9</v>
      </c>
      <c r="V9" s="23" t="s">
        <v>112</v>
      </c>
      <c r="W9" s="23">
        <v>0.56000000000000005</v>
      </c>
      <c r="X9" s="23" t="s">
        <v>221</v>
      </c>
      <c r="Y9" s="23">
        <v>1E-3</v>
      </c>
    </row>
    <row r="10" spans="2:26" x14ac:dyDescent="0.3">
      <c r="B10" s="6">
        <v>1633</v>
      </c>
      <c r="C10" s="6" t="str">
        <f>VLOOKUP(B10,'1_문헌특성'!A:AN,2,0)</f>
        <v>Stolzenburg(2021)</v>
      </c>
      <c r="D10" s="23" t="str">
        <f>VLOOKUP(B10,'1_문헌특성'!A:AN,3,0)</f>
        <v>RCT</v>
      </c>
      <c r="E10" s="6" t="str">
        <f>VLOOKUP(B10,'1_문헌특성'!A:AN,8,0)</f>
        <v>남성생식기</v>
      </c>
      <c r="F10" s="6" t="str">
        <f>VLOOKUP(B10,'1_문헌특성'!A:AN,9,0)</f>
        <v>전립선암</v>
      </c>
      <c r="G10" s="6" t="str">
        <f>VLOOKUP(B10,'1_문헌특성'!A:AN,10,0)</f>
        <v>새로 진단된 75세 미만 전립선암</v>
      </c>
      <c r="H10" s="6" t="str">
        <f>VLOOKUP(B10,'1_문헌특성'!A:AN,33,0)</f>
        <v>로봇 보조</v>
      </c>
      <c r="I10" s="6" t="str">
        <f>VLOOKUP(B10,'1_문헌특성'!A:AN,36,0)</f>
        <v>복강경</v>
      </c>
      <c r="J10" s="6" t="s">
        <v>726</v>
      </c>
      <c r="K10" s="6" t="s">
        <v>159</v>
      </c>
      <c r="L10" s="6" t="s">
        <v>161</v>
      </c>
      <c r="M10" s="6"/>
      <c r="N10" s="23" t="s">
        <v>129</v>
      </c>
      <c r="O10" s="23"/>
      <c r="P10" s="23">
        <v>27</v>
      </c>
      <c r="Q10" s="23">
        <v>52</v>
      </c>
      <c r="R10" s="23"/>
      <c r="S10" s="23">
        <v>7</v>
      </c>
      <c r="T10" s="23">
        <v>44</v>
      </c>
      <c r="U10" s="23">
        <v>0.78</v>
      </c>
      <c r="V10" s="23" t="s">
        <v>112</v>
      </c>
      <c r="W10" s="23">
        <v>0.66</v>
      </c>
      <c r="X10" s="23" t="s">
        <v>222</v>
      </c>
      <c r="Y10" s="23">
        <v>3.7999999999999999E-2</v>
      </c>
    </row>
    <row r="11" spans="2:26" x14ac:dyDescent="0.3">
      <c r="B11" s="6">
        <v>1633</v>
      </c>
      <c r="C11" s="6" t="str">
        <f>VLOOKUP(B11,'1_문헌특성'!A:AN,2,0)</f>
        <v>Stolzenburg(2021)</v>
      </c>
      <c r="D11" s="23" t="str">
        <f>VLOOKUP(B11,'1_문헌특성'!A:AN,3,0)</f>
        <v>RCT</v>
      </c>
      <c r="E11" s="6" t="str">
        <f>VLOOKUP(B11,'1_문헌특성'!A:AN,8,0)</f>
        <v>남성생식기</v>
      </c>
      <c r="F11" s="6" t="str">
        <f>VLOOKUP(B11,'1_문헌특성'!A:AN,9,0)</f>
        <v>전립선암</v>
      </c>
      <c r="G11" s="6" t="str">
        <f>VLOOKUP(B11,'1_문헌특성'!A:AN,10,0)</f>
        <v>새로 진단된 75세 미만 전립선암</v>
      </c>
      <c r="H11" s="6" t="str">
        <f>VLOOKUP(B11,'1_문헌특성'!A:AN,33,0)</f>
        <v>로봇 보조</v>
      </c>
      <c r="I11" s="6" t="str">
        <f>VLOOKUP(B11,'1_문헌특성'!A:AN,36,0)</f>
        <v>복강경</v>
      </c>
      <c r="J11" s="6" t="s">
        <v>726</v>
      </c>
      <c r="K11" s="6" t="s">
        <v>159</v>
      </c>
      <c r="L11" s="6" t="s">
        <v>162</v>
      </c>
      <c r="M11" s="6"/>
      <c r="N11" s="23" t="s">
        <v>129</v>
      </c>
      <c r="O11" s="23"/>
      <c r="P11" s="23">
        <v>185</v>
      </c>
      <c r="Q11" s="23">
        <v>66</v>
      </c>
      <c r="R11" s="23"/>
      <c r="S11" s="23">
        <v>45</v>
      </c>
      <c r="T11" s="23">
        <v>50</v>
      </c>
      <c r="U11" s="23">
        <v>5.0000000000000001E-3</v>
      </c>
      <c r="V11" s="23"/>
      <c r="W11" s="23"/>
      <c r="X11" s="23"/>
      <c r="Y11" s="23"/>
    </row>
    <row r="12" spans="2:26" x14ac:dyDescent="0.3">
      <c r="B12" s="6">
        <v>1633</v>
      </c>
      <c r="C12" s="6" t="str">
        <f>VLOOKUP(B12,'1_문헌특성'!A:AN,2,0)</f>
        <v>Stolzenburg(2021)</v>
      </c>
      <c r="D12" s="23" t="str">
        <f>VLOOKUP(B12,'1_문헌특성'!A:AN,3,0)</f>
        <v>RCT</v>
      </c>
      <c r="E12" s="6" t="str">
        <f>VLOOKUP(B12,'1_문헌특성'!A:AN,8,0)</f>
        <v>남성생식기</v>
      </c>
      <c r="F12" s="6" t="str">
        <f>VLOOKUP(B12,'1_문헌특성'!A:AN,9,0)</f>
        <v>전립선암</v>
      </c>
      <c r="G12" s="6" t="str">
        <f>VLOOKUP(B12,'1_문헌특성'!A:AN,10,0)</f>
        <v>새로 진단된 75세 미만 전립선암</v>
      </c>
      <c r="H12" s="6" t="str">
        <f>VLOOKUP(B12,'1_문헌특성'!A:AN,33,0)</f>
        <v>로봇 보조</v>
      </c>
      <c r="I12" s="6" t="str">
        <f>VLOOKUP(B12,'1_문헌특성'!A:AN,36,0)</f>
        <v>복강경</v>
      </c>
      <c r="J12" s="6" t="s">
        <v>726</v>
      </c>
      <c r="K12" s="6" t="s">
        <v>164</v>
      </c>
      <c r="L12" s="6" t="s">
        <v>165</v>
      </c>
      <c r="M12" s="6"/>
      <c r="N12" s="23" t="s">
        <v>129</v>
      </c>
      <c r="O12" s="23"/>
      <c r="P12" s="23">
        <v>158</v>
      </c>
      <c r="Q12" s="23">
        <v>30</v>
      </c>
      <c r="R12" s="23"/>
      <c r="S12" s="23">
        <v>29</v>
      </c>
      <c r="T12" s="23">
        <v>17</v>
      </c>
      <c r="U12" s="23">
        <v>1E-3</v>
      </c>
      <c r="V12" s="23"/>
      <c r="W12" s="23"/>
      <c r="X12" s="23"/>
      <c r="Y12" s="23"/>
    </row>
    <row r="13" spans="2:26" x14ac:dyDescent="0.3">
      <c r="B13" s="6">
        <v>1633</v>
      </c>
      <c r="C13" s="6" t="str">
        <f>VLOOKUP(B13,'1_문헌특성'!A:AN,2,0)</f>
        <v>Stolzenburg(2021)</v>
      </c>
      <c r="D13" s="23" t="str">
        <f>VLOOKUP(B13,'1_문헌특성'!A:AN,3,0)</f>
        <v>RCT</v>
      </c>
      <c r="E13" s="6" t="str">
        <f>VLOOKUP(B13,'1_문헌특성'!A:AN,8,0)</f>
        <v>남성생식기</v>
      </c>
      <c r="F13" s="6" t="str">
        <f>VLOOKUP(B13,'1_문헌특성'!A:AN,9,0)</f>
        <v>전립선암</v>
      </c>
      <c r="G13" s="6" t="str">
        <f>VLOOKUP(B13,'1_문헌특성'!A:AN,10,0)</f>
        <v>새로 진단된 75세 미만 전립선암</v>
      </c>
      <c r="H13" s="6" t="str">
        <f>VLOOKUP(B13,'1_문헌특성'!A:AN,33,0)</f>
        <v>로봇 보조</v>
      </c>
      <c r="I13" s="6" t="str">
        <f>VLOOKUP(B13,'1_문헌특성'!A:AN,36,0)</f>
        <v>복강경</v>
      </c>
      <c r="J13" s="6" t="s">
        <v>726</v>
      </c>
      <c r="K13" s="6" t="s">
        <v>164</v>
      </c>
      <c r="L13" s="6" t="s">
        <v>166</v>
      </c>
      <c r="M13" s="6"/>
      <c r="N13" s="23" t="s">
        <v>129</v>
      </c>
      <c r="O13" s="23"/>
      <c r="P13" s="23">
        <v>112</v>
      </c>
      <c r="Q13" s="23">
        <v>21</v>
      </c>
      <c r="R13" s="23"/>
      <c r="S13" s="23">
        <v>33</v>
      </c>
      <c r="T13" s="23">
        <v>20</v>
      </c>
      <c r="U13" s="23"/>
      <c r="V13" s="23"/>
      <c r="W13" s="23"/>
      <c r="X13" s="23"/>
      <c r="Y13" s="23"/>
    </row>
    <row r="14" spans="2:26" x14ac:dyDescent="0.3">
      <c r="B14" s="6">
        <v>1633</v>
      </c>
      <c r="C14" s="6" t="str">
        <f>VLOOKUP(B14,'1_문헌특성'!A:AN,2,0)</f>
        <v>Stolzenburg(2021)</v>
      </c>
      <c r="D14" s="23" t="str">
        <f>VLOOKUP(B14,'1_문헌특성'!A:AN,3,0)</f>
        <v>RCT</v>
      </c>
      <c r="E14" s="6" t="str">
        <f>VLOOKUP(B14,'1_문헌특성'!A:AN,8,0)</f>
        <v>남성생식기</v>
      </c>
      <c r="F14" s="6" t="str">
        <f>VLOOKUP(B14,'1_문헌특성'!A:AN,9,0)</f>
        <v>전립선암</v>
      </c>
      <c r="G14" s="6" t="str">
        <f>VLOOKUP(B14,'1_문헌특성'!A:AN,10,0)</f>
        <v>새로 진단된 75세 미만 전립선암</v>
      </c>
      <c r="H14" s="6" t="str">
        <f>VLOOKUP(B14,'1_문헌특성'!A:AN,33,0)</f>
        <v>로봇 보조</v>
      </c>
      <c r="I14" s="6" t="str">
        <f>VLOOKUP(B14,'1_문헌특성'!A:AN,36,0)</f>
        <v>복강경</v>
      </c>
      <c r="J14" s="6" t="s">
        <v>726</v>
      </c>
      <c r="K14" s="6" t="s">
        <v>164</v>
      </c>
      <c r="L14" s="6" t="s">
        <v>167</v>
      </c>
      <c r="M14" s="6"/>
      <c r="N14" s="23" t="s">
        <v>129</v>
      </c>
      <c r="O14" s="23"/>
      <c r="P14" s="23">
        <v>99</v>
      </c>
      <c r="Q14" s="23">
        <v>19</v>
      </c>
      <c r="R14" s="23"/>
      <c r="S14" s="23">
        <v>42</v>
      </c>
      <c r="T14" s="23">
        <v>25</v>
      </c>
      <c r="U14" s="23"/>
      <c r="V14" s="23"/>
      <c r="W14" s="23"/>
      <c r="X14" s="23"/>
      <c r="Y14" s="23"/>
    </row>
    <row r="15" spans="2:26" x14ac:dyDescent="0.3">
      <c r="B15" s="6">
        <v>1633</v>
      </c>
      <c r="C15" s="6" t="str">
        <f>VLOOKUP(B15,'1_문헌특성'!A:AN,2,0)</f>
        <v>Stolzenburg(2021)</v>
      </c>
      <c r="D15" s="23" t="str">
        <f>VLOOKUP(B15,'1_문헌특성'!A:AN,3,0)</f>
        <v>RCT</v>
      </c>
      <c r="E15" s="6" t="str">
        <f>VLOOKUP(B15,'1_문헌특성'!A:AN,8,0)</f>
        <v>남성생식기</v>
      </c>
      <c r="F15" s="6" t="str">
        <f>VLOOKUP(B15,'1_문헌특성'!A:AN,9,0)</f>
        <v>전립선암</v>
      </c>
      <c r="G15" s="6" t="str">
        <f>VLOOKUP(B15,'1_문헌특성'!A:AN,10,0)</f>
        <v>새로 진단된 75세 미만 전립선암</v>
      </c>
      <c r="H15" s="6" t="str">
        <f>VLOOKUP(B15,'1_문헌특성'!A:AN,33,0)</f>
        <v>로봇 보조</v>
      </c>
      <c r="I15" s="6" t="str">
        <f>VLOOKUP(B15,'1_문헌특성'!A:AN,36,0)</f>
        <v>복강경</v>
      </c>
      <c r="J15" s="6" t="s">
        <v>726</v>
      </c>
      <c r="K15" s="6" t="s">
        <v>164</v>
      </c>
      <c r="L15" s="6" t="s">
        <v>168</v>
      </c>
      <c r="M15" s="6"/>
      <c r="N15" s="23" t="s">
        <v>129</v>
      </c>
      <c r="O15" s="23"/>
      <c r="P15" s="23">
        <v>159</v>
      </c>
      <c r="Q15" s="23">
        <v>30</v>
      </c>
      <c r="R15" s="23"/>
      <c r="S15" s="23">
        <v>63</v>
      </c>
      <c r="T15" s="23">
        <v>38</v>
      </c>
      <c r="U15" s="23"/>
      <c r="V15" s="23"/>
      <c r="W15" s="23"/>
      <c r="X15" s="23"/>
      <c r="Y15" s="23"/>
    </row>
    <row r="16" spans="2:26" x14ac:dyDescent="0.3">
      <c r="B16" s="6">
        <v>1633</v>
      </c>
      <c r="C16" s="6" t="str">
        <f>VLOOKUP(B16,'1_문헌특성'!A:AN,2,0)</f>
        <v>Stolzenburg(2021)</v>
      </c>
      <c r="D16" s="23" t="str">
        <f>VLOOKUP(B16,'1_문헌특성'!A:AN,3,0)</f>
        <v>RCT</v>
      </c>
      <c r="E16" s="6" t="str">
        <f>VLOOKUP(B16,'1_문헌특성'!A:AN,8,0)</f>
        <v>남성생식기</v>
      </c>
      <c r="F16" s="6" t="str">
        <f>VLOOKUP(B16,'1_문헌특성'!A:AN,9,0)</f>
        <v>전립선암</v>
      </c>
      <c r="G16" s="6" t="str">
        <f>VLOOKUP(B16,'1_문헌특성'!A:AN,10,0)</f>
        <v>새로 진단된 75세 미만 전립선암</v>
      </c>
      <c r="H16" s="6" t="str">
        <f>VLOOKUP(B16,'1_문헌특성'!A:AN,33,0)</f>
        <v>로봇 보조</v>
      </c>
      <c r="I16" s="6" t="str">
        <f>VLOOKUP(B16,'1_문헌특성'!A:AN,36,0)</f>
        <v>복강경</v>
      </c>
      <c r="J16" s="6" t="s">
        <v>726</v>
      </c>
      <c r="K16" s="6" t="s">
        <v>169</v>
      </c>
      <c r="L16" s="6" t="s">
        <v>170</v>
      </c>
      <c r="M16" s="6"/>
      <c r="N16" s="23" t="s">
        <v>129</v>
      </c>
      <c r="O16" s="23"/>
      <c r="P16" s="23">
        <v>130</v>
      </c>
      <c r="Q16" s="23">
        <v>25</v>
      </c>
      <c r="R16" s="23"/>
      <c r="S16" s="23">
        <v>27</v>
      </c>
      <c r="T16" s="23">
        <v>16</v>
      </c>
      <c r="U16" s="23">
        <v>1.6E-2</v>
      </c>
      <c r="V16" s="23"/>
      <c r="W16" s="23">
        <v>0.56000000000000005</v>
      </c>
      <c r="X16" s="23" t="s">
        <v>182</v>
      </c>
      <c r="Y16" s="23"/>
    </row>
    <row r="17" spans="2:25" x14ac:dyDescent="0.3">
      <c r="B17" s="6">
        <v>1633</v>
      </c>
      <c r="C17" s="6" t="str">
        <f>VLOOKUP(B17,'1_문헌특성'!A:AN,2,0)</f>
        <v>Stolzenburg(2021)</v>
      </c>
      <c r="D17" s="23" t="str">
        <f>VLOOKUP(B17,'1_문헌특성'!A:AN,3,0)</f>
        <v>RCT</v>
      </c>
      <c r="E17" s="6" t="str">
        <f>VLOOKUP(B17,'1_문헌특성'!A:AN,8,0)</f>
        <v>남성생식기</v>
      </c>
      <c r="F17" s="6" t="str">
        <f>VLOOKUP(B17,'1_문헌특성'!A:AN,9,0)</f>
        <v>전립선암</v>
      </c>
      <c r="G17" s="6" t="str">
        <f>VLOOKUP(B17,'1_문헌특성'!A:AN,10,0)</f>
        <v>새로 진단된 75세 미만 전립선암</v>
      </c>
      <c r="H17" s="6" t="str">
        <f>VLOOKUP(B17,'1_문헌특성'!A:AN,33,0)</f>
        <v>로봇 보조</v>
      </c>
      <c r="I17" s="6" t="str">
        <f>VLOOKUP(B17,'1_문헌특성'!A:AN,36,0)</f>
        <v>복강경</v>
      </c>
      <c r="J17" s="6" t="s">
        <v>726</v>
      </c>
      <c r="K17" s="6" t="s">
        <v>169</v>
      </c>
      <c r="L17" s="6" t="s">
        <v>171</v>
      </c>
      <c r="M17" s="6"/>
      <c r="N17" s="23" t="s">
        <v>129</v>
      </c>
      <c r="O17" s="23"/>
      <c r="P17" s="23">
        <v>88</v>
      </c>
      <c r="Q17" s="23">
        <v>17</v>
      </c>
      <c r="R17" s="23"/>
      <c r="S17" s="23">
        <v>23</v>
      </c>
      <c r="T17" s="23">
        <v>14.9</v>
      </c>
      <c r="U17" s="23"/>
      <c r="V17" s="23"/>
      <c r="W17" s="23"/>
      <c r="X17" s="23"/>
      <c r="Y17" s="23"/>
    </row>
    <row r="18" spans="2:25" x14ac:dyDescent="0.3">
      <c r="B18" s="6">
        <v>1633</v>
      </c>
      <c r="C18" s="6" t="str">
        <f>VLOOKUP(B18,'1_문헌특성'!A:AN,2,0)</f>
        <v>Stolzenburg(2021)</v>
      </c>
      <c r="D18" s="23" t="str">
        <f>VLOOKUP(B18,'1_문헌특성'!A:AN,3,0)</f>
        <v>RCT</v>
      </c>
      <c r="E18" s="6" t="str">
        <f>VLOOKUP(B18,'1_문헌특성'!A:AN,8,0)</f>
        <v>남성생식기</v>
      </c>
      <c r="F18" s="6" t="str">
        <f>VLOOKUP(B18,'1_문헌특성'!A:AN,9,0)</f>
        <v>전립선암</v>
      </c>
      <c r="G18" s="6" t="str">
        <f>VLOOKUP(B18,'1_문헌특성'!A:AN,10,0)</f>
        <v>새로 진단된 75세 미만 전립선암</v>
      </c>
      <c r="H18" s="6" t="str">
        <f>VLOOKUP(B18,'1_문헌특성'!A:AN,33,0)</f>
        <v>로봇 보조</v>
      </c>
      <c r="I18" s="6" t="str">
        <f>VLOOKUP(B18,'1_문헌특성'!A:AN,36,0)</f>
        <v>복강경</v>
      </c>
      <c r="J18" s="6" t="s">
        <v>726</v>
      </c>
      <c r="K18" s="6" t="s">
        <v>169</v>
      </c>
      <c r="L18" s="6" t="s">
        <v>172</v>
      </c>
      <c r="M18" s="6"/>
      <c r="N18" s="23" t="s">
        <v>129</v>
      </c>
      <c r="O18" s="23"/>
      <c r="P18" s="23">
        <v>55</v>
      </c>
      <c r="Q18" s="23">
        <v>10</v>
      </c>
      <c r="R18" s="23"/>
      <c r="S18" s="23">
        <v>22</v>
      </c>
      <c r="T18" s="23">
        <v>13</v>
      </c>
      <c r="U18" s="23"/>
      <c r="V18" s="23"/>
      <c r="W18" s="23"/>
      <c r="X18" s="23"/>
      <c r="Y18" s="23"/>
    </row>
    <row r="19" spans="2:25" x14ac:dyDescent="0.3">
      <c r="B19" s="6">
        <v>1633</v>
      </c>
      <c r="C19" s="6" t="str">
        <f>VLOOKUP(B19,'1_문헌특성'!A:AN,2,0)</f>
        <v>Stolzenburg(2021)</v>
      </c>
      <c r="D19" s="23" t="str">
        <f>VLOOKUP(B19,'1_문헌특성'!A:AN,3,0)</f>
        <v>RCT</v>
      </c>
      <c r="E19" s="6" t="str">
        <f>VLOOKUP(B19,'1_문헌특성'!A:AN,8,0)</f>
        <v>남성생식기</v>
      </c>
      <c r="F19" s="6" t="str">
        <f>VLOOKUP(B19,'1_문헌특성'!A:AN,9,0)</f>
        <v>전립선암</v>
      </c>
      <c r="G19" s="6" t="str">
        <f>VLOOKUP(B19,'1_문헌특성'!A:AN,10,0)</f>
        <v>새로 진단된 75세 미만 전립선암</v>
      </c>
      <c r="H19" s="6" t="str">
        <f>VLOOKUP(B19,'1_문헌특성'!A:AN,33,0)</f>
        <v>로봇 보조</v>
      </c>
      <c r="I19" s="6" t="str">
        <f>VLOOKUP(B19,'1_문헌특성'!A:AN,36,0)</f>
        <v>복강경</v>
      </c>
      <c r="J19" s="6" t="s">
        <v>726</v>
      </c>
      <c r="K19" s="6" t="s">
        <v>169</v>
      </c>
      <c r="L19" s="6" t="s">
        <v>173</v>
      </c>
      <c r="M19" s="6"/>
      <c r="N19" s="23" t="s">
        <v>129</v>
      </c>
      <c r="O19" s="23"/>
      <c r="P19" s="23">
        <v>47</v>
      </c>
      <c r="Q19" s="23">
        <v>8.9</v>
      </c>
      <c r="R19" s="23"/>
      <c r="S19" s="23">
        <v>15</v>
      </c>
      <c r="T19" s="23">
        <v>9.1</v>
      </c>
      <c r="U19" s="23"/>
      <c r="V19" s="23"/>
      <c r="W19" s="23"/>
      <c r="X19" s="23"/>
      <c r="Y19" s="23"/>
    </row>
    <row r="20" spans="2:25" x14ac:dyDescent="0.3">
      <c r="B20" s="6">
        <v>1633</v>
      </c>
      <c r="C20" s="6" t="str">
        <f>VLOOKUP(B20,'1_문헌특성'!A:AN,2,0)</f>
        <v>Stolzenburg(2021)</v>
      </c>
      <c r="D20" s="23" t="str">
        <f>VLOOKUP(B20,'1_문헌특성'!A:AN,3,0)</f>
        <v>RCT</v>
      </c>
      <c r="E20" s="6" t="str">
        <f>VLOOKUP(B20,'1_문헌특성'!A:AN,8,0)</f>
        <v>남성생식기</v>
      </c>
      <c r="F20" s="6" t="str">
        <f>VLOOKUP(B20,'1_문헌특성'!A:AN,9,0)</f>
        <v>전립선암</v>
      </c>
      <c r="G20" s="6" t="str">
        <f>VLOOKUP(B20,'1_문헌특성'!A:AN,10,0)</f>
        <v>새로 진단된 75세 미만 전립선암</v>
      </c>
      <c r="H20" s="6" t="str">
        <f>VLOOKUP(B20,'1_문헌특성'!A:AN,33,0)</f>
        <v>로봇 보조</v>
      </c>
      <c r="I20" s="6" t="str">
        <f>VLOOKUP(B20,'1_문헌특성'!A:AN,36,0)</f>
        <v>복강경</v>
      </c>
      <c r="J20" s="6" t="s">
        <v>726</v>
      </c>
      <c r="K20" s="6" t="s">
        <v>169</v>
      </c>
      <c r="L20" s="6" t="s">
        <v>174</v>
      </c>
      <c r="M20" s="6"/>
      <c r="N20" s="23" t="s">
        <v>129</v>
      </c>
      <c r="O20" s="23"/>
      <c r="P20" s="23">
        <v>192</v>
      </c>
      <c r="Q20" s="23">
        <v>36</v>
      </c>
      <c r="R20" s="23"/>
      <c r="S20" s="23">
        <v>72</v>
      </c>
      <c r="T20" s="23">
        <v>44</v>
      </c>
      <c r="U20" s="23"/>
      <c r="V20" s="23"/>
      <c r="W20" s="23"/>
      <c r="X20" s="23"/>
      <c r="Y20" s="23"/>
    </row>
    <row r="21" spans="2:25" x14ac:dyDescent="0.3">
      <c r="B21" s="6">
        <v>1633</v>
      </c>
      <c r="C21" s="6" t="str">
        <f>VLOOKUP(B21,'1_문헌특성'!A:AN,2,0)</f>
        <v>Stolzenburg(2021)</v>
      </c>
      <c r="D21" s="23" t="str">
        <f>VLOOKUP(B21,'1_문헌특성'!A:AN,3,0)</f>
        <v>RCT</v>
      </c>
      <c r="E21" s="6" t="str">
        <f>VLOOKUP(B21,'1_문헌특성'!A:AN,8,0)</f>
        <v>남성생식기</v>
      </c>
      <c r="F21" s="6" t="str">
        <f>VLOOKUP(B21,'1_문헌특성'!A:AN,9,0)</f>
        <v>전립선암</v>
      </c>
      <c r="G21" s="6" t="str">
        <f>VLOOKUP(B21,'1_문헌특성'!A:AN,10,0)</f>
        <v>새로 진단된 75세 미만 전립선암</v>
      </c>
      <c r="H21" s="6" t="str">
        <f>VLOOKUP(B21,'1_문헌특성'!A:AN,33,0)</f>
        <v>로봇 보조</v>
      </c>
      <c r="I21" s="6" t="str">
        <f>VLOOKUP(B21,'1_문헌특성'!A:AN,36,0)</f>
        <v>복강경</v>
      </c>
      <c r="J21" s="6" t="s">
        <v>726</v>
      </c>
      <c r="K21" s="6" t="s">
        <v>169</v>
      </c>
      <c r="L21" s="6" t="s">
        <v>175</v>
      </c>
      <c r="M21" s="6"/>
      <c r="N21" s="23" t="s">
        <v>129</v>
      </c>
      <c r="O21" s="23"/>
      <c r="P21" s="23">
        <v>15</v>
      </c>
      <c r="Q21" s="23">
        <v>2.8</v>
      </c>
      <c r="R21" s="23"/>
      <c r="S21" s="23">
        <v>6</v>
      </c>
      <c r="T21" s="23">
        <v>3.6</v>
      </c>
      <c r="U21" s="23"/>
      <c r="V21" s="23"/>
      <c r="W21" s="23"/>
      <c r="X21" s="23"/>
      <c r="Y21" s="23"/>
    </row>
    <row r="22" spans="2:25" x14ac:dyDescent="0.3">
      <c r="B22" s="6">
        <v>1633</v>
      </c>
      <c r="C22" s="6" t="str">
        <f>VLOOKUP(B22,'1_문헌특성'!A:AN,2,0)</f>
        <v>Stolzenburg(2021)</v>
      </c>
      <c r="D22" s="23" t="str">
        <f>VLOOKUP(B22,'1_문헌특성'!A:AN,3,0)</f>
        <v>RCT</v>
      </c>
      <c r="E22" s="6" t="str">
        <f>VLOOKUP(B22,'1_문헌특성'!A:AN,8,0)</f>
        <v>남성생식기</v>
      </c>
      <c r="F22" s="6" t="str">
        <f>VLOOKUP(B22,'1_문헌특성'!A:AN,9,0)</f>
        <v>전립선암</v>
      </c>
      <c r="G22" s="6" t="str">
        <f>VLOOKUP(B22,'1_문헌특성'!A:AN,10,0)</f>
        <v>새로 진단된 75세 미만 전립선암</v>
      </c>
      <c r="H22" s="6" t="str">
        <f>VLOOKUP(B22,'1_문헌특성'!A:AN,33,0)</f>
        <v>로봇 보조</v>
      </c>
      <c r="I22" s="6" t="str">
        <f>VLOOKUP(B22,'1_문헌특성'!A:AN,36,0)</f>
        <v>복강경</v>
      </c>
      <c r="J22" s="6" t="s">
        <v>726</v>
      </c>
      <c r="K22" s="6" t="s">
        <v>178</v>
      </c>
      <c r="L22" s="6" t="s">
        <v>122</v>
      </c>
      <c r="M22" s="6"/>
      <c r="N22" s="23" t="s">
        <v>129</v>
      </c>
      <c r="O22" s="23"/>
      <c r="P22" s="23">
        <v>133</v>
      </c>
      <c r="Q22" s="23">
        <v>25</v>
      </c>
      <c r="R22" s="23"/>
      <c r="S22" s="23">
        <v>30</v>
      </c>
      <c r="T22" s="23">
        <v>18</v>
      </c>
      <c r="U22" s="23">
        <v>0.01</v>
      </c>
      <c r="V22" s="23"/>
      <c r="W22" s="23">
        <v>0.56000000000000005</v>
      </c>
      <c r="X22" s="23" t="s">
        <v>182</v>
      </c>
      <c r="Y22" s="23"/>
    </row>
    <row r="23" spans="2:25" x14ac:dyDescent="0.3">
      <c r="B23" s="6">
        <v>1633</v>
      </c>
      <c r="C23" s="6" t="str">
        <f>VLOOKUP(B23,'1_문헌특성'!A:AN,2,0)</f>
        <v>Stolzenburg(2021)</v>
      </c>
      <c r="D23" s="23" t="str">
        <f>VLOOKUP(B23,'1_문헌특성'!A:AN,3,0)</f>
        <v>RCT</v>
      </c>
      <c r="E23" s="6" t="str">
        <f>VLOOKUP(B23,'1_문헌특성'!A:AN,8,0)</f>
        <v>남성생식기</v>
      </c>
      <c r="F23" s="6" t="str">
        <f>VLOOKUP(B23,'1_문헌특성'!A:AN,9,0)</f>
        <v>전립선암</v>
      </c>
      <c r="G23" s="6" t="str">
        <f>VLOOKUP(B23,'1_문헌특성'!A:AN,10,0)</f>
        <v>새로 진단된 75세 미만 전립선암</v>
      </c>
      <c r="H23" s="6" t="str">
        <f>VLOOKUP(B23,'1_문헌특성'!A:AN,33,0)</f>
        <v>로봇 보조</v>
      </c>
      <c r="I23" s="6" t="str">
        <f>VLOOKUP(B23,'1_문헌특성'!A:AN,36,0)</f>
        <v>복강경</v>
      </c>
      <c r="J23" s="6" t="s">
        <v>726</v>
      </c>
      <c r="K23" s="6" t="s">
        <v>178</v>
      </c>
      <c r="L23" s="6" t="s">
        <v>189</v>
      </c>
      <c r="M23" s="6"/>
      <c r="N23" s="23" t="s">
        <v>129</v>
      </c>
      <c r="O23" s="23"/>
      <c r="P23" s="23">
        <v>341</v>
      </c>
      <c r="Q23" s="23">
        <v>65</v>
      </c>
      <c r="R23" s="23"/>
      <c r="S23" s="23">
        <v>111</v>
      </c>
      <c r="T23" s="23">
        <v>67</v>
      </c>
      <c r="U23" s="23"/>
      <c r="V23" s="23"/>
      <c r="W23" s="23"/>
      <c r="X23" s="23"/>
      <c r="Y23" s="23"/>
    </row>
    <row r="24" spans="2:25" x14ac:dyDescent="0.3">
      <c r="B24" s="6">
        <v>1633</v>
      </c>
      <c r="C24" s="6" t="str">
        <f>VLOOKUP(B24,'1_문헌특성'!A:AN,2,0)</f>
        <v>Stolzenburg(2021)</v>
      </c>
      <c r="D24" s="23" t="str">
        <f>VLOOKUP(B24,'1_문헌특성'!A:AN,3,0)</f>
        <v>RCT</v>
      </c>
      <c r="E24" s="6" t="str">
        <f>VLOOKUP(B24,'1_문헌특성'!A:AN,8,0)</f>
        <v>남성생식기</v>
      </c>
      <c r="F24" s="6" t="str">
        <f>VLOOKUP(B24,'1_문헌특성'!A:AN,9,0)</f>
        <v>전립선암</v>
      </c>
      <c r="G24" s="6" t="str">
        <f>VLOOKUP(B24,'1_문헌특성'!A:AN,10,0)</f>
        <v>새로 진단된 75세 미만 전립선암</v>
      </c>
      <c r="H24" s="6" t="str">
        <f>VLOOKUP(B24,'1_문헌특성'!A:AN,33,0)</f>
        <v>로봇 보조</v>
      </c>
      <c r="I24" s="6" t="str">
        <f>VLOOKUP(B24,'1_문헌특성'!A:AN,36,0)</f>
        <v>복강경</v>
      </c>
      <c r="J24" s="6" t="s">
        <v>726</v>
      </c>
      <c r="K24" s="6" t="s">
        <v>178</v>
      </c>
      <c r="L24" s="6" t="s">
        <v>176</v>
      </c>
      <c r="M24" s="6"/>
      <c r="N24" s="23" t="s">
        <v>129</v>
      </c>
      <c r="O24" s="23"/>
      <c r="P24" s="23">
        <v>41</v>
      </c>
      <c r="Q24" s="23">
        <v>7.8</v>
      </c>
      <c r="R24" s="23"/>
      <c r="S24" s="23">
        <v>18</v>
      </c>
      <c r="T24" s="23">
        <v>11.8</v>
      </c>
      <c r="U24" s="23"/>
      <c r="V24" s="23"/>
      <c r="W24" s="23"/>
      <c r="X24" s="23"/>
      <c r="Y24" s="23"/>
    </row>
    <row r="25" spans="2:25" x14ac:dyDescent="0.3">
      <c r="B25" s="6">
        <v>1633</v>
      </c>
      <c r="C25" s="6" t="str">
        <f>VLOOKUP(B25,'1_문헌특성'!A:AN,2,0)</f>
        <v>Stolzenburg(2021)</v>
      </c>
      <c r="D25" s="23" t="str">
        <f>VLOOKUP(B25,'1_문헌특성'!A:AN,3,0)</f>
        <v>RCT</v>
      </c>
      <c r="E25" s="6" t="str">
        <f>VLOOKUP(B25,'1_문헌특성'!A:AN,8,0)</f>
        <v>남성생식기</v>
      </c>
      <c r="F25" s="6" t="str">
        <f>VLOOKUP(B25,'1_문헌특성'!A:AN,9,0)</f>
        <v>전립선암</v>
      </c>
      <c r="G25" s="6" t="str">
        <f>VLOOKUP(B25,'1_문헌특성'!A:AN,10,0)</f>
        <v>새로 진단된 75세 미만 전립선암</v>
      </c>
      <c r="H25" s="6" t="str">
        <f>VLOOKUP(B25,'1_문헌특성'!A:AN,33,0)</f>
        <v>로봇 보조</v>
      </c>
      <c r="I25" s="6" t="str">
        <f>VLOOKUP(B25,'1_문헌특성'!A:AN,36,0)</f>
        <v>복강경</v>
      </c>
      <c r="J25" s="6" t="s">
        <v>726</v>
      </c>
      <c r="K25" s="6" t="s">
        <v>178</v>
      </c>
      <c r="L25" s="6" t="s">
        <v>177</v>
      </c>
      <c r="M25" s="6"/>
      <c r="N25" s="23" t="s">
        <v>129</v>
      </c>
      <c r="O25" s="23"/>
      <c r="P25" s="23">
        <v>8</v>
      </c>
      <c r="Q25" s="23">
        <v>1.5</v>
      </c>
      <c r="R25" s="23"/>
      <c r="S25" s="23">
        <v>7</v>
      </c>
      <c r="T25" s="23">
        <v>4.2</v>
      </c>
      <c r="U25" s="23"/>
      <c r="V25" s="23"/>
      <c r="W25" s="23"/>
      <c r="X25" s="23"/>
      <c r="Y25" s="23"/>
    </row>
    <row r="26" spans="2:25" x14ac:dyDescent="0.3">
      <c r="B26" s="6">
        <v>1633</v>
      </c>
      <c r="C26" s="6" t="str">
        <f>VLOOKUP(B26,'1_문헌특성'!A:AN,2,0)</f>
        <v>Stolzenburg(2021)</v>
      </c>
      <c r="D26" s="23" t="str">
        <f>VLOOKUP(B26,'1_문헌특성'!A:AN,3,0)</f>
        <v>RCT</v>
      </c>
      <c r="E26" s="6" t="str">
        <f>VLOOKUP(B26,'1_문헌특성'!A:AN,8,0)</f>
        <v>남성생식기</v>
      </c>
      <c r="F26" s="6" t="str">
        <f>VLOOKUP(B26,'1_문헌특성'!A:AN,9,0)</f>
        <v>전립선암</v>
      </c>
      <c r="G26" s="6" t="str">
        <f>VLOOKUP(B26,'1_문헌특성'!A:AN,10,0)</f>
        <v>새로 진단된 75세 미만 전립선암</v>
      </c>
      <c r="H26" s="6" t="str">
        <f>VLOOKUP(B26,'1_문헌특성'!A:AN,33,0)</f>
        <v>로봇 보조</v>
      </c>
      <c r="I26" s="6" t="str">
        <f>VLOOKUP(B26,'1_문헌특성'!A:AN,36,0)</f>
        <v>복강경</v>
      </c>
      <c r="J26" s="6" t="s">
        <v>128</v>
      </c>
      <c r="K26" s="6" t="s">
        <v>187</v>
      </c>
      <c r="L26" s="6" t="s">
        <v>188</v>
      </c>
      <c r="M26" s="6"/>
      <c r="N26" s="23" t="s">
        <v>202</v>
      </c>
      <c r="O26" s="23"/>
      <c r="P26" s="23">
        <v>28</v>
      </c>
      <c r="Q26" s="23">
        <v>5.3</v>
      </c>
      <c r="R26" s="23"/>
      <c r="S26" s="23">
        <v>2</v>
      </c>
      <c r="T26" s="23">
        <v>1.2</v>
      </c>
      <c r="U26" s="23"/>
      <c r="V26" s="23"/>
      <c r="W26" s="23"/>
      <c r="X26" s="23"/>
      <c r="Y26" s="23"/>
    </row>
    <row r="27" spans="2:25" x14ac:dyDescent="0.3">
      <c r="B27" s="6">
        <v>1633</v>
      </c>
      <c r="C27" s="6" t="str">
        <f>VLOOKUP(B27,'1_문헌특성'!A:AN,2,0)</f>
        <v>Stolzenburg(2021)</v>
      </c>
      <c r="D27" s="23" t="str">
        <f>VLOOKUP(B27,'1_문헌특성'!A:AN,3,0)</f>
        <v>RCT</v>
      </c>
      <c r="E27" s="6" t="str">
        <f>VLOOKUP(B27,'1_문헌특성'!A:AN,8,0)</f>
        <v>남성생식기</v>
      </c>
      <c r="F27" s="6" t="str">
        <f>VLOOKUP(B27,'1_문헌특성'!A:AN,9,0)</f>
        <v>전립선암</v>
      </c>
      <c r="G27" s="6" t="str">
        <f>VLOOKUP(B27,'1_문헌특성'!A:AN,10,0)</f>
        <v>새로 진단된 75세 미만 전립선암</v>
      </c>
      <c r="H27" s="6" t="str">
        <f>VLOOKUP(B27,'1_문헌특성'!A:AN,33,0)</f>
        <v>로봇 보조</v>
      </c>
      <c r="I27" s="6" t="str">
        <f>VLOOKUP(B27,'1_문헌특성'!A:AN,36,0)</f>
        <v>복강경</v>
      </c>
      <c r="J27" s="6" t="s">
        <v>128</v>
      </c>
      <c r="K27" s="6" t="s">
        <v>187</v>
      </c>
      <c r="L27" s="6" t="s">
        <v>188</v>
      </c>
      <c r="M27" s="6"/>
      <c r="N27" s="23" t="s">
        <v>129</v>
      </c>
      <c r="O27" s="23"/>
      <c r="P27" s="23">
        <v>288</v>
      </c>
      <c r="Q27" s="23">
        <v>52.7</v>
      </c>
      <c r="R27" s="23"/>
      <c r="S27" s="23">
        <v>104</v>
      </c>
      <c r="T27" s="23">
        <v>60.8</v>
      </c>
      <c r="U27" s="23"/>
      <c r="V27" s="23"/>
      <c r="W27" s="23"/>
      <c r="X27" s="23"/>
      <c r="Y27" s="23"/>
    </row>
    <row r="28" spans="2:25" x14ac:dyDescent="0.3">
      <c r="B28" s="6">
        <v>1633</v>
      </c>
      <c r="C28" s="6" t="str">
        <f>VLOOKUP(B28,'1_문헌특성'!A:AN,2,0)</f>
        <v>Stolzenburg(2021)</v>
      </c>
      <c r="D28" s="23" t="str">
        <f>VLOOKUP(B28,'1_문헌특성'!A:AN,3,0)</f>
        <v>RCT</v>
      </c>
      <c r="E28" s="6" t="str">
        <f>VLOOKUP(B28,'1_문헌특성'!A:AN,8,0)</f>
        <v>남성생식기</v>
      </c>
      <c r="F28" s="6" t="str">
        <f>VLOOKUP(B28,'1_문헌특성'!A:AN,9,0)</f>
        <v>전립선암</v>
      </c>
      <c r="G28" s="6" t="str">
        <f>VLOOKUP(B28,'1_문헌특성'!A:AN,10,0)</f>
        <v>새로 진단된 75세 미만 전립선암</v>
      </c>
      <c r="H28" s="6" t="str">
        <f>VLOOKUP(B28,'1_문헌특성'!A:AN,33,0)</f>
        <v>로봇 보조</v>
      </c>
      <c r="I28" s="6" t="str">
        <f>VLOOKUP(B28,'1_문헌특성'!A:AN,36,0)</f>
        <v>복강경</v>
      </c>
      <c r="J28" s="6" t="s">
        <v>213</v>
      </c>
      <c r="K28" s="6" t="s">
        <v>115</v>
      </c>
      <c r="L28" s="6" t="s">
        <v>214</v>
      </c>
      <c r="M28" s="6"/>
      <c r="N28" s="23" t="s">
        <v>129</v>
      </c>
      <c r="O28" s="23">
        <v>530</v>
      </c>
      <c r="P28" s="23">
        <v>2</v>
      </c>
      <c r="Q28" s="23">
        <v>0.4</v>
      </c>
      <c r="R28" s="23">
        <v>188</v>
      </c>
      <c r="S28" s="23">
        <v>0</v>
      </c>
      <c r="T28" s="23">
        <v>0</v>
      </c>
      <c r="U28" s="23">
        <v>0.19</v>
      </c>
      <c r="V28" s="23"/>
      <c r="W28" s="23"/>
      <c r="X28" s="23"/>
      <c r="Y28" s="23"/>
    </row>
    <row r="29" spans="2:25" x14ac:dyDescent="0.3">
      <c r="B29" s="6">
        <v>1633</v>
      </c>
      <c r="C29" s="6" t="str">
        <f>VLOOKUP(B29,'1_문헌특성'!A:AN,2,0)</f>
        <v>Stolzenburg(2021)</v>
      </c>
      <c r="D29" s="23" t="str">
        <f>VLOOKUP(B29,'1_문헌특성'!A:AN,3,0)</f>
        <v>RCT</v>
      </c>
      <c r="E29" s="6" t="str">
        <f>VLOOKUP(B29,'1_문헌특성'!A:AN,8,0)</f>
        <v>남성생식기</v>
      </c>
      <c r="F29" s="6" t="str">
        <f>VLOOKUP(B29,'1_문헌특성'!A:AN,9,0)</f>
        <v>전립선암</v>
      </c>
      <c r="G29" s="6" t="str">
        <f>VLOOKUP(B29,'1_문헌특성'!A:AN,10,0)</f>
        <v>새로 진단된 75세 미만 전립선암</v>
      </c>
      <c r="H29" s="6" t="str">
        <f>VLOOKUP(B29,'1_문헌특성'!A:AN,33,0)</f>
        <v>로봇 보조</v>
      </c>
      <c r="I29" s="6" t="str">
        <f>VLOOKUP(B29,'1_문헌특성'!A:AN,36,0)</f>
        <v>복강경</v>
      </c>
      <c r="J29" s="6" t="s">
        <v>213</v>
      </c>
      <c r="K29" s="6" t="s">
        <v>115</v>
      </c>
      <c r="L29" s="6" t="s">
        <v>215</v>
      </c>
      <c r="M29" s="6"/>
      <c r="N29" s="23" t="s">
        <v>129</v>
      </c>
      <c r="O29" s="23">
        <v>530</v>
      </c>
      <c r="P29" s="23">
        <v>426</v>
      </c>
      <c r="Q29" s="23">
        <v>80</v>
      </c>
      <c r="R29" s="23">
        <v>188</v>
      </c>
      <c r="S29" s="23">
        <v>162</v>
      </c>
      <c r="T29" s="23">
        <v>86</v>
      </c>
      <c r="U29" s="23"/>
      <c r="V29" s="23"/>
      <c r="W29" s="23"/>
      <c r="X29" s="23"/>
      <c r="Y29" s="23"/>
    </row>
    <row r="30" spans="2:25" x14ac:dyDescent="0.3">
      <c r="B30" s="6">
        <v>1633</v>
      </c>
      <c r="C30" s="6" t="str">
        <f>VLOOKUP(B30,'1_문헌특성'!A:AN,2,0)</f>
        <v>Stolzenburg(2021)</v>
      </c>
      <c r="D30" s="23" t="str">
        <f>VLOOKUP(B30,'1_문헌특성'!A:AN,3,0)</f>
        <v>RCT</v>
      </c>
      <c r="E30" s="6" t="str">
        <f>VLOOKUP(B30,'1_문헌특성'!A:AN,8,0)</f>
        <v>남성생식기</v>
      </c>
      <c r="F30" s="6" t="str">
        <f>VLOOKUP(B30,'1_문헌특성'!A:AN,9,0)</f>
        <v>전립선암</v>
      </c>
      <c r="G30" s="6" t="str">
        <f>VLOOKUP(B30,'1_문헌특성'!A:AN,10,0)</f>
        <v>새로 진단된 75세 미만 전립선암</v>
      </c>
      <c r="H30" s="6" t="str">
        <f>VLOOKUP(B30,'1_문헌특성'!A:AN,33,0)</f>
        <v>로봇 보조</v>
      </c>
      <c r="I30" s="6" t="str">
        <f>VLOOKUP(B30,'1_문헌특성'!A:AN,36,0)</f>
        <v>복강경</v>
      </c>
      <c r="J30" s="6" t="s">
        <v>213</v>
      </c>
      <c r="K30" s="6" t="s">
        <v>115</v>
      </c>
      <c r="L30" s="6" t="s">
        <v>216</v>
      </c>
      <c r="M30" s="6"/>
      <c r="N30" s="23" t="s">
        <v>129</v>
      </c>
      <c r="O30" s="23">
        <v>530</v>
      </c>
      <c r="P30" s="23">
        <v>101</v>
      </c>
      <c r="Q30" s="23">
        <v>19</v>
      </c>
      <c r="R30" s="23">
        <v>188</v>
      </c>
      <c r="S30" s="23">
        <v>26</v>
      </c>
      <c r="T30" s="23">
        <v>14</v>
      </c>
      <c r="U30" s="23"/>
      <c r="V30" s="23"/>
      <c r="W30" s="23"/>
      <c r="X30" s="23"/>
      <c r="Y30" s="23"/>
    </row>
    <row r="31" spans="2:25" x14ac:dyDescent="0.3">
      <c r="B31" s="6">
        <v>1633</v>
      </c>
      <c r="C31" s="6" t="str">
        <f>VLOOKUP(B31,'1_문헌특성'!A:AN,2,0)</f>
        <v>Stolzenburg(2021)</v>
      </c>
      <c r="D31" s="23" t="str">
        <f>VLOOKUP(B31,'1_문헌특성'!A:AN,3,0)</f>
        <v>RCT</v>
      </c>
      <c r="E31" s="6" t="str">
        <f>VLOOKUP(B31,'1_문헌특성'!A:AN,8,0)</f>
        <v>남성생식기</v>
      </c>
      <c r="F31" s="6" t="str">
        <f>VLOOKUP(B31,'1_문헌특성'!A:AN,9,0)</f>
        <v>전립선암</v>
      </c>
      <c r="G31" s="6" t="str">
        <f>VLOOKUP(B31,'1_문헌특성'!A:AN,10,0)</f>
        <v>새로 진단된 75세 미만 전립선암</v>
      </c>
      <c r="H31" s="6" t="str">
        <f>VLOOKUP(B31,'1_문헌특성'!A:AN,33,0)</f>
        <v>로봇 보조</v>
      </c>
      <c r="I31" s="6" t="str">
        <f>VLOOKUP(B31,'1_문헌특성'!A:AN,36,0)</f>
        <v>복강경</v>
      </c>
      <c r="J31" s="6" t="s">
        <v>213</v>
      </c>
      <c r="K31" s="6" t="s">
        <v>220</v>
      </c>
      <c r="L31" s="6" t="s">
        <v>217</v>
      </c>
      <c r="M31" s="6"/>
      <c r="N31" s="23" t="s">
        <v>129</v>
      </c>
      <c r="O31" s="23">
        <v>530</v>
      </c>
      <c r="P31" s="23">
        <v>355</v>
      </c>
      <c r="Q31" s="23">
        <v>67</v>
      </c>
      <c r="R31" s="23">
        <v>188</v>
      </c>
      <c r="S31" s="23">
        <v>132</v>
      </c>
      <c r="T31" s="23">
        <v>70</v>
      </c>
      <c r="U31" s="23">
        <v>0.38</v>
      </c>
      <c r="V31" s="23"/>
      <c r="W31" s="23"/>
      <c r="X31" s="23"/>
      <c r="Y31" s="23"/>
    </row>
    <row r="32" spans="2:25" x14ac:dyDescent="0.3">
      <c r="B32" s="6">
        <v>1633</v>
      </c>
      <c r="C32" s="6" t="str">
        <f>VLOOKUP(B32,'1_문헌특성'!A:AN,2,0)</f>
        <v>Stolzenburg(2021)</v>
      </c>
      <c r="D32" s="23" t="str">
        <f>VLOOKUP(B32,'1_문헌특성'!A:AN,3,0)</f>
        <v>RCT</v>
      </c>
      <c r="E32" s="6" t="str">
        <f>VLOOKUP(B32,'1_문헌특성'!A:AN,8,0)</f>
        <v>남성생식기</v>
      </c>
      <c r="F32" s="6" t="str">
        <f>VLOOKUP(B32,'1_문헌특성'!A:AN,9,0)</f>
        <v>전립선암</v>
      </c>
      <c r="G32" s="6" t="str">
        <f>VLOOKUP(B32,'1_문헌특성'!A:AN,10,0)</f>
        <v>새로 진단된 75세 미만 전립선암</v>
      </c>
      <c r="H32" s="6" t="str">
        <f>VLOOKUP(B32,'1_문헌특성'!A:AN,33,0)</f>
        <v>로봇 보조</v>
      </c>
      <c r="I32" s="6" t="str">
        <f>VLOOKUP(B32,'1_문헌특성'!A:AN,36,0)</f>
        <v>복강경</v>
      </c>
      <c r="J32" s="6" t="s">
        <v>213</v>
      </c>
      <c r="K32" s="6" t="s">
        <v>220</v>
      </c>
      <c r="L32" s="6" t="s">
        <v>218</v>
      </c>
      <c r="M32" s="6"/>
      <c r="N32" s="23" t="s">
        <v>129</v>
      </c>
      <c r="O32" s="23">
        <v>530</v>
      </c>
      <c r="P32" s="23">
        <v>41</v>
      </c>
      <c r="Q32" s="23">
        <v>7.8</v>
      </c>
      <c r="R32" s="23">
        <v>188</v>
      </c>
      <c r="S32" s="23">
        <v>9</v>
      </c>
      <c r="T32" s="23">
        <v>4.8</v>
      </c>
      <c r="U32" s="23"/>
      <c r="V32" s="23"/>
      <c r="W32" s="23"/>
      <c r="X32" s="23"/>
      <c r="Y32" s="23"/>
    </row>
    <row r="33" spans="2:26" x14ac:dyDescent="0.3">
      <c r="B33" s="6">
        <v>1633</v>
      </c>
      <c r="C33" s="6" t="str">
        <f>VLOOKUP(B33,'1_문헌특성'!A:AN,2,0)</f>
        <v>Stolzenburg(2021)</v>
      </c>
      <c r="D33" s="23" t="str">
        <f>VLOOKUP(B33,'1_문헌특성'!A:AN,3,0)</f>
        <v>RCT</v>
      </c>
      <c r="E33" s="6" t="str">
        <f>VLOOKUP(B33,'1_문헌특성'!A:AN,8,0)</f>
        <v>남성생식기</v>
      </c>
      <c r="F33" s="6" t="str">
        <f>VLOOKUP(B33,'1_문헌특성'!A:AN,9,0)</f>
        <v>전립선암</v>
      </c>
      <c r="G33" s="6" t="str">
        <f>VLOOKUP(B33,'1_문헌특성'!A:AN,10,0)</f>
        <v>새로 진단된 75세 미만 전립선암</v>
      </c>
      <c r="H33" s="6" t="str">
        <f>VLOOKUP(B33,'1_문헌특성'!A:AN,33,0)</f>
        <v>로봇 보조</v>
      </c>
      <c r="I33" s="6" t="str">
        <f>VLOOKUP(B33,'1_문헌특성'!A:AN,36,0)</f>
        <v>복강경</v>
      </c>
      <c r="J33" s="6" t="s">
        <v>213</v>
      </c>
      <c r="K33" s="6" t="s">
        <v>220</v>
      </c>
      <c r="L33" s="6" t="s">
        <v>219</v>
      </c>
      <c r="M33" s="6"/>
      <c r="N33" s="23" t="s">
        <v>129</v>
      </c>
      <c r="O33" s="23">
        <v>530</v>
      </c>
      <c r="P33" s="23">
        <v>131</v>
      </c>
      <c r="Q33" s="23">
        <v>25</v>
      </c>
      <c r="R33" s="23">
        <v>188</v>
      </c>
      <c r="S33" s="23">
        <v>47</v>
      </c>
      <c r="T33" s="23">
        <v>25</v>
      </c>
      <c r="U33" s="23"/>
      <c r="V33" s="23"/>
      <c r="W33" s="23"/>
      <c r="X33" s="23"/>
      <c r="Y33" s="23"/>
    </row>
    <row r="34" spans="2:26" x14ac:dyDescent="0.3">
      <c r="B34" s="6">
        <v>1633</v>
      </c>
      <c r="C34" s="6" t="str">
        <f>VLOOKUP(B34,'1_문헌특성'!A:AN,2,0)</f>
        <v>Stolzenburg(2021)</v>
      </c>
      <c r="D34" s="23" t="str">
        <f>VLOOKUP(B34,'1_문헌특성'!A:AN,3,0)</f>
        <v>RCT</v>
      </c>
      <c r="E34" s="23" t="str">
        <f>VLOOKUP(B34,'1_문헌특성'!A:AN,8,0)</f>
        <v>남성생식기</v>
      </c>
      <c r="F34" s="23" t="str">
        <f>VLOOKUP(B34,'1_문헌특성'!A:AN,9,0)</f>
        <v>전립선암</v>
      </c>
      <c r="G34" s="6" t="str">
        <f>VLOOKUP(B34,'1_문헌특성'!A:AN,10,0)</f>
        <v>새로 진단된 75세 미만 전립선암</v>
      </c>
      <c r="H34" s="6" t="str">
        <f>VLOOKUP(B34,'1_문헌특성'!A:AN,33,0)</f>
        <v>로봇 보조</v>
      </c>
      <c r="I34" s="6" t="str">
        <f>VLOOKUP(B34,'1_문헌특성'!A:AN,36,0)</f>
        <v>복강경</v>
      </c>
      <c r="J34" s="6" t="s">
        <v>123</v>
      </c>
      <c r="K34" s="6" t="s">
        <v>223</v>
      </c>
      <c r="L34" s="6" t="s">
        <v>113</v>
      </c>
      <c r="M34" s="6"/>
      <c r="N34" s="23" t="s">
        <v>224</v>
      </c>
      <c r="O34" s="23">
        <v>562</v>
      </c>
      <c r="P34" s="23">
        <v>87</v>
      </c>
      <c r="Q34" s="23">
        <v>15</v>
      </c>
      <c r="R34" s="23">
        <v>199</v>
      </c>
      <c r="S34" s="23">
        <v>41</v>
      </c>
      <c r="T34" s="23">
        <v>21</v>
      </c>
      <c r="U34" s="23">
        <v>9.7000000000000003E-2</v>
      </c>
      <c r="V34" s="23"/>
      <c r="W34" s="23"/>
      <c r="X34" s="23"/>
      <c r="Y34" s="23"/>
    </row>
    <row r="35" spans="2:26" x14ac:dyDescent="0.3">
      <c r="B35" s="6">
        <v>143</v>
      </c>
      <c r="C35" s="6" t="str">
        <f>VLOOKUP(B35,'1_문헌특성'!A:AN,2,0)</f>
        <v>Stolzenburg(2022)</v>
      </c>
      <c r="D35" s="23" t="str">
        <f>VLOOKUP(B35,'1_문헌특성'!A:AN,3,0)</f>
        <v>RCT</v>
      </c>
      <c r="E35" s="6" t="str">
        <f>VLOOKUP(B35,'1_문헌특성'!A:AN,8,0)</f>
        <v>남성생식기</v>
      </c>
      <c r="F35" s="6" t="str">
        <f>VLOOKUP(B35,'1_문헌특성'!A:AN,9,0)</f>
        <v>전립선암</v>
      </c>
      <c r="G35" s="6" t="str">
        <f>VLOOKUP(B35,'1_문헌특성'!A:AN,10,0)</f>
        <v>새로 진단된 75세 미만 전립선암</v>
      </c>
      <c r="H35" s="6" t="str">
        <f>VLOOKUP(B35,'1_문헌특성'!A:AN,33,0)</f>
        <v>로봇 보조</v>
      </c>
      <c r="I35" s="6" t="str">
        <f>VLOOKUP(B35,'1_문헌특성'!A:AN,36,0)</f>
        <v>복강경</v>
      </c>
      <c r="J35" s="6" t="s">
        <v>726</v>
      </c>
      <c r="K35" s="6" t="s">
        <v>159</v>
      </c>
      <c r="L35" s="6" t="s">
        <v>163</v>
      </c>
      <c r="M35" s="6"/>
      <c r="N35" s="23" t="s">
        <v>130</v>
      </c>
      <c r="O35" s="23"/>
      <c r="P35" s="23"/>
      <c r="Q35" s="23"/>
      <c r="R35" s="23"/>
      <c r="S35" s="23"/>
      <c r="T35" s="23"/>
      <c r="U35" s="23"/>
      <c r="V35" s="23" t="s">
        <v>124</v>
      </c>
      <c r="W35" s="23">
        <v>7.5</v>
      </c>
      <c r="X35" s="23"/>
      <c r="Y35" s="23">
        <v>6.8000000000000005E-2</v>
      </c>
    </row>
    <row r="36" spans="2:26" x14ac:dyDescent="0.3">
      <c r="B36" s="6">
        <v>143</v>
      </c>
      <c r="C36" s="6" t="str">
        <f>VLOOKUP(B36,'1_문헌특성'!A:AN,2,0)</f>
        <v>Stolzenburg(2022)</v>
      </c>
      <c r="D36" s="23" t="str">
        <f>VLOOKUP(B36,'1_문헌특성'!A:AN,3,0)</f>
        <v>RCT</v>
      </c>
      <c r="E36" s="6" t="str">
        <f>VLOOKUP(B36,'1_문헌특성'!A:AN,8,0)</f>
        <v>남성생식기</v>
      </c>
      <c r="F36" s="6" t="str">
        <f>VLOOKUP(B36,'1_문헌특성'!A:AN,9,0)</f>
        <v>전립선암</v>
      </c>
      <c r="G36" s="6" t="str">
        <f>VLOOKUP(B36,'1_문헌특성'!A:AN,10,0)</f>
        <v>새로 진단된 75세 미만 전립선암</v>
      </c>
      <c r="H36" s="6" t="str">
        <f>VLOOKUP(B36,'1_문헌특성'!A:AN,33,0)</f>
        <v>로봇 보조</v>
      </c>
      <c r="I36" s="6" t="str">
        <f>VLOOKUP(B36,'1_문헌특성'!A:AN,36,0)</f>
        <v>복강경</v>
      </c>
      <c r="J36" s="6" t="s">
        <v>726</v>
      </c>
      <c r="K36" s="6" t="s">
        <v>159</v>
      </c>
      <c r="L36" s="6" t="s">
        <v>163</v>
      </c>
      <c r="M36" s="6"/>
      <c r="N36" s="23" t="s">
        <v>247</v>
      </c>
      <c r="O36" s="23"/>
      <c r="P36" s="23"/>
      <c r="Q36" s="23"/>
      <c r="R36" s="23"/>
      <c r="S36" s="23"/>
      <c r="T36" s="23"/>
      <c r="U36" s="23"/>
      <c r="V36" s="23" t="s">
        <v>124</v>
      </c>
      <c r="W36" s="23">
        <v>3.2</v>
      </c>
      <c r="X36" s="23"/>
      <c r="Y36" s="23">
        <v>0.38</v>
      </c>
    </row>
    <row r="37" spans="2:26" x14ac:dyDescent="0.3">
      <c r="B37" s="6">
        <v>143</v>
      </c>
      <c r="C37" s="6" t="str">
        <f>VLOOKUP(B37,'1_문헌특성'!A:AN,2,0)</f>
        <v>Stolzenburg(2022)</v>
      </c>
      <c r="D37" s="23" t="str">
        <f>VLOOKUP(B37,'1_문헌특성'!A:AN,3,0)</f>
        <v>RCT</v>
      </c>
      <c r="E37" s="6" t="str">
        <f>VLOOKUP(B37,'1_문헌특성'!A:AN,8,0)</f>
        <v>남성생식기</v>
      </c>
      <c r="F37" s="6" t="str">
        <f>VLOOKUP(B37,'1_문헌특성'!A:AN,9,0)</f>
        <v>전립선암</v>
      </c>
      <c r="G37" s="6" t="str">
        <f>VLOOKUP(B37,'1_문헌특성'!A:AN,10,0)</f>
        <v>새로 진단된 75세 미만 전립선암</v>
      </c>
      <c r="H37" s="6" t="str">
        <f>VLOOKUP(B37,'1_문헌특성'!A:AN,33,0)</f>
        <v>로봇 보조</v>
      </c>
      <c r="I37" s="6" t="str">
        <f>VLOOKUP(B37,'1_문헌특성'!A:AN,36,0)</f>
        <v>복강경</v>
      </c>
      <c r="J37" s="6" t="s">
        <v>726</v>
      </c>
      <c r="K37" s="6" t="s">
        <v>169</v>
      </c>
      <c r="L37" s="6" t="s">
        <v>170</v>
      </c>
      <c r="M37" s="6"/>
      <c r="N37" s="23" t="s">
        <v>130</v>
      </c>
      <c r="O37" s="23">
        <v>547</v>
      </c>
      <c r="P37" s="23">
        <v>186</v>
      </c>
      <c r="Q37" s="23">
        <v>36</v>
      </c>
      <c r="R37" s="23">
        <v>171</v>
      </c>
      <c r="S37" s="23">
        <v>42</v>
      </c>
      <c r="T37" s="23">
        <v>25</v>
      </c>
      <c r="U37" s="23">
        <v>7.3999999999999996E-2</v>
      </c>
      <c r="V37" s="23" t="s">
        <v>124</v>
      </c>
      <c r="W37" s="23">
        <v>56</v>
      </c>
      <c r="X37" s="23" t="s">
        <v>249</v>
      </c>
      <c r="Y37" s="23"/>
      <c r="Z37" s="3" t="s">
        <v>251</v>
      </c>
    </row>
    <row r="38" spans="2:26" x14ac:dyDescent="0.3">
      <c r="B38" s="6">
        <v>143</v>
      </c>
      <c r="C38" s="6" t="str">
        <f>VLOOKUP(B38,'1_문헌특성'!A:AN,2,0)</f>
        <v>Stolzenburg(2022)</v>
      </c>
      <c r="D38" s="23" t="str">
        <f>VLOOKUP(B38,'1_문헌특성'!A:AN,3,0)</f>
        <v>RCT</v>
      </c>
      <c r="E38" s="6" t="str">
        <f>VLOOKUP(B38,'1_문헌특성'!A:AN,8,0)</f>
        <v>남성생식기</v>
      </c>
      <c r="F38" s="6" t="str">
        <f>VLOOKUP(B38,'1_문헌특성'!A:AN,9,0)</f>
        <v>전립선암</v>
      </c>
      <c r="G38" s="6" t="str">
        <f>VLOOKUP(B38,'1_문헌특성'!A:AN,10,0)</f>
        <v>새로 진단된 75세 미만 전립선암</v>
      </c>
      <c r="H38" s="6" t="str">
        <f>VLOOKUP(B38,'1_문헌특성'!A:AN,33,0)</f>
        <v>로봇 보조</v>
      </c>
      <c r="I38" s="6" t="str">
        <f>VLOOKUP(B38,'1_문헌특성'!A:AN,36,0)</f>
        <v>복강경</v>
      </c>
      <c r="J38" s="6" t="s">
        <v>726</v>
      </c>
      <c r="K38" s="6" t="s">
        <v>169</v>
      </c>
      <c r="L38" s="6" t="s">
        <v>171</v>
      </c>
      <c r="M38" s="6"/>
      <c r="N38" s="23" t="s">
        <v>130</v>
      </c>
      <c r="O38" s="23"/>
      <c r="P38" s="23">
        <v>123</v>
      </c>
      <c r="Q38" s="23">
        <v>24</v>
      </c>
      <c r="R38" s="23"/>
      <c r="S38" s="23">
        <v>39</v>
      </c>
      <c r="T38" s="23">
        <v>24</v>
      </c>
      <c r="U38" s="23"/>
      <c r="V38" s="23"/>
      <c r="W38" s="23"/>
      <c r="X38" s="23"/>
      <c r="Y38" s="23"/>
    </row>
    <row r="39" spans="2:26" x14ac:dyDescent="0.3">
      <c r="B39" s="6">
        <v>143</v>
      </c>
      <c r="C39" s="6" t="str">
        <f>VLOOKUP(B39,'1_문헌특성'!A:AN,2,0)</f>
        <v>Stolzenburg(2022)</v>
      </c>
      <c r="D39" s="23" t="str">
        <f>VLOOKUP(B39,'1_문헌특성'!A:AN,3,0)</f>
        <v>RCT</v>
      </c>
      <c r="E39" s="6" t="str">
        <f>VLOOKUP(B39,'1_문헌특성'!A:AN,8,0)</f>
        <v>남성생식기</v>
      </c>
      <c r="F39" s="6" t="str">
        <f>VLOOKUP(B39,'1_문헌특성'!A:AN,9,0)</f>
        <v>전립선암</v>
      </c>
      <c r="G39" s="6" t="str">
        <f>VLOOKUP(B39,'1_문헌특성'!A:AN,10,0)</f>
        <v>새로 진단된 75세 미만 전립선암</v>
      </c>
      <c r="H39" s="6" t="str">
        <f>VLOOKUP(B39,'1_문헌특성'!A:AN,33,0)</f>
        <v>로봇 보조</v>
      </c>
      <c r="I39" s="6" t="str">
        <f>VLOOKUP(B39,'1_문헌특성'!A:AN,36,0)</f>
        <v>복강경</v>
      </c>
      <c r="J39" s="6" t="s">
        <v>726</v>
      </c>
      <c r="K39" s="6" t="s">
        <v>169</v>
      </c>
      <c r="L39" s="6" t="s">
        <v>172</v>
      </c>
      <c r="M39" s="6"/>
      <c r="N39" s="23" t="s">
        <v>130</v>
      </c>
      <c r="O39" s="23"/>
      <c r="P39" s="23">
        <v>57</v>
      </c>
      <c r="Q39" s="23">
        <v>11.9</v>
      </c>
      <c r="R39" s="23"/>
      <c r="S39" s="23">
        <v>17</v>
      </c>
      <c r="T39" s="23">
        <v>10</v>
      </c>
      <c r="U39" s="23"/>
      <c r="V39" s="23"/>
      <c r="W39" s="23"/>
      <c r="X39" s="23"/>
      <c r="Y39" s="23"/>
    </row>
    <row r="40" spans="2:26" x14ac:dyDescent="0.3">
      <c r="B40" s="6">
        <v>143</v>
      </c>
      <c r="C40" s="6" t="str">
        <f>VLOOKUP(B40,'1_문헌특성'!A:AN,2,0)</f>
        <v>Stolzenburg(2022)</v>
      </c>
      <c r="D40" s="23" t="str">
        <f>VLOOKUP(B40,'1_문헌특성'!A:AN,3,0)</f>
        <v>RCT</v>
      </c>
      <c r="E40" s="6" t="str">
        <f>VLOOKUP(B40,'1_문헌특성'!A:AN,8,0)</f>
        <v>남성생식기</v>
      </c>
      <c r="F40" s="6" t="str">
        <f>VLOOKUP(B40,'1_문헌특성'!A:AN,9,0)</f>
        <v>전립선암</v>
      </c>
      <c r="G40" s="6" t="str">
        <f>VLOOKUP(B40,'1_문헌특성'!A:AN,10,0)</f>
        <v>새로 진단된 75세 미만 전립선암</v>
      </c>
      <c r="H40" s="6" t="str">
        <f>VLOOKUP(B40,'1_문헌특성'!A:AN,33,0)</f>
        <v>로봇 보조</v>
      </c>
      <c r="I40" s="6" t="str">
        <f>VLOOKUP(B40,'1_문헌특성'!A:AN,36,0)</f>
        <v>복강경</v>
      </c>
      <c r="J40" s="6" t="s">
        <v>726</v>
      </c>
      <c r="K40" s="6" t="s">
        <v>169</v>
      </c>
      <c r="L40" s="6" t="s">
        <v>173</v>
      </c>
      <c r="M40" s="6"/>
      <c r="N40" s="23" t="s">
        <v>130</v>
      </c>
      <c r="O40" s="23"/>
      <c r="P40" s="23">
        <v>45</v>
      </c>
      <c r="Q40" s="23">
        <v>8.6</v>
      </c>
      <c r="R40" s="23"/>
      <c r="S40" s="23">
        <v>15</v>
      </c>
      <c r="T40" s="23">
        <v>9.1</v>
      </c>
      <c r="U40" s="23"/>
      <c r="V40" s="23"/>
      <c r="W40" s="23"/>
      <c r="X40" s="23"/>
      <c r="Y40" s="23"/>
    </row>
    <row r="41" spans="2:26" x14ac:dyDescent="0.3">
      <c r="B41" s="6">
        <v>143</v>
      </c>
      <c r="C41" s="6" t="str">
        <f>VLOOKUP(B41,'1_문헌특성'!A:AN,2,0)</f>
        <v>Stolzenburg(2022)</v>
      </c>
      <c r="D41" s="23" t="str">
        <f>VLOOKUP(B41,'1_문헌특성'!A:AN,3,0)</f>
        <v>RCT</v>
      </c>
      <c r="E41" s="6" t="str">
        <f>VLOOKUP(B41,'1_문헌특성'!A:AN,8,0)</f>
        <v>남성생식기</v>
      </c>
      <c r="F41" s="6" t="str">
        <f>VLOOKUP(B41,'1_문헌특성'!A:AN,9,0)</f>
        <v>전립선암</v>
      </c>
      <c r="G41" s="6" t="str">
        <f>VLOOKUP(B41,'1_문헌특성'!A:AN,10,0)</f>
        <v>새로 진단된 75세 미만 전립선암</v>
      </c>
      <c r="H41" s="6" t="str">
        <f>VLOOKUP(B41,'1_문헌특성'!A:AN,33,0)</f>
        <v>로봇 보조</v>
      </c>
      <c r="I41" s="6" t="str">
        <f>VLOOKUP(B41,'1_문헌특성'!A:AN,36,0)</f>
        <v>복강경</v>
      </c>
      <c r="J41" s="6" t="s">
        <v>726</v>
      </c>
      <c r="K41" s="6" t="s">
        <v>169</v>
      </c>
      <c r="L41" s="6" t="s">
        <v>174</v>
      </c>
      <c r="M41" s="6"/>
      <c r="N41" s="23" t="s">
        <v>130</v>
      </c>
      <c r="O41" s="23"/>
      <c r="P41" s="23">
        <v>104</v>
      </c>
      <c r="Q41" s="23">
        <v>20</v>
      </c>
      <c r="R41" s="23"/>
      <c r="S41" s="23">
        <v>50</v>
      </c>
      <c r="T41" s="23">
        <v>30</v>
      </c>
      <c r="U41" s="23"/>
      <c r="V41" s="23"/>
      <c r="W41" s="23"/>
      <c r="X41" s="23"/>
      <c r="Y41" s="23"/>
    </row>
    <row r="42" spans="2:26" x14ac:dyDescent="0.3">
      <c r="B42" s="6">
        <v>143</v>
      </c>
      <c r="C42" s="6" t="str">
        <f>VLOOKUP(B42,'1_문헌특성'!A:AN,2,0)</f>
        <v>Stolzenburg(2022)</v>
      </c>
      <c r="D42" s="23" t="str">
        <f>VLOOKUP(B42,'1_문헌특성'!A:AN,3,0)</f>
        <v>RCT</v>
      </c>
      <c r="E42" s="6" t="str">
        <f>VLOOKUP(B42,'1_문헌특성'!A:AN,8,0)</f>
        <v>남성생식기</v>
      </c>
      <c r="F42" s="6" t="str">
        <f>VLOOKUP(B42,'1_문헌특성'!A:AN,9,0)</f>
        <v>전립선암</v>
      </c>
      <c r="G42" s="6" t="str">
        <f>VLOOKUP(B42,'1_문헌특성'!A:AN,10,0)</f>
        <v>새로 진단된 75세 미만 전립선암</v>
      </c>
      <c r="H42" s="6" t="str">
        <f>VLOOKUP(B42,'1_문헌특성'!A:AN,33,0)</f>
        <v>로봇 보조</v>
      </c>
      <c r="I42" s="6" t="str">
        <f>VLOOKUP(B42,'1_문헌특성'!A:AN,36,0)</f>
        <v>복강경</v>
      </c>
      <c r="J42" s="6" t="s">
        <v>726</v>
      </c>
      <c r="K42" s="6" t="s">
        <v>169</v>
      </c>
      <c r="L42" s="6" t="s">
        <v>175</v>
      </c>
      <c r="M42" s="6"/>
      <c r="N42" s="23" t="s">
        <v>130</v>
      </c>
      <c r="O42" s="23"/>
      <c r="P42" s="23">
        <v>7</v>
      </c>
      <c r="Q42" s="23">
        <v>1.3</v>
      </c>
      <c r="R42" s="23"/>
      <c r="S42" s="23">
        <v>2</v>
      </c>
      <c r="T42" s="23">
        <v>1.2</v>
      </c>
      <c r="U42" s="23"/>
      <c r="V42" s="23"/>
      <c r="W42" s="23"/>
      <c r="X42" s="23"/>
      <c r="Y42" s="23"/>
    </row>
    <row r="43" spans="2:26" x14ac:dyDescent="0.3">
      <c r="B43" s="6">
        <v>143</v>
      </c>
      <c r="C43" s="6" t="str">
        <f>VLOOKUP(B43,'1_문헌특성'!A:AN,2,0)</f>
        <v>Stolzenburg(2022)</v>
      </c>
      <c r="D43" s="23" t="str">
        <f>VLOOKUP(B43,'1_문헌특성'!A:AN,3,0)</f>
        <v>RCT</v>
      </c>
      <c r="E43" s="6" t="str">
        <f>VLOOKUP(B43,'1_문헌특성'!A:AN,8,0)</f>
        <v>남성생식기</v>
      </c>
      <c r="F43" s="6" t="str">
        <f>VLOOKUP(B43,'1_문헌특성'!A:AN,9,0)</f>
        <v>전립선암</v>
      </c>
      <c r="G43" s="6" t="str">
        <f>VLOOKUP(B43,'1_문헌특성'!A:AN,10,0)</f>
        <v>새로 진단된 75세 미만 전립선암</v>
      </c>
      <c r="H43" s="6" t="str">
        <f>VLOOKUP(B43,'1_문헌특성'!A:AN,33,0)</f>
        <v>로봇 보조</v>
      </c>
      <c r="I43" s="6" t="str">
        <f>VLOOKUP(B43,'1_문헌특성'!A:AN,36,0)</f>
        <v>복강경</v>
      </c>
      <c r="J43" s="6" t="s">
        <v>726</v>
      </c>
      <c r="K43" s="6" t="s">
        <v>178</v>
      </c>
      <c r="L43" s="6" t="s">
        <v>122</v>
      </c>
      <c r="M43" s="6"/>
      <c r="N43" s="23" t="s">
        <v>130</v>
      </c>
      <c r="O43" s="23"/>
      <c r="P43" s="23">
        <v>186</v>
      </c>
      <c r="Q43" s="23">
        <v>36</v>
      </c>
      <c r="R43" s="23"/>
      <c r="S43" s="23">
        <v>46</v>
      </c>
      <c r="T43" s="23">
        <v>28</v>
      </c>
      <c r="U43" s="23">
        <v>0.27</v>
      </c>
      <c r="V43" s="23" t="s">
        <v>124</v>
      </c>
      <c r="W43" s="23">
        <v>53</v>
      </c>
      <c r="X43" s="23" t="s">
        <v>248</v>
      </c>
      <c r="Y43" s="23"/>
      <c r="Z43" s="3" t="s">
        <v>251</v>
      </c>
    </row>
    <row r="44" spans="2:26" x14ac:dyDescent="0.3">
      <c r="B44" s="6">
        <v>143</v>
      </c>
      <c r="C44" s="6" t="str">
        <f>VLOOKUP(B44,'1_문헌특성'!A:AN,2,0)</f>
        <v>Stolzenburg(2022)</v>
      </c>
      <c r="D44" s="23" t="str">
        <f>VLOOKUP(B44,'1_문헌특성'!A:AN,3,0)</f>
        <v>RCT</v>
      </c>
      <c r="E44" s="6" t="str">
        <f>VLOOKUP(B44,'1_문헌특성'!A:AN,8,0)</f>
        <v>남성생식기</v>
      </c>
      <c r="F44" s="6" t="str">
        <f>VLOOKUP(B44,'1_문헌특성'!A:AN,9,0)</f>
        <v>전립선암</v>
      </c>
      <c r="G44" s="6" t="str">
        <f>VLOOKUP(B44,'1_문헌특성'!A:AN,10,0)</f>
        <v>새로 진단된 75세 미만 전립선암</v>
      </c>
      <c r="H44" s="6" t="str">
        <f>VLOOKUP(B44,'1_문헌특성'!A:AN,33,0)</f>
        <v>로봇 보조</v>
      </c>
      <c r="I44" s="6" t="str">
        <f>VLOOKUP(B44,'1_문헌특성'!A:AN,36,0)</f>
        <v>복강경</v>
      </c>
      <c r="J44" s="6" t="s">
        <v>726</v>
      </c>
      <c r="K44" s="6" t="s">
        <v>178</v>
      </c>
      <c r="L44" s="6" t="s">
        <v>189</v>
      </c>
      <c r="M44" s="6"/>
      <c r="N44" s="23" t="s">
        <v>130</v>
      </c>
      <c r="O44" s="23"/>
      <c r="P44" s="23">
        <v>304</v>
      </c>
      <c r="Q44" s="23">
        <v>59</v>
      </c>
      <c r="R44" s="23"/>
      <c r="S44" s="23">
        <v>107</v>
      </c>
      <c r="T44" s="23">
        <v>66</v>
      </c>
      <c r="U44" s="23"/>
      <c r="V44" s="23"/>
      <c r="W44" s="23"/>
      <c r="X44" s="23"/>
      <c r="Y44" s="23"/>
    </row>
    <row r="45" spans="2:26" x14ac:dyDescent="0.3">
      <c r="B45" s="6">
        <v>143</v>
      </c>
      <c r="C45" s="6" t="str">
        <f>VLOOKUP(B45,'1_문헌특성'!A:AN,2,0)</f>
        <v>Stolzenburg(2022)</v>
      </c>
      <c r="D45" s="23" t="str">
        <f>VLOOKUP(B45,'1_문헌특성'!A:AN,3,0)</f>
        <v>RCT</v>
      </c>
      <c r="E45" s="6" t="str">
        <f>VLOOKUP(B45,'1_문헌특성'!A:AN,8,0)</f>
        <v>남성생식기</v>
      </c>
      <c r="F45" s="6" t="str">
        <f>VLOOKUP(B45,'1_문헌특성'!A:AN,9,0)</f>
        <v>전립선암</v>
      </c>
      <c r="G45" s="6" t="str">
        <f>VLOOKUP(B45,'1_문헌특성'!A:AN,10,0)</f>
        <v>새로 진단된 75세 미만 전립선암</v>
      </c>
      <c r="H45" s="6" t="str">
        <f>VLOOKUP(B45,'1_문헌특성'!A:AN,33,0)</f>
        <v>로봇 보조</v>
      </c>
      <c r="I45" s="6" t="str">
        <f>VLOOKUP(B45,'1_문헌특성'!A:AN,36,0)</f>
        <v>복강경</v>
      </c>
      <c r="J45" s="6" t="s">
        <v>726</v>
      </c>
      <c r="K45" s="6" t="s">
        <v>178</v>
      </c>
      <c r="L45" s="6" t="s">
        <v>176</v>
      </c>
      <c r="M45" s="6"/>
      <c r="N45" s="23" t="s">
        <v>130</v>
      </c>
      <c r="O45" s="23"/>
      <c r="P45" s="23">
        <v>22</v>
      </c>
      <c r="Q45" s="23">
        <v>4.3</v>
      </c>
      <c r="R45" s="23"/>
      <c r="S45" s="23">
        <v>8</v>
      </c>
      <c r="T45" s="23">
        <v>4.9000000000000004</v>
      </c>
      <c r="U45" s="23"/>
      <c r="V45" s="23"/>
      <c r="W45" s="23"/>
      <c r="X45" s="23"/>
      <c r="Y45" s="23"/>
    </row>
    <row r="46" spans="2:26" x14ac:dyDescent="0.3">
      <c r="B46" s="6">
        <v>143</v>
      </c>
      <c r="C46" s="6" t="str">
        <f>VLOOKUP(B46,'1_문헌특성'!A:AN,2,0)</f>
        <v>Stolzenburg(2022)</v>
      </c>
      <c r="D46" s="23" t="str">
        <f>VLOOKUP(B46,'1_문헌특성'!A:AN,3,0)</f>
        <v>RCT</v>
      </c>
      <c r="E46" s="6" t="str">
        <f>VLOOKUP(B46,'1_문헌특성'!A:AN,8,0)</f>
        <v>남성생식기</v>
      </c>
      <c r="F46" s="6" t="str">
        <f>VLOOKUP(B46,'1_문헌특성'!A:AN,9,0)</f>
        <v>전립선암</v>
      </c>
      <c r="G46" s="6" t="str">
        <f>VLOOKUP(B46,'1_문헌특성'!A:AN,10,0)</f>
        <v>새로 진단된 75세 미만 전립선암</v>
      </c>
      <c r="H46" s="6" t="str">
        <f>VLOOKUP(B46,'1_문헌특성'!A:AN,33,0)</f>
        <v>로봇 보조</v>
      </c>
      <c r="I46" s="6" t="str">
        <f>VLOOKUP(B46,'1_문헌특성'!A:AN,36,0)</f>
        <v>복강경</v>
      </c>
      <c r="J46" s="6" t="s">
        <v>726</v>
      </c>
      <c r="K46" s="6" t="s">
        <v>178</v>
      </c>
      <c r="L46" s="6" t="s">
        <v>177</v>
      </c>
      <c r="M46" s="6"/>
      <c r="N46" s="23" t="s">
        <v>130</v>
      </c>
      <c r="O46" s="23"/>
      <c r="P46" s="23">
        <v>3</v>
      </c>
      <c r="Q46" s="23">
        <v>0.6</v>
      </c>
      <c r="R46" s="23"/>
      <c r="S46" s="23">
        <v>2</v>
      </c>
      <c r="T46" s="23">
        <v>1.2</v>
      </c>
      <c r="U46" s="23"/>
      <c r="V46" s="23"/>
      <c r="W46" s="23"/>
      <c r="X46" s="23"/>
      <c r="Y46" s="23"/>
    </row>
    <row r="47" spans="2:26" x14ac:dyDescent="0.3">
      <c r="B47" s="6">
        <v>143</v>
      </c>
      <c r="C47" s="6" t="str">
        <f>VLOOKUP(B47,'1_문헌특성'!A:AN,2,0)</f>
        <v>Stolzenburg(2022)</v>
      </c>
      <c r="D47" s="23" t="str">
        <f>VLOOKUP(B47,'1_문헌특성'!A:AN,3,0)</f>
        <v>RCT</v>
      </c>
      <c r="E47" s="6" t="str">
        <f>VLOOKUP(B47,'1_문헌특성'!A:AN,8,0)</f>
        <v>남성생식기</v>
      </c>
      <c r="F47" s="6" t="str">
        <f>VLOOKUP(B47,'1_문헌특성'!A:AN,9,0)</f>
        <v>전립선암</v>
      </c>
      <c r="G47" s="6" t="str">
        <f>VLOOKUP(B47,'1_문헌특성'!A:AN,10,0)</f>
        <v>새로 진단된 75세 미만 전립선암</v>
      </c>
      <c r="H47" s="6" t="str">
        <f>VLOOKUP(B47,'1_문헌특성'!A:AN,33,0)</f>
        <v>로봇 보조</v>
      </c>
      <c r="I47" s="6" t="str">
        <f>VLOOKUP(B47,'1_문헌특성'!A:AN,36,0)</f>
        <v>복강경</v>
      </c>
      <c r="J47" s="6" t="s">
        <v>726</v>
      </c>
      <c r="K47" s="6" t="s">
        <v>169</v>
      </c>
      <c r="L47" s="6" t="s">
        <v>170</v>
      </c>
      <c r="M47" s="6"/>
      <c r="N47" s="23" t="s">
        <v>247</v>
      </c>
      <c r="O47" s="23"/>
      <c r="P47" s="23">
        <v>230</v>
      </c>
      <c r="Q47" s="23">
        <v>45</v>
      </c>
      <c r="R47" s="23"/>
      <c r="S47" s="23">
        <v>62</v>
      </c>
      <c r="T47" s="23">
        <v>38</v>
      </c>
      <c r="U47" s="23">
        <v>0.51</v>
      </c>
      <c r="V47" s="23" t="s">
        <v>124</v>
      </c>
      <c r="W47" s="23">
        <v>53</v>
      </c>
      <c r="X47" s="23" t="s">
        <v>250</v>
      </c>
      <c r="Y47" s="23"/>
      <c r="Z47" s="3" t="s">
        <v>251</v>
      </c>
    </row>
    <row r="48" spans="2:26" x14ac:dyDescent="0.3">
      <c r="B48" s="6">
        <v>143</v>
      </c>
      <c r="C48" s="6" t="str">
        <f>VLOOKUP(B48,'1_문헌특성'!A:AN,2,0)</f>
        <v>Stolzenburg(2022)</v>
      </c>
      <c r="D48" s="23" t="str">
        <f>VLOOKUP(B48,'1_문헌특성'!A:AN,3,0)</f>
        <v>RCT</v>
      </c>
      <c r="E48" s="6" t="str">
        <f>VLOOKUP(B48,'1_문헌특성'!A:AN,8,0)</f>
        <v>남성생식기</v>
      </c>
      <c r="F48" s="6" t="str">
        <f>VLOOKUP(B48,'1_문헌특성'!A:AN,9,0)</f>
        <v>전립선암</v>
      </c>
      <c r="G48" s="6" t="str">
        <f>VLOOKUP(B48,'1_문헌특성'!A:AN,10,0)</f>
        <v>새로 진단된 75세 미만 전립선암</v>
      </c>
      <c r="H48" s="6" t="str">
        <f>VLOOKUP(B48,'1_문헌특성'!A:AN,33,0)</f>
        <v>로봇 보조</v>
      </c>
      <c r="I48" s="6" t="str">
        <f>VLOOKUP(B48,'1_문헌특성'!A:AN,36,0)</f>
        <v>복강경</v>
      </c>
      <c r="J48" s="6" t="s">
        <v>726</v>
      </c>
      <c r="K48" s="6" t="s">
        <v>169</v>
      </c>
      <c r="L48" s="6" t="s">
        <v>171</v>
      </c>
      <c r="M48" s="6"/>
      <c r="N48" s="23" t="s">
        <v>247</v>
      </c>
      <c r="O48" s="23"/>
      <c r="P48" s="23">
        <v>122</v>
      </c>
      <c r="Q48" s="23">
        <v>24</v>
      </c>
      <c r="R48" s="23"/>
      <c r="S48" s="23">
        <v>39</v>
      </c>
      <c r="T48" s="23">
        <v>24</v>
      </c>
      <c r="U48" s="23"/>
      <c r="V48" s="23"/>
      <c r="W48" s="23"/>
      <c r="X48" s="23"/>
      <c r="Y48" s="23"/>
    </row>
    <row r="49" spans="2:26" x14ac:dyDescent="0.3">
      <c r="B49" s="6">
        <v>143</v>
      </c>
      <c r="C49" s="6" t="str">
        <f>VLOOKUP(B49,'1_문헌특성'!A:AN,2,0)</f>
        <v>Stolzenburg(2022)</v>
      </c>
      <c r="D49" s="23" t="str">
        <f>VLOOKUP(B49,'1_문헌특성'!A:AN,3,0)</f>
        <v>RCT</v>
      </c>
      <c r="E49" s="6" t="str">
        <f>VLOOKUP(B49,'1_문헌특성'!A:AN,8,0)</f>
        <v>남성생식기</v>
      </c>
      <c r="F49" s="6" t="str">
        <f>VLOOKUP(B49,'1_문헌특성'!A:AN,9,0)</f>
        <v>전립선암</v>
      </c>
      <c r="G49" s="6" t="str">
        <f>VLOOKUP(B49,'1_문헌특성'!A:AN,10,0)</f>
        <v>새로 진단된 75세 미만 전립선암</v>
      </c>
      <c r="H49" s="6" t="str">
        <f>VLOOKUP(B49,'1_문헌특성'!A:AN,33,0)</f>
        <v>로봇 보조</v>
      </c>
      <c r="I49" s="6" t="str">
        <f>VLOOKUP(B49,'1_문헌특성'!A:AN,36,0)</f>
        <v>복강경</v>
      </c>
      <c r="J49" s="6" t="s">
        <v>726</v>
      </c>
      <c r="K49" s="6" t="s">
        <v>169</v>
      </c>
      <c r="L49" s="6" t="s">
        <v>172</v>
      </c>
      <c r="M49" s="6"/>
      <c r="N49" s="23" t="s">
        <v>247</v>
      </c>
      <c r="O49" s="23"/>
      <c r="P49" s="23">
        <v>42</v>
      </c>
      <c r="Q49" s="23">
        <v>8.1999999999999993</v>
      </c>
      <c r="R49" s="23"/>
      <c r="S49" s="23">
        <v>20</v>
      </c>
      <c r="T49" s="23">
        <v>12</v>
      </c>
      <c r="U49" s="23"/>
      <c r="V49" s="23"/>
      <c r="W49" s="23"/>
      <c r="X49" s="23"/>
      <c r="Y49" s="23"/>
    </row>
    <row r="50" spans="2:26" x14ac:dyDescent="0.3">
      <c r="B50" s="6">
        <v>143</v>
      </c>
      <c r="C50" s="6" t="str">
        <f>VLOOKUP(B50,'1_문헌특성'!A:AN,2,0)</f>
        <v>Stolzenburg(2022)</v>
      </c>
      <c r="D50" s="23" t="str">
        <f>VLOOKUP(B50,'1_문헌특성'!A:AN,3,0)</f>
        <v>RCT</v>
      </c>
      <c r="E50" s="6" t="str">
        <f>VLOOKUP(B50,'1_문헌특성'!A:AN,8,0)</f>
        <v>남성생식기</v>
      </c>
      <c r="F50" s="6" t="str">
        <f>VLOOKUP(B50,'1_문헌특성'!A:AN,9,0)</f>
        <v>전립선암</v>
      </c>
      <c r="G50" s="6" t="str">
        <f>VLOOKUP(B50,'1_문헌특성'!A:AN,10,0)</f>
        <v>새로 진단된 75세 미만 전립선암</v>
      </c>
      <c r="H50" s="6" t="str">
        <f>VLOOKUP(B50,'1_문헌특성'!A:AN,33,0)</f>
        <v>로봇 보조</v>
      </c>
      <c r="I50" s="6" t="str">
        <f>VLOOKUP(B50,'1_문헌특성'!A:AN,36,0)</f>
        <v>복강경</v>
      </c>
      <c r="J50" s="6" t="s">
        <v>726</v>
      </c>
      <c r="K50" s="6" t="s">
        <v>169</v>
      </c>
      <c r="L50" s="6" t="s">
        <v>173</v>
      </c>
      <c r="M50" s="6"/>
      <c r="N50" s="23" t="s">
        <v>247</v>
      </c>
      <c r="O50" s="23"/>
      <c r="P50" s="23">
        <v>35</v>
      </c>
      <c r="Q50" s="23">
        <v>6.8</v>
      </c>
      <c r="R50" s="23"/>
      <c r="S50" s="23">
        <v>11</v>
      </c>
      <c r="T50" s="23">
        <v>6.7</v>
      </c>
      <c r="U50" s="23"/>
      <c r="V50" s="23"/>
      <c r="W50" s="23"/>
      <c r="X50" s="23"/>
      <c r="Y50" s="23"/>
    </row>
    <row r="51" spans="2:26" x14ac:dyDescent="0.3">
      <c r="B51" s="6">
        <v>143</v>
      </c>
      <c r="C51" s="6" t="str">
        <f>VLOOKUP(B51,'1_문헌특성'!A:AN,2,0)</f>
        <v>Stolzenburg(2022)</v>
      </c>
      <c r="D51" s="23" t="str">
        <f>VLOOKUP(B51,'1_문헌특성'!A:AN,3,0)</f>
        <v>RCT</v>
      </c>
      <c r="E51" s="6" t="str">
        <f>VLOOKUP(B51,'1_문헌특성'!A:AN,8,0)</f>
        <v>남성생식기</v>
      </c>
      <c r="F51" s="6" t="str">
        <f>VLOOKUP(B51,'1_문헌특성'!A:AN,9,0)</f>
        <v>전립선암</v>
      </c>
      <c r="G51" s="6" t="str">
        <f>VLOOKUP(B51,'1_문헌특성'!A:AN,10,0)</f>
        <v>새로 진단된 75세 미만 전립선암</v>
      </c>
      <c r="H51" s="6" t="str">
        <f>VLOOKUP(B51,'1_문헌특성'!A:AN,33,0)</f>
        <v>로봇 보조</v>
      </c>
      <c r="I51" s="6" t="str">
        <f>VLOOKUP(B51,'1_문헌특성'!A:AN,36,0)</f>
        <v>복강경</v>
      </c>
      <c r="J51" s="6" t="s">
        <v>726</v>
      </c>
      <c r="K51" s="6" t="s">
        <v>169</v>
      </c>
      <c r="L51" s="6" t="s">
        <v>174</v>
      </c>
      <c r="M51" s="6"/>
      <c r="N51" s="23" t="s">
        <v>247</v>
      </c>
      <c r="O51" s="23"/>
      <c r="P51" s="23">
        <v>81</v>
      </c>
      <c r="Q51" s="23">
        <v>16</v>
      </c>
      <c r="R51" s="23"/>
      <c r="S51" s="23">
        <v>30</v>
      </c>
      <c r="T51" s="23">
        <v>18</v>
      </c>
      <c r="U51" s="23"/>
      <c r="V51" s="23"/>
      <c r="W51" s="23"/>
      <c r="X51" s="23"/>
      <c r="Y51" s="23"/>
    </row>
    <row r="52" spans="2:26" x14ac:dyDescent="0.3">
      <c r="B52" s="6">
        <v>143</v>
      </c>
      <c r="C52" s="6" t="str">
        <f>VLOOKUP(B52,'1_문헌특성'!A:AN,2,0)</f>
        <v>Stolzenburg(2022)</v>
      </c>
      <c r="D52" s="23" t="str">
        <f>VLOOKUP(B52,'1_문헌특성'!A:AN,3,0)</f>
        <v>RCT</v>
      </c>
      <c r="E52" s="6" t="str">
        <f>VLOOKUP(B52,'1_문헌특성'!A:AN,8,0)</f>
        <v>남성생식기</v>
      </c>
      <c r="F52" s="6" t="str">
        <f>VLOOKUP(B52,'1_문헌특성'!A:AN,9,0)</f>
        <v>전립선암</v>
      </c>
      <c r="G52" s="6" t="str">
        <f>VLOOKUP(B52,'1_문헌특성'!A:AN,10,0)</f>
        <v>새로 진단된 75세 미만 전립선암</v>
      </c>
      <c r="H52" s="6" t="str">
        <f>VLOOKUP(B52,'1_문헌특성'!A:AN,33,0)</f>
        <v>로봇 보조</v>
      </c>
      <c r="I52" s="6" t="str">
        <f>VLOOKUP(B52,'1_문헌특성'!A:AN,36,0)</f>
        <v>복강경</v>
      </c>
      <c r="J52" s="6" t="s">
        <v>726</v>
      </c>
      <c r="K52" s="6" t="s">
        <v>169</v>
      </c>
      <c r="L52" s="6" t="s">
        <v>175</v>
      </c>
      <c r="M52" s="6"/>
      <c r="N52" s="23" t="s">
        <v>247</v>
      </c>
      <c r="O52" s="23"/>
      <c r="P52" s="23">
        <v>5</v>
      </c>
      <c r="Q52" s="23">
        <v>1</v>
      </c>
      <c r="R52" s="23"/>
      <c r="S52" s="23">
        <v>1</v>
      </c>
      <c r="T52" s="23">
        <v>0.6</v>
      </c>
      <c r="U52" s="23"/>
      <c r="V52" s="23"/>
      <c r="W52" s="23"/>
      <c r="X52" s="23"/>
      <c r="Y52" s="23"/>
    </row>
    <row r="53" spans="2:26" x14ac:dyDescent="0.3">
      <c r="B53" s="6">
        <v>143</v>
      </c>
      <c r="C53" s="6" t="str">
        <f>VLOOKUP(B53,'1_문헌특성'!A:AN,2,0)</f>
        <v>Stolzenburg(2022)</v>
      </c>
      <c r="D53" s="23" t="str">
        <f>VLOOKUP(B53,'1_문헌특성'!A:AN,3,0)</f>
        <v>RCT</v>
      </c>
      <c r="E53" s="6" t="str">
        <f>VLOOKUP(B53,'1_문헌특성'!A:AN,8,0)</f>
        <v>남성생식기</v>
      </c>
      <c r="F53" s="6" t="str">
        <f>VLOOKUP(B53,'1_문헌특성'!A:AN,9,0)</f>
        <v>전립선암</v>
      </c>
      <c r="G53" s="6" t="str">
        <f>VLOOKUP(B53,'1_문헌특성'!A:AN,10,0)</f>
        <v>새로 진단된 75세 미만 전립선암</v>
      </c>
      <c r="H53" s="6" t="str">
        <f>VLOOKUP(B53,'1_문헌특성'!A:AN,33,0)</f>
        <v>로봇 보조</v>
      </c>
      <c r="I53" s="6" t="str">
        <f>VLOOKUP(B53,'1_문헌특성'!A:AN,36,0)</f>
        <v>복강경</v>
      </c>
      <c r="J53" s="6" t="s">
        <v>726</v>
      </c>
      <c r="K53" s="6" t="s">
        <v>178</v>
      </c>
      <c r="L53" s="6" t="s">
        <v>122</v>
      </c>
      <c r="M53" s="6"/>
      <c r="N53" s="23" t="s">
        <v>247</v>
      </c>
      <c r="O53" s="23"/>
      <c r="P53" s="23">
        <v>233</v>
      </c>
      <c r="Q53" s="23">
        <v>46</v>
      </c>
      <c r="R53" s="23"/>
      <c r="S53" s="23">
        <v>63</v>
      </c>
      <c r="T53" s="23">
        <v>39</v>
      </c>
      <c r="U53" s="23">
        <v>0.26</v>
      </c>
      <c r="V53" s="23" t="s">
        <v>124</v>
      </c>
      <c r="W53" s="23">
        <v>53</v>
      </c>
      <c r="X53" s="23" t="s">
        <v>248</v>
      </c>
      <c r="Y53" s="23"/>
      <c r="Z53" s="3" t="s">
        <v>251</v>
      </c>
    </row>
    <row r="54" spans="2:26" x14ac:dyDescent="0.3">
      <c r="B54" s="6">
        <v>143</v>
      </c>
      <c r="C54" s="6" t="str">
        <f>VLOOKUP(B54,'1_문헌특성'!A:AN,2,0)</f>
        <v>Stolzenburg(2022)</v>
      </c>
      <c r="D54" s="23" t="str">
        <f>VLOOKUP(B54,'1_문헌특성'!A:AN,3,0)</f>
        <v>RCT</v>
      </c>
      <c r="E54" s="6" t="str">
        <f>VLOOKUP(B54,'1_문헌특성'!A:AN,8,0)</f>
        <v>남성생식기</v>
      </c>
      <c r="F54" s="6" t="str">
        <f>VLOOKUP(B54,'1_문헌특성'!A:AN,9,0)</f>
        <v>전립선암</v>
      </c>
      <c r="G54" s="6" t="str">
        <f>VLOOKUP(B54,'1_문헌특성'!A:AN,10,0)</f>
        <v>새로 진단된 75세 미만 전립선암</v>
      </c>
      <c r="H54" s="6" t="str">
        <f>VLOOKUP(B54,'1_문헌특성'!A:AN,33,0)</f>
        <v>로봇 보조</v>
      </c>
      <c r="I54" s="6" t="str">
        <f>VLOOKUP(B54,'1_문헌특성'!A:AN,36,0)</f>
        <v>복강경</v>
      </c>
      <c r="J54" s="6" t="s">
        <v>726</v>
      </c>
      <c r="K54" s="6" t="s">
        <v>178</v>
      </c>
      <c r="L54" s="6" t="s">
        <v>189</v>
      </c>
      <c r="M54" s="6"/>
      <c r="N54" s="23" t="s">
        <v>247</v>
      </c>
      <c r="O54" s="23"/>
      <c r="P54" s="23">
        <v>270</v>
      </c>
      <c r="Q54" s="23">
        <v>53</v>
      </c>
      <c r="R54" s="23"/>
      <c r="S54" s="23">
        <v>92</v>
      </c>
      <c r="T54" s="23">
        <v>57</v>
      </c>
      <c r="U54" s="23"/>
      <c r="V54" s="23"/>
      <c r="W54" s="23"/>
      <c r="X54" s="23"/>
      <c r="Y54" s="23"/>
    </row>
    <row r="55" spans="2:26" x14ac:dyDescent="0.3">
      <c r="B55" s="6">
        <v>143</v>
      </c>
      <c r="C55" s="6" t="str">
        <f>VLOOKUP(B55,'1_문헌특성'!A:AN,2,0)</f>
        <v>Stolzenburg(2022)</v>
      </c>
      <c r="D55" s="23" t="str">
        <f>VLOOKUP(B55,'1_문헌특성'!A:AN,3,0)</f>
        <v>RCT</v>
      </c>
      <c r="E55" s="6" t="str">
        <f>VLOOKUP(B55,'1_문헌특성'!A:AN,8,0)</f>
        <v>남성생식기</v>
      </c>
      <c r="F55" s="6" t="str">
        <f>VLOOKUP(B55,'1_문헌특성'!A:AN,9,0)</f>
        <v>전립선암</v>
      </c>
      <c r="G55" s="6" t="str">
        <f>VLOOKUP(B55,'1_문헌특성'!A:AN,10,0)</f>
        <v>새로 진단된 75세 미만 전립선암</v>
      </c>
      <c r="H55" s="6" t="str">
        <f>VLOOKUP(B55,'1_문헌특성'!A:AN,33,0)</f>
        <v>로봇 보조</v>
      </c>
      <c r="I55" s="6" t="str">
        <f>VLOOKUP(B55,'1_문헌특성'!A:AN,36,0)</f>
        <v>복강경</v>
      </c>
      <c r="J55" s="6" t="s">
        <v>726</v>
      </c>
      <c r="K55" s="6" t="s">
        <v>178</v>
      </c>
      <c r="L55" s="6" t="s">
        <v>176</v>
      </c>
      <c r="M55" s="6"/>
      <c r="N55" s="23" t="s">
        <v>247</v>
      </c>
      <c r="O55" s="23"/>
      <c r="P55" s="23">
        <v>7</v>
      </c>
      <c r="Q55" s="23">
        <v>1.4</v>
      </c>
      <c r="R55" s="23"/>
      <c r="S55" s="23">
        <v>4</v>
      </c>
      <c r="T55" s="23">
        <v>2.5</v>
      </c>
      <c r="U55" s="23"/>
      <c r="V55" s="23"/>
      <c r="W55" s="23"/>
      <c r="X55" s="23"/>
      <c r="Y55" s="23"/>
    </row>
    <row r="56" spans="2:26" x14ac:dyDescent="0.3">
      <c r="B56" s="6">
        <v>143</v>
      </c>
      <c r="C56" s="6" t="str">
        <f>VLOOKUP(B56,'1_문헌특성'!A:AN,2,0)</f>
        <v>Stolzenburg(2022)</v>
      </c>
      <c r="D56" s="23" t="str">
        <f>VLOOKUP(B56,'1_문헌특성'!A:AN,3,0)</f>
        <v>RCT</v>
      </c>
      <c r="E56" s="6" t="str">
        <f>VLOOKUP(B56,'1_문헌특성'!A:AN,8,0)</f>
        <v>남성생식기</v>
      </c>
      <c r="F56" s="6" t="str">
        <f>VLOOKUP(B56,'1_문헌특성'!A:AN,9,0)</f>
        <v>전립선암</v>
      </c>
      <c r="G56" s="6" t="str">
        <f>VLOOKUP(B56,'1_문헌특성'!A:AN,10,0)</f>
        <v>새로 진단된 75세 미만 전립선암</v>
      </c>
      <c r="H56" s="6" t="str">
        <f>VLOOKUP(B56,'1_문헌특성'!A:AN,33,0)</f>
        <v>로봇 보조</v>
      </c>
      <c r="I56" s="6" t="str">
        <f>VLOOKUP(B56,'1_문헌특성'!A:AN,36,0)</f>
        <v>복강경</v>
      </c>
      <c r="J56" s="6" t="s">
        <v>726</v>
      </c>
      <c r="K56" s="6" t="s">
        <v>178</v>
      </c>
      <c r="L56" s="6" t="s">
        <v>177</v>
      </c>
      <c r="M56" s="6"/>
      <c r="N56" s="23" t="s">
        <v>247</v>
      </c>
      <c r="O56" s="23"/>
      <c r="P56" s="23">
        <v>2</v>
      </c>
      <c r="Q56" s="23">
        <v>0.4</v>
      </c>
      <c r="R56" s="23"/>
      <c r="S56" s="23">
        <v>2</v>
      </c>
      <c r="T56" s="23">
        <v>1.2</v>
      </c>
      <c r="U56" s="23"/>
      <c r="V56" s="23"/>
      <c r="W56" s="23"/>
      <c r="X56" s="23"/>
      <c r="Y56" s="23"/>
    </row>
    <row r="57" spans="2:26" x14ac:dyDescent="0.3">
      <c r="B57" s="6">
        <v>143</v>
      </c>
      <c r="C57" s="6" t="str">
        <f>VLOOKUP(B57,'1_문헌특성'!A:AN,2,0)</f>
        <v>Stolzenburg(2022)</v>
      </c>
      <c r="D57" s="23" t="str">
        <f>VLOOKUP(B57,'1_문헌특성'!A:AN,3,0)</f>
        <v>RCT</v>
      </c>
      <c r="E57" s="6" t="str">
        <f>VLOOKUP(B57,'1_문헌특성'!A:AN,8,0)</f>
        <v>남성생식기</v>
      </c>
      <c r="F57" s="6" t="str">
        <f>VLOOKUP(B57,'1_문헌특성'!A:AN,9,0)</f>
        <v>전립선암</v>
      </c>
      <c r="G57" s="6" t="str">
        <f>VLOOKUP(B57,'1_문헌특성'!A:AN,10,0)</f>
        <v>새로 진단된 75세 미만 전립선암</v>
      </c>
      <c r="H57" s="6" t="str">
        <f>VLOOKUP(B57,'1_문헌특성'!A:AN,33,0)</f>
        <v>로봇 보조</v>
      </c>
      <c r="I57" s="6" t="str">
        <f>VLOOKUP(B57,'1_문헌특성'!A:AN,36,0)</f>
        <v>복강경</v>
      </c>
      <c r="J57" s="6" t="s">
        <v>727</v>
      </c>
      <c r="K57" s="6" t="s">
        <v>264</v>
      </c>
      <c r="L57" s="6"/>
      <c r="M57" s="6"/>
      <c r="N57" s="23" t="s">
        <v>129</v>
      </c>
      <c r="O57" s="23">
        <v>234</v>
      </c>
      <c r="P57" s="23">
        <v>121</v>
      </c>
      <c r="Q57" s="23">
        <v>54</v>
      </c>
      <c r="R57" s="23">
        <v>76</v>
      </c>
      <c r="S57" s="23">
        <v>37</v>
      </c>
      <c r="T57" s="23">
        <v>49</v>
      </c>
      <c r="U57" s="23">
        <v>0.46</v>
      </c>
      <c r="V57" s="23" t="s">
        <v>124</v>
      </c>
      <c r="W57" s="23">
        <v>10</v>
      </c>
      <c r="X57" s="30" t="s">
        <v>267</v>
      </c>
      <c r="Y57" s="23"/>
    </row>
    <row r="58" spans="2:26" x14ac:dyDescent="0.3">
      <c r="B58" s="6">
        <v>143</v>
      </c>
      <c r="C58" s="6" t="str">
        <f>VLOOKUP(B58,'1_문헌특성'!A:AN,2,0)</f>
        <v>Stolzenburg(2022)</v>
      </c>
      <c r="D58" s="23" t="str">
        <f>VLOOKUP(B58,'1_문헌특성'!A:AN,3,0)</f>
        <v>RCT</v>
      </c>
      <c r="E58" s="6" t="str">
        <f>VLOOKUP(B58,'1_문헌특성'!A:AN,8,0)</f>
        <v>남성생식기</v>
      </c>
      <c r="F58" s="6" t="str">
        <f>VLOOKUP(B58,'1_문헌특성'!A:AN,9,0)</f>
        <v>전립선암</v>
      </c>
      <c r="G58" s="6" t="str">
        <f>VLOOKUP(B58,'1_문헌특성'!A:AN,10,0)</f>
        <v>새로 진단된 75세 미만 전립선암</v>
      </c>
      <c r="H58" s="6" t="str">
        <f>VLOOKUP(B58,'1_문헌특성'!A:AN,33,0)</f>
        <v>로봇 보조</v>
      </c>
      <c r="I58" s="6" t="str">
        <f>VLOOKUP(B58,'1_문헌특성'!A:AN,36,0)</f>
        <v>복강경</v>
      </c>
      <c r="J58" s="6" t="s">
        <v>727</v>
      </c>
      <c r="K58" s="6" t="s">
        <v>265</v>
      </c>
      <c r="L58" s="6"/>
      <c r="M58" s="6"/>
      <c r="N58" s="23" t="s">
        <v>129</v>
      </c>
      <c r="O58" s="23">
        <v>234</v>
      </c>
      <c r="P58" s="23">
        <v>52</v>
      </c>
      <c r="Q58" s="23">
        <v>23</v>
      </c>
      <c r="R58" s="23">
        <v>76</v>
      </c>
      <c r="S58" s="23">
        <v>6</v>
      </c>
      <c r="T58" s="23">
        <v>8.1999999999999993</v>
      </c>
      <c r="U58" s="23">
        <v>5.0000000000000001E-3</v>
      </c>
      <c r="V58" s="23" t="s">
        <v>124</v>
      </c>
      <c r="W58" s="23">
        <v>15</v>
      </c>
      <c r="X58" s="23" t="s">
        <v>268</v>
      </c>
      <c r="Y58" s="23"/>
    </row>
    <row r="59" spans="2:26" x14ac:dyDescent="0.3">
      <c r="B59" s="6">
        <v>143</v>
      </c>
      <c r="C59" s="6" t="str">
        <f>VLOOKUP(B59,'1_문헌특성'!A:AN,2,0)</f>
        <v>Stolzenburg(2022)</v>
      </c>
      <c r="D59" s="23" t="str">
        <f>VLOOKUP(B59,'1_문헌특성'!A:AN,3,0)</f>
        <v>RCT</v>
      </c>
      <c r="E59" s="6" t="str">
        <f>VLOOKUP(B59,'1_문헌특성'!A:AN,8,0)</f>
        <v>남성생식기</v>
      </c>
      <c r="F59" s="6" t="str">
        <f>VLOOKUP(B59,'1_문헌특성'!A:AN,9,0)</f>
        <v>전립선암</v>
      </c>
      <c r="G59" s="6" t="str">
        <f>VLOOKUP(B59,'1_문헌특성'!A:AN,10,0)</f>
        <v>새로 진단된 75세 미만 전립선암</v>
      </c>
      <c r="H59" s="6" t="str">
        <f>VLOOKUP(B59,'1_문헌특성'!A:AN,33,0)</f>
        <v>로봇 보조</v>
      </c>
      <c r="I59" s="6" t="str">
        <f>VLOOKUP(B59,'1_문헌특성'!A:AN,36,0)</f>
        <v>복강경</v>
      </c>
      <c r="J59" s="6" t="s">
        <v>727</v>
      </c>
      <c r="K59" s="6" t="s">
        <v>266</v>
      </c>
      <c r="L59" s="6"/>
      <c r="M59" s="6"/>
      <c r="N59" s="23" t="s">
        <v>129</v>
      </c>
      <c r="O59" s="23">
        <v>234</v>
      </c>
      <c r="P59" s="23">
        <v>112</v>
      </c>
      <c r="Q59" s="23">
        <v>51</v>
      </c>
      <c r="R59" s="23">
        <v>76</v>
      </c>
      <c r="S59" s="23">
        <v>33</v>
      </c>
      <c r="T59" s="23">
        <v>44</v>
      </c>
      <c r="U59" s="23">
        <v>0.3</v>
      </c>
      <c r="V59" s="23" t="s">
        <v>124</v>
      </c>
      <c r="W59" s="23">
        <v>6.9</v>
      </c>
      <c r="X59" s="30" t="s">
        <v>269</v>
      </c>
      <c r="Y59" s="23"/>
    </row>
    <row r="60" spans="2:26" x14ac:dyDescent="0.3">
      <c r="B60" s="6">
        <v>143</v>
      </c>
      <c r="C60" s="6" t="str">
        <f>VLOOKUP(B60,'1_문헌특성'!A:AN,2,0)</f>
        <v>Stolzenburg(2022)</v>
      </c>
      <c r="D60" s="23" t="str">
        <f>VLOOKUP(B60,'1_문헌특성'!A:AN,3,0)</f>
        <v>RCT</v>
      </c>
      <c r="E60" s="6" t="str">
        <f>VLOOKUP(B60,'1_문헌특성'!A:AN,8,0)</f>
        <v>남성생식기</v>
      </c>
      <c r="F60" s="6" t="str">
        <f>VLOOKUP(B60,'1_문헌특성'!A:AN,9,0)</f>
        <v>전립선암</v>
      </c>
      <c r="G60" s="6" t="str">
        <f>VLOOKUP(B60,'1_문헌특성'!A:AN,10,0)</f>
        <v>새로 진단된 75세 미만 전립선암</v>
      </c>
      <c r="H60" s="6" t="str">
        <f>VLOOKUP(B60,'1_문헌특성'!A:AN,33,0)</f>
        <v>로봇 보조</v>
      </c>
      <c r="I60" s="6" t="str">
        <f>VLOOKUP(B60,'1_문헌특성'!A:AN,36,0)</f>
        <v>복강경</v>
      </c>
      <c r="J60" s="6" t="s">
        <v>727</v>
      </c>
      <c r="K60" s="6" t="s">
        <v>264</v>
      </c>
      <c r="L60" s="6"/>
      <c r="M60" s="6"/>
      <c r="N60" s="23" t="s">
        <v>130</v>
      </c>
      <c r="O60" s="23">
        <v>234</v>
      </c>
      <c r="P60" s="23">
        <v>125</v>
      </c>
      <c r="Q60" s="23">
        <v>55</v>
      </c>
      <c r="R60" s="23">
        <v>76</v>
      </c>
      <c r="S60" s="23">
        <v>35</v>
      </c>
      <c r="T60" s="23">
        <v>48</v>
      </c>
      <c r="U60" s="23">
        <v>0.28999999999999998</v>
      </c>
      <c r="V60" s="23" t="s">
        <v>124</v>
      </c>
      <c r="W60" s="23">
        <v>7.2</v>
      </c>
      <c r="X60" s="30" t="s">
        <v>270</v>
      </c>
      <c r="Y60" s="23"/>
    </row>
    <row r="61" spans="2:26" x14ac:dyDescent="0.3">
      <c r="B61" s="6">
        <v>143</v>
      </c>
      <c r="C61" s="6" t="str">
        <f>VLOOKUP(B61,'1_문헌특성'!A:AN,2,0)</f>
        <v>Stolzenburg(2022)</v>
      </c>
      <c r="D61" s="23" t="str">
        <f>VLOOKUP(B61,'1_문헌특성'!A:AN,3,0)</f>
        <v>RCT</v>
      </c>
      <c r="E61" s="6" t="str">
        <f>VLOOKUP(B61,'1_문헌특성'!A:AN,8,0)</f>
        <v>남성생식기</v>
      </c>
      <c r="F61" s="6" t="str">
        <f>VLOOKUP(B61,'1_문헌특성'!A:AN,9,0)</f>
        <v>전립선암</v>
      </c>
      <c r="G61" s="6" t="str">
        <f>VLOOKUP(B61,'1_문헌특성'!A:AN,10,0)</f>
        <v>새로 진단된 75세 미만 전립선암</v>
      </c>
      <c r="H61" s="6" t="str">
        <f>VLOOKUP(B61,'1_문헌특성'!A:AN,33,0)</f>
        <v>로봇 보조</v>
      </c>
      <c r="I61" s="6" t="str">
        <f>VLOOKUP(B61,'1_문헌특성'!A:AN,36,0)</f>
        <v>복강경</v>
      </c>
      <c r="J61" s="6" t="s">
        <v>727</v>
      </c>
      <c r="K61" s="6" t="s">
        <v>265</v>
      </c>
      <c r="L61" s="6"/>
      <c r="M61" s="6"/>
      <c r="N61" s="23" t="s">
        <v>130</v>
      </c>
      <c r="O61" s="23">
        <v>234</v>
      </c>
      <c r="P61" s="23">
        <v>69</v>
      </c>
      <c r="Q61" s="23">
        <v>31</v>
      </c>
      <c r="R61" s="23">
        <v>76</v>
      </c>
      <c r="S61" s="23">
        <v>12</v>
      </c>
      <c r="T61" s="23">
        <v>16</v>
      </c>
      <c r="U61" s="23">
        <v>1.7999999999999999E-2</v>
      </c>
      <c r="V61" s="23" t="s">
        <v>124</v>
      </c>
      <c r="W61" s="23">
        <v>14</v>
      </c>
      <c r="X61" s="23" t="s">
        <v>271</v>
      </c>
      <c r="Y61" s="23"/>
    </row>
    <row r="62" spans="2:26" x14ac:dyDescent="0.3">
      <c r="B62" s="6">
        <v>143</v>
      </c>
      <c r="C62" s="6" t="str">
        <f>VLOOKUP(B62,'1_문헌특성'!A:AN,2,0)</f>
        <v>Stolzenburg(2022)</v>
      </c>
      <c r="D62" s="23" t="str">
        <f>VLOOKUP(B62,'1_문헌특성'!A:AN,3,0)</f>
        <v>RCT</v>
      </c>
      <c r="E62" s="6" t="str">
        <f>VLOOKUP(B62,'1_문헌특성'!A:AN,8,0)</f>
        <v>남성생식기</v>
      </c>
      <c r="F62" s="6" t="str">
        <f>VLOOKUP(B62,'1_문헌특성'!A:AN,9,0)</f>
        <v>전립선암</v>
      </c>
      <c r="G62" s="6" t="str">
        <f>VLOOKUP(B62,'1_문헌특성'!A:AN,10,0)</f>
        <v>새로 진단된 75세 미만 전립선암</v>
      </c>
      <c r="H62" s="6" t="str">
        <f>VLOOKUP(B62,'1_문헌특성'!A:AN,33,0)</f>
        <v>로봇 보조</v>
      </c>
      <c r="I62" s="6" t="str">
        <f>VLOOKUP(B62,'1_문헌특성'!A:AN,36,0)</f>
        <v>복강경</v>
      </c>
      <c r="J62" s="6" t="s">
        <v>727</v>
      </c>
      <c r="K62" s="6" t="s">
        <v>266</v>
      </c>
      <c r="L62" s="6"/>
      <c r="M62" s="6"/>
      <c r="N62" s="23" t="s">
        <v>130</v>
      </c>
      <c r="O62" s="23">
        <v>234</v>
      </c>
      <c r="P62" s="23">
        <v>121</v>
      </c>
      <c r="Q62" s="23">
        <v>53</v>
      </c>
      <c r="R62" s="23">
        <v>76</v>
      </c>
      <c r="S62" s="23">
        <v>37</v>
      </c>
      <c r="T62" s="23">
        <v>51</v>
      </c>
      <c r="U62" s="23">
        <v>0.15</v>
      </c>
      <c r="V62" s="23" t="s">
        <v>124</v>
      </c>
      <c r="W62" s="23">
        <v>2.6</v>
      </c>
      <c r="X62" s="30" t="s">
        <v>272</v>
      </c>
      <c r="Y62" s="23"/>
    </row>
    <row r="63" spans="2:26" x14ac:dyDescent="0.3">
      <c r="B63" s="6">
        <v>143</v>
      </c>
      <c r="C63" s="6" t="str">
        <f>VLOOKUP(B63,'1_문헌특성'!A:AN,2,0)</f>
        <v>Stolzenburg(2022)</v>
      </c>
      <c r="D63" s="23" t="str">
        <f>VLOOKUP(B63,'1_문헌특성'!A:AN,3,0)</f>
        <v>RCT</v>
      </c>
      <c r="E63" s="6" t="str">
        <f>VLOOKUP(B63,'1_문헌특성'!A:AN,8,0)</f>
        <v>남성생식기</v>
      </c>
      <c r="F63" s="6" t="str">
        <f>VLOOKUP(B63,'1_문헌특성'!A:AN,9,0)</f>
        <v>전립선암</v>
      </c>
      <c r="G63" s="6" t="str">
        <f>VLOOKUP(B63,'1_문헌특성'!A:AN,10,0)</f>
        <v>새로 진단된 75세 미만 전립선암</v>
      </c>
      <c r="H63" s="6" t="str">
        <f>VLOOKUP(B63,'1_문헌특성'!A:AN,33,0)</f>
        <v>로봇 보조</v>
      </c>
      <c r="I63" s="6" t="str">
        <f>VLOOKUP(B63,'1_문헌특성'!A:AN,36,0)</f>
        <v>복강경</v>
      </c>
      <c r="J63" s="6" t="s">
        <v>727</v>
      </c>
      <c r="K63" s="6" t="s">
        <v>264</v>
      </c>
      <c r="L63" s="6"/>
      <c r="M63" s="6"/>
      <c r="N63" s="23" t="s">
        <v>247</v>
      </c>
      <c r="O63" s="23">
        <v>234</v>
      </c>
      <c r="P63" s="23">
        <v>117</v>
      </c>
      <c r="Q63" s="23">
        <v>52</v>
      </c>
      <c r="R63" s="23">
        <v>76</v>
      </c>
      <c r="S63" s="23">
        <v>40</v>
      </c>
      <c r="T63" s="23">
        <v>56</v>
      </c>
      <c r="U63" s="23">
        <v>0.62</v>
      </c>
      <c r="V63" s="23" t="s">
        <v>124</v>
      </c>
      <c r="W63" s="23">
        <v>-3.3</v>
      </c>
      <c r="X63" s="30" t="s">
        <v>273</v>
      </c>
      <c r="Y63" s="23"/>
    </row>
    <row r="64" spans="2:26" x14ac:dyDescent="0.3">
      <c r="B64" s="6">
        <v>143</v>
      </c>
      <c r="C64" s="6" t="str">
        <f>VLOOKUP(B64,'1_문헌특성'!A:AN,2,0)</f>
        <v>Stolzenburg(2022)</v>
      </c>
      <c r="D64" s="23" t="str">
        <f>VLOOKUP(B64,'1_문헌특성'!A:AN,3,0)</f>
        <v>RCT</v>
      </c>
      <c r="E64" s="6" t="str">
        <f>VLOOKUP(B64,'1_문헌특성'!A:AN,8,0)</f>
        <v>남성생식기</v>
      </c>
      <c r="F64" s="6" t="str">
        <f>VLOOKUP(B64,'1_문헌특성'!A:AN,9,0)</f>
        <v>전립선암</v>
      </c>
      <c r="G64" s="6" t="str">
        <f>VLOOKUP(B64,'1_문헌특성'!A:AN,10,0)</f>
        <v>새로 진단된 75세 미만 전립선암</v>
      </c>
      <c r="H64" s="6" t="str">
        <f>VLOOKUP(B64,'1_문헌특성'!A:AN,33,0)</f>
        <v>로봇 보조</v>
      </c>
      <c r="I64" s="6" t="str">
        <f>VLOOKUP(B64,'1_문헌특성'!A:AN,36,0)</f>
        <v>복강경</v>
      </c>
      <c r="J64" s="6" t="s">
        <v>727</v>
      </c>
      <c r="K64" s="6" t="s">
        <v>265</v>
      </c>
      <c r="L64" s="6"/>
      <c r="M64" s="6"/>
      <c r="N64" s="23" t="s">
        <v>247</v>
      </c>
      <c r="O64" s="23">
        <v>234</v>
      </c>
      <c r="P64" s="23">
        <v>89</v>
      </c>
      <c r="Q64" s="23">
        <v>40</v>
      </c>
      <c r="R64" s="23">
        <v>76</v>
      </c>
      <c r="S64" s="23">
        <v>17</v>
      </c>
      <c r="T64" s="23">
        <v>24</v>
      </c>
      <c r="U64" s="23">
        <v>1.2999999999999999E-2</v>
      </c>
      <c r="V64" s="23" t="s">
        <v>124</v>
      </c>
      <c r="W64" s="23">
        <v>16</v>
      </c>
      <c r="X64" s="23" t="s">
        <v>274</v>
      </c>
      <c r="Y64" s="23"/>
    </row>
    <row r="65" spans="2:25" x14ac:dyDescent="0.3">
      <c r="B65" s="6">
        <v>143</v>
      </c>
      <c r="C65" s="6" t="str">
        <f>VLOOKUP(B65,'1_문헌특성'!A:AN,2,0)</f>
        <v>Stolzenburg(2022)</v>
      </c>
      <c r="D65" s="23" t="str">
        <f>VLOOKUP(B65,'1_문헌특성'!A:AN,3,0)</f>
        <v>RCT</v>
      </c>
      <c r="E65" s="6" t="str">
        <f>VLOOKUP(B65,'1_문헌특성'!A:AN,8,0)</f>
        <v>남성생식기</v>
      </c>
      <c r="F65" s="6" t="str">
        <f>VLOOKUP(B65,'1_문헌특성'!A:AN,9,0)</f>
        <v>전립선암</v>
      </c>
      <c r="G65" s="6" t="str">
        <f>VLOOKUP(B65,'1_문헌특성'!A:AN,10,0)</f>
        <v>새로 진단된 75세 미만 전립선암</v>
      </c>
      <c r="H65" s="6" t="str">
        <f>VLOOKUP(B65,'1_문헌특성'!A:AN,33,0)</f>
        <v>로봇 보조</v>
      </c>
      <c r="I65" s="6" t="str">
        <f>VLOOKUP(B65,'1_문헌특성'!A:AN,36,0)</f>
        <v>복강경</v>
      </c>
      <c r="J65" s="6" t="s">
        <v>727</v>
      </c>
      <c r="K65" s="6" t="s">
        <v>266</v>
      </c>
      <c r="L65" s="6"/>
      <c r="M65" s="6"/>
      <c r="N65" s="23" t="s">
        <v>247</v>
      </c>
      <c r="O65" s="23">
        <v>234</v>
      </c>
      <c r="P65" s="23">
        <v>120</v>
      </c>
      <c r="Q65" s="23">
        <v>55</v>
      </c>
      <c r="R65" s="23">
        <v>76</v>
      </c>
      <c r="S65" s="23">
        <v>44</v>
      </c>
      <c r="T65" s="23">
        <v>60</v>
      </c>
      <c r="U65" s="23">
        <v>0.41</v>
      </c>
      <c r="V65" s="23" t="s">
        <v>124</v>
      </c>
      <c r="W65" s="23">
        <v>-5.5</v>
      </c>
      <c r="X65" s="30" t="s">
        <v>275</v>
      </c>
      <c r="Y65" s="23"/>
    </row>
    <row r="66" spans="2:25" x14ac:dyDescent="0.3">
      <c r="B66" s="6">
        <v>13733</v>
      </c>
      <c r="C66" s="6" t="str">
        <f>VLOOKUP(B66,'1_문헌특성'!A:AN,2,0)</f>
        <v>Yaxley (2016)</v>
      </c>
      <c r="D66" s="23" t="str">
        <f>VLOOKUP(B66,'1_문헌특성'!A:AN,3,0)</f>
        <v>RCT</v>
      </c>
      <c r="E66" s="23" t="str">
        <f>VLOOKUP(B66,'1_문헌특성'!A:AN,8,0)</f>
        <v>남성생식기</v>
      </c>
      <c r="F66" s="23" t="str">
        <f>VLOOKUP(B66,'1_문헌특성'!A:AN,9,0)</f>
        <v>전립선암</v>
      </c>
      <c r="G66" s="6" t="str">
        <f>VLOOKUP(B66,'1_문헌특성'!A:AN,10,0)</f>
        <v>localised prostate cancer</v>
      </c>
      <c r="H66" s="6" t="str">
        <f>VLOOKUP(B66,'1_문헌특성'!A:AN,33,0)</f>
        <v>로봇 보조</v>
      </c>
      <c r="I66" s="6" t="str">
        <f>VLOOKUP(B66,'1_문헌특성'!A:AN,36,0)</f>
        <v>개복</v>
      </c>
      <c r="J66" s="6" t="s">
        <v>381</v>
      </c>
      <c r="K66" s="6" t="s">
        <v>375</v>
      </c>
      <c r="L66" s="6" t="s">
        <v>386</v>
      </c>
      <c r="M66" s="6"/>
      <c r="N66" s="23"/>
      <c r="O66" s="23">
        <v>157</v>
      </c>
      <c r="P66" s="23">
        <v>3</v>
      </c>
      <c r="Q66" s="23">
        <v>2</v>
      </c>
      <c r="R66" s="23">
        <v>151</v>
      </c>
      <c r="S66" s="23">
        <v>12</v>
      </c>
      <c r="T66" s="23">
        <v>8</v>
      </c>
      <c r="U66" s="23">
        <v>0.02</v>
      </c>
      <c r="V66" s="23"/>
      <c r="W66" s="23"/>
      <c r="X66" s="23"/>
      <c r="Y66" s="23"/>
    </row>
    <row r="67" spans="2:25" x14ac:dyDescent="0.3">
      <c r="B67" s="6">
        <v>13733</v>
      </c>
      <c r="C67" s="6" t="str">
        <f>VLOOKUP(B67,'1_문헌특성'!A:AN,2,0)</f>
        <v>Yaxley (2016)</v>
      </c>
      <c r="D67" s="23" t="str">
        <f>VLOOKUP(B67,'1_문헌특성'!A:AN,3,0)</f>
        <v>RCT</v>
      </c>
      <c r="E67" s="6" t="str">
        <f>VLOOKUP(B67,'1_문헌특성'!A:AN,8,0)</f>
        <v>남성생식기</v>
      </c>
      <c r="F67" s="6" t="str">
        <f>VLOOKUP(B67,'1_문헌특성'!A:AN,9,0)</f>
        <v>전립선암</v>
      </c>
      <c r="G67" s="6" t="str">
        <f>VLOOKUP(B67,'1_문헌특성'!A:AN,10,0)</f>
        <v>localised prostate cancer</v>
      </c>
      <c r="H67" s="6" t="str">
        <f>VLOOKUP(B67,'1_문헌특성'!A:AN,33,0)</f>
        <v>로봇 보조</v>
      </c>
      <c r="I67" s="6" t="str">
        <f>VLOOKUP(B67,'1_문헌특성'!A:AN,36,0)</f>
        <v>개복</v>
      </c>
      <c r="J67" s="6" t="s">
        <v>725</v>
      </c>
      <c r="K67" s="6" t="s">
        <v>382</v>
      </c>
      <c r="L67" s="6" t="s">
        <v>386</v>
      </c>
      <c r="M67" s="6"/>
      <c r="N67" s="23"/>
      <c r="O67" s="23">
        <v>157</v>
      </c>
      <c r="P67" s="23">
        <v>0</v>
      </c>
      <c r="Q67" s="23">
        <v>0</v>
      </c>
      <c r="R67" s="23">
        <v>151</v>
      </c>
      <c r="S67" s="23">
        <v>0</v>
      </c>
      <c r="T67" s="23">
        <v>0</v>
      </c>
      <c r="U67" s="23" t="s">
        <v>311</v>
      </c>
      <c r="V67" s="23"/>
      <c r="W67" s="23"/>
      <c r="X67" s="23"/>
      <c r="Y67" s="23"/>
    </row>
    <row r="68" spans="2:25" x14ac:dyDescent="0.3">
      <c r="B68" s="6">
        <v>13733</v>
      </c>
      <c r="C68" s="6" t="str">
        <f>VLOOKUP(B68,'1_문헌특성'!A:AN,2,0)</f>
        <v>Yaxley (2016)</v>
      </c>
      <c r="D68" s="23" t="str">
        <f>VLOOKUP(B68,'1_문헌특성'!A:AN,3,0)</f>
        <v>RCT</v>
      </c>
      <c r="E68" s="6" t="str">
        <f>VLOOKUP(B68,'1_문헌특성'!A:AN,8,0)</f>
        <v>남성생식기</v>
      </c>
      <c r="F68" s="6" t="str">
        <f>VLOOKUP(B68,'1_문헌특성'!A:AN,9,0)</f>
        <v>전립선암</v>
      </c>
      <c r="G68" s="6" t="str">
        <f>VLOOKUP(B68,'1_문헌특성'!A:AN,10,0)</f>
        <v>localised prostate cancer</v>
      </c>
      <c r="H68" s="6" t="str">
        <f>VLOOKUP(B68,'1_문헌특성'!A:AN,33,0)</f>
        <v>로봇 보조</v>
      </c>
      <c r="I68" s="6" t="str">
        <f>VLOOKUP(B68,'1_문헌특성'!A:AN,36,0)</f>
        <v>개복</v>
      </c>
      <c r="J68" s="6" t="s">
        <v>725</v>
      </c>
      <c r="K68" s="6" t="s">
        <v>383</v>
      </c>
      <c r="L68" s="6" t="s">
        <v>386</v>
      </c>
      <c r="M68" s="6"/>
      <c r="N68" s="23"/>
      <c r="O68" s="23">
        <v>157</v>
      </c>
      <c r="P68" s="23">
        <v>1</v>
      </c>
      <c r="Q68" s="23">
        <v>1</v>
      </c>
      <c r="R68" s="23">
        <v>151</v>
      </c>
      <c r="S68" s="23">
        <v>6</v>
      </c>
      <c r="T68" s="23">
        <v>4</v>
      </c>
      <c r="U68" s="23">
        <v>0.12</v>
      </c>
      <c r="V68" s="23"/>
      <c r="W68" s="23"/>
      <c r="X68" s="23"/>
      <c r="Y68" s="23"/>
    </row>
    <row r="69" spans="2:25" x14ac:dyDescent="0.3">
      <c r="B69" s="6">
        <v>13733</v>
      </c>
      <c r="C69" s="6" t="str">
        <f>VLOOKUP(B69,'1_문헌특성'!A:AN,2,0)</f>
        <v>Yaxley (2016)</v>
      </c>
      <c r="D69" s="23" t="str">
        <f>VLOOKUP(B69,'1_문헌특성'!A:AN,3,0)</f>
        <v>RCT</v>
      </c>
      <c r="E69" s="6" t="str">
        <f>VLOOKUP(B69,'1_문헌특성'!A:AN,8,0)</f>
        <v>남성생식기</v>
      </c>
      <c r="F69" s="6" t="str">
        <f>VLOOKUP(B69,'1_문헌특성'!A:AN,9,0)</f>
        <v>전립선암</v>
      </c>
      <c r="G69" s="6" t="str">
        <f>VLOOKUP(B69,'1_문헌특성'!A:AN,10,0)</f>
        <v>localised prostate cancer</v>
      </c>
      <c r="H69" s="6" t="str">
        <f>VLOOKUP(B69,'1_문헌특성'!A:AN,33,0)</f>
        <v>로봇 보조</v>
      </c>
      <c r="I69" s="6" t="str">
        <f>VLOOKUP(B69,'1_문헌특성'!A:AN,36,0)</f>
        <v>개복</v>
      </c>
      <c r="J69" s="6" t="s">
        <v>725</v>
      </c>
      <c r="K69" s="6" t="s">
        <v>384</v>
      </c>
      <c r="L69" s="6" t="s">
        <v>386</v>
      </c>
      <c r="M69" s="6"/>
      <c r="N69" s="23"/>
      <c r="O69" s="23">
        <v>157</v>
      </c>
      <c r="P69" s="23">
        <v>3</v>
      </c>
      <c r="Q69" s="23">
        <v>2</v>
      </c>
      <c r="R69" s="23">
        <v>151</v>
      </c>
      <c r="S69" s="23">
        <v>8</v>
      </c>
      <c r="T69" s="23">
        <v>5</v>
      </c>
      <c r="U69" s="23">
        <v>0.18</v>
      </c>
      <c r="V69" s="23"/>
      <c r="W69" s="23"/>
      <c r="X69" s="23"/>
      <c r="Y69" s="23"/>
    </row>
    <row r="70" spans="2:25" x14ac:dyDescent="0.3">
      <c r="B70" s="6">
        <v>13733</v>
      </c>
      <c r="C70" s="6" t="str">
        <f>VLOOKUP(B70,'1_문헌특성'!A:AN,2,0)</f>
        <v>Yaxley (2016)</v>
      </c>
      <c r="D70" s="23" t="str">
        <f>VLOOKUP(B70,'1_문헌특성'!A:AN,3,0)</f>
        <v>RCT</v>
      </c>
      <c r="E70" s="6" t="str">
        <f>VLOOKUP(B70,'1_문헌특성'!A:AN,8,0)</f>
        <v>남성생식기</v>
      </c>
      <c r="F70" s="6" t="str">
        <f>VLOOKUP(B70,'1_문헌특성'!A:AN,9,0)</f>
        <v>전립선암</v>
      </c>
      <c r="G70" s="6" t="str">
        <f>VLOOKUP(B70,'1_문헌특성'!A:AN,10,0)</f>
        <v>localised prostate cancer</v>
      </c>
      <c r="H70" s="6" t="str">
        <f>VLOOKUP(B70,'1_문헌특성'!A:AN,33,0)</f>
        <v>로봇 보조</v>
      </c>
      <c r="I70" s="6" t="str">
        <f>VLOOKUP(B70,'1_문헌특성'!A:AN,36,0)</f>
        <v>개복</v>
      </c>
      <c r="J70" s="6" t="s">
        <v>725</v>
      </c>
      <c r="K70" s="6" t="s">
        <v>385</v>
      </c>
      <c r="L70" s="6" t="s">
        <v>386</v>
      </c>
      <c r="M70" s="6"/>
      <c r="N70" s="23"/>
      <c r="O70" s="23">
        <v>157</v>
      </c>
      <c r="P70" s="23">
        <v>8</v>
      </c>
      <c r="Q70" s="23">
        <v>5</v>
      </c>
      <c r="R70" s="23">
        <v>151</v>
      </c>
      <c r="S70" s="23">
        <v>12</v>
      </c>
      <c r="T70" s="23">
        <v>8</v>
      </c>
      <c r="U70" s="23">
        <v>0.32</v>
      </c>
      <c r="V70" s="23"/>
      <c r="W70" s="23"/>
      <c r="X70" s="23"/>
      <c r="Y70" s="23"/>
    </row>
    <row r="71" spans="2:25" x14ac:dyDescent="0.3">
      <c r="B71" s="6">
        <v>13733</v>
      </c>
      <c r="C71" s="6" t="str">
        <f>VLOOKUP(B71,'1_문헌특성'!A:AN,2,0)</f>
        <v>Yaxley (2016)</v>
      </c>
      <c r="D71" s="23" t="str">
        <f>VLOOKUP(B71,'1_문헌특성'!A:AN,3,0)</f>
        <v>RCT</v>
      </c>
      <c r="E71" s="23" t="str">
        <f>VLOOKUP(B71,'1_문헌특성'!A:AN,8,0)</f>
        <v>남성생식기</v>
      </c>
      <c r="F71" s="23" t="str">
        <f>VLOOKUP(B71,'1_문헌특성'!A:AN,9,0)</f>
        <v>전립선암</v>
      </c>
      <c r="G71" s="6" t="str">
        <f>VLOOKUP(B71,'1_문헌특성'!A:AN,10,0)</f>
        <v>localised prostate cancer</v>
      </c>
      <c r="H71" s="6" t="str">
        <f>VLOOKUP(B71,'1_문헌특성'!A:AN,33,0)</f>
        <v>로봇 보조</v>
      </c>
      <c r="I71" s="6" t="str">
        <f>VLOOKUP(B71,'1_문헌특성'!A:AN,36,0)</f>
        <v>개복</v>
      </c>
      <c r="J71" s="6" t="s">
        <v>381</v>
      </c>
      <c r="K71" s="6" t="s">
        <v>387</v>
      </c>
      <c r="L71" s="6" t="s">
        <v>113</v>
      </c>
      <c r="M71" s="6" t="s">
        <v>392</v>
      </c>
      <c r="N71" s="23"/>
      <c r="O71" s="23">
        <v>157</v>
      </c>
      <c r="P71" s="23">
        <v>4</v>
      </c>
      <c r="Q71" s="23">
        <v>4</v>
      </c>
      <c r="R71" s="23">
        <v>151</v>
      </c>
      <c r="S71" s="23">
        <v>6</v>
      </c>
      <c r="T71" s="23">
        <v>4</v>
      </c>
      <c r="U71" s="23">
        <v>0.05</v>
      </c>
      <c r="V71" s="23"/>
      <c r="W71" s="23"/>
      <c r="X71" s="23"/>
      <c r="Y71" s="23"/>
    </row>
    <row r="72" spans="2:25" x14ac:dyDescent="0.3">
      <c r="B72" s="6">
        <v>13733</v>
      </c>
      <c r="C72" s="6" t="str">
        <f>VLOOKUP(B72,'1_문헌특성'!A:AN,2,0)</f>
        <v>Yaxley (2016)</v>
      </c>
      <c r="D72" s="23" t="str">
        <f>VLOOKUP(B72,'1_문헌특성'!A:AN,3,0)</f>
        <v>RCT</v>
      </c>
      <c r="E72" s="23" t="str">
        <f>VLOOKUP(B72,'1_문헌특성'!A:AN,8,0)</f>
        <v>남성생식기</v>
      </c>
      <c r="F72" s="23" t="str">
        <f>VLOOKUP(B72,'1_문헌특성'!A:AN,9,0)</f>
        <v>전립선암</v>
      </c>
      <c r="G72" s="6" t="str">
        <f>VLOOKUP(B72,'1_문헌특성'!A:AN,10,0)</f>
        <v>localised prostate cancer</v>
      </c>
      <c r="H72" s="6" t="str">
        <f>VLOOKUP(B72,'1_문헌특성'!A:AN,33,0)</f>
        <v>로봇 보조</v>
      </c>
      <c r="I72" s="6" t="str">
        <f>VLOOKUP(B72,'1_문헌특성'!A:AN,36,0)</f>
        <v>개복</v>
      </c>
      <c r="J72" s="6" t="s">
        <v>381</v>
      </c>
      <c r="K72" s="6" t="s">
        <v>388</v>
      </c>
      <c r="L72" s="6" t="s">
        <v>113</v>
      </c>
      <c r="M72" s="6" t="s">
        <v>392</v>
      </c>
      <c r="N72" s="23"/>
      <c r="O72" s="23">
        <v>157</v>
      </c>
      <c r="P72" s="23">
        <v>2</v>
      </c>
      <c r="Q72" s="23">
        <v>3</v>
      </c>
      <c r="R72" s="23">
        <v>151</v>
      </c>
      <c r="S72" s="23">
        <v>4</v>
      </c>
      <c r="T72" s="23">
        <v>2</v>
      </c>
      <c r="U72" s="23"/>
      <c r="V72" s="23"/>
      <c r="W72" s="23"/>
      <c r="X72" s="23"/>
      <c r="Y72" s="23"/>
    </row>
    <row r="73" spans="2:25" x14ac:dyDescent="0.3">
      <c r="B73" s="6">
        <v>13733</v>
      </c>
      <c r="C73" s="6" t="str">
        <f>VLOOKUP(B73,'1_문헌특성'!A:AN,2,0)</f>
        <v>Yaxley (2016)</v>
      </c>
      <c r="D73" s="23" t="str">
        <f>VLOOKUP(B73,'1_문헌특성'!A:AN,3,0)</f>
        <v>RCT</v>
      </c>
      <c r="E73" s="23" t="str">
        <f>VLOOKUP(B73,'1_문헌특성'!A:AN,8,0)</f>
        <v>남성생식기</v>
      </c>
      <c r="F73" s="23" t="str">
        <f>VLOOKUP(B73,'1_문헌특성'!A:AN,9,0)</f>
        <v>전립선암</v>
      </c>
      <c r="G73" s="6" t="str">
        <f>VLOOKUP(B73,'1_문헌특성'!A:AN,10,0)</f>
        <v>localised prostate cancer</v>
      </c>
      <c r="H73" s="6" t="str">
        <f>VLOOKUP(B73,'1_문헌특성'!A:AN,33,0)</f>
        <v>로봇 보조</v>
      </c>
      <c r="I73" s="6" t="str">
        <f>VLOOKUP(B73,'1_문헌특성'!A:AN,36,0)</f>
        <v>개복</v>
      </c>
      <c r="J73" s="6" t="s">
        <v>381</v>
      </c>
      <c r="K73" s="6" t="s">
        <v>389</v>
      </c>
      <c r="L73" s="6" t="s">
        <v>113</v>
      </c>
      <c r="M73" s="6" t="s">
        <v>392</v>
      </c>
      <c r="N73" s="23"/>
      <c r="O73" s="23">
        <v>157</v>
      </c>
      <c r="P73" s="23">
        <v>1</v>
      </c>
      <c r="Q73" s="23">
        <v>1</v>
      </c>
      <c r="R73" s="23">
        <v>151</v>
      </c>
      <c r="S73" s="23">
        <v>2</v>
      </c>
      <c r="T73" s="23">
        <v>1</v>
      </c>
      <c r="U73" s="23"/>
      <c r="V73" s="23"/>
      <c r="W73" s="23"/>
      <c r="X73" s="23"/>
      <c r="Y73" s="23"/>
    </row>
    <row r="74" spans="2:25" x14ac:dyDescent="0.3">
      <c r="B74" s="6">
        <v>13733</v>
      </c>
      <c r="C74" s="6" t="str">
        <f>VLOOKUP(B74,'1_문헌특성'!A:AN,2,0)</f>
        <v>Yaxley (2016)</v>
      </c>
      <c r="D74" s="23" t="str">
        <f>VLOOKUP(B74,'1_문헌특성'!A:AN,3,0)</f>
        <v>RCT</v>
      </c>
      <c r="E74" s="23" t="str">
        <f>VLOOKUP(B74,'1_문헌특성'!A:AN,8,0)</f>
        <v>남성생식기</v>
      </c>
      <c r="F74" s="23" t="str">
        <f>VLOOKUP(B74,'1_문헌특성'!A:AN,9,0)</f>
        <v>전립선암</v>
      </c>
      <c r="G74" s="6" t="str">
        <f>VLOOKUP(B74,'1_문헌특성'!A:AN,10,0)</f>
        <v>localised prostate cancer</v>
      </c>
      <c r="H74" s="6" t="str">
        <f>VLOOKUP(B74,'1_문헌특성'!A:AN,33,0)</f>
        <v>로봇 보조</v>
      </c>
      <c r="I74" s="6" t="str">
        <f>VLOOKUP(B74,'1_문헌특성'!A:AN,36,0)</f>
        <v>개복</v>
      </c>
      <c r="J74" s="6" t="s">
        <v>381</v>
      </c>
      <c r="K74" s="6" t="s">
        <v>391</v>
      </c>
      <c r="L74" s="6" t="s">
        <v>113</v>
      </c>
      <c r="M74" s="6" t="s">
        <v>392</v>
      </c>
      <c r="N74" s="23"/>
      <c r="O74" s="23">
        <v>157</v>
      </c>
      <c r="P74" s="23">
        <v>0</v>
      </c>
      <c r="Q74" s="23">
        <v>0</v>
      </c>
      <c r="R74" s="23">
        <v>151</v>
      </c>
      <c r="S74" s="23">
        <v>3</v>
      </c>
      <c r="T74" s="23">
        <v>2</v>
      </c>
      <c r="U74" s="23"/>
      <c r="V74" s="23"/>
      <c r="W74" s="23"/>
      <c r="X74" s="23"/>
      <c r="Y74" s="23"/>
    </row>
    <row r="75" spans="2:25" x14ac:dyDescent="0.3">
      <c r="B75" s="6">
        <v>13733</v>
      </c>
      <c r="C75" s="6" t="str">
        <f>VLOOKUP(B75,'1_문헌특성'!A:AN,2,0)</f>
        <v>Yaxley (2016)</v>
      </c>
      <c r="D75" s="23" t="str">
        <f>VLOOKUP(B75,'1_문헌특성'!A:AN,3,0)</f>
        <v>RCT</v>
      </c>
      <c r="E75" s="23" t="str">
        <f>VLOOKUP(B75,'1_문헌특성'!A:AN,8,0)</f>
        <v>남성생식기</v>
      </c>
      <c r="F75" s="23" t="str">
        <f>VLOOKUP(B75,'1_문헌특성'!A:AN,9,0)</f>
        <v>전립선암</v>
      </c>
      <c r="G75" s="6" t="str">
        <f>VLOOKUP(B75,'1_문헌특성'!A:AN,10,0)</f>
        <v>localised prostate cancer</v>
      </c>
      <c r="H75" s="6" t="str">
        <f>VLOOKUP(B75,'1_문헌특성'!A:AN,33,0)</f>
        <v>로봇 보조</v>
      </c>
      <c r="I75" s="6" t="str">
        <f>VLOOKUP(B75,'1_문헌특성'!A:AN,36,0)</f>
        <v>개복</v>
      </c>
      <c r="J75" s="6" t="s">
        <v>381</v>
      </c>
      <c r="K75" s="6" t="s">
        <v>390</v>
      </c>
      <c r="L75" s="6" t="s">
        <v>113</v>
      </c>
      <c r="M75" s="6" t="s">
        <v>392</v>
      </c>
      <c r="N75" s="23"/>
      <c r="O75" s="23">
        <v>157</v>
      </c>
      <c r="P75" s="23">
        <v>0</v>
      </c>
      <c r="Q75" s="23">
        <v>0</v>
      </c>
      <c r="R75" s="23">
        <v>151</v>
      </c>
      <c r="S75" s="23">
        <v>2</v>
      </c>
      <c r="T75" s="23" t="s">
        <v>393</v>
      </c>
      <c r="U75" s="23"/>
      <c r="V75" s="23"/>
      <c r="W75" s="23"/>
      <c r="X75" s="23"/>
      <c r="Y75" s="23"/>
    </row>
    <row r="76" spans="2:25" x14ac:dyDescent="0.3">
      <c r="B76" s="6">
        <v>13733</v>
      </c>
      <c r="C76" s="6" t="str">
        <f>VLOOKUP(B76,'1_문헌특성'!A:AN,2,0)</f>
        <v>Yaxley (2016)</v>
      </c>
      <c r="D76" s="23" t="str">
        <f>VLOOKUP(B76,'1_문헌특성'!A:AN,3,0)</f>
        <v>RCT</v>
      </c>
      <c r="E76" s="6" t="str">
        <f>VLOOKUP(B76,'1_문헌특성'!A:AN,8,0)</f>
        <v>남성생식기</v>
      </c>
      <c r="F76" s="6" t="str">
        <f>VLOOKUP(B76,'1_문헌특성'!A:AN,9,0)</f>
        <v>전립선암</v>
      </c>
      <c r="G76" s="6" t="str">
        <f>VLOOKUP(B76,'1_문헌특성'!A:AN,10,0)</f>
        <v>localised prostate cancer</v>
      </c>
      <c r="H76" s="6" t="str">
        <f>VLOOKUP(B76,'1_문헌특성'!A:AN,33,0)</f>
        <v>로봇 보조</v>
      </c>
      <c r="I76" s="6" t="str">
        <f>VLOOKUP(B76,'1_문헌특성'!A:AN,36,0)</f>
        <v>개복</v>
      </c>
      <c r="J76" s="6" t="s">
        <v>118</v>
      </c>
      <c r="K76" s="6" t="s">
        <v>396</v>
      </c>
      <c r="L76" s="6"/>
      <c r="M76" s="6"/>
      <c r="N76" s="23"/>
      <c r="O76" s="23">
        <v>157</v>
      </c>
      <c r="P76" s="23">
        <v>6</v>
      </c>
      <c r="Q76" s="23">
        <v>4</v>
      </c>
      <c r="R76" s="23">
        <v>151</v>
      </c>
      <c r="S76" s="23">
        <v>5</v>
      </c>
      <c r="T76" s="23">
        <v>3</v>
      </c>
      <c r="U76" s="23">
        <v>0.61</v>
      </c>
      <c r="V76" s="23"/>
      <c r="W76" s="23"/>
      <c r="X76" s="23"/>
      <c r="Y76" s="23"/>
    </row>
    <row r="77" spans="2:25" x14ac:dyDescent="0.3">
      <c r="B77" s="6">
        <v>13733</v>
      </c>
      <c r="C77" s="6" t="str">
        <f>VLOOKUP(B77,'1_문헌특성'!A:AN,2,0)</f>
        <v>Yaxley (2016)</v>
      </c>
      <c r="D77" s="23" t="str">
        <f>VLOOKUP(B77,'1_문헌특성'!A:AN,3,0)</f>
        <v>RCT</v>
      </c>
      <c r="E77" s="6" t="str">
        <f>VLOOKUP(B77,'1_문헌특성'!A:AN,8,0)</f>
        <v>남성생식기</v>
      </c>
      <c r="F77" s="6" t="str">
        <f>VLOOKUP(B77,'1_문헌특성'!A:AN,9,0)</f>
        <v>전립선암</v>
      </c>
      <c r="G77" s="6" t="str">
        <f>VLOOKUP(B77,'1_문헌특성'!A:AN,10,0)</f>
        <v>localised prostate cancer</v>
      </c>
      <c r="H77" s="6" t="str">
        <f>VLOOKUP(B77,'1_문헌특성'!A:AN,33,0)</f>
        <v>로봇 보조</v>
      </c>
      <c r="I77" s="6" t="str">
        <f>VLOOKUP(B77,'1_문헌특성'!A:AN,36,0)</f>
        <v>개복</v>
      </c>
      <c r="J77" s="6" t="s">
        <v>118</v>
      </c>
      <c r="K77" s="6" t="s">
        <v>397</v>
      </c>
      <c r="L77" s="6"/>
      <c r="M77" s="6"/>
      <c r="N77" s="23"/>
      <c r="O77" s="23">
        <v>157</v>
      </c>
      <c r="P77" s="23">
        <v>135</v>
      </c>
      <c r="Q77" s="23">
        <v>86</v>
      </c>
      <c r="R77" s="23">
        <v>151</v>
      </c>
      <c r="S77" s="23">
        <v>129</v>
      </c>
      <c r="T77" s="23">
        <v>86</v>
      </c>
      <c r="U77" s="23"/>
      <c r="V77" s="23"/>
      <c r="W77" s="23"/>
      <c r="X77" s="23"/>
      <c r="Y77" s="23"/>
    </row>
    <row r="78" spans="2:25" x14ac:dyDescent="0.3">
      <c r="B78" s="6">
        <v>13733</v>
      </c>
      <c r="C78" s="6" t="str">
        <f>VLOOKUP(B78,'1_문헌특성'!A:AN,2,0)</f>
        <v>Yaxley (2016)</v>
      </c>
      <c r="D78" s="23" t="str">
        <f>VLOOKUP(B78,'1_문헌특성'!A:AN,3,0)</f>
        <v>RCT</v>
      </c>
      <c r="E78" s="6" t="str">
        <f>VLOOKUP(B78,'1_문헌특성'!A:AN,8,0)</f>
        <v>남성생식기</v>
      </c>
      <c r="F78" s="6" t="str">
        <f>VLOOKUP(B78,'1_문헌특성'!A:AN,9,0)</f>
        <v>전립선암</v>
      </c>
      <c r="G78" s="6" t="str">
        <f>VLOOKUP(B78,'1_문헌특성'!A:AN,10,0)</f>
        <v>localised prostate cancer</v>
      </c>
      <c r="H78" s="6" t="str">
        <f>VLOOKUP(B78,'1_문헌특성'!A:AN,33,0)</f>
        <v>로봇 보조</v>
      </c>
      <c r="I78" s="6" t="str">
        <f>VLOOKUP(B78,'1_문헌특성'!A:AN,36,0)</f>
        <v>개복</v>
      </c>
      <c r="J78" s="6" t="s">
        <v>118</v>
      </c>
      <c r="K78" s="6" t="s">
        <v>398</v>
      </c>
      <c r="L78" s="6"/>
      <c r="M78" s="6"/>
      <c r="N78" s="23"/>
      <c r="O78" s="23">
        <v>157</v>
      </c>
      <c r="P78" s="23">
        <v>2</v>
      </c>
      <c r="Q78" s="23">
        <v>1</v>
      </c>
      <c r="R78" s="23">
        <v>151</v>
      </c>
      <c r="S78" s="23">
        <v>0</v>
      </c>
      <c r="T78" s="23">
        <v>0</v>
      </c>
      <c r="U78" s="23"/>
      <c r="V78" s="23"/>
      <c r="W78" s="23"/>
      <c r="X78" s="23"/>
      <c r="Y78" s="23"/>
    </row>
    <row r="79" spans="2:25" x14ac:dyDescent="0.3">
      <c r="B79" s="6">
        <v>13733</v>
      </c>
      <c r="C79" s="6" t="str">
        <f>VLOOKUP(B79,'1_문헌특성'!A:AN,2,0)</f>
        <v>Yaxley (2016)</v>
      </c>
      <c r="D79" s="23" t="str">
        <f>VLOOKUP(B79,'1_문헌특성'!A:AN,3,0)</f>
        <v>RCT</v>
      </c>
      <c r="E79" s="6" t="str">
        <f>VLOOKUP(B79,'1_문헌특성'!A:AN,8,0)</f>
        <v>남성생식기</v>
      </c>
      <c r="F79" s="6" t="str">
        <f>VLOOKUP(B79,'1_문헌특성'!A:AN,9,0)</f>
        <v>전립선암</v>
      </c>
      <c r="G79" s="6" t="str">
        <f>VLOOKUP(B79,'1_문헌특성'!A:AN,10,0)</f>
        <v>localised prostate cancer</v>
      </c>
      <c r="H79" s="6" t="str">
        <f>VLOOKUP(B79,'1_문헌특성'!A:AN,33,0)</f>
        <v>로봇 보조</v>
      </c>
      <c r="I79" s="6" t="str">
        <f>VLOOKUP(B79,'1_문헌특성'!A:AN,36,0)</f>
        <v>개복</v>
      </c>
      <c r="J79" s="6" t="s">
        <v>118</v>
      </c>
      <c r="K79" s="6" t="s">
        <v>399</v>
      </c>
      <c r="L79" s="6"/>
      <c r="M79" s="6"/>
      <c r="N79" s="23"/>
      <c r="O79" s="23">
        <v>157</v>
      </c>
      <c r="P79" s="23">
        <v>14</v>
      </c>
      <c r="Q79" s="23">
        <v>9</v>
      </c>
      <c r="R79" s="23">
        <v>151</v>
      </c>
      <c r="S79" s="23">
        <v>17</v>
      </c>
      <c r="T79" s="23">
        <v>11</v>
      </c>
      <c r="U79" s="23"/>
      <c r="V79" s="23"/>
      <c r="W79" s="23"/>
      <c r="X79" s="23"/>
      <c r="Y79" s="23"/>
    </row>
    <row r="80" spans="2:25" x14ac:dyDescent="0.3">
      <c r="B80" s="6">
        <v>13733</v>
      </c>
      <c r="C80" s="6" t="str">
        <f>VLOOKUP(B80,'1_문헌특성'!A:AN,2,0)</f>
        <v>Yaxley (2016)</v>
      </c>
      <c r="D80" s="23" t="str">
        <f>VLOOKUP(B80,'1_문헌특성'!A:AN,3,0)</f>
        <v>RCT</v>
      </c>
      <c r="E80" s="6" t="str">
        <f>VLOOKUP(B80,'1_문헌특성'!A:AN,8,0)</f>
        <v>남성생식기</v>
      </c>
      <c r="F80" s="6" t="str">
        <f>VLOOKUP(B80,'1_문헌특성'!A:AN,9,0)</f>
        <v>전립선암</v>
      </c>
      <c r="G80" s="6" t="str">
        <f>VLOOKUP(B80,'1_문헌특성'!A:AN,10,0)</f>
        <v>localised prostate cancer</v>
      </c>
      <c r="H80" s="6" t="str">
        <f>VLOOKUP(B80,'1_문헌특성'!A:AN,33,0)</f>
        <v>로봇 보조</v>
      </c>
      <c r="I80" s="6" t="str">
        <f>VLOOKUP(B80,'1_문헌특성'!A:AN,36,0)</f>
        <v>개복</v>
      </c>
      <c r="J80" s="6" t="s">
        <v>118</v>
      </c>
      <c r="K80" s="6" t="s">
        <v>115</v>
      </c>
      <c r="L80" s="6"/>
      <c r="M80" s="6"/>
      <c r="N80" s="23"/>
      <c r="O80" s="23">
        <v>157</v>
      </c>
      <c r="P80" s="23">
        <v>23</v>
      </c>
      <c r="Q80" s="23">
        <v>15</v>
      </c>
      <c r="R80" s="23">
        <v>151</v>
      </c>
      <c r="S80" s="23">
        <v>15</v>
      </c>
      <c r="T80" s="23">
        <v>10</v>
      </c>
      <c r="U80" s="23"/>
      <c r="V80" s="23"/>
      <c r="W80" s="23"/>
      <c r="X80" s="23"/>
      <c r="Y80" s="23"/>
    </row>
    <row r="81" spans="2:25" x14ac:dyDescent="0.3">
      <c r="B81" s="6">
        <v>13733</v>
      </c>
      <c r="C81" s="6" t="str">
        <f>VLOOKUP(B81,'1_문헌특성'!A:AN,2,0)</f>
        <v>Yaxley (2016)</v>
      </c>
      <c r="D81" s="23" t="str">
        <f>VLOOKUP(B81,'1_문헌특성'!A:AN,3,0)</f>
        <v>RCT</v>
      </c>
      <c r="E81" s="6" t="str">
        <f>VLOOKUP(B81,'1_문헌특성'!A:AN,8,0)</f>
        <v>남성생식기</v>
      </c>
      <c r="F81" s="6" t="str">
        <f>VLOOKUP(B81,'1_문헌특성'!A:AN,9,0)</f>
        <v>전립선암</v>
      </c>
      <c r="G81" s="6" t="str">
        <f>VLOOKUP(B81,'1_문헌특성'!A:AN,10,0)</f>
        <v>localised prostate cancer</v>
      </c>
      <c r="H81" s="6" t="str">
        <f>VLOOKUP(B81,'1_문헌특성'!A:AN,33,0)</f>
        <v>로봇 보조</v>
      </c>
      <c r="I81" s="6" t="str">
        <f>VLOOKUP(B81,'1_문헌특성'!A:AN,36,0)</f>
        <v>개복</v>
      </c>
      <c r="J81" s="6" t="s">
        <v>118</v>
      </c>
      <c r="K81" s="6" t="s">
        <v>400</v>
      </c>
      <c r="L81" s="6"/>
      <c r="M81" s="6"/>
      <c r="N81" s="23"/>
      <c r="O81" s="23">
        <v>157</v>
      </c>
      <c r="P81" s="23">
        <v>59</v>
      </c>
      <c r="Q81" s="23">
        <v>68</v>
      </c>
      <c r="R81" s="23">
        <v>151</v>
      </c>
      <c r="S81" s="23">
        <v>53</v>
      </c>
      <c r="T81" s="23">
        <v>35</v>
      </c>
      <c r="U81" s="23"/>
      <c r="V81" s="23"/>
      <c r="W81" s="23"/>
      <c r="X81" s="23"/>
      <c r="Y81" s="23"/>
    </row>
    <row r="82" spans="2:25" x14ac:dyDescent="0.3">
      <c r="B82" s="6">
        <v>13733</v>
      </c>
      <c r="C82" s="6" t="str">
        <f>VLOOKUP(B82,'1_문헌특성'!A:AN,2,0)</f>
        <v>Yaxley (2016)</v>
      </c>
      <c r="D82" s="23" t="str">
        <f>VLOOKUP(B82,'1_문헌특성'!A:AN,3,0)</f>
        <v>RCT</v>
      </c>
      <c r="E82" s="6" t="str">
        <f>VLOOKUP(B82,'1_문헌특성'!A:AN,8,0)</f>
        <v>남성생식기</v>
      </c>
      <c r="F82" s="6" t="str">
        <f>VLOOKUP(B82,'1_문헌특성'!A:AN,9,0)</f>
        <v>전립선암</v>
      </c>
      <c r="G82" s="6" t="str">
        <f>VLOOKUP(B82,'1_문헌특성'!A:AN,10,0)</f>
        <v>localised prostate cancer</v>
      </c>
      <c r="H82" s="6" t="str">
        <f>VLOOKUP(B82,'1_문헌특성'!A:AN,33,0)</f>
        <v>로봇 보조</v>
      </c>
      <c r="I82" s="6" t="str">
        <f>VLOOKUP(B82,'1_문헌특성'!A:AN,36,0)</f>
        <v>개복</v>
      </c>
      <c r="J82" s="6" t="s">
        <v>118</v>
      </c>
      <c r="K82" s="6" t="s">
        <v>401</v>
      </c>
      <c r="L82" s="6"/>
      <c r="M82" s="6"/>
      <c r="N82" s="23"/>
      <c r="O82" s="23">
        <v>157</v>
      </c>
      <c r="P82" s="23">
        <v>7</v>
      </c>
      <c r="Q82" s="23">
        <v>4</v>
      </c>
      <c r="R82" s="23">
        <v>151</v>
      </c>
      <c r="S82" s="23">
        <v>2</v>
      </c>
      <c r="T82" s="23">
        <v>1</v>
      </c>
      <c r="U82" s="23"/>
      <c r="V82" s="23"/>
      <c r="W82" s="23"/>
      <c r="X82" s="23"/>
      <c r="Y82" s="23"/>
    </row>
    <row r="83" spans="2:25" x14ac:dyDescent="0.3">
      <c r="B83" s="6">
        <v>9810</v>
      </c>
      <c r="C83" s="6" t="str">
        <f>VLOOKUP(B83,'1_문헌특성'!A:AN,2,0)</f>
        <v>Couglin (2018)</v>
      </c>
      <c r="D83" s="23" t="str">
        <f>VLOOKUP(B83,'1_문헌특성'!A:AN,3,0)</f>
        <v>RCT</v>
      </c>
      <c r="E83" s="6" t="str">
        <f>VLOOKUP(B83,'1_문헌특성'!A:AN,8,0)</f>
        <v>남성생식기</v>
      </c>
      <c r="F83" s="6" t="str">
        <f>VLOOKUP(B83,'1_문헌특성'!A:AN,9,0)</f>
        <v>전립선암</v>
      </c>
      <c r="G83" s="6" t="str">
        <f>VLOOKUP(B83,'1_문헌특성'!A:AN,10,0)</f>
        <v>localised prostate cancer</v>
      </c>
      <c r="H83" s="6" t="str">
        <f>VLOOKUP(B83,'1_문헌특성'!A:AN,33,0)</f>
        <v>로봇 보조</v>
      </c>
      <c r="I83" s="6" t="str">
        <f>VLOOKUP(B83,'1_문헌특성'!A:AN,36,0)</f>
        <v>개복</v>
      </c>
      <c r="J83" s="6" t="s">
        <v>462</v>
      </c>
      <c r="K83" s="6" t="s">
        <v>463</v>
      </c>
      <c r="L83" s="6"/>
      <c r="M83" s="6"/>
      <c r="N83" s="23" t="s">
        <v>443</v>
      </c>
      <c r="O83" s="23">
        <v>157</v>
      </c>
      <c r="P83" s="23">
        <v>4</v>
      </c>
      <c r="Q83" s="23">
        <v>3</v>
      </c>
      <c r="R83" s="23">
        <v>151</v>
      </c>
      <c r="S83" s="23">
        <v>13</v>
      </c>
      <c r="T83" s="23">
        <v>9</v>
      </c>
      <c r="U83" s="23"/>
      <c r="V83" s="23"/>
      <c r="W83" s="23"/>
      <c r="X83" s="23"/>
      <c r="Y83" s="23"/>
    </row>
    <row r="84" spans="2:25" x14ac:dyDescent="0.3">
      <c r="B84" s="6">
        <v>9810</v>
      </c>
      <c r="C84" s="6" t="str">
        <f>VLOOKUP(B84,'1_문헌특성'!A:AN,2,0)</f>
        <v>Couglin (2018)</v>
      </c>
      <c r="D84" s="23" t="str">
        <f>VLOOKUP(B84,'1_문헌특성'!A:AN,3,0)</f>
        <v>RCT</v>
      </c>
      <c r="E84" s="6" t="str">
        <f>VLOOKUP(B84,'1_문헌특성'!A:AN,8,0)</f>
        <v>남성생식기</v>
      </c>
      <c r="F84" s="6" t="str">
        <f>VLOOKUP(B84,'1_문헌특성'!A:AN,9,0)</f>
        <v>전립선암</v>
      </c>
      <c r="G84" s="6" t="str">
        <f>VLOOKUP(B84,'1_문헌특성'!A:AN,10,0)</f>
        <v>localised prostate cancer</v>
      </c>
      <c r="H84" s="6" t="str">
        <f>VLOOKUP(B84,'1_문헌특성'!A:AN,33,0)</f>
        <v>로봇 보조</v>
      </c>
      <c r="I84" s="6" t="str">
        <f>VLOOKUP(B84,'1_문헌특성'!A:AN,36,0)</f>
        <v>개복</v>
      </c>
      <c r="J84" s="6" t="s">
        <v>727</v>
      </c>
      <c r="K84" s="6" t="s">
        <v>537</v>
      </c>
      <c r="L84" s="6"/>
      <c r="M84" s="6" t="s">
        <v>315</v>
      </c>
      <c r="N84" s="23" t="s">
        <v>339</v>
      </c>
      <c r="O84" s="23">
        <v>144</v>
      </c>
      <c r="P84" s="23">
        <v>85</v>
      </c>
      <c r="Q84" s="23">
        <v>59</v>
      </c>
      <c r="R84" s="23">
        <v>134</v>
      </c>
      <c r="S84" s="23">
        <v>76</v>
      </c>
      <c r="T84" s="23">
        <v>57</v>
      </c>
      <c r="U84" s="23"/>
      <c r="V84" s="23"/>
      <c r="W84" s="23"/>
      <c r="X84" s="23"/>
      <c r="Y84" s="23"/>
    </row>
    <row r="85" spans="2:25" x14ac:dyDescent="0.3">
      <c r="B85" s="6">
        <v>9810</v>
      </c>
      <c r="C85" s="6" t="str">
        <f>VLOOKUP(B85,'1_문헌특성'!A:AN,2,0)</f>
        <v>Couglin (2018)</v>
      </c>
      <c r="D85" s="23" t="str">
        <f>VLOOKUP(B85,'1_문헌특성'!A:AN,3,0)</f>
        <v>RCT</v>
      </c>
      <c r="E85" s="6" t="str">
        <f>VLOOKUP(B85,'1_문헌특성'!A:AN,8,0)</f>
        <v>남성생식기</v>
      </c>
      <c r="F85" s="6" t="str">
        <f>VLOOKUP(B85,'1_문헌특성'!A:AN,9,0)</f>
        <v>전립선암</v>
      </c>
      <c r="G85" s="6" t="str">
        <f>VLOOKUP(B85,'1_문헌특성'!A:AN,10,0)</f>
        <v>localised prostate cancer</v>
      </c>
      <c r="H85" s="6" t="str">
        <f>VLOOKUP(B85,'1_문헌특성'!A:AN,33,0)</f>
        <v>로봇 보조</v>
      </c>
      <c r="I85" s="6" t="str">
        <f>VLOOKUP(B85,'1_문헌특성'!A:AN,36,0)</f>
        <v>개복</v>
      </c>
      <c r="J85" s="6" t="s">
        <v>727</v>
      </c>
      <c r="K85" s="6" t="s">
        <v>538</v>
      </c>
      <c r="L85" s="6"/>
      <c r="M85" s="6" t="s">
        <v>315</v>
      </c>
      <c r="N85" s="23" t="s">
        <v>339</v>
      </c>
      <c r="O85" s="23">
        <v>144</v>
      </c>
      <c r="P85" s="23">
        <v>24</v>
      </c>
      <c r="Q85" s="23">
        <v>17</v>
      </c>
      <c r="R85" s="23">
        <v>134</v>
      </c>
      <c r="S85" s="23">
        <v>28</v>
      </c>
      <c r="T85" s="23">
        <v>21</v>
      </c>
      <c r="U85" s="23"/>
      <c r="V85" s="23"/>
      <c r="W85" s="23"/>
      <c r="X85" s="23"/>
      <c r="Y85" s="23"/>
    </row>
    <row r="86" spans="2:25" x14ac:dyDescent="0.3">
      <c r="B86" s="6">
        <v>9810</v>
      </c>
      <c r="C86" s="6" t="str">
        <f>VLOOKUP(B86,'1_문헌특성'!A:AN,2,0)</f>
        <v>Couglin (2018)</v>
      </c>
      <c r="D86" s="23" t="str">
        <f>VLOOKUP(B86,'1_문헌특성'!A:AN,3,0)</f>
        <v>RCT</v>
      </c>
      <c r="E86" s="6" t="str">
        <f>VLOOKUP(B86,'1_문헌특성'!A:AN,8,0)</f>
        <v>남성생식기</v>
      </c>
      <c r="F86" s="6" t="str">
        <f>VLOOKUP(B86,'1_문헌특성'!A:AN,9,0)</f>
        <v>전립선암</v>
      </c>
      <c r="G86" s="6" t="str">
        <f>VLOOKUP(B86,'1_문헌특성'!A:AN,10,0)</f>
        <v>localised prostate cancer</v>
      </c>
      <c r="H86" s="6" t="str">
        <f>VLOOKUP(B86,'1_문헌특성'!A:AN,33,0)</f>
        <v>로봇 보조</v>
      </c>
      <c r="I86" s="6" t="str">
        <f>VLOOKUP(B86,'1_문헌특성'!A:AN,36,0)</f>
        <v>개복</v>
      </c>
      <c r="J86" s="6" t="s">
        <v>727</v>
      </c>
      <c r="K86" s="6" t="s">
        <v>539</v>
      </c>
      <c r="L86" s="6"/>
      <c r="M86" s="6" t="s">
        <v>315</v>
      </c>
      <c r="N86" s="23" t="s">
        <v>339</v>
      </c>
      <c r="O86" s="23">
        <v>144</v>
      </c>
      <c r="P86" s="23">
        <v>32</v>
      </c>
      <c r="Q86" s="23">
        <v>22</v>
      </c>
      <c r="R86" s="23">
        <v>134</v>
      </c>
      <c r="S86" s="23">
        <v>29</v>
      </c>
      <c r="T86" s="23">
        <v>22</v>
      </c>
      <c r="U86" s="23"/>
      <c r="V86" s="23"/>
      <c r="W86" s="23"/>
      <c r="X86" s="23"/>
      <c r="Y86" s="23"/>
    </row>
    <row r="87" spans="2:25" x14ac:dyDescent="0.3">
      <c r="B87" s="6">
        <v>9810</v>
      </c>
      <c r="C87" s="6" t="str">
        <f>VLOOKUP(B87,'1_문헌특성'!A:AN,2,0)</f>
        <v>Couglin (2018)</v>
      </c>
      <c r="D87" s="23" t="str">
        <f>VLOOKUP(B87,'1_문헌특성'!A:AN,3,0)</f>
        <v>RCT</v>
      </c>
      <c r="E87" s="6" t="str">
        <f>VLOOKUP(B87,'1_문헌특성'!A:AN,8,0)</f>
        <v>남성생식기</v>
      </c>
      <c r="F87" s="6" t="str">
        <f>VLOOKUP(B87,'1_문헌특성'!A:AN,9,0)</f>
        <v>전립선암</v>
      </c>
      <c r="G87" s="6" t="str">
        <f>VLOOKUP(B87,'1_문헌특성'!A:AN,10,0)</f>
        <v>localised prostate cancer</v>
      </c>
      <c r="H87" s="6" t="str">
        <f>VLOOKUP(B87,'1_문헌특성'!A:AN,33,0)</f>
        <v>로봇 보조</v>
      </c>
      <c r="I87" s="6" t="str">
        <f>VLOOKUP(B87,'1_문헌특성'!A:AN,36,0)</f>
        <v>개복</v>
      </c>
      <c r="J87" s="6" t="s">
        <v>726</v>
      </c>
      <c r="K87" s="6" t="s">
        <v>540</v>
      </c>
      <c r="L87" s="6"/>
      <c r="M87" s="6" t="s">
        <v>318</v>
      </c>
      <c r="N87" s="23" t="s">
        <v>339</v>
      </c>
      <c r="O87" s="23">
        <v>144</v>
      </c>
      <c r="P87" s="23">
        <v>121</v>
      </c>
      <c r="Q87" s="23">
        <v>84</v>
      </c>
      <c r="R87" s="23">
        <v>134</v>
      </c>
      <c r="S87" s="23">
        <v>114</v>
      </c>
      <c r="T87" s="23">
        <v>85</v>
      </c>
      <c r="U87" s="23"/>
      <c r="V87" s="23"/>
      <c r="W87" s="23"/>
      <c r="X87" s="23"/>
      <c r="Y87" s="23"/>
    </row>
    <row r="88" spans="2:25" x14ac:dyDescent="0.3">
      <c r="B88" s="6">
        <v>9810</v>
      </c>
      <c r="C88" s="6" t="str">
        <f>VLOOKUP(B88,'1_문헌특성'!A:AN,2,0)</f>
        <v>Couglin (2018)</v>
      </c>
      <c r="D88" s="23" t="str">
        <f>VLOOKUP(B88,'1_문헌특성'!A:AN,3,0)</f>
        <v>RCT</v>
      </c>
      <c r="E88" s="6" t="str">
        <f>VLOOKUP(B88,'1_문헌특성'!A:AN,8,0)</f>
        <v>남성생식기</v>
      </c>
      <c r="F88" s="6" t="str">
        <f>VLOOKUP(B88,'1_문헌특성'!A:AN,9,0)</f>
        <v>전립선암</v>
      </c>
      <c r="G88" s="6" t="str">
        <f>VLOOKUP(B88,'1_문헌특성'!A:AN,10,0)</f>
        <v>localised prostate cancer</v>
      </c>
      <c r="H88" s="6" t="str">
        <f>VLOOKUP(B88,'1_문헌특성'!A:AN,33,0)</f>
        <v>로봇 보조</v>
      </c>
      <c r="I88" s="6" t="str">
        <f>VLOOKUP(B88,'1_문헌특성'!A:AN,36,0)</f>
        <v>개복</v>
      </c>
      <c r="J88" s="6" t="s">
        <v>726</v>
      </c>
      <c r="K88" s="6" t="s">
        <v>541</v>
      </c>
      <c r="L88" s="6"/>
      <c r="M88" s="6" t="s">
        <v>318</v>
      </c>
      <c r="N88" s="23" t="s">
        <v>339</v>
      </c>
      <c r="O88" s="23">
        <v>144</v>
      </c>
      <c r="P88" s="23">
        <v>18</v>
      </c>
      <c r="Q88" s="23">
        <v>13</v>
      </c>
      <c r="R88" s="23">
        <v>134</v>
      </c>
      <c r="S88" s="23">
        <v>17</v>
      </c>
      <c r="T88" s="23">
        <v>13</v>
      </c>
      <c r="U88" s="23"/>
      <c r="V88" s="23"/>
      <c r="W88" s="23"/>
      <c r="X88" s="23"/>
      <c r="Y88" s="23"/>
    </row>
    <row r="89" spans="2:25" x14ac:dyDescent="0.3">
      <c r="B89" s="6">
        <v>9810</v>
      </c>
      <c r="C89" s="6" t="str">
        <f>VLOOKUP(B89,'1_문헌특성'!A:AN,2,0)</f>
        <v>Couglin (2018)</v>
      </c>
      <c r="D89" s="23" t="str">
        <f>VLOOKUP(B89,'1_문헌특성'!A:AN,3,0)</f>
        <v>RCT</v>
      </c>
      <c r="E89" s="6" t="str">
        <f>VLOOKUP(B89,'1_문헌특성'!A:AN,8,0)</f>
        <v>남성생식기</v>
      </c>
      <c r="F89" s="6" t="str">
        <f>VLOOKUP(B89,'1_문헌특성'!A:AN,9,0)</f>
        <v>전립선암</v>
      </c>
      <c r="G89" s="6" t="str">
        <f>VLOOKUP(B89,'1_문헌특성'!A:AN,10,0)</f>
        <v>localised prostate cancer</v>
      </c>
      <c r="H89" s="6" t="str">
        <f>VLOOKUP(B89,'1_문헌특성'!A:AN,33,0)</f>
        <v>로봇 보조</v>
      </c>
      <c r="I89" s="6" t="str">
        <f>VLOOKUP(B89,'1_문헌특성'!A:AN,36,0)</f>
        <v>개복</v>
      </c>
      <c r="J89" s="6" t="s">
        <v>726</v>
      </c>
      <c r="K89" s="6" t="s">
        <v>542</v>
      </c>
      <c r="L89" s="6"/>
      <c r="M89" s="6" t="s">
        <v>318</v>
      </c>
      <c r="N89" s="23" t="s">
        <v>339</v>
      </c>
      <c r="O89" s="23">
        <v>144</v>
      </c>
      <c r="P89" s="23">
        <v>3</v>
      </c>
      <c r="Q89" s="23">
        <v>2</v>
      </c>
      <c r="R89" s="23">
        <v>134</v>
      </c>
      <c r="S89" s="23">
        <v>3</v>
      </c>
      <c r="T89" s="23">
        <v>2</v>
      </c>
      <c r="U89" s="23"/>
      <c r="V89" s="23"/>
      <c r="W89" s="23"/>
      <c r="X89" s="23"/>
      <c r="Y89" s="23"/>
    </row>
    <row r="90" spans="2:25" x14ac:dyDescent="0.3">
      <c r="B90" s="6">
        <v>9810</v>
      </c>
      <c r="C90" s="6" t="str">
        <f>VLOOKUP(B90,'1_문헌특성'!A:AN,2,0)</f>
        <v>Couglin (2018)</v>
      </c>
      <c r="D90" s="23" t="str">
        <f>VLOOKUP(B90,'1_문헌특성'!A:AN,3,0)</f>
        <v>RCT</v>
      </c>
      <c r="E90" s="6" t="str">
        <f>VLOOKUP(B90,'1_문헌특성'!A:AN,8,0)</f>
        <v>남성생식기</v>
      </c>
      <c r="F90" s="6" t="str">
        <f>VLOOKUP(B90,'1_문헌특성'!A:AN,9,0)</f>
        <v>전립선암</v>
      </c>
      <c r="G90" s="6" t="str">
        <f>VLOOKUP(B90,'1_문헌특성'!A:AN,10,0)</f>
        <v>localised prostate cancer</v>
      </c>
      <c r="H90" s="6" t="str">
        <f>VLOOKUP(B90,'1_문헌특성'!A:AN,33,0)</f>
        <v>로봇 보조</v>
      </c>
      <c r="I90" s="6" t="str">
        <f>VLOOKUP(B90,'1_문헌특성'!A:AN,36,0)</f>
        <v>개복</v>
      </c>
      <c r="J90" s="6" t="s">
        <v>726</v>
      </c>
      <c r="K90" s="6" t="s">
        <v>543</v>
      </c>
      <c r="L90" s="6"/>
      <c r="M90" s="6" t="s">
        <v>318</v>
      </c>
      <c r="N90" s="23" t="s">
        <v>339</v>
      </c>
      <c r="O90" s="23">
        <v>144</v>
      </c>
      <c r="P90" s="23">
        <v>1</v>
      </c>
      <c r="Q90" s="23">
        <v>1</v>
      </c>
      <c r="R90" s="23">
        <v>134</v>
      </c>
      <c r="S90" s="23">
        <v>0</v>
      </c>
      <c r="T90" s="23">
        <v>0</v>
      </c>
      <c r="U90" s="23"/>
      <c r="V90" s="23"/>
      <c r="W90" s="23"/>
      <c r="X90" s="23"/>
      <c r="Y90" s="23"/>
    </row>
    <row r="91" spans="2:25" x14ac:dyDescent="0.3">
      <c r="B91" s="6">
        <v>9810</v>
      </c>
      <c r="C91" s="6" t="str">
        <f>VLOOKUP(B91,'1_문헌특성'!A:AN,2,0)</f>
        <v>Couglin (2018)</v>
      </c>
      <c r="D91" s="23" t="str">
        <f>VLOOKUP(B91,'1_문헌특성'!A:AN,3,0)</f>
        <v>RCT</v>
      </c>
      <c r="E91" s="6" t="str">
        <f>VLOOKUP(B91,'1_문헌특성'!A:AN,8,0)</f>
        <v>남성생식기</v>
      </c>
      <c r="F91" s="6" t="str">
        <f>VLOOKUP(B91,'1_문헌특성'!A:AN,9,0)</f>
        <v>전립선암</v>
      </c>
      <c r="G91" s="6" t="str">
        <f>VLOOKUP(B91,'1_문헌특성'!A:AN,10,0)</f>
        <v>localised prostate cancer</v>
      </c>
      <c r="H91" s="6" t="str">
        <f>VLOOKUP(B91,'1_문헌특성'!A:AN,33,0)</f>
        <v>로봇 보조</v>
      </c>
      <c r="I91" s="6" t="str">
        <f>VLOOKUP(B91,'1_문헌특성'!A:AN,36,0)</f>
        <v>개복</v>
      </c>
      <c r="J91" s="6" t="s">
        <v>727</v>
      </c>
      <c r="K91" s="6" t="s">
        <v>537</v>
      </c>
      <c r="L91" s="6"/>
      <c r="M91" s="6" t="s">
        <v>315</v>
      </c>
      <c r="N91" s="23" t="s">
        <v>442</v>
      </c>
      <c r="O91" s="23">
        <v>146</v>
      </c>
      <c r="P91" s="23">
        <v>69</v>
      </c>
      <c r="Q91" s="23">
        <v>47</v>
      </c>
      <c r="R91" s="23">
        <v>135</v>
      </c>
      <c r="S91" s="23">
        <v>69</v>
      </c>
      <c r="T91" s="23">
        <v>51</v>
      </c>
      <c r="U91" s="23"/>
      <c r="V91" s="23"/>
      <c r="W91" s="23"/>
      <c r="X91" s="23"/>
      <c r="Y91" s="23"/>
    </row>
    <row r="92" spans="2:25" x14ac:dyDescent="0.3">
      <c r="B92" s="6">
        <v>9810</v>
      </c>
      <c r="C92" s="6" t="str">
        <f>VLOOKUP(B92,'1_문헌특성'!A:AN,2,0)</f>
        <v>Couglin (2018)</v>
      </c>
      <c r="D92" s="23" t="str">
        <f>VLOOKUP(B92,'1_문헌특성'!A:AN,3,0)</f>
        <v>RCT</v>
      </c>
      <c r="E92" s="6" t="str">
        <f>VLOOKUP(B92,'1_문헌특성'!A:AN,8,0)</f>
        <v>남성생식기</v>
      </c>
      <c r="F92" s="6" t="str">
        <f>VLOOKUP(B92,'1_문헌특성'!A:AN,9,0)</f>
        <v>전립선암</v>
      </c>
      <c r="G92" s="6" t="str">
        <f>VLOOKUP(B92,'1_문헌특성'!A:AN,10,0)</f>
        <v>localised prostate cancer</v>
      </c>
      <c r="H92" s="6" t="str">
        <f>VLOOKUP(B92,'1_문헌특성'!A:AN,33,0)</f>
        <v>로봇 보조</v>
      </c>
      <c r="I92" s="6" t="str">
        <f>VLOOKUP(B92,'1_문헌특성'!A:AN,36,0)</f>
        <v>개복</v>
      </c>
      <c r="J92" s="6" t="s">
        <v>727</v>
      </c>
      <c r="K92" s="6" t="s">
        <v>538</v>
      </c>
      <c r="L92" s="6"/>
      <c r="M92" s="6" t="s">
        <v>315</v>
      </c>
      <c r="N92" s="23" t="s">
        <v>442</v>
      </c>
      <c r="O92" s="23">
        <v>146</v>
      </c>
      <c r="P92" s="23">
        <v>23</v>
      </c>
      <c r="Q92" s="23">
        <v>16</v>
      </c>
      <c r="R92" s="23">
        <v>135</v>
      </c>
      <c r="S92" s="23">
        <v>25</v>
      </c>
      <c r="T92" s="23">
        <v>19</v>
      </c>
      <c r="U92" s="23"/>
      <c r="V92" s="23"/>
      <c r="W92" s="23"/>
      <c r="X92" s="23"/>
      <c r="Y92" s="23"/>
    </row>
    <row r="93" spans="2:25" x14ac:dyDescent="0.3">
      <c r="B93" s="6">
        <v>9810</v>
      </c>
      <c r="C93" s="6" t="str">
        <f>VLOOKUP(B93,'1_문헌특성'!A:AN,2,0)</f>
        <v>Couglin (2018)</v>
      </c>
      <c r="D93" s="23" t="str">
        <f>VLOOKUP(B93,'1_문헌특성'!A:AN,3,0)</f>
        <v>RCT</v>
      </c>
      <c r="E93" s="6" t="str">
        <f>VLOOKUP(B93,'1_문헌특성'!A:AN,8,0)</f>
        <v>남성생식기</v>
      </c>
      <c r="F93" s="6" t="str">
        <f>VLOOKUP(B93,'1_문헌특성'!A:AN,9,0)</f>
        <v>전립선암</v>
      </c>
      <c r="G93" s="6" t="str">
        <f>VLOOKUP(B93,'1_문헌특성'!A:AN,10,0)</f>
        <v>localised prostate cancer</v>
      </c>
      <c r="H93" s="6" t="str">
        <f>VLOOKUP(B93,'1_문헌특성'!A:AN,33,0)</f>
        <v>로봇 보조</v>
      </c>
      <c r="I93" s="6" t="str">
        <f>VLOOKUP(B93,'1_문헌특성'!A:AN,36,0)</f>
        <v>개복</v>
      </c>
      <c r="J93" s="6" t="s">
        <v>727</v>
      </c>
      <c r="K93" s="6" t="s">
        <v>539</v>
      </c>
      <c r="L93" s="6"/>
      <c r="M93" s="6" t="s">
        <v>315</v>
      </c>
      <c r="N93" s="23" t="s">
        <v>442</v>
      </c>
      <c r="O93" s="23">
        <v>146</v>
      </c>
      <c r="P93" s="23">
        <v>51</v>
      </c>
      <c r="Q93" s="23">
        <v>35</v>
      </c>
      <c r="R93" s="23">
        <v>135</v>
      </c>
      <c r="S93" s="23">
        <v>40</v>
      </c>
      <c r="T93" s="23">
        <v>30</v>
      </c>
      <c r="U93" s="23"/>
      <c r="V93" s="23"/>
      <c r="W93" s="23"/>
      <c r="X93" s="23"/>
      <c r="Y93" s="23"/>
    </row>
    <row r="94" spans="2:25" x14ac:dyDescent="0.3">
      <c r="B94" s="6">
        <v>9810</v>
      </c>
      <c r="C94" s="6" t="str">
        <f>VLOOKUP(B94,'1_문헌특성'!A:AN,2,0)</f>
        <v>Couglin (2018)</v>
      </c>
      <c r="D94" s="23" t="str">
        <f>VLOOKUP(B94,'1_문헌특성'!A:AN,3,0)</f>
        <v>RCT</v>
      </c>
      <c r="E94" s="6" t="str">
        <f>VLOOKUP(B94,'1_문헌특성'!A:AN,8,0)</f>
        <v>남성생식기</v>
      </c>
      <c r="F94" s="6" t="str">
        <f>VLOOKUP(B94,'1_문헌특성'!A:AN,9,0)</f>
        <v>전립선암</v>
      </c>
      <c r="G94" s="6" t="str">
        <f>VLOOKUP(B94,'1_문헌특성'!A:AN,10,0)</f>
        <v>localised prostate cancer</v>
      </c>
      <c r="H94" s="6" t="str">
        <f>VLOOKUP(B94,'1_문헌특성'!A:AN,33,0)</f>
        <v>로봇 보조</v>
      </c>
      <c r="I94" s="6" t="str">
        <f>VLOOKUP(B94,'1_문헌특성'!A:AN,36,0)</f>
        <v>개복</v>
      </c>
      <c r="J94" s="6" t="s">
        <v>726</v>
      </c>
      <c r="K94" s="6" t="s">
        <v>540</v>
      </c>
      <c r="L94" s="6"/>
      <c r="M94" s="6" t="s">
        <v>318</v>
      </c>
      <c r="N94" s="23" t="s">
        <v>442</v>
      </c>
      <c r="O94" s="23">
        <v>146</v>
      </c>
      <c r="P94" s="23">
        <v>131</v>
      </c>
      <c r="Q94" s="23">
        <v>90</v>
      </c>
      <c r="R94" s="23">
        <v>135</v>
      </c>
      <c r="S94" s="23">
        <v>123</v>
      </c>
      <c r="T94" s="23">
        <v>91</v>
      </c>
      <c r="U94" s="23"/>
      <c r="V94" s="23"/>
      <c r="W94" s="23"/>
      <c r="X94" s="23"/>
      <c r="Y94" s="23"/>
    </row>
    <row r="95" spans="2:25" x14ac:dyDescent="0.3">
      <c r="B95" s="6">
        <v>9810</v>
      </c>
      <c r="C95" s="6" t="str">
        <f>VLOOKUP(B95,'1_문헌특성'!A:AN,2,0)</f>
        <v>Couglin (2018)</v>
      </c>
      <c r="D95" s="23" t="str">
        <f>VLOOKUP(B95,'1_문헌특성'!A:AN,3,0)</f>
        <v>RCT</v>
      </c>
      <c r="E95" s="6" t="str">
        <f>VLOOKUP(B95,'1_문헌특성'!A:AN,8,0)</f>
        <v>남성생식기</v>
      </c>
      <c r="F95" s="6" t="str">
        <f>VLOOKUP(B95,'1_문헌특성'!A:AN,9,0)</f>
        <v>전립선암</v>
      </c>
      <c r="G95" s="6" t="str">
        <f>VLOOKUP(B95,'1_문헌특성'!A:AN,10,0)</f>
        <v>localised prostate cancer</v>
      </c>
      <c r="H95" s="6" t="str">
        <f>VLOOKUP(B95,'1_문헌특성'!A:AN,33,0)</f>
        <v>로봇 보조</v>
      </c>
      <c r="I95" s="6" t="str">
        <f>VLOOKUP(B95,'1_문헌특성'!A:AN,36,0)</f>
        <v>개복</v>
      </c>
      <c r="J95" s="6" t="s">
        <v>726</v>
      </c>
      <c r="K95" s="6" t="s">
        <v>541</v>
      </c>
      <c r="L95" s="6"/>
      <c r="M95" s="6" t="s">
        <v>318</v>
      </c>
      <c r="N95" s="23" t="s">
        <v>442</v>
      </c>
      <c r="O95" s="23">
        <v>146</v>
      </c>
      <c r="P95" s="23">
        <v>14</v>
      </c>
      <c r="Q95" s="23">
        <v>10</v>
      </c>
      <c r="R95" s="23">
        <v>135</v>
      </c>
      <c r="S95" s="23">
        <v>10</v>
      </c>
      <c r="T95" s="23">
        <v>7</v>
      </c>
      <c r="U95" s="23"/>
      <c r="V95" s="23"/>
      <c r="W95" s="23"/>
      <c r="X95" s="23"/>
      <c r="Y95" s="23"/>
    </row>
    <row r="96" spans="2:25" x14ac:dyDescent="0.3">
      <c r="B96" s="6">
        <v>9810</v>
      </c>
      <c r="C96" s="6" t="str">
        <f>VLOOKUP(B96,'1_문헌특성'!A:AN,2,0)</f>
        <v>Couglin (2018)</v>
      </c>
      <c r="D96" s="23" t="str">
        <f>VLOOKUP(B96,'1_문헌특성'!A:AN,3,0)</f>
        <v>RCT</v>
      </c>
      <c r="E96" s="6" t="str">
        <f>VLOOKUP(B96,'1_문헌특성'!A:AN,8,0)</f>
        <v>남성생식기</v>
      </c>
      <c r="F96" s="6" t="str">
        <f>VLOOKUP(B96,'1_문헌특성'!A:AN,9,0)</f>
        <v>전립선암</v>
      </c>
      <c r="G96" s="6" t="str">
        <f>VLOOKUP(B96,'1_문헌특성'!A:AN,10,0)</f>
        <v>localised prostate cancer</v>
      </c>
      <c r="H96" s="6" t="str">
        <f>VLOOKUP(B96,'1_문헌특성'!A:AN,33,0)</f>
        <v>로봇 보조</v>
      </c>
      <c r="I96" s="6" t="str">
        <f>VLOOKUP(B96,'1_문헌특성'!A:AN,36,0)</f>
        <v>개복</v>
      </c>
      <c r="J96" s="6" t="s">
        <v>726</v>
      </c>
      <c r="K96" s="6" t="s">
        <v>542</v>
      </c>
      <c r="L96" s="6"/>
      <c r="M96" s="6" t="s">
        <v>318</v>
      </c>
      <c r="N96" s="23" t="s">
        <v>442</v>
      </c>
      <c r="O96" s="23">
        <v>146</v>
      </c>
      <c r="P96" s="23">
        <v>0</v>
      </c>
      <c r="Q96" s="23">
        <v>0</v>
      </c>
      <c r="R96" s="23">
        <v>135</v>
      </c>
      <c r="S96" s="23">
        <v>1</v>
      </c>
      <c r="T96" s="23">
        <v>1</v>
      </c>
      <c r="U96" s="23"/>
      <c r="V96" s="23"/>
      <c r="W96" s="23"/>
      <c r="X96" s="23"/>
      <c r="Y96" s="23"/>
    </row>
    <row r="97" spans="2:25" x14ac:dyDescent="0.3">
      <c r="B97" s="6">
        <v>9810</v>
      </c>
      <c r="C97" s="6" t="str">
        <f>VLOOKUP(B97,'1_문헌특성'!A:AN,2,0)</f>
        <v>Couglin (2018)</v>
      </c>
      <c r="D97" s="23" t="str">
        <f>VLOOKUP(B97,'1_문헌특성'!A:AN,3,0)</f>
        <v>RCT</v>
      </c>
      <c r="E97" s="6" t="str">
        <f>VLOOKUP(B97,'1_문헌특성'!A:AN,8,0)</f>
        <v>남성생식기</v>
      </c>
      <c r="F97" s="6" t="str">
        <f>VLOOKUP(B97,'1_문헌특성'!A:AN,9,0)</f>
        <v>전립선암</v>
      </c>
      <c r="G97" s="6" t="str">
        <f>VLOOKUP(B97,'1_문헌특성'!A:AN,10,0)</f>
        <v>localised prostate cancer</v>
      </c>
      <c r="H97" s="6" t="str">
        <f>VLOOKUP(B97,'1_문헌특성'!A:AN,33,0)</f>
        <v>로봇 보조</v>
      </c>
      <c r="I97" s="6" t="str">
        <f>VLOOKUP(B97,'1_문헌특성'!A:AN,36,0)</f>
        <v>개복</v>
      </c>
      <c r="J97" s="6" t="s">
        <v>726</v>
      </c>
      <c r="K97" s="6" t="s">
        <v>543</v>
      </c>
      <c r="L97" s="6"/>
      <c r="M97" s="6" t="s">
        <v>318</v>
      </c>
      <c r="N97" s="23" t="s">
        <v>442</v>
      </c>
      <c r="O97" s="23">
        <v>146</v>
      </c>
      <c r="P97" s="23">
        <v>1</v>
      </c>
      <c r="Q97" s="23">
        <v>1</v>
      </c>
      <c r="R97" s="23">
        <v>135</v>
      </c>
      <c r="S97" s="23">
        <v>0</v>
      </c>
      <c r="T97" s="23">
        <v>0</v>
      </c>
      <c r="U97" s="23"/>
      <c r="V97" s="23"/>
      <c r="W97" s="23"/>
      <c r="X97" s="23"/>
      <c r="Y97" s="23"/>
    </row>
    <row r="98" spans="2:25" x14ac:dyDescent="0.3">
      <c r="B98" s="6">
        <v>9810</v>
      </c>
      <c r="C98" s="6" t="str">
        <f>VLOOKUP(B98,'1_문헌특성'!A:AN,2,0)</f>
        <v>Couglin (2018)</v>
      </c>
      <c r="D98" s="23" t="str">
        <f>VLOOKUP(B98,'1_문헌특성'!A:AN,3,0)</f>
        <v>RCT</v>
      </c>
      <c r="E98" s="6" t="str">
        <f>VLOOKUP(B98,'1_문헌특성'!A:AN,8,0)</f>
        <v>남성생식기</v>
      </c>
      <c r="F98" s="6" t="str">
        <f>VLOOKUP(B98,'1_문헌특성'!A:AN,9,0)</f>
        <v>전립선암</v>
      </c>
      <c r="G98" s="6" t="str">
        <f>VLOOKUP(B98,'1_문헌특성'!A:AN,10,0)</f>
        <v>localised prostate cancer</v>
      </c>
      <c r="H98" s="6" t="str">
        <f>VLOOKUP(B98,'1_문헌특성'!A:AN,33,0)</f>
        <v>로봇 보조</v>
      </c>
      <c r="I98" s="6" t="str">
        <f>VLOOKUP(B98,'1_문헌특성'!A:AN,36,0)</f>
        <v>개복</v>
      </c>
      <c r="J98" s="6" t="s">
        <v>727</v>
      </c>
      <c r="K98" s="6" t="s">
        <v>537</v>
      </c>
      <c r="L98" s="6"/>
      <c r="M98" s="6" t="s">
        <v>315</v>
      </c>
      <c r="N98" s="23" t="s">
        <v>443</v>
      </c>
      <c r="O98" s="23">
        <v>138</v>
      </c>
      <c r="P98" s="23">
        <v>63</v>
      </c>
      <c r="Q98" s="23">
        <v>46</v>
      </c>
      <c r="R98" s="23">
        <v>131</v>
      </c>
      <c r="S98" s="23">
        <v>58</v>
      </c>
      <c r="T98" s="23">
        <v>44</v>
      </c>
      <c r="U98" s="23"/>
      <c r="V98" s="23"/>
      <c r="W98" s="23"/>
      <c r="X98" s="23"/>
      <c r="Y98" s="23"/>
    </row>
    <row r="99" spans="2:25" x14ac:dyDescent="0.3">
      <c r="B99" s="6">
        <v>9810</v>
      </c>
      <c r="C99" s="6" t="str">
        <f>VLOOKUP(B99,'1_문헌특성'!A:AN,2,0)</f>
        <v>Couglin (2018)</v>
      </c>
      <c r="D99" s="23" t="str">
        <f>VLOOKUP(B99,'1_문헌특성'!A:AN,3,0)</f>
        <v>RCT</v>
      </c>
      <c r="E99" s="6" t="str">
        <f>VLOOKUP(B99,'1_문헌특성'!A:AN,8,0)</f>
        <v>남성생식기</v>
      </c>
      <c r="F99" s="6" t="str">
        <f>VLOOKUP(B99,'1_문헌특성'!A:AN,9,0)</f>
        <v>전립선암</v>
      </c>
      <c r="G99" s="6" t="str">
        <f>VLOOKUP(B99,'1_문헌특성'!A:AN,10,0)</f>
        <v>localised prostate cancer</v>
      </c>
      <c r="H99" s="6" t="str">
        <f>VLOOKUP(B99,'1_문헌특성'!A:AN,33,0)</f>
        <v>로봇 보조</v>
      </c>
      <c r="I99" s="6" t="str">
        <f>VLOOKUP(B99,'1_문헌특성'!A:AN,36,0)</f>
        <v>개복</v>
      </c>
      <c r="J99" s="6" t="s">
        <v>727</v>
      </c>
      <c r="K99" s="6" t="s">
        <v>538</v>
      </c>
      <c r="L99" s="6"/>
      <c r="M99" s="6" t="s">
        <v>315</v>
      </c>
      <c r="N99" s="23" t="s">
        <v>467</v>
      </c>
      <c r="O99" s="23">
        <v>138</v>
      </c>
      <c r="P99" s="23">
        <v>18</v>
      </c>
      <c r="Q99" s="23">
        <v>13</v>
      </c>
      <c r="R99" s="23">
        <v>131</v>
      </c>
      <c r="S99" s="23">
        <v>25</v>
      </c>
      <c r="T99" s="23">
        <v>19</v>
      </c>
      <c r="U99" s="23"/>
      <c r="V99" s="23"/>
      <c r="W99" s="23"/>
      <c r="X99" s="23"/>
      <c r="Y99" s="23"/>
    </row>
    <row r="100" spans="2:25" x14ac:dyDescent="0.3">
      <c r="B100" s="6">
        <v>9810</v>
      </c>
      <c r="C100" s="6" t="str">
        <f>VLOOKUP(B100,'1_문헌특성'!A:AN,2,0)</f>
        <v>Couglin (2018)</v>
      </c>
      <c r="D100" s="23" t="str">
        <f>VLOOKUP(B100,'1_문헌특성'!A:AN,3,0)</f>
        <v>RCT</v>
      </c>
      <c r="E100" s="6" t="str">
        <f>VLOOKUP(B100,'1_문헌특성'!A:AN,8,0)</f>
        <v>남성생식기</v>
      </c>
      <c r="F100" s="6" t="str">
        <f>VLOOKUP(B100,'1_문헌특성'!A:AN,9,0)</f>
        <v>전립선암</v>
      </c>
      <c r="G100" s="6" t="str">
        <f>VLOOKUP(B100,'1_문헌특성'!A:AN,10,0)</f>
        <v>localised prostate cancer</v>
      </c>
      <c r="H100" s="6" t="str">
        <f>VLOOKUP(B100,'1_문헌특성'!A:AN,33,0)</f>
        <v>로봇 보조</v>
      </c>
      <c r="I100" s="6" t="str">
        <f>VLOOKUP(B100,'1_문헌특성'!A:AN,36,0)</f>
        <v>개복</v>
      </c>
      <c r="J100" s="6" t="s">
        <v>727</v>
      </c>
      <c r="K100" s="6" t="s">
        <v>539</v>
      </c>
      <c r="L100" s="6"/>
      <c r="M100" s="6" t="s">
        <v>315</v>
      </c>
      <c r="N100" s="23" t="s">
        <v>468</v>
      </c>
      <c r="O100" s="23">
        <v>138</v>
      </c>
      <c r="P100" s="23">
        <v>53</v>
      </c>
      <c r="Q100" s="23">
        <v>38</v>
      </c>
      <c r="R100" s="23">
        <v>131</v>
      </c>
      <c r="S100" s="23">
        <v>47</v>
      </c>
      <c r="T100" s="23">
        <v>36</v>
      </c>
      <c r="U100" s="23"/>
      <c r="V100" s="23"/>
      <c r="W100" s="23"/>
      <c r="X100" s="23"/>
      <c r="Y100" s="23"/>
    </row>
    <row r="101" spans="2:25" x14ac:dyDescent="0.3">
      <c r="B101" s="6">
        <v>9810</v>
      </c>
      <c r="C101" s="6" t="str">
        <f>VLOOKUP(B101,'1_문헌특성'!A:AN,2,0)</f>
        <v>Couglin (2018)</v>
      </c>
      <c r="D101" s="23" t="str">
        <f>VLOOKUP(B101,'1_문헌특성'!A:AN,3,0)</f>
        <v>RCT</v>
      </c>
      <c r="E101" s="6" t="str">
        <f>VLOOKUP(B101,'1_문헌특성'!A:AN,8,0)</f>
        <v>남성생식기</v>
      </c>
      <c r="F101" s="6" t="str">
        <f>VLOOKUP(B101,'1_문헌특성'!A:AN,9,0)</f>
        <v>전립선암</v>
      </c>
      <c r="G101" s="6" t="str">
        <f>VLOOKUP(B101,'1_문헌특성'!A:AN,10,0)</f>
        <v>localised prostate cancer</v>
      </c>
      <c r="H101" s="6" t="str">
        <f>VLOOKUP(B101,'1_문헌특성'!A:AN,33,0)</f>
        <v>로봇 보조</v>
      </c>
      <c r="I101" s="6" t="str">
        <f>VLOOKUP(B101,'1_문헌특성'!A:AN,36,0)</f>
        <v>개복</v>
      </c>
      <c r="J101" s="6" t="s">
        <v>726</v>
      </c>
      <c r="K101" s="6" t="s">
        <v>540</v>
      </c>
      <c r="L101" s="6"/>
      <c r="M101" s="6" t="s">
        <v>318</v>
      </c>
      <c r="N101" s="23" t="s">
        <v>469</v>
      </c>
      <c r="O101" s="23">
        <v>138</v>
      </c>
      <c r="P101" s="23">
        <v>126</v>
      </c>
      <c r="Q101" s="23">
        <v>91</v>
      </c>
      <c r="R101" s="23">
        <v>131</v>
      </c>
      <c r="S101" s="23">
        <v>124</v>
      </c>
      <c r="T101" s="23">
        <v>95</v>
      </c>
      <c r="U101" s="23"/>
      <c r="V101" s="23"/>
      <c r="W101" s="23"/>
      <c r="X101" s="23"/>
      <c r="Y101" s="23"/>
    </row>
    <row r="102" spans="2:25" x14ac:dyDescent="0.3">
      <c r="B102" s="6">
        <v>9810</v>
      </c>
      <c r="C102" s="6" t="str">
        <f>VLOOKUP(B102,'1_문헌특성'!A:AN,2,0)</f>
        <v>Couglin (2018)</v>
      </c>
      <c r="D102" s="23" t="str">
        <f>VLOOKUP(B102,'1_문헌특성'!A:AN,3,0)</f>
        <v>RCT</v>
      </c>
      <c r="E102" s="6" t="str">
        <f>VLOOKUP(B102,'1_문헌특성'!A:AN,8,0)</f>
        <v>남성생식기</v>
      </c>
      <c r="F102" s="6" t="str">
        <f>VLOOKUP(B102,'1_문헌특성'!A:AN,9,0)</f>
        <v>전립선암</v>
      </c>
      <c r="G102" s="6" t="str">
        <f>VLOOKUP(B102,'1_문헌특성'!A:AN,10,0)</f>
        <v>localised prostate cancer</v>
      </c>
      <c r="H102" s="6" t="str">
        <f>VLOOKUP(B102,'1_문헌특성'!A:AN,33,0)</f>
        <v>로봇 보조</v>
      </c>
      <c r="I102" s="6" t="str">
        <f>VLOOKUP(B102,'1_문헌특성'!A:AN,36,0)</f>
        <v>개복</v>
      </c>
      <c r="J102" s="6" t="s">
        <v>726</v>
      </c>
      <c r="K102" s="6" t="s">
        <v>541</v>
      </c>
      <c r="L102" s="6"/>
      <c r="M102" s="6" t="s">
        <v>318</v>
      </c>
      <c r="N102" s="23" t="s">
        <v>470</v>
      </c>
      <c r="O102" s="23">
        <v>138</v>
      </c>
      <c r="P102" s="23">
        <v>9</v>
      </c>
      <c r="Q102" s="23">
        <v>7</v>
      </c>
      <c r="R102" s="23">
        <v>131</v>
      </c>
      <c r="S102" s="23">
        <v>7</v>
      </c>
      <c r="T102" s="23">
        <v>5</v>
      </c>
      <c r="U102" s="23"/>
      <c r="V102" s="23"/>
      <c r="W102" s="23"/>
      <c r="X102" s="23"/>
      <c r="Y102" s="23"/>
    </row>
    <row r="103" spans="2:25" x14ac:dyDescent="0.3">
      <c r="B103" s="6">
        <v>9810</v>
      </c>
      <c r="C103" s="6" t="str">
        <f>VLOOKUP(B103,'1_문헌특성'!A:AN,2,0)</f>
        <v>Couglin (2018)</v>
      </c>
      <c r="D103" s="23" t="str">
        <f>VLOOKUP(B103,'1_문헌특성'!A:AN,3,0)</f>
        <v>RCT</v>
      </c>
      <c r="E103" s="6" t="str">
        <f>VLOOKUP(B103,'1_문헌특성'!A:AN,8,0)</f>
        <v>남성생식기</v>
      </c>
      <c r="F103" s="6" t="str">
        <f>VLOOKUP(B103,'1_문헌특성'!A:AN,9,0)</f>
        <v>전립선암</v>
      </c>
      <c r="G103" s="6" t="str">
        <f>VLOOKUP(B103,'1_문헌특성'!A:AN,10,0)</f>
        <v>localised prostate cancer</v>
      </c>
      <c r="H103" s="6" t="str">
        <f>VLOOKUP(B103,'1_문헌특성'!A:AN,33,0)</f>
        <v>로봇 보조</v>
      </c>
      <c r="I103" s="6" t="str">
        <f>VLOOKUP(B103,'1_문헌특성'!A:AN,36,0)</f>
        <v>개복</v>
      </c>
      <c r="J103" s="6" t="s">
        <v>726</v>
      </c>
      <c r="K103" s="6" t="s">
        <v>542</v>
      </c>
      <c r="L103" s="6"/>
      <c r="M103" s="6" t="s">
        <v>318</v>
      </c>
      <c r="N103" s="23" t="s">
        <v>471</v>
      </c>
      <c r="O103" s="23">
        <v>138</v>
      </c>
      <c r="P103" s="23">
        <v>3</v>
      </c>
      <c r="Q103" s="23">
        <v>2</v>
      </c>
      <c r="R103" s="23">
        <v>131</v>
      </c>
      <c r="S103" s="23">
        <v>0</v>
      </c>
      <c r="T103" s="23">
        <v>0</v>
      </c>
      <c r="U103" s="23"/>
      <c r="V103" s="23"/>
      <c r="W103" s="23"/>
      <c r="X103" s="23"/>
      <c r="Y103" s="23"/>
    </row>
    <row r="104" spans="2:25" x14ac:dyDescent="0.3">
      <c r="B104" s="6">
        <v>9810</v>
      </c>
      <c r="C104" s="6" t="str">
        <f>VLOOKUP(B104,'1_문헌특성'!A:AN,2,0)</f>
        <v>Couglin (2018)</v>
      </c>
      <c r="D104" s="23" t="str">
        <f>VLOOKUP(B104,'1_문헌특성'!A:AN,3,0)</f>
        <v>RCT</v>
      </c>
      <c r="E104" s="6" t="str">
        <f>VLOOKUP(B104,'1_문헌특성'!A:AN,8,0)</f>
        <v>남성생식기</v>
      </c>
      <c r="F104" s="6" t="str">
        <f>VLOOKUP(B104,'1_문헌특성'!A:AN,9,0)</f>
        <v>전립선암</v>
      </c>
      <c r="G104" s="6" t="str">
        <f>VLOOKUP(B104,'1_문헌특성'!A:AN,10,0)</f>
        <v>localised prostate cancer</v>
      </c>
      <c r="H104" s="6" t="str">
        <f>VLOOKUP(B104,'1_문헌특성'!A:AN,33,0)</f>
        <v>로봇 보조</v>
      </c>
      <c r="I104" s="6" t="str">
        <f>VLOOKUP(B104,'1_문헌특성'!A:AN,36,0)</f>
        <v>개복</v>
      </c>
      <c r="J104" s="6" t="s">
        <v>726</v>
      </c>
      <c r="K104" s="6" t="s">
        <v>543</v>
      </c>
      <c r="L104" s="6"/>
      <c r="M104" s="6" t="s">
        <v>318</v>
      </c>
      <c r="N104" s="23" t="s">
        <v>544</v>
      </c>
      <c r="O104" s="23">
        <v>138</v>
      </c>
      <c r="P104" s="23">
        <v>0</v>
      </c>
      <c r="Q104" s="23">
        <v>0</v>
      </c>
      <c r="R104" s="23">
        <v>131</v>
      </c>
      <c r="S104" s="23">
        <v>0</v>
      </c>
      <c r="T104" s="23">
        <v>0</v>
      </c>
      <c r="U104" s="23"/>
      <c r="V104" s="23"/>
      <c r="W104" s="23"/>
      <c r="X104" s="23"/>
      <c r="Y104" s="23"/>
    </row>
    <row r="105" spans="2:25" x14ac:dyDescent="0.3">
      <c r="B105" s="6">
        <v>51056</v>
      </c>
      <c r="C105" s="6" t="str">
        <f>VLOOKUP(B105,'1_문헌특성'!A:AN,2,0)</f>
        <v>Porpiglia (2013)</v>
      </c>
      <c r="D105" s="23" t="str">
        <f>VLOOKUP(B105,'1_문헌특성'!A:AN,3,0)</f>
        <v>RCT</v>
      </c>
      <c r="E105" s="6" t="str">
        <f>VLOOKUP(B105,'1_문헌특성'!A:AN,8,0)</f>
        <v>남성생식기</v>
      </c>
      <c r="F105" s="6" t="str">
        <f>VLOOKUP(B105,'1_문헌특성'!A:AN,9,0)</f>
        <v>전립선암</v>
      </c>
      <c r="G105" s="6" t="str">
        <f>VLOOKUP(B105,'1_문헌특성'!A:AN,10,0)</f>
        <v>prostate cancer</v>
      </c>
      <c r="H105" s="6" t="str">
        <f>VLOOKUP(B105,'1_문헌특성'!A:AN,33,0)</f>
        <v>로봇 보조</v>
      </c>
      <c r="I105" s="6" t="str">
        <f>VLOOKUP(B105,'1_문헌특성'!A:AN,36,0)</f>
        <v>복강경</v>
      </c>
      <c r="J105" s="6" t="s">
        <v>725</v>
      </c>
      <c r="K105" s="6" t="s">
        <v>561</v>
      </c>
      <c r="L105" s="6"/>
      <c r="M105" s="6"/>
      <c r="N105" s="23"/>
      <c r="O105" s="23">
        <v>60</v>
      </c>
      <c r="P105" s="23">
        <v>11</v>
      </c>
      <c r="Q105" s="23">
        <v>31.5</v>
      </c>
      <c r="R105" s="23">
        <v>60</v>
      </c>
      <c r="S105" s="23">
        <v>14</v>
      </c>
      <c r="T105" s="23">
        <v>40</v>
      </c>
      <c r="U105" s="23">
        <v>0.45</v>
      </c>
      <c r="V105" s="23"/>
      <c r="W105" s="23"/>
      <c r="X105" s="23"/>
      <c r="Y105" s="23"/>
    </row>
    <row r="106" spans="2:25" x14ac:dyDescent="0.3">
      <c r="B106" s="6">
        <v>51056</v>
      </c>
      <c r="C106" s="6" t="str">
        <f>VLOOKUP(B106,'1_문헌특성'!A:AN,2,0)</f>
        <v>Porpiglia (2013)</v>
      </c>
      <c r="D106" s="23" t="str">
        <f>VLOOKUP(B106,'1_문헌특성'!A:AN,3,0)</f>
        <v>RCT</v>
      </c>
      <c r="E106" s="6" t="str">
        <f>VLOOKUP(B106,'1_문헌특성'!A:AN,8,0)</f>
        <v>남성생식기</v>
      </c>
      <c r="F106" s="6" t="str">
        <f>VLOOKUP(B106,'1_문헌특성'!A:AN,9,0)</f>
        <v>전립선암</v>
      </c>
      <c r="G106" s="6" t="str">
        <f>VLOOKUP(B106,'1_문헌특성'!A:AN,10,0)</f>
        <v>prostate cancer</v>
      </c>
      <c r="H106" s="6" t="str">
        <f>VLOOKUP(B106,'1_문헌특성'!A:AN,33,0)</f>
        <v>로봇 보조</v>
      </c>
      <c r="I106" s="6" t="str">
        <f>VLOOKUP(B106,'1_문헌특성'!A:AN,36,0)</f>
        <v>복강경</v>
      </c>
      <c r="J106" s="6" t="s">
        <v>725</v>
      </c>
      <c r="K106" s="6" t="s">
        <v>562</v>
      </c>
      <c r="L106" s="6"/>
      <c r="M106" s="6"/>
      <c r="N106" s="23"/>
      <c r="O106" s="23">
        <v>60</v>
      </c>
      <c r="P106" s="23">
        <v>18</v>
      </c>
      <c r="Q106" s="23">
        <v>42.1</v>
      </c>
      <c r="R106" s="23">
        <v>60</v>
      </c>
      <c r="S106" s="23">
        <v>15</v>
      </c>
      <c r="T106" s="23">
        <v>42.9</v>
      </c>
      <c r="U106" s="23">
        <v>0.47199999999999998</v>
      </c>
      <c r="V106" s="23"/>
      <c r="W106" s="23"/>
      <c r="X106" s="23"/>
      <c r="Y106" s="23"/>
    </row>
    <row r="107" spans="2:25" x14ac:dyDescent="0.3">
      <c r="B107" s="6">
        <v>51056</v>
      </c>
      <c r="C107" s="6" t="str">
        <f>VLOOKUP(B107,'1_문헌특성'!A:AN,2,0)</f>
        <v>Porpiglia (2013)</v>
      </c>
      <c r="D107" s="23" t="str">
        <f>VLOOKUP(B107,'1_문헌특성'!A:AN,3,0)</f>
        <v>RCT</v>
      </c>
      <c r="E107" s="6" t="str">
        <f>VLOOKUP(B107,'1_문헌특성'!A:AN,8,0)</f>
        <v>남성생식기</v>
      </c>
      <c r="F107" s="6" t="str">
        <f>VLOOKUP(B107,'1_문헌특성'!A:AN,9,0)</f>
        <v>전립선암</v>
      </c>
      <c r="G107" s="6" t="str">
        <f>VLOOKUP(B107,'1_문헌특성'!A:AN,10,0)</f>
        <v>prostate cancer</v>
      </c>
      <c r="H107" s="6" t="str">
        <f>VLOOKUP(B107,'1_문헌특성'!A:AN,33,0)</f>
        <v>로봇 보조</v>
      </c>
      <c r="I107" s="6" t="str">
        <f>VLOOKUP(B107,'1_문헌특성'!A:AN,36,0)</f>
        <v>복강경</v>
      </c>
      <c r="J107" s="6" t="s">
        <v>725</v>
      </c>
      <c r="K107" s="6" t="s">
        <v>563</v>
      </c>
      <c r="L107" s="6"/>
      <c r="M107" s="6"/>
      <c r="N107" s="23"/>
      <c r="O107" s="23">
        <v>60</v>
      </c>
      <c r="P107" s="23">
        <v>6</v>
      </c>
      <c r="Q107" s="23">
        <v>17.100000000000001</v>
      </c>
      <c r="R107" s="23">
        <v>60</v>
      </c>
      <c r="S107" s="23">
        <v>6</v>
      </c>
      <c r="T107" s="23">
        <v>17.100000000000001</v>
      </c>
      <c r="U107" s="23">
        <v>1</v>
      </c>
      <c r="V107" s="23"/>
      <c r="W107" s="23"/>
      <c r="X107" s="23"/>
      <c r="Y107" s="23"/>
    </row>
    <row r="108" spans="2:25" x14ac:dyDescent="0.3">
      <c r="B108" s="6">
        <v>51056</v>
      </c>
      <c r="C108" s="6" t="str">
        <f>VLOOKUP(B108,'1_문헌특성'!A:AN,2,0)</f>
        <v>Porpiglia (2013)</v>
      </c>
      <c r="D108" s="23" t="str">
        <f>VLOOKUP(B108,'1_문헌특성'!A:AN,3,0)</f>
        <v>RCT</v>
      </c>
      <c r="E108" s="23" t="str">
        <f>VLOOKUP(B108,'1_문헌특성'!A:AN,8,0)</f>
        <v>남성생식기</v>
      </c>
      <c r="F108" s="23" t="str">
        <f>VLOOKUP(B108,'1_문헌특성'!A:AN,9,0)</f>
        <v>전립선암</v>
      </c>
      <c r="G108" s="6" t="str">
        <f>VLOOKUP(B108,'1_문헌특성'!A:AN,10,0)</f>
        <v>prostate cancer</v>
      </c>
      <c r="H108" s="6" t="str">
        <f>VLOOKUP(B108,'1_문헌특성'!A:AN,33,0)</f>
        <v>로봇 보조</v>
      </c>
      <c r="I108" s="6" t="str">
        <f>VLOOKUP(B108,'1_문헌특성'!A:AN,36,0)</f>
        <v>복강경</v>
      </c>
      <c r="J108" s="6" t="s">
        <v>564</v>
      </c>
      <c r="K108" s="6" t="s">
        <v>565</v>
      </c>
      <c r="L108" s="6" t="s">
        <v>568</v>
      </c>
      <c r="M108" s="6"/>
      <c r="N108" s="23" t="s">
        <v>566</v>
      </c>
      <c r="O108" s="23">
        <v>60</v>
      </c>
      <c r="P108" s="23">
        <v>6</v>
      </c>
      <c r="Q108" s="23"/>
      <c r="R108" s="23">
        <v>60</v>
      </c>
      <c r="S108" s="23">
        <v>4</v>
      </c>
      <c r="T108" s="23"/>
      <c r="U108" s="23"/>
      <c r="V108" s="23"/>
      <c r="W108" s="23"/>
      <c r="X108" s="23"/>
      <c r="Y108" s="23"/>
    </row>
    <row r="109" spans="2:25" x14ac:dyDescent="0.3">
      <c r="B109" s="6">
        <v>51056</v>
      </c>
      <c r="C109" s="6" t="str">
        <f>VLOOKUP(B109,'1_문헌특성'!A:AN,2,0)</f>
        <v>Porpiglia (2013)</v>
      </c>
      <c r="D109" s="23" t="str">
        <f>VLOOKUP(B109,'1_문헌특성'!A:AN,3,0)</f>
        <v>RCT</v>
      </c>
      <c r="E109" s="23" t="str">
        <f>VLOOKUP(B109,'1_문헌특성'!A:AN,8,0)</f>
        <v>남성생식기</v>
      </c>
      <c r="F109" s="23" t="str">
        <f>VLOOKUP(B109,'1_문헌특성'!A:AN,9,0)</f>
        <v>전립선암</v>
      </c>
      <c r="G109" s="6" t="str">
        <f>VLOOKUP(B109,'1_문헌특성'!A:AN,10,0)</f>
        <v>prostate cancer</v>
      </c>
      <c r="H109" s="6" t="str">
        <f>VLOOKUP(B109,'1_문헌특성'!A:AN,33,0)</f>
        <v>로봇 보조</v>
      </c>
      <c r="I109" s="6" t="str">
        <f>VLOOKUP(B109,'1_문헌특성'!A:AN,36,0)</f>
        <v>복강경</v>
      </c>
      <c r="J109" s="6" t="s">
        <v>564</v>
      </c>
      <c r="K109" s="6" t="s">
        <v>567</v>
      </c>
      <c r="L109" s="6" t="s">
        <v>569</v>
      </c>
      <c r="M109" s="6"/>
      <c r="N109" s="23" t="s">
        <v>566</v>
      </c>
      <c r="O109" s="23">
        <v>60</v>
      </c>
      <c r="P109" s="23">
        <v>0</v>
      </c>
      <c r="Q109" s="23"/>
      <c r="R109" s="23">
        <v>60</v>
      </c>
      <c r="S109" s="23">
        <v>0</v>
      </c>
      <c r="T109" s="23"/>
      <c r="U109" s="23"/>
      <c r="V109" s="23"/>
      <c r="W109" s="23"/>
      <c r="X109" s="23"/>
      <c r="Y109" s="23"/>
    </row>
    <row r="110" spans="2:25" x14ac:dyDescent="0.3">
      <c r="B110" s="6">
        <v>51056</v>
      </c>
      <c r="C110" s="6" t="str">
        <f>VLOOKUP(B110,'1_문헌특성'!A:AN,2,0)</f>
        <v>Porpiglia (2013)</v>
      </c>
      <c r="D110" s="23" t="str">
        <f>VLOOKUP(B110,'1_문헌특성'!A:AN,3,0)</f>
        <v>RCT</v>
      </c>
      <c r="E110" s="23" t="str">
        <f>VLOOKUP(B110,'1_문헌특성'!A:AN,8,0)</f>
        <v>남성생식기</v>
      </c>
      <c r="F110" s="23" t="str">
        <f>VLOOKUP(B110,'1_문헌특성'!A:AN,9,0)</f>
        <v>전립선암</v>
      </c>
      <c r="G110" s="6" t="str">
        <f>VLOOKUP(B110,'1_문헌특성'!A:AN,10,0)</f>
        <v>prostate cancer</v>
      </c>
      <c r="H110" s="6" t="str">
        <f>VLOOKUP(B110,'1_문헌특성'!A:AN,33,0)</f>
        <v>로봇 보조</v>
      </c>
      <c r="I110" s="6" t="str">
        <f>VLOOKUP(B110,'1_문헌특성'!A:AN,36,0)</f>
        <v>복강경</v>
      </c>
      <c r="J110" s="6" t="s">
        <v>564</v>
      </c>
      <c r="K110" s="6" t="s">
        <v>565</v>
      </c>
      <c r="L110" s="6" t="s">
        <v>568</v>
      </c>
      <c r="M110" s="6"/>
      <c r="N110" s="23" t="s">
        <v>570</v>
      </c>
      <c r="O110" s="23">
        <v>60</v>
      </c>
      <c r="P110" s="23">
        <v>1</v>
      </c>
      <c r="Q110" s="23"/>
      <c r="R110" s="23">
        <v>60</v>
      </c>
      <c r="S110" s="23">
        <v>2</v>
      </c>
      <c r="T110" s="23"/>
      <c r="U110" s="23"/>
      <c r="V110" s="23"/>
      <c r="W110" s="23"/>
      <c r="X110" s="23"/>
      <c r="Y110" s="23"/>
    </row>
    <row r="111" spans="2:25" x14ac:dyDescent="0.3">
      <c r="B111" s="6">
        <v>51056</v>
      </c>
      <c r="C111" s="6" t="str">
        <f>VLOOKUP(B111,'1_문헌특성'!A:AN,2,0)</f>
        <v>Porpiglia (2013)</v>
      </c>
      <c r="D111" s="23" t="str">
        <f>VLOOKUP(B111,'1_문헌특성'!A:AN,3,0)</f>
        <v>RCT</v>
      </c>
      <c r="E111" s="23" t="str">
        <f>VLOOKUP(B111,'1_문헌특성'!A:AN,8,0)</f>
        <v>남성생식기</v>
      </c>
      <c r="F111" s="23" t="str">
        <f>VLOOKUP(B111,'1_문헌특성'!A:AN,9,0)</f>
        <v>전립선암</v>
      </c>
      <c r="G111" s="6" t="str">
        <f>VLOOKUP(B111,'1_문헌특성'!A:AN,10,0)</f>
        <v>prostate cancer</v>
      </c>
      <c r="H111" s="6" t="str">
        <f>VLOOKUP(B111,'1_문헌특성'!A:AN,33,0)</f>
        <v>로봇 보조</v>
      </c>
      <c r="I111" s="6" t="str">
        <f>VLOOKUP(B111,'1_문헌특성'!A:AN,36,0)</f>
        <v>복강경</v>
      </c>
      <c r="J111" s="6" t="s">
        <v>564</v>
      </c>
      <c r="K111" s="6" t="s">
        <v>567</v>
      </c>
      <c r="L111" s="6" t="s">
        <v>569</v>
      </c>
      <c r="M111" s="6"/>
      <c r="N111" s="23" t="s">
        <v>570</v>
      </c>
      <c r="O111" s="23">
        <v>60</v>
      </c>
      <c r="P111" s="23">
        <v>0</v>
      </c>
      <c r="Q111" s="23"/>
      <c r="R111" s="23">
        <v>60</v>
      </c>
      <c r="S111" s="23">
        <v>0</v>
      </c>
      <c r="T111" s="23"/>
      <c r="U111" s="23"/>
      <c r="V111" s="23"/>
      <c r="W111" s="23"/>
      <c r="X111" s="23"/>
      <c r="Y111" s="23"/>
    </row>
    <row r="112" spans="2:25" x14ac:dyDescent="0.3">
      <c r="B112" s="6">
        <v>51056</v>
      </c>
      <c r="C112" s="6" t="str">
        <f>VLOOKUP(B112,'1_문헌특성'!A:AN,2,0)</f>
        <v>Porpiglia (2013)</v>
      </c>
      <c r="D112" s="23" t="str">
        <f>VLOOKUP(B112,'1_문헌특성'!A:AN,3,0)</f>
        <v>RCT</v>
      </c>
      <c r="E112" s="23" t="str">
        <f>VLOOKUP(B112,'1_문헌특성'!A:AN,8,0)</f>
        <v>남성생식기</v>
      </c>
      <c r="F112" s="23" t="str">
        <f>VLOOKUP(B112,'1_문헌특성'!A:AN,9,0)</f>
        <v>전립선암</v>
      </c>
      <c r="G112" s="6" t="str">
        <f>VLOOKUP(B112,'1_문헌특성'!A:AN,10,0)</f>
        <v>prostate cancer</v>
      </c>
      <c r="H112" s="6" t="str">
        <f>VLOOKUP(B112,'1_문헌특성'!A:AN,33,0)</f>
        <v>로봇 보조</v>
      </c>
      <c r="I112" s="6" t="str">
        <f>VLOOKUP(B112,'1_문헌특성'!A:AN,36,0)</f>
        <v>복강경</v>
      </c>
      <c r="J112" s="6" t="s">
        <v>564</v>
      </c>
      <c r="K112" s="6" t="s">
        <v>571</v>
      </c>
      <c r="L112" s="6"/>
      <c r="M112" s="6"/>
      <c r="N112" s="23" t="s">
        <v>572</v>
      </c>
      <c r="O112" s="23">
        <v>60</v>
      </c>
      <c r="P112" s="23"/>
      <c r="Q112" s="23">
        <v>16.600000000000001</v>
      </c>
      <c r="R112" s="23">
        <v>60</v>
      </c>
      <c r="S112" s="23"/>
      <c r="T112" s="23">
        <v>11.6</v>
      </c>
      <c r="U112" s="23">
        <v>0.433</v>
      </c>
      <c r="V112" s="23"/>
      <c r="W112" s="23"/>
      <c r="X112" s="23"/>
      <c r="Y112" s="23"/>
    </row>
    <row r="113" spans="2:25" x14ac:dyDescent="0.3">
      <c r="B113" s="6">
        <v>51056</v>
      </c>
      <c r="C113" s="6" t="str">
        <f>VLOOKUP(B113,'1_문헌특성'!A:AN,2,0)</f>
        <v>Porpiglia (2013)</v>
      </c>
      <c r="D113" s="23" t="str">
        <f>VLOOKUP(B113,'1_문헌특성'!A:AN,3,0)</f>
        <v>RCT</v>
      </c>
      <c r="E113" s="6" t="str">
        <f>VLOOKUP(B113,'1_문헌특성'!A:AN,8,0)</f>
        <v>남성생식기</v>
      </c>
      <c r="F113" s="6" t="str">
        <f>VLOOKUP(B113,'1_문헌특성'!A:AN,9,0)</f>
        <v>전립선암</v>
      </c>
      <c r="G113" s="6" t="str">
        <f>VLOOKUP(B113,'1_문헌특성'!A:AN,10,0)</f>
        <v>prostate cancer</v>
      </c>
      <c r="H113" s="6" t="str">
        <f>VLOOKUP(B113,'1_문헌특성'!A:AN,33,0)</f>
        <v>로봇 보조</v>
      </c>
      <c r="I113" s="6" t="str">
        <f>VLOOKUP(B113,'1_문헌특성'!A:AN,36,0)</f>
        <v>복강경</v>
      </c>
      <c r="J113" s="6" t="s">
        <v>118</v>
      </c>
      <c r="K113" s="6" t="s">
        <v>573</v>
      </c>
      <c r="L113" s="6"/>
      <c r="M113" s="6"/>
      <c r="N113" s="23"/>
      <c r="O113" s="23">
        <v>60</v>
      </c>
      <c r="P113" s="23">
        <v>10</v>
      </c>
      <c r="Q113" s="23">
        <v>16.600000000000001</v>
      </c>
      <c r="R113" s="23">
        <v>60</v>
      </c>
      <c r="S113" s="23">
        <v>14</v>
      </c>
      <c r="T113" s="23">
        <v>23.3</v>
      </c>
      <c r="U113" s="23">
        <v>0.36099999999999999</v>
      </c>
      <c r="V113" s="23"/>
      <c r="W113" s="23"/>
      <c r="X113" s="23"/>
      <c r="Y113" s="23"/>
    </row>
    <row r="114" spans="2:25" x14ac:dyDescent="0.3">
      <c r="B114" s="6">
        <v>51056</v>
      </c>
      <c r="C114" s="6" t="str">
        <f>VLOOKUP(B114,'1_문헌특성'!A:AN,2,0)</f>
        <v>Porpiglia (2013)</v>
      </c>
      <c r="D114" s="23" t="str">
        <f>VLOOKUP(B114,'1_문헌특성'!A:AN,3,0)</f>
        <v>RCT</v>
      </c>
      <c r="E114" s="6" t="str">
        <f>VLOOKUP(B114,'1_문헌특성'!A:AN,8,0)</f>
        <v>남성생식기</v>
      </c>
      <c r="F114" s="6" t="str">
        <f>VLOOKUP(B114,'1_문헌특성'!A:AN,9,0)</f>
        <v>전립선암</v>
      </c>
      <c r="G114" s="6" t="str">
        <f>VLOOKUP(B114,'1_문헌특성'!A:AN,10,0)</f>
        <v>prostate cancer</v>
      </c>
      <c r="H114" s="6" t="str">
        <f>VLOOKUP(B114,'1_문헌특성'!A:AN,33,0)</f>
        <v>로봇 보조</v>
      </c>
      <c r="I114" s="6" t="str">
        <f>VLOOKUP(B114,'1_문헌특성'!A:AN,36,0)</f>
        <v>복강경</v>
      </c>
      <c r="J114" s="6" t="s">
        <v>118</v>
      </c>
      <c r="K114" s="6" t="s">
        <v>574</v>
      </c>
      <c r="L114" s="6"/>
      <c r="M114" s="6"/>
      <c r="N114" s="23"/>
      <c r="O114" s="23">
        <v>60</v>
      </c>
      <c r="P114" s="23">
        <v>45</v>
      </c>
      <c r="Q114" s="23">
        <v>75</v>
      </c>
      <c r="R114" s="23">
        <v>60</v>
      </c>
      <c r="S114" s="23">
        <v>45</v>
      </c>
      <c r="T114" s="23">
        <v>75</v>
      </c>
      <c r="U114" s="23">
        <v>1</v>
      </c>
      <c r="V114" s="23"/>
      <c r="W114" s="23"/>
      <c r="X114" s="23"/>
      <c r="Y114" s="23"/>
    </row>
    <row r="115" spans="2:25" x14ac:dyDescent="0.3">
      <c r="B115" s="6">
        <v>51056</v>
      </c>
      <c r="C115" s="6" t="str">
        <f>VLOOKUP(B115,'1_문헌특성'!A:AN,2,0)</f>
        <v>Porpiglia (2013)</v>
      </c>
      <c r="D115" s="23" t="str">
        <f>VLOOKUP(B115,'1_문헌특성'!A:AN,3,0)</f>
        <v>RCT</v>
      </c>
      <c r="E115" s="6" t="str">
        <f>VLOOKUP(B115,'1_문헌특성'!A:AN,8,0)</f>
        <v>남성생식기</v>
      </c>
      <c r="F115" s="6" t="str">
        <f>VLOOKUP(B115,'1_문헌특성'!A:AN,9,0)</f>
        <v>전립선암</v>
      </c>
      <c r="G115" s="6" t="str">
        <f>VLOOKUP(B115,'1_문헌특성'!A:AN,10,0)</f>
        <v>prostate cancer</v>
      </c>
      <c r="H115" s="6" t="str">
        <f>VLOOKUP(B115,'1_문헌특성'!A:AN,33,0)</f>
        <v>로봇 보조</v>
      </c>
      <c r="I115" s="6" t="str">
        <f>VLOOKUP(B115,'1_문헌특성'!A:AN,36,0)</f>
        <v>복강경</v>
      </c>
      <c r="J115" s="6" t="s">
        <v>118</v>
      </c>
      <c r="K115" s="6" t="s">
        <v>575</v>
      </c>
      <c r="L115" s="6"/>
      <c r="M115" s="6"/>
      <c r="N115" s="23"/>
      <c r="O115" s="23">
        <v>60</v>
      </c>
      <c r="P115" s="23">
        <v>5</v>
      </c>
      <c r="Q115" s="23">
        <v>8.4</v>
      </c>
      <c r="R115" s="23">
        <v>60</v>
      </c>
      <c r="S115" s="23">
        <v>1</v>
      </c>
      <c r="T115" s="23">
        <v>1.7</v>
      </c>
      <c r="U115" s="23">
        <v>9.4E-2</v>
      </c>
      <c r="V115" s="23"/>
      <c r="W115" s="23"/>
      <c r="X115" s="23"/>
      <c r="Y115" s="23"/>
    </row>
    <row r="116" spans="2:25" x14ac:dyDescent="0.3">
      <c r="B116" s="6">
        <v>51056</v>
      </c>
      <c r="C116" s="6" t="str">
        <f>VLOOKUP(B116,'1_문헌특성'!A:AN,2,0)</f>
        <v>Porpiglia (2013)</v>
      </c>
      <c r="D116" s="23" t="str">
        <f>VLOOKUP(B116,'1_문헌특성'!A:AN,3,0)</f>
        <v>RCT</v>
      </c>
      <c r="E116" s="6" t="str">
        <f>VLOOKUP(B116,'1_문헌특성'!A:AN,8,0)</f>
        <v>남성생식기</v>
      </c>
      <c r="F116" s="6" t="str">
        <f>VLOOKUP(B116,'1_문헌특성'!A:AN,9,0)</f>
        <v>전립선암</v>
      </c>
      <c r="G116" s="6" t="str">
        <f>VLOOKUP(B116,'1_문헌특성'!A:AN,10,0)</f>
        <v>prostate cancer</v>
      </c>
      <c r="H116" s="6" t="str">
        <f>VLOOKUP(B116,'1_문헌특성'!A:AN,33,0)</f>
        <v>로봇 보조</v>
      </c>
      <c r="I116" s="6" t="str">
        <f>VLOOKUP(B116,'1_문헌특성'!A:AN,36,0)</f>
        <v>복강경</v>
      </c>
      <c r="J116" s="6" t="s">
        <v>118</v>
      </c>
      <c r="K116" s="6" t="s">
        <v>115</v>
      </c>
      <c r="L116" s="6"/>
      <c r="M116" s="6"/>
      <c r="N116" s="23"/>
      <c r="O116" s="23">
        <v>60</v>
      </c>
      <c r="P116" s="23">
        <v>16</v>
      </c>
      <c r="Q116" s="23">
        <v>26.6</v>
      </c>
      <c r="R116" s="23">
        <v>60</v>
      </c>
      <c r="S116" s="23">
        <v>12</v>
      </c>
      <c r="T116" s="23">
        <v>20</v>
      </c>
      <c r="U116" s="23">
        <v>0.38800000000000001</v>
      </c>
      <c r="V116" s="23"/>
      <c r="W116" s="23"/>
      <c r="X116" s="23"/>
      <c r="Y116" s="23"/>
    </row>
    <row r="117" spans="2:25" x14ac:dyDescent="0.3">
      <c r="B117" s="6">
        <v>51056</v>
      </c>
      <c r="C117" s="6" t="str">
        <f>VLOOKUP(B117,'1_문헌특성'!A:AN,2,0)</f>
        <v>Porpiglia (2013)</v>
      </c>
      <c r="D117" s="23" t="str">
        <f>VLOOKUP(B117,'1_문헌특성'!A:AN,3,0)</f>
        <v>RCT</v>
      </c>
      <c r="E117" s="6" t="str">
        <f>VLOOKUP(B117,'1_문헌특성'!A:AN,8,0)</f>
        <v>남성생식기</v>
      </c>
      <c r="F117" s="6" t="str">
        <f>VLOOKUP(B117,'1_문헌특성'!A:AN,9,0)</f>
        <v>전립선암</v>
      </c>
      <c r="G117" s="6" t="str">
        <f>VLOOKUP(B117,'1_문헌특성'!A:AN,10,0)</f>
        <v>prostate cancer</v>
      </c>
      <c r="H117" s="6" t="str">
        <f>VLOOKUP(B117,'1_문헌특성'!A:AN,33,0)</f>
        <v>로봇 보조</v>
      </c>
      <c r="I117" s="6" t="str">
        <f>VLOOKUP(B117,'1_문헌특성'!A:AN,36,0)</f>
        <v>복강경</v>
      </c>
      <c r="J117" s="6" t="s">
        <v>726</v>
      </c>
      <c r="K117" s="6" t="s">
        <v>576</v>
      </c>
      <c r="L117" s="6" t="s">
        <v>577</v>
      </c>
      <c r="M117" s="6" t="s">
        <v>318</v>
      </c>
      <c r="N117" s="23" t="s">
        <v>579</v>
      </c>
      <c r="O117" s="23">
        <v>60</v>
      </c>
      <c r="P117" s="23"/>
      <c r="Q117" s="23">
        <v>60</v>
      </c>
      <c r="R117" s="23">
        <v>60</v>
      </c>
      <c r="S117" s="23"/>
      <c r="T117" s="23">
        <v>26.6</v>
      </c>
      <c r="U117" s="23" t="s">
        <v>578</v>
      </c>
      <c r="V117" s="23"/>
      <c r="W117" s="23"/>
      <c r="X117" s="23"/>
      <c r="Y117" s="23"/>
    </row>
    <row r="118" spans="2:25" x14ac:dyDescent="0.3">
      <c r="B118" s="6">
        <v>51056</v>
      </c>
      <c r="C118" s="6" t="str">
        <f>VLOOKUP(B118,'1_문헌특성'!A:AN,2,0)</f>
        <v>Porpiglia (2013)</v>
      </c>
      <c r="D118" s="23" t="str">
        <f>VLOOKUP(B118,'1_문헌특성'!A:AN,3,0)</f>
        <v>RCT</v>
      </c>
      <c r="E118" s="6" t="str">
        <f>VLOOKUP(B118,'1_문헌특성'!A:AN,8,0)</f>
        <v>남성생식기</v>
      </c>
      <c r="F118" s="6" t="str">
        <f>VLOOKUP(B118,'1_문헌특성'!A:AN,9,0)</f>
        <v>전립선암</v>
      </c>
      <c r="G118" s="6" t="str">
        <f>VLOOKUP(B118,'1_문헌특성'!A:AN,10,0)</f>
        <v>prostate cancer</v>
      </c>
      <c r="H118" s="6" t="str">
        <f>VLOOKUP(B118,'1_문헌특성'!A:AN,33,0)</f>
        <v>로봇 보조</v>
      </c>
      <c r="I118" s="6" t="str">
        <f>VLOOKUP(B118,'1_문헌특성'!A:AN,36,0)</f>
        <v>복강경</v>
      </c>
      <c r="J118" s="6" t="s">
        <v>726</v>
      </c>
      <c r="K118" s="6" t="s">
        <v>576</v>
      </c>
      <c r="L118" s="6" t="s">
        <v>577</v>
      </c>
      <c r="M118" s="6" t="s">
        <v>318</v>
      </c>
      <c r="N118" s="23" t="s">
        <v>580</v>
      </c>
      <c r="O118" s="23">
        <v>60</v>
      </c>
      <c r="P118" s="23"/>
      <c r="Q118" s="23">
        <v>43.3</v>
      </c>
      <c r="R118" s="23">
        <v>60</v>
      </c>
      <c r="S118" s="23"/>
      <c r="T118" s="23">
        <v>23.3</v>
      </c>
      <c r="U118" s="23">
        <v>0.02</v>
      </c>
      <c r="V118" s="23"/>
      <c r="W118" s="23"/>
      <c r="X118" s="23"/>
      <c r="Y118" s="23"/>
    </row>
    <row r="119" spans="2:25" x14ac:dyDescent="0.3">
      <c r="B119" s="6">
        <v>51056</v>
      </c>
      <c r="C119" s="6" t="str">
        <f>VLOOKUP(B119,'1_문헌특성'!A:AN,2,0)</f>
        <v>Porpiglia (2013)</v>
      </c>
      <c r="D119" s="23" t="str">
        <f>VLOOKUP(B119,'1_문헌특성'!A:AN,3,0)</f>
        <v>RCT</v>
      </c>
      <c r="E119" s="6" t="str">
        <f>VLOOKUP(B119,'1_문헌특성'!A:AN,8,0)</f>
        <v>남성생식기</v>
      </c>
      <c r="F119" s="6" t="str">
        <f>VLOOKUP(B119,'1_문헌특성'!A:AN,9,0)</f>
        <v>전립선암</v>
      </c>
      <c r="G119" s="6" t="str">
        <f>VLOOKUP(B119,'1_문헌특성'!A:AN,10,0)</f>
        <v>prostate cancer</v>
      </c>
      <c r="H119" s="6" t="str">
        <f>VLOOKUP(B119,'1_문헌특성'!A:AN,33,0)</f>
        <v>로봇 보조</v>
      </c>
      <c r="I119" s="6" t="str">
        <f>VLOOKUP(B119,'1_문헌특성'!A:AN,36,0)</f>
        <v>복강경</v>
      </c>
      <c r="J119" s="6" t="s">
        <v>726</v>
      </c>
      <c r="K119" s="6" t="s">
        <v>576</v>
      </c>
      <c r="L119" s="6" t="s">
        <v>577</v>
      </c>
      <c r="M119" s="6" t="s">
        <v>318</v>
      </c>
      <c r="N119" s="23" t="s">
        <v>581</v>
      </c>
      <c r="O119" s="23">
        <v>60</v>
      </c>
      <c r="P119" s="23"/>
      <c r="Q119" s="23">
        <v>55</v>
      </c>
      <c r="R119" s="23">
        <v>60</v>
      </c>
      <c r="S119" s="23"/>
      <c r="T119" s="23">
        <v>33.299999999999997</v>
      </c>
      <c r="U119" s="23">
        <v>1.7000000000000001E-2</v>
      </c>
      <c r="V119" s="23"/>
      <c r="W119" s="23"/>
      <c r="X119" s="23"/>
      <c r="Y119" s="23"/>
    </row>
    <row r="120" spans="2:25" x14ac:dyDescent="0.3">
      <c r="B120" s="6">
        <v>51056</v>
      </c>
      <c r="C120" s="6" t="str">
        <f>VLOOKUP(B120,'1_문헌특성'!A:AN,2,0)</f>
        <v>Porpiglia (2013)</v>
      </c>
      <c r="D120" s="23" t="str">
        <f>VLOOKUP(B120,'1_문헌특성'!A:AN,3,0)</f>
        <v>RCT</v>
      </c>
      <c r="E120" s="6" t="str">
        <f>VLOOKUP(B120,'1_문헌특성'!A:AN,8,0)</f>
        <v>남성생식기</v>
      </c>
      <c r="F120" s="6" t="str">
        <f>VLOOKUP(B120,'1_문헌특성'!A:AN,9,0)</f>
        <v>전립선암</v>
      </c>
      <c r="G120" s="6" t="str">
        <f>VLOOKUP(B120,'1_문헌특성'!A:AN,10,0)</f>
        <v>prostate cancer</v>
      </c>
      <c r="H120" s="6" t="str">
        <f>VLOOKUP(B120,'1_문헌특성'!A:AN,33,0)</f>
        <v>로봇 보조</v>
      </c>
      <c r="I120" s="6" t="str">
        <f>VLOOKUP(B120,'1_문헌특성'!A:AN,36,0)</f>
        <v>복강경</v>
      </c>
      <c r="J120" s="6" t="s">
        <v>726</v>
      </c>
      <c r="K120" s="6" t="s">
        <v>576</v>
      </c>
      <c r="L120" s="6" t="s">
        <v>577</v>
      </c>
      <c r="M120" s="6" t="s">
        <v>318</v>
      </c>
      <c r="N120" s="23" t="s">
        <v>582</v>
      </c>
      <c r="O120" s="23">
        <v>60</v>
      </c>
      <c r="P120" s="23"/>
      <c r="Q120" s="23">
        <v>80</v>
      </c>
      <c r="R120" s="23">
        <v>60</v>
      </c>
      <c r="S120" s="23"/>
      <c r="T120" s="23">
        <v>61.6</v>
      </c>
      <c r="U120" s="23">
        <v>2.7E-2</v>
      </c>
      <c r="V120" s="23"/>
      <c r="W120" s="23"/>
      <c r="X120" s="23"/>
      <c r="Y120" s="23"/>
    </row>
    <row r="121" spans="2:25" x14ac:dyDescent="0.3">
      <c r="B121" s="6">
        <v>51056</v>
      </c>
      <c r="C121" s="6" t="str">
        <f>VLOOKUP(B121,'1_문헌특성'!A:AN,2,0)</f>
        <v>Porpiglia (2013)</v>
      </c>
      <c r="D121" s="23" t="str">
        <f>VLOOKUP(B121,'1_문헌특성'!A:AN,3,0)</f>
        <v>RCT</v>
      </c>
      <c r="E121" s="6" t="str">
        <f>VLOOKUP(B121,'1_문헌특성'!A:AN,8,0)</f>
        <v>남성생식기</v>
      </c>
      <c r="F121" s="6" t="str">
        <f>VLOOKUP(B121,'1_문헌특성'!A:AN,9,0)</f>
        <v>전립선암</v>
      </c>
      <c r="G121" s="6" t="str">
        <f>VLOOKUP(B121,'1_문헌특성'!A:AN,10,0)</f>
        <v>prostate cancer</v>
      </c>
      <c r="H121" s="6" t="str">
        <f>VLOOKUP(B121,'1_문헌특성'!A:AN,33,0)</f>
        <v>로봇 보조</v>
      </c>
      <c r="I121" s="6" t="str">
        <f>VLOOKUP(B121,'1_문헌특성'!A:AN,36,0)</f>
        <v>복강경</v>
      </c>
      <c r="J121" s="6" t="s">
        <v>726</v>
      </c>
      <c r="K121" s="6" t="s">
        <v>576</v>
      </c>
      <c r="L121" s="6" t="s">
        <v>577</v>
      </c>
      <c r="M121" s="6" t="s">
        <v>318</v>
      </c>
      <c r="N121" s="23" t="s">
        <v>339</v>
      </c>
      <c r="O121" s="23">
        <v>60</v>
      </c>
      <c r="P121" s="23"/>
      <c r="Q121" s="23">
        <v>88.3</v>
      </c>
      <c r="R121" s="23">
        <v>60</v>
      </c>
      <c r="S121" s="23"/>
      <c r="T121" s="23">
        <v>73.3</v>
      </c>
      <c r="U121" s="23">
        <v>3.6999999999999998E-2</v>
      </c>
      <c r="V121" s="23"/>
      <c r="W121" s="23"/>
      <c r="X121" s="23"/>
      <c r="Y121" s="23"/>
    </row>
    <row r="122" spans="2:25" x14ac:dyDescent="0.3">
      <c r="B122" s="6">
        <v>51056</v>
      </c>
      <c r="C122" s="6" t="str">
        <f>VLOOKUP(B122,'1_문헌특성'!A:AN,2,0)</f>
        <v>Porpiglia (2013)</v>
      </c>
      <c r="D122" s="23" t="str">
        <f>VLOOKUP(B122,'1_문헌특성'!A:AN,3,0)</f>
        <v>RCT</v>
      </c>
      <c r="E122" s="6" t="str">
        <f>VLOOKUP(B122,'1_문헌특성'!A:AN,8,0)</f>
        <v>남성생식기</v>
      </c>
      <c r="F122" s="6" t="str">
        <f>VLOOKUP(B122,'1_문헌특성'!A:AN,9,0)</f>
        <v>전립선암</v>
      </c>
      <c r="G122" s="6" t="str">
        <f>VLOOKUP(B122,'1_문헌특성'!A:AN,10,0)</f>
        <v>prostate cancer</v>
      </c>
      <c r="H122" s="6" t="str">
        <f>VLOOKUP(B122,'1_문헌특성'!A:AN,33,0)</f>
        <v>로봇 보조</v>
      </c>
      <c r="I122" s="6" t="str">
        <f>VLOOKUP(B122,'1_문헌특성'!A:AN,36,0)</f>
        <v>복강경</v>
      </c>
      <c r="J122" s="6" t="s">
        <v>726</v>
      </c>
      <c r="K122" s="6" t="s">
        <v>576</v>
      </c>
      <c r="L122" s="6" t="s">
        <v>577</v>
      </c>
      <c r="M122" s="6" t="s">
        <v>318</v>
      </c>
      <c r="N122" s="23" t="s">
        <v>442</v>
      </c>
      <c r="O122" s="23">
        <v>60</v>
      </c>
      <c r="P122" s="23"/>
      <c r="Q122" s="23">
        <v>95</v>
      </c>
      <c r="R122" s="23">
        <v>60</v>
      </c>
      <c r="S122" s="23"/>
      <c r="T122" s="23">
        <v>83.3</v>
      </c>
      <c r="U122" s="23">
        <v>0.04</v>
      </c>
      <c r="V122" s="23"/>
      <c r="W122" s="23"/>
      <c r="X122" s="23"/>
      <c r="Y122" s="23"/>
    </row>
    <row r="123" spans="2:25" x14ac:dyDescent="0.3">
      <c r="B123" s="6">
        <v>51056</v>
      </c>
      <c r="C123" s="6" t="str">
        <f>VLOOKUP(B123,'1_문헌특성'!A:AN,2,0)</f>
        <v>Porpiglia (2013)</v>
      </c>
      <c r="D123" s="23" t="str">
        <f>VLOOKUP(B123,'1_문헌특성'!A:AN,3,0)</f>
        <v>RCT</v>
      </c>
      <c r="E123" s="6" t="str">
        <f>VLOOKUP(B123,'1_문헌특성'!A:AN,8,0)</f>
        <v>남성생식기</v>
      </c>
      <c r="F123" s="6" t="str">
        <f>VLOOKUP(B123,'1_문헌특성'!A:AN,9,0)</f>
        <v>전립선암</v>
      </c>
      <c r="G123" s="6" t="str">
        <f>VLOOKUP(B123,'1_문헌특성'!A:AN,10,0)</f>
        <v>prostate cancer</v>
      </c>
      <c r="H123" s="6" t="str">
        <f>VLOOKUP(B123,'1_문헌특성'!A:AN,33,0)</f>
        <v>로봇 보조</v>
      </c>
      <c r="I123" s="6" t="str">
        <f>VLOOKUP(B123,'1_문헌특성'!A:AN,36,0)</f>
        <v>복강경</v>
      </c>
      <c r="J123" s="6" t="s">
        <v>117</v>
      </c>
      <c r="K123" s="6" t="s">
        <v>639</v>
      </c>
      <c r="L123" s="6"/>
      <c r="M123" s="6"/>
      <c r="N123" s="23" t="s">
        <v>442</v>
      </c>
      <c r="O123" s="23">
        <v>50</v>
      </c>
      <c r="P123" s="23">
        <v>49</v>
      </c>
      <c r="Q123" s="23">
        <v>98</v>
      </c>
      <c r="R123" s="23">
        <v>53</v>
      </c>
      <c r="S123" s="23">
        <v>49</v>
      </c>
      <c r="T123" s="23">
        <v>92.5</v>
      </c>
      <c r="U123" s="23">
        <v>0.19</v>
      </c>
      <c r="V123" s="23"/>
      <c r="W123" s="23"/>
      <c r="X123" s="23"/>
      <c r="Y123" s="23"/>
    </row>
    <row r="124" spans="2:25" x14ac:dyDescent="0.3">
      <c r="B124" s="6">
        <v>51056</v>
      </c>
      <c r="C124" s="6" t="str">
        <f>VLOOKUP(B124,'1_문헌특성'!A:AN,2,0)</f>
        <v>Porpiglia (2013)</v>
      </c>
      <c r="D124" s="23" t="str">
        <f>VLOOKUP(B124,'1_문헌특성'!A:AN,3,0)</f>
        <v>RCT</v>
      </c>
      <c r="E124" s="6" t="str">
        <f>VLOOKUP(B124,'1_문헌특성'!A:AN,8,0)</f>
        <v>남성생식기</v>
      </c>
      <c r="F124" s="6" t="str">
        <f>VLOOKUP(B124,'1_문헌특성'!A:AN,9,0)</f>
        <v>전립선암</v>
      </c>
      <c r="G124" s="6" t="str">
        <f>VLOOKUP(B124,'1_문헌특성'!A:AN,10,0)</f>
        <v>prostate cancer</v>
      </c>
      <c r="H124" s="6" t="str">
        <f>VLOOKUP(B124,'1_문헌특성'!A:AN,33,0)</f>
        <v>로봇 보조</v>
      </c>
      <c r="I124" s="6" t="str">
        <f>VLOOKUP(B124,'1_문헌특성'!A:AN,36,0)</f>
        <v>복강경</v>
      </c>
      <c r="J124" s="6" t="s">
        <v>726</v>
      </c>
      <c r="K124" s="6" t="s">
        <v>576</v>
      </c>
      <c r="L124" s="6"/>
      <c r="M124" s="6"/>
      <c r="N124" s="23" t="s">
        <v>442</v>
      </c>
      <c r="O124" s="23">
        <v>50</v>
      </c>
      <c r="P124" s="23">
        <v>48</v>
      </c>
      <c r="Q124" s="23">
        <v>96</v>
      </c>
      <c r="R124" s="23">
        <v>53</v>
      </c>
      <c r="S124" s="23">
        <v>42</v>
      </c>
      <c r="T124" s="23">
        <v>79.2</v>
      </c>
      <c r="U124" s="23">
        <v>0.01</v>
      </c>
      <c r="V124" s="23"/>
      <c r="W124" s="23"/>
      <c r="X124" s="23"/>
      <c r="Y124" s="23"/>
    </row>
    <row r="125" spans="2:25" x14ac:dyDescent="0.3">
      <c r="B125" s="6">
        <v>51056</v>
      </c>
      <c r="C125" s="6" t="str">
        <f>VLOOKUP(B125,'1_문헌특성'!A:AN,2,0)</f>
        <v>Porpiglia (2013)</v>
      </c>
      <c r="D125" s="23" t="str">
        <f>VLOOKUP(B125,'1_문헌특성'!A:AN,3,0)</f>
        <v>RCT</v>
      </c>
      <c r="E125" s="6" t="str">
        <f>VLOOKUP(B125,'1_문헌특성'!A:AN,8,0)</f>
        <v>남성생식기</v>
      </c>
      <c r="F125" s="6" t="str">
        <f>VLOOKUP(B125,'1_문헌특성'!A:AN,9,0)</f>
        <v>전립선암</v>
      </c>
      <c r="G125" s="6" t="str">
        <f>VLOOKUP(B125,'1_문헌특성'!A:AN,10,0)</f>
        <v>prostate cancer</v>
      </c>
      <c r="H125" s="6" t="str">
        <f>VLOOKUP(B125,'1_문헌특성'!A:AN,33,0)</f>
        <v>로봇 보조</v>
      </c>
      <c r="I125" s="6" t="str">
        <f>VLOOKUP(B125,'1_문헌특성'!A:AN,36,0)</f>
        <v>복강경</v>
      </c>
      <c r="J125" s="6" t="s">
        <v>727</v>
      </c>
      <c r="K125" s="6" t="s">
        <v>583</v>
      </c>
      <c r="L125" s="6" t="s">
        <v>584</v>
      </c>
      <c r="M125" s="6"/>
      <c r="N125" s="23" t="s">
        <v>442</v>
      </c>
      <c r="O125" s="23">
        <v>35</v>
      </c>
      <c r="P125" s="23">
        <v>28</v>
      </c>
      <c r="Q125" s="23">
        <v>80</v>
      </c>
      <c r="R125" s="23">
        <v>45</v>
      </c>
      <c r="S125" s="23">
        <v>19</v>
      </c>
      <c r="T125" s="23">
        <v>54.3</v>
      </c>
      <c r="U125" s="23">
        <v>0.02</v>
      </c>
      <c r="V125" s="23"/>
      <c r="W125" s="23"/>
      <c r="X125" s="23"/>
      <c r="Y125" s="23"/>
    </row>
    <row r="126" spans="2:25" x14ac:dyDescent="0.3">
      <c r="B126" s="6">
        <v>11024</v>
      </c>
      <c r="C126" s="6" t="str">
        <f>VLOOKUP(B126,'1_문헌특성'!A:AN,2,0)</f>
        <v>Porpiglia (2018)</v>
      </c>
      <c r="D126" s="23" t="str">
        <f>VLOOKUP(B126,'1_문헌특성'!A:AN,3,0)</f>
        <v>RCT</v>
      </c>
      <c r="E126" s="6" t="str">
        <f>VLOOKUP(B126,'1_문헌특성'!A:AN,8,0)</f>
        <v>남성생식기</v>
      </c>
      <c r="F126" s="6" t="str">
        <f>VLOOKUP(B126,'1_문헌특성'!A:AN,9,0)</f>
        <v>전립선암</v>
      </c>
      <c r="G126" s="6" t="str">
        <f>VLOOKUP(B126,'1_문헌특성'!A:AN,10,0)</f>
        <v>prostate cancer</v>
      </c>
      <c r="H126" s="6" t="str">
        <f>VLOOKUP(B126,'1_문헌특성'!A:AN,33,0)</f>
        <v>로봇 보조</v>
      </c>
      <c r="I126" s="6" t="str">
        <f>VLOOKUP(B126,'1_문헌특성'!A:AN,36,0)</f>
        <v>복강경</v>
      </c>
      <c r="J126" s="6" t="s">
        <v>726</v>
      </c>
      <c r="K126" s="6" t="s">
        <v>596</v>
      </c>
      <c r="L126" s="6" t="s">
        <v>577</v>
      </c>
      <c r="M126" s="6" t="s">
        <v>610</v>
      </c>
      <c r="N126" s="23" t="s">
        <v>597</v>
      </c>
      <c r="O126" s="23">
        <v>60</v>
      </c>
      <c r="P126" s="23">
        <v>33</v>
      </c>
      <c r="Q126" s="23">
        <v>55</v>
      </c>
      <c r="R126" s="23">
        <v>60</v>
      </c>
      <c r="S126" s="23">
        <v>20</v>
      </c>
      <c r="T126" s="23">
        <v>33.299999999999997</v>
      </c>
      <c r="U126" s="23"/>
      <c r="V126" s="23" t="s">
        <v>611</v>
      </c>
      <c r="W126" s="23">
        <v>1</v>
      </c>
      <c r="X126" s="23"/>
      <c r="Y126" s="23"/>
    </row>
    <row r="127" spans="2:25" x14ac:dyDescent="0.3">
      <c r="B127" s="6">
        <v>11024</v>
      </c>
      <c r="C127" s="6" t="str">
        <f>VLOOKUP(B127,'1_문헌특성'!A:AN,2,0)</f>
        <v>Porpiglia (2018)</v>
      </c>
      <c r="D127" s="23" t="str">
        <f>VLOOKUP(B127,'1_문헌특성'!A:AN,3,0)</f>
        <v>RCT</v>
      </c>
      <c r="E127" s="6" t="str">
        <f>VLOOKUP(B127,'1_문헌특성'!A:AN,8,0)</f>
        <v>남성생식기</v>
      </c>
      <c r="F127" s="6" t="str">
        <f>VLOOKUP(B127,'1_문헌특성'!A:AN,9,0)</f>
        <v>전립선암</v>
      </c>
      <c r="G127" s="6" t="str">
        <f>VLOOKUP(B127,'1_문헌특성'!A:AN,10,0)</f>
        <v>prostate cancer</v>
      </c>
      <c r="H127" s="6" t="str">
        <f>VLOOKUP(B127,'1_문헌특성'!A:AN,33,0)</f>
        <v>로봇 보조</v>
      </c>
      <c r="I127" s="6" t="str">
        <f>VLOOKUP(B127,'1_문헌특성'!A:AN,36,0)</f>
        <v>복강경</v>
      </c>
      <c r="J127" s="6" t="s">
        <v>726</v>
      </c>
      <c r="K127" s="6" t="s">
        <v>596</v>
      </c>
      <c r="L127" s="6" t="s">
        <v>577</v>
      </c>
      <c r="M127" s="6" t="s">
        <v>610</v>
      </c>
      <c r="N127" s="23" t="s">
        <v>598</v>
      </c>
      <c r="O127" s="23">
        <v>60</v>
      </c>
      <c r="P127" s="23">
        <v>48</v>
      </c>
      <c r="Q127" s="23">
        <v>80</v>
      </c>
      <c r="R127" s="23">
        <v>60</v>
      </c>
      <c r="S127" s="23">
        <v>44</v>
      </c>
      <c r="T127" s="23">
        <v>73.3</v>
      </c>
      <c r="U127" s="23"/>
      <c r="V127" s="23" t="s">
        <v>611</v>
      </c>
      <c r="W127" s="23">
        <v>4.41</v>
      </c>
      <c r="X127" s="23" t="s">
        <v>612</v>
      </c>
      <c r="Y127" s="23" t="s">
        <v>624</v>
      </c>
    </row>
    <row r="128" spans="2:25" x14ac:dyDescent="0.3">
      <c r="B128" s="6">
        <v>11024</v>
      </c>
      <c r="C128" s="6" t="str">
        <f>VLOOKUP(B128,'1_문헌특성'!A:AN,2,0)</f>
        <v>Porpiglia (2018)</v>
      </c>
      <c r="D128" s="23" t="str">
        <f>VLOOKUP(B128,'1_문헌특성'!A:AN,3,0)</f>
        <v>RCT</v>
      </c>
      <c r="E128" s="6" t="str">
        <f>VLOOKUP(B128,'1_문헌특성'!A:AN,8,0)</f>
        <v>남성생식기</v>
      </c>
      <c r="F128" s="6" t="str">
        <f>VLOOKUP(B128,'1_문헌특성'!A:AN,9,0)</f>
        <v>전립선암</v>
      </c>
      <c r="G128" s="6" t="str">
        <f>VLOOKUP(B128,'1_문헌특성'!A:AN,10,0)</f>
        <v>prostate cancer</v>
      </c>
      <c r="H128" s="6" t="str">
        <f>VLOOKUP(B128,'1_문헌특성'!A:AN,33,0)</f>
        <v>로봇 보조</v>
      </c>
      <c r="I128" s="6" t="str">
        <f>VLOOKUP(B128,'1_문헌특성'!A:AN,36,0)</f>
        <v>복강경</v>
      </c>
      <c r="J128" s="6" t="s">
        <v>726</v>
      </c>
      <c r="K128" s="6" t="s">
        <v>596</v>
      </c>
      <c r="L128" s="6" t="s">
        <v>577</v>
      </c>
      <c r="M128" s="6" t="s">
        <v>610</v>
      </c>
      <c r="N128" s="23" t="s">
        <v>599</v>
      </c>
      <c r="O128" s="23">
        <v>60</v>
      </c>
      <c r="P128" s="23">
        <v>50</v>
      </c>
      <c r="Q128" s="23">
        <v>83.3</v>
      </c>
      <c r="R128" s="23">
        <v>59</v>
      </c>
      <c r="S128" s="23">
        <v>48</v>
      </c>
      <c r="T128" s="23">
        <v>81.400000000000006</v>
      </c>
      <c r="U128" s="23"/>
      <c r="V128" s="23" t="s">
        <v>611</v>
      </c>
      <c r="W128" s="23">
        <v>6.1</v>
      </c>
      <c r="X128" s="23" t="s">
        <v>613</v>
      </c>
      <c r="Y128" s="23" t="s">
        <v>624</v>
      </c>
    </row>
    <row r="129" spans="2:25" x14ac:dyDescent="0.3">
      <c r="B129" s="6">
        <v>11024</v>
      </c>
      <c r="C129" s="6" t="str">
        <f>VLOOKUP(B129,'1_문헌특성'!A:AN,2,0)</f>
        <v>Porpiglia (2018)</v>
      </c>
      <c r="D129" s="23" t="str">
        <f>VLOOKUP(B129,'1_문헌특성'!A:AN,3,0)</f>
        <v>RCT</v>
      </c>
      <c r="E129" s="6" t="str">
        <f>VLOOKUP(B129,'1_문헌특성'!A:AN,8,0)</f>
        <v>남성생식기</v>
      </c>
      <c r="F129" s="6" t="str">
        <f>VLOOKUP(B129,'1_문헌특성'!A:AN,9,0)</f>
        <v>전립선암</v>
      </c>
      <c r="G129" s="6" t="str">
        <f>VLOOKUP(B129,'1_문헌특성'!A:AN,10,0)</f>
        <v>prostate cancer</v>
      </c>
      <c r="H129" s="6" t="str">
        <f>VLOOKUP(B129,'1_문헌특성'!A:AN,33,0)</f>
        <v>로봇 보조</v>
      </c>
      <c r="I129" s="6" t="str">
        <f>VLOOKUP(B129,'1_문헌특성'!A:AN,36,0)</f>
        <v>복강경</v>
      </c>
      <c r="J129" s="6" t="s">
        <v>726</v>
      </c>
      <c r="K129" s="6" t="s">
        <v>596</v>
      </c>
      <c r="L129" s="6" t="s">
        <v>577</v>
      </c>
      <c r="M129" s="6" t="s">
        <v>610</v>
      </c>
      <c r="N129" s="23" t="s">
        <v>600</v>
      </c>
      <c r="O129" s="23">
        <v>60</v>
      </c>
      <c r="P129" s="23">
        <v>57</v>
      </c>
      <c r="Q129" s="23">
        <v>95</v>
      </c>
      <c r="R129" s="23">
        <v>60</v>
      </c>
      <c r="S129" s="23">
        <v>50</v>
      </c>
      <c r="T129" s="23">
        <v>83.3</v>
      </c>
      <c r="U129" s="23"/>
      <c r="V129" s="23" t="s">
        <v>611</v>
      </c>
      <c r="W129" s="23">
        <v>11.01</v>
      </c>
      <c r="X129" s="23" t="s">
        <v>614</v>
      </c>
      <c r="Y129" s="23" t="s">
        <v>624</v>
      </c>
    </row>
    <row r="130" spans="2:25" x14ac:dyDescent="0.3">
      <c r="B130" s="6">
        <v>11024</v>
      </c>
      <c r="C130" s="6" t="str">
        <f>VLOOKUP(B130,'1_문헌특성'!A:AN,2,0)</f>
        <v>Porpiglia (2018)</v>
      </c>
      <c r="D130" s="23" t="str">
        <f>VLOOKUP(B130,'1_문헌특성'!A:AN,3,0)</f>
        <v>RCT</v>
      </c>
      <c r="E130" s="6" t="str">
        <f>VLOOKUP(B130,'1_문헌특성'!A:AN,8,0)</f>
        <v>남성생식기</v>
      </c>
      <c r="F130" s="6" t="str">
        <f>VLOOKUP(B130,'1_문헌특성'!A:AN,9,0)</f>
        <v>전립선암</v>
      </c>
      <c r="G130" s="6" t="str">
        <f>VLOOKUP(B130,'1_문헌특성'!A:AN,10,0)</f>
        <v>prostate cancer</v>
      </c>
      <c r="H130" s="6" t="str">
        <f>VLOOKUP(B130,'1_문헌특성'!A:AN,33,0)</f>
        <v>로봇 보조</v>
      </c>
      <c r="I130" s="6" t="str">
        <f>VLOOKUP(B130,'1_문헌특성'!A:AN,36,0)</f>
        <v>복강경</v>
      </c>
      <c r="J130" s="6" t="s">
        <v>726</v>
      </c>
      <c r="K130" s="6" t="s">
        <v>596</v>
      </c>
      <c r="L130" s="6" t="s">
        <v>577</v>
      </c>
      <c r="M130" s="6" t="s">
        <v>610</v>
      </c>
      <c r="N130" s="23" t="s">
        <v>601</v>
      </c>
      <c r="O130" s="23">
        <v>60</v>
      </c>
      <c r="P130" s="23">
        <v>58</v>
      </c>
      <c r="Q130" s="23">
        <v>96.7</v>
      </c>
      <c r="R130" s="23">
        <v>60</v>
      </c>
      <c r="S130" s="23">
        <v>51</v>
      </c>
      <c r="T130" s="23">
        <v>85</v>
      </c>
      <c r="U130" s="23"/>
      <c r="V130" s="23" t="s">
        <v>611</v>
      </c>
      <c r="W130" s="23">
        <v>13.28</v>
      </c>
      <c r="X130" s="23" t="s">
        <v>615</v>
      </c>
      <c r="Y130" s="23" t="s">
        <v>624</v>
      </c>
    </row>
    <row r="131" spans="2:25" x14ac:dyDescent="0.3">
      <c r="B131" s="6">
        <v>11024</v>
      </c>
      <c r="C131" s="6" t="str">
        <f>VLOOKUP(B131,'1_문헌특성'!A:AN,2,0)</f>
        <v>Porpiglia (2018)</v>
      </c>
      <c r="D131" s="23" t="str">
        <f>VLOOKUP(B131,'1_문헌특성'!A:AN,3,0)</f>
        <v>RCT</v>
      </c>
      <c r="E131" s="6" t="str">
        <f>VLOOKUP(B131,'1_문헌특성'!A:AN,8,0)</f>
        <v>남성생식기</v>
      </c>
      <c r="F131" s="6" t="str">
        <f>VLOOKUP(B131,'1_문헌특성'!A:AN,9,0)</f>
        <v>전립선암</v>
      </c>
      <c r="G131" s="6" t="str">
        <f>VLOOKUP(B131,'1_문헌특성'!A:AN,10,0)</f>
        <v>prostate cancer</v>
      </c>
      <c r="H131" s="6" t="str">
        <f>VLOOKUP(B131,'1_문헌특성'!A:AN,33,0)</f>
        <v>로봇 보조</v>
      </c>
      <c r="I131" s="6" t="str">
        <f>VLOOKUP(B131,'1_문헌특성'!A:AN,36,0)</f>
        <v>복강경</v>
      </c>
      <c r="J131" s="6" t="s">
        <v>726</v>
      </c>
      <c r="K131" s="6" t="s">
        <v>596</v>
      </c>
      <c r="L131" s="6" t="s">
        <v>577</v>
      </c>
      <c r="M131" s="6" t="s">
        <v>610</v>
      </c>
      <c r="N131" s="23" t="s">
        <v>602</v>
      </c>
      <c r="O131" s="23">
        <v>60</v>
      </c>
      <c r="P131" s="23">
        <v>58</v>
      </c>
      <c r="Q131" s="23">
        <v>96.7</v>
      </c>
      <c r="R131" s="23">
        <v>60</v>
      </c>
      <c r="S131" s="23">
        <v>51</v>
      </c>
      <c r="T131" s="23">
        <v>85</v>
      </c>
      <c r="U131" s="23"/>
      <c r="V131" s="23" t="s">
        <v>611</v>
      </c>
      <c r="W131" s="23">
        <v>13.18</v>
      </c>
      <c r="X131" s="23" t="s">
        <v>616</v>
      </c>
      <c r="Y131" s="23" t="s">
        <v>624</v>
      </c>
    </row>
    <row r="132" spans="2:25" x14ac:dyDescent="0.3">
      <c r="B132" s="6">
        <v>11024</v>
      </c>
      <c r="C132" s="6" t="str">
        <f>VLOOKUP(B132,'1_문헌특성'!A:AN,2,0)</f>
        <v>Porpiglia (2018)</v>
      </c>
      <c r="D132" s="23" t="str">
        <f>VLOOKUP(B132,'1_문헌특성'!A:AN,3,0)</f>
        <v>RCT</v>
      </c>
      <c r="E132" s="6" t="str">
        <f>VLOOKUP(B132,'1_문헌특성'!A:AN,8,0)</f>
        <v>남성생식기</v>
      </c>
      <c r="F132" s="6" t="str">
        <f>VLOOKUP(B132,'1_문헌특성'!A:AN,9,0)</f>
        <v>전립선암</v>
      </c>
      <c r="G132" s="6" t="str">
        <f>VLOOKUP(B132,'1_문헌특성'!A:AN,10,0)</f>
        <v>prostate cancer</v>
      </c>
      <c r="H132" s="6" t="str">
        <f>VLOOKUP(B132,'1_문헌특성'!A:AN,33,0)</f>
        <v>로봇 보조</v>
      </c>
      <c r="I132" s="6" t="str">
        <f>VLOOKUP(B132,'1_문헌특성'!A:AN,36,0)</f>
        <v>복강경</v>
      </c>
      <c r="J132" s="6" t="s">
        <v>726</v>
      </c>
      <c r="K132" s="6" t="s">
        <v>596</v>
      </c>
      <c r="L132" s="6" t="s">
        <v>577</v>
      </c>
      <c r="M132" s="6" t="s">
        <v>610</v>
      </c>
      <c r="N132" s="23" t="s">
        <v>603</v>
      </c>
      <c r="O132" s="23">
        <v>59</v>
      </c>
      <c r="P132" s="23">
        <v>57</v>
      </c>
      <c r="Q132" s="23">
        <v>96.6</v>
      </c>
      <c r="R132" s="23">
        <v>60</v>
      </c>
      <c r="S132" s="23">
        <v>51</v>
      </c>
      <c r="T132" s="23">
        <v>85</v>
      </c>
      <c r="U132" s="23"/>
      <c r="V132" s="23" t="s">
        <v>611</v>
      </c>
      <c r="W132" s="23">
        <v>13.09</v>
      </c>
      <c r="X132" s="23" t="s">
        <v>617</v>
      </c>
      <c r="Y132" s="23" t="s">
        <v>624</v>
      </c>
    </row>
    <row r="133" spans="2:25" x14ac:dyDescent="0.3">
      <c r="B133" s="6">
        <v>11024</v>
      </c>
      <c r="C133" s="6" t="str">
        <f>VLOOKUP(B133,'1_문헌특성'!A:AN,2,0)</f>
        <v>Porpiglia (2018)</v>
      </c>
      <c r="D133" s="23" t="str">
        <f>VLOOKUP(B133,'1_문헌특성'!A:AN,3,0)</f>
        <v>RCT</v>
      </c>
      <c r="E133" s="6" t="str">
        <f>VLOOKUP(B133,'1_문헌특성'!A:AN,8,0)</f>
        <v>남성생식기</v>
      </c>
      <c r="F133" s="6" t="str">
        <f>VLOOKUP(B133,'1_문헌특성'!A:AN,9,0)</f>
        <v>전립선암</v>
      </c>
      <c r="G133" s="6" t="str">
        <f>VLOOKUP(B133,'1_문헌특성'!A:AN,10,0)</f>
        <v>prostate cancer</v>
      </c>
      <c r="H133" s="6" t="str">
        <f>VLOOKUP(B133,'1_문헌특성'!A:AN,33,0)</f>
        <v>로봇 보조</v>
      </c>
      <c r="I133" s="6" t="str">
        <f>VLOOKUP(B133,'1_문헌특성'!A:AN,36,0)</f>
        <v>복강경</v>
      </c>
      <c r="J133" s="6" t="s">
        <v>726</v>
      </c>
      <c r="K133" s="6" t="s">
        <v>596</v>
      </c>
      <c r="L133" s="6" t="s">
        <v>577</v>
      </c>
      <c r="M133" s="6" t="s">
        <v>610</v>
      </c>
      <c r="N133" s="23" t="s">
        <v>604</v>
      </c>
      <c r="O133" s="23">
        <v>59</v>
      </c>
      <c r="P133" s="23">
        <v>57</v>
      </c>
      <c r="Q133" s="23">
        <v>96.6</v>
      </c>
      <c r="R133" s="23">
        <v>59</v>
      </c>
      <c r="S133" s="23">
        <v>51</v>
      </c>
      <c r="T133" s="23">
        <v>86.4</v>
      </c>
      <c r="U133" s="23"/>
      <c r="V133" s="23" t="s">
        <v>611</v>
      </c>
      <c r="W133" s="23">
        <v>14.49</v>
      </c>
      <c r="X133" s="23" t="s">
        <v>618</v>
      </c>
      <c r="Y133" s="23" t="s">
        <v>624</v>
      </c>
    </row>
    <row r="134" spans="2:25" x14ac:dyDescent="0.3">
      <c r="B134" s="6">
        <v>11024</v>
      </c>
      <c r="C134" s="6" t="str">
        <f>VLOOKUP(B134,'1_문헌특성'!A:AN,2,0)</f>
        <v>Porpiglia (2018)</v>
      </c>
      <c r="D134" s="23" t="str">
        <f>VLOOKUP(B134,'1_문헌특성'!A:AN,3,0)</f>
        <v>RCT</v>
      </c>
      <c r="E134" s="6" t="str">
        <f>VLOOKUP(B134,'1_문헌특성'!A:AN,8,0)</f>
        <v>남성생식기</v>
      </c>
      <c r="F134" s="6" t="str">
        <f>VLOOKUP(B134,'1_문헌특성'!A:AN,9,0)</f>
        <v>전립선암</v>
      </c>
      <c r="G134" s="6" t="str">
        <f>VLOOKUP(B134,'1_문헌특성'!A:AN,10,0)</f>
        <v>prostate cancer</v>
      </c>
      <c r="H134" s="6" t="str">
        <f>VLOOKUP(B134,'1_문헌특성'!A:AN,33,0)</f>
        <v>로봇 보조</v>
      </c>
      <c r="I134" s="6" t="str">
        <f>VLOOKUP(B134,'1_문헌특성'!A:AN,36,0)</f>
        <v>복강경</v>
      </c>
      <c r="J134" s="6" t="s">
        <v>726</v>
      </c>
      <c r="K134" s="6" t="s">
        <v>596</v>
      </c>
      <c r="L134" s="6" t="s">
        <v>577</v>
      </c>
      <c r="M134" s="6" t="s">
        <v>610</v>
      </c>
      <c r="N134" s="23" t="s">
        <v>605</v>
      </c>
      <c r="O134" s="23">
        <v>58</v>
      </c>
      <c r="P134" s="23">
        <v>56</v>
      </c>
      <c r="Q134" s="23">
        <v>96.6</v>
      </c>
      <c r="R134" s="23">
        <v>58</v>
      </c>
      <c r="S134" s="23">
        <v>50</v>
      </c>
      <c r="T134" s="23">
        <v>86.2</v>
      </c>
      <c r="U134" s="23"/>
      <c r="V134" s="23" t="s">
        <v>611</v>
      </c>
      <c r="W134" s="23">
        <v>14.36</v>
      </c>
      <c r="X134" s="23" t="s">
        <v>619</v>
      </c>
      <c r="Y134" s="23" t="s">
        <v>624</v>
      </c>
    </row>
    <row r="135" spans="2:25" x14ac:dyDescent="0.3">
      <c r="B135" s="6">
        <v>11024</v>
      </c>
      <c r="C135" s="6" t="str">
        <f>VLOOKUP(B135,'1_문헌특성'!A:AN,2,0)</f>
        <v>Porpiglia (2018)</v>
      </c>
      <c r="D135" s="23" t="str">
        <f>VLOOKUP(B135,'1_문헌특성'!A:AN,3,0)</f>
        <v>RCT</v>
      </c>
      <c r="E135" s="6" t="str">
        <f>VLOOKUP(B135,'1_문헌특성'!A:AN,8,0)</f>
        <v>남성생식기</v>
      </c>
      <c r="F135" s="6" t="str">
        <f>VLOOKUP(B135,'1_문헌특성'!A:AN,9,0)</f>
        <v>전립선암</v>
      </c>
      <c r="G135" s="6" t="str">
        <f>VLOOKUP(B135,'1_문헌특성'!A:AN,10,0)</f>
        <v>prostate cancer</v>
      </c>
      <c r="H135" s="6" t="str">
        <f>VLOOKUP(B135,'1_문헌특성'!A:AN,33,0)</f>
        <v>로봇 보조</v>
      </c>
      <c r="I135" s="6" t="str">
        <f>VLOOKUP(B135,'1_문헌특성'!A:AN,36,0)</f>
        <v>복강경</v>
      </c>
      <c r="J135" s="6" t="s">
        <v>726</v>
      </c>
      <c r="K135" s="6" t="s">
        <v>596</v>
      </c>
      <c r="L135" s="6" t="s">
        <v>577</v>
      </c>
      <c r="M135" s="6" t="s">
        <v>610</v>
      </c>
      <c r="N135" s="23" t="s">
        <v>606</v>
      </c>
      <c r="O135" s="23">
        <v>58</v>
      </c>
      <c r="P135" s="23">
        <v>56</v>
      </c>
      <c r="Q135" s="23">
        <v>96.6</v>
      </c>
      <c r="R135" s="23">
        <v>58</v>
      </c>
      <c r="S135" s="23">
        <v>50</v>
      </c>
      <c r="T135" s="23">
        <v>86.2</v>
      </c>
      <c r="U135" s="23"/>
      <c r="V135" s="23" t="s">
        <v>611</v>
      </c>
      <c r="W135" s="23">
        <v>14.24</v>
      </c>
      <c r="X135" s="23" t="s">
        <v>620</v>
      </c>
      <c r="Y135" s="23" t="s">
        <v>624</v>
      </c>
    </row>
    <row r="136" spans="2:25" x14ac:dyDescent="0.3">
      <c r="B136" s="6">
        <v>11024</v>
      </c>
      <c r="C136" s="6" t="str">
        <f>VLOOKUP(B136,'1_문헌특성'!A:AN,2,0)</f>
        <v>Porpiglia (2018)</v>
      </c>
      <c r="D136" s="23" t="str">
        <f>VLOOKUP(B136,'1_문헌특성'!A:AN,3,0)</f>
        <v>RCT</v>
      </c>
      <c r="E136" s="6" t="str">
        <f>VLOOKUP(B136,'1_문헌특성'!A:AN,8,0)</f>
        <v>남성생식기</v>
      </c>
      <c r="F136" s="6" t="str">
        <f>VLOOKUP(B136,'1_문헌특성'!A:AN,9,0)</f>
        <v>전립선암</v>
      </c>
      <c r="G136" s="6" t="str">
        <f>VLOOKUP(B136,'1_문헌특성'!A:AN,10,0)</f>
        <v>prostate cancer</v>
      </c>
      <c r="H136" s="6" t="str">
        <f>VLOOKUP(B136,'1_문헌특성'!A:AN,33,0)</f>
        <v>로봇 보조</v>
      </c>
      <c r="I136" s="6" t="str">
        <f>VLOOKUP(B136,'1_문헌특성'!A:AN,36,0)</f>
        <v>복강경</v>
      </c>
      <c r="J136" s="6" t="s">
        <v>726</v>
      </c>
      <c r="K136" s="6" t="s">
        <v>596</v>
      </c>
      <c r="L136" s="6" t="s">
        <v>577</v>
      </c>
      <c r="M136" s="6" t="s">
        <v>610</v>
      </c>
      <c r="N136" s="23" t="s">
        <v>607</v>
      </c>
      <c r="O136" s="23">
        <v>57</v>
      </c>
      <c r="P136" s="23">
        <v>55</v>
      </c>
      <c r="Q136" s="23">
        <v>96.5</v>
      </c>
      <c r="R136" s="23">
        <v>58</v>
      </c>
      <c r="S136" s="23">
        <v>49</v>
      </c>
      <c r="T136" s="23">
        <v>84.5</v>
      </c>
      <c r="U136" s="23"/>
      <c r="V136" s="23" t="s">
        <v>611</v>
      </c>
      <c r="W136" s="23">
        <v>12.65</v>
      </c>
      <c r="X136" s="23" t="s">
        <v>621</v>
      </c>
      <c r="Y136" s="23" t="s">
        <v>624</v>
      </c>
    </row>
    <row r="137" spans="2:25" x14ac:dyDescent="0.3">
      <c r="B137" s="6">
        <v>11024</v>
      </c>
      <c r="C137" s="6" t="str">
        <f>VLOOKUP(B137,'1_문헌특성'!A:AN,2,0)</f>
        <v>Porpiglia (2018)</v>
      </c>
      <c r="D137" s="23" t="str">
        <f>VLOOKUP(B137,'1_문헌특성'!A:AN,3,0)</f>
        <v>RCT</v>
      </c>
      <c r="E137" s="6" t="str">
        <f>VLOOKUP(B137,'1_문헌특성'!A:AN,8,0)</f>
        <v>남성생식기</v>
      </c>
      <c r="F137" s="6" t="str">
        <f>VLOOKUP(B137,'1_문헌특성'!A:AN,9,0)</f>
        <v>전립선암</v>
      </c>
      <c r="G137" s="6" t="str">
        <f>VLOOKUP(B137,'1_문헌특성'!A:AN,10,0)</f>
        <v>prostate cancer</v>
      </c>
      <c r="H137" s="6" t="str">
        <f>VLOOKUP(B137,'1_문헌특성'!A:AN,33,0)</f>
        <v>로봇 보조</v>
      </c>
      <c r="I137" s="6" t="str">
        <f>VLOOKUP(B137,'1_문헌특성'!A:AN,36,0)</f>
        <v>복강경</v>
      </c>
      <c r="J137" s="6" t="s">
        <v>726</v>
      </c>
      <c r="K137" s="6" t="s">
        <v>596</v>
      </c>
      <c r="L137" s="6" t="s">
        <v>577</v>
      </c>
      <c r="M137" s="6" t="s">
        <v>610</v>
      </c>
      <c r="N137" s="23" t="s">
        <v>608</v>
      </c>
      <c r="O137" s="23">
        <v>57</v>
      </c>
      <c r="P137" s="23">
        <v>55</v>
      </c>
      <c r="Q137" s="23">
        <v>96.5</v>
      </c>
      <c r="R137" s="23">
        <v>58</v>
      </c>
      <c r="S137" s="23">
        <v>49</v>
      </c>
      <c r="T137" s="23">
        <v>84.5</v>
      </c>
      <c r="U137" s="23"/>
      <c r="V137" s="23" t="s">
        <v>611</v>
      </c>
      <c r="W137" s="23">
        <v>12.56</v>
      </c>
      <c r="X137" s="23" t="s">
        <v>622</v>
      </c>
      <c r="Y137" s="23" t="s">
        <v>624</v>
      </c>
    </row>
    <row r="138" spans="2:25" x14ac:dyDescent="0.3">
      <c r="B138" s="6">
        <v>11024</v>
      </c>
      <c r="C138" s="6" t="str">
        <f>VLOOKUP(B138,'1_문헌특성'!A:AN,2,0)</f>
        <v>Porpiglia (2018)</v>
      </c>
      <c r="D138" s="23" t="str">
        <f>VLOOKUP(B138,'1_문헌특성'!A:AN,3,0)</f>
        <v>RCT</v>
      </c>
      <c r="E138" s="6" t="str">
        <f>VLOOKUP(B138,'1_문헌특성'!A:AN,8,0)</f>
        <v>남성생식기</v>
      </c>
      <c r="F138" s="6" t="str">
        <f>VLOOKUP(B138,'1_문헌특성'!A:AN,9,0)</f>
        <v>전립선암</v>
      </c>
      <c r="G138" s="6" t="str">
        <f>VLOOKUP(B138,'1_문헌특성'!A:AN,10,0)</f>
        <v>prostate cancer</v>
      </c>
      <c r="H138" s="6" t="str">
        <f>VLOOKUP(B138,'1_문헌특성'!A:AN,33,0)</f>
        <v>로봇 보조</v>
      </c>
      <c r="I138" s="6" t="str">
        <f>VLOOKUP(B138,'1_문헌특성'!A:AN,36,0)</f>
        <v>복강경</v>
      </c>
      <c r="J138" s="6" t="s">
        <v>726</v>
      </c>
      <c r="K138" s="6" t="s">
        <v>596</v>
      </c>
      <c r="L138" s="6" t="s">
        <v>577</v>
      </c>
      <c r="M138" s="6" t="s">
        <v>610</v>
      </c>
      <c r="N138" s="23" t="s">
        <v>609</v>
      </c>
      <c r="O138" s="23">
        <v>60</v>
      </c>
      <c r="P138" s="23"/>
      <c r="Q138" s="23"/>
      <c r="R138" s="23">
        <v>60</v>
      </c>
      <c r="S138" s="23"/>
      <c r="T138" s="23"/>
      <c r="U138" s="23"/>
      <c r="V138" s="23" t="s">
        <v>611</v>
      </c>
      <c r="W138" s="23">
        <v>2.4700000000000002</v>
      </c>
      <c r="X138" s="23" t="s">
        <v>623</v>
      </c>
      <c r="Y138" s="23">
        <v>2.1000000000000001E-2</v>
      </c>
    </row>
    <row r="139" spans="2:25" x14ac:dyDescent="0.3">
      <c r="B139" s="6">
        <v>11024</v>
      </c>
      <c r="C139" s="6" t="str">
        <f>VLOOKUP(B139,'1_문헌특성'!A:AN,2,0)</f>
        <v>Porpiglia (2018)</v>
      </c>
      <c r="D139" s="23" t="str">
        <f>VLOOKUP(B139,'1_문헌특성'!A:AN,3,0)</f>
        <v>RCT</v>
      </c>
      <c r="E139" s="6" t="str">
        <f>VLOOKUP(B139,'1_문헌특성'!A:AN,8,0)</f>
        <v>남성생식기</v>
      </c>
      <c r="F139" s="6" t="str">
        <f>VLOOKUP(B139,'1_문헌특성'!A:AN,9,0)</f>
        <v>전립선암</v>
      </c>
      <c r="G139" s="6" t="str">
        <f>VLOOKUP(B139,'1_문헌특성'!A:AN,10,0)</f>
        <v>prostate cancer</v>
      </c>
      <c r="H139" s="6" t="str">
        <f>VLOOKUP(B139,'1_문헌특성'!A:AN,33,0)</f>
        <v>로봇 보조</v>
      </c>
      <c r="I139" s="6" t="str">
        <f>VLOOKUP(B139,'1_문헌특성'!A:AN,36,0)</f>
        <v>복강경</v>
      </c>
      <c r="J139" s="6" t="s">
        <v>727</v>
      </c>
      <c r="K139" s="6" t="s">
        <v>625</v>
      </c>
      <c r="L139" s="6" t="s">
        <v>626</v>
      </c>
      <c r="M139" s="6"/>
      <c r="N139" s="23" t="s">
        <v>597</v>
      </c>
      <c r="O139" s="23">
        <v>35</v>
      </c>
      <c r="P139" s="23">
        <v>15</v>
      </c>
      <c r="Q139" s="23">
        <v>42.9</v>
      </c>
      <c r="R139" s="23">
        <v>35</v>
      </c>
      <c r="S139" s="23">
        <v>10</v>
      </c>
      <c r="T139" s="23">
        <v>28.6</v>
      </c>
      <c r="U139" s="23"/>
      <c r="V139" s="23" t="s">
        <v>611</v>
      </c>
      <c r="W139" s="23">
        <v>1</v>
      </c>
      <c r="X139" s="23"/>
      <c r="Y139" s="23"/>
    </row>
    <row r="140" spans="2:25" x14ac:dyDescent="0.3">
      <c r="B140" s="6">
        <v>11024</v>
      </c>
      <c r="C140" s="6" t="str">
        <f>VLOOKUP(B140,'1_문헌특성'!A:AN,2,0)</f>
        <v>Porpiglia (2018)</v>
      </c>
      <c r="D140" s="23" t="str">
        <f>VLOOKUP(B140,'1_문헌특성'!A:AN,3,0)</f>
        <v>RCT</v>
      </c>
      <c r="E140" s="6" t="str">
        <f>VLOOKUP(B140,'1_문헌특성'!A:AN,8,0)</f>
        <v>남성생식기</v>
      </c>
      <c r="F140" s="6" t="str">
        <f>VLOOKUP(B140,'1_문헌특성'!A:AN,9,0)</f>
        <v>전립선암</v>
      </c>
      <c r="G140" s="6" t="str">
        <f>VLOOKUP(B140,'1_문헌특성'!A:AN,10,0)</f>
        <v>prostate cancer</v>
      </c>
      <c r="H140" s="6" t="str">
        <f>VLOOKUP(B140,'1_문헌특성'!A:AN,33,0)</f>
        <v>로봇 보조</v>
      </c>
      <c r="I140" s="6" t="str">
        <f>VLOOKUP(B140,'1_문헌특성'!A:AN,36,0)</f>
        <v>복강경</v>
      </c>
      <c r="J140" s="6" t="s">
        <v>727</v>
      </c>
      <c r="K140" s="6" t="s">
        <v>625</v>
      </c>
      <c r="L140" s="6" t="s">
        <v>626</v>
      </c>
      <c r="M140" s="6"/>
      <c r="N140" s="23" t="s">
        <v>598</v>
      </c>
      <c r="O140" s="23">
        <v>35</v>
      </c>
      <c r="P140" s="23">
        <v>21</v>
      </c>
      <c r="Q140" s="23">
        <v>60</v>
      </c>
      <c r="R140" s="23">
        <v>35</v>
      </c>
      <c r="S140" s="23">
        <v>14</v>
      </c>
      <c r="T140" s="23">
        <v>40</v>
      </c>
      <c r="U140" s="23"/>
      <c r="V140" s="23" t="s">
        <v>611</v>
      </c>
      <c r="W140" s="23">
        <v>1.84</v>
      </c>
      <c r="X140" s="23" t="s">
        <v>627</v>
      </c>
      <c r="Y140" s="23">
        <v>1E-3</v>
      </c>
    </row>
    <row r="141" spans="2:25" x14ac:dyDescent="0.3">
      <c r="B141" s="6">
        <v>11024</v>
      </c>
      <c r="C141" s="6" t="str">
        <f>VLOOKUP(B141,'1_문헌특성'!A:AN,2,0)</f>
        <v>Porpiglia (2018)</v>
      </c>
      <c r="D141" s="23" t="str">
        <f>VLOOKUP(B141,'1_문헌특성'!A:AN,3,0)</f>
        <v>RCT</v>
      </c>
      <c r="E141" s="6" t="str">
        <f>VLOOKUP(B141,'1_문헌특성'!A:AN,8,0)</f>
        <v>남성생식기</v>
      </c>
      <c r="F141" s="6" t="str">
        <f>VLOOKUP(B141,'1_문헌특성'!A:AN,9,0)</f>
        <v>전립선암</v>
      </c>
      <c r="G141" s="6" t="str">
        <f>VLOOKUP(B141,'1_문헌특성'!A:AN,10,0)</f>
        <v>prostate cancer</v>
      </c>
      <c r="H141" s="6" t="str">
        <f>VLOOKUP(B141,'1_문헌특성'!A:AN,33,0)</f>
        <v>로봇 보조</v>
      </c>
      <c r="I141" s="6" t="str">
        <f>VLOOKUP(B141,'1_문헌특성'!A:AN,36,0)</f>
        <v>복강경</v>
      </c>
      <c r="J141" s="6" t="s">
        <v>727</v>
      </c>
      <c r="K141" s="6" t="s">
        <v>625</v>
      </c>
      <c r="L141" s="6" t="s">
        <v>626</v>
      </c>
      <c r="M141" s="6"/>
      <c r="N141" s="23" t="s">
        <v>599</v>
      </c>
      <c r="O141" s="23">
        <v>35</v>
      </c>
      <c r="P141" s="23">
        <v>23</v>
      </c>
      <c r="Q141" s="23">
        <v>65.7</v>
      </c>
      <c r="R141" s="23">
        <v>35</v>
      </c>
      <c r="S141" s="23">
        <v>17</v>
      </c>
      <c r="T141" s="23">
        <v>48.6</v>
      </c>
      <c r="U141" s="23"/>
      <c r="V141" s="23" t="s">
        <v>611</v>
      </c>
      <c r="W141" s="23">
        <v>2.4700000000000002</v>
      </c>
      <c r="X141" s="23" t="s">
        <v>628</v>
      </c>
      <c r="Y141" s="23" t="s">
        <v>624</v>
      </c>
    </row>
    <row r="142" spans="2:25" x14ac:dyDescent="0.3">
      <c r="B142" s="6">
        <v>11024</v>
      </c>
      <c r="C142" s="6" t="str">
        <f>VLOOKUP(B142,'1_문헌특성'!A:AN,2,0)</f>
        <v>Porpiglia (2018)</v>
      </c>
      <c r="D142" s="23" t="str">
        <f>VLOOKUP(B142,'1_문헌특성'!A:AN,3,0)</f>
        <v>RCT</v>
      </c>
      <c r="E142" s="6" t="str">
        <f>VLOOKUP(B142,'1_문헌특성'!A:AN,8,0)</f>
        <v>남성생식기</v>
      </c>
      <c r="F142" s="6" t="str">
        <f>VLOOKUP(B142,'1_문헌특성'!A:AN,9,0)</f>
        <v>전립선암</v>
      </c>
      <c r="G142" s="6" t="str">
        <f>VLOOKUP(B142,'1_문헌특성'!A:AN,10,0)</f>
        <v>prostate cancer</v>
      </c>
      <c r="H142" s="6" t="str">
        <f>VLOOKUP(B142,'1_문헌특성'!A:AN,33,0)</f>
        <v>로봇 보조</v>
      </c>
      <c r="I142" s="6" t="str">
        <f>VLOOKUP(B142,'1_문헌특성'!A:AN,36,0)</f>
        <v>복강경</v>
      </c>
      <c r="J142" s="6" t="s">
        <v>727</v>
      </c>
      <c r="K142" s="6" t="s">
        <v>625</v>
      </c>
      <c r="L142" s="6" t="s">
        <v>626</v>
      </c>
      <c r="M142" s="6"/>
      <c r="N142" s="23" t="s">
        <v>600</v>
      </c>
      <c r="O142" s="23">
        <v>35</v>
      </c>
      <c r="P142" s="23">
        <v>28</v>
      </c>
      <c r="Q142" s="23">
        <v>80</v>
      </c>
      <c r="R142" s="23">
        <v>35</v>
      </c>
      <c r="S142" s="23">
        <v>19</v>
      </c>
      <c r="T142" s="23">
        <v>54.3</v>
      </c>
      <c r="U142" s="23"/>
      <c r="V142" s="23" t="s">
        <v>611</v>
      </c>
      <c r="W142" s="23">
        <v>3.84</v>
      </c>
      <c r="X142" s="23" t="s">
        <v>629</v>
      </c>
      <c r="Y142" s="23" t="s">
        <v>624</v>
      </c>
    </row>
    <row r="143" spans="2:25" x14ac:dyDescent="0.3">
      <c r="B143" s="6">
        <v>11024</v>
      </c>
      <c r="C143" s="6" t="str">
        <f>VLOOKUP(B143,'1_문헌특성'!A:AN,2,0)</f>
        <v>Porpiglia (2018)</v>
      </c>
      <c r="D143" s="23" t="str">
        <f>VLOOKUP(B143,'1_문헌특성'!A:AN,3,0)</f>
        <v>RCT</v>
      </c>
      <c r="E143" s="6" t="str">
        <f>VLOOKUP(B143,'1_문헌특성'!A:AN,8,0)</f>
        <v>남성생식기</v>
      </c>
      <c r="F143" s="6" t="str">
        <f>VLOOKUP(B143,'1_문헌특성'!A:AN,9,0)</f>
        <v>전립선암</v>
      </c>
      <c r="G143" s="6" t="str">
        <f>VLOOKUP(B143,'1_문헌특성'!A:AN,10,0)</f>
        <v>prostate cancer</v>
      </c>
      <c r="H143" s="6" t="str">
        <f>VLOOKUP(B143,'1_문헌특성'!A:AN,33,0)</f>
        <v>로봇 보조</v>
      </c>
      <c r="I143" s="6" t="str">
        <f>VLOOKUP(B143,'1_문헌특성'!A:AN,36,0)</f>
        <v>복강경</v>
      </c>
      <c r="J143" s="6" t="s">
        <v>727</v>
      </c>
      <c r="K143" s="6" t="s">
        <v>625</v>
      </c>
      <c r="L143" s="6" t="s">
        <v>626</v>
      </c>
      <c r="M143" s="6"/>
      <c r="N143" s="23" t="s">
        <v>601</v>
      </c>
      <c r="O143" s="23">
        <v>35</v>
      </c>
      <c r="P143" s="23">
        <v>29</v>
      </c>
      <c r="Q143" s="23">
        <v>82.9</v>
      </c>
      <c r="R143" s="23">
        <v>35</v>
      </c>
      <c r="S143" s="23">
        <v>21</v>
      </c>
      <c r="T143" s="23">
        <v>60</v>
      </c>
      <c r="U143" s="23"/>
      <c r="V143" s="23" t="s">
        <v>611</v>
      </c>
      <c r="W143" s="23">
        <v>4.8</v>
      </c>
      <c r="X143" s="23" t="s">
        <v>630</v>
      </c>
      <c r="Y143" s="23" t="s">
        <v>624</v>
      </c>
    </row>
    <row r="144" spans="2:25" x14ac:dyDescent="0.3">
      <c r="B144" s="6">
        <v>11024</v>
      </c>
      <c r="C144" s="6" t="str">
        <f>VLOOKUP(B144,'1_문헌특성'!A:AN,2,0)</f>
        <v>Porpiglia (2018)</v>
      </c>
      <c r="D144" s="23" t="str">
        <f>VLOOKUP(B144,'1_문헌특성'!A:AN,3,0)</f>
        <v>RCT</v>
      </c>
      <c r="E144" s="6" t="str">
        <f>VLOOKUP(B144,'1_문헌특성'!A:AN,8,0)</f>
        <v>남성생식기</v>
      </c>
      <c r="F144" s="6" t="str">
        <f>VLOOKUP(B144,'1_문헌특성'!A:AN,9,0)</f>
        <v>전립선암</v>
      </c>
      <c r="G144" s="6" t="str">
        <f>VLOOKUP(B144,'1_문헌특성'!A:AN,10,0)</f>
        <v>prostate cancer</v>
      </c>
      <c r="H144" s="6" t="str">
        <f>VLOOKUP(B144,'1_문헌특성'!A:AN,33,0)</f>
        <v>로봇 보조</v>
      </c>
      <c r="I144" s="6" t="str">
        <f>VLOOKUP(B144,'1_문헌특성'!A:AN,36,0)</f>
        <v>복강경</v>
      </c>
      <c r="J144" s="6" t="s">
        <v>727</v>
      </c>
      <c r="K144" s="6" t="s">
        <v>625</v>
      </c>
      <c r="L144" s="6" t="s">
        <v>626</v>
      </c>
      <c r="M144" s="6"/>
      <c r="N144" s="23" t="s">
        <v>602</v>
      </c>
      <c r="O144" s="23">
        <v>35</v>
      </c>
      <c r="P144" s="23">
        <v>29</v>
      </c>
      <c r="Q144" s="23">
        <v>82.9</v>
      </c>
      <c r="R144" s="23">
        <v>35</v>
      </c>
      <c r="S144" s="23">
        <v>21</v>
      </c>
      <c r="T144" s="23">
        <v>60</v>
      </c>
      <c r="U144" s="23"/>
      <c r="V144" s="23" t="s">
        <v>611</v>
      </c>
      <c r="W144" s="23">
        <v>4.82</v>
      </c>
      <c r="X144" s="23" t="s">
        <v>631</v>
      </c>
      <c r="Y144" s="23" t="s">
        <v>624</v>
      </c>
    </row>
    <row r="145" spans="2:25" x14ac:dyDescent="0.3">
      <c r="B145" s="6">
        <v>11024</v>
      </c>
      <c r="C145" s="6" t="str">
        <f>VLOOKUP(B145,'1_문헌특성'!A:AN,2,0)</f>
        <v>Porpiglia (2018)</v>
      </c>
      <c r="D145" s="23" t="str">
        <f>VLOOKUP(B145,'1_문헌특성'!A:AN,3,0)</f>
        <v>RCT</v>
      </c>
      <c r="E145" s="6" t="str">
        <f>VLOOKUP(B145,'1_문헌특성'!A:AN,8,0)</f>
        <v>남성생식기</v>
      </c>
      <c r="F145" s="6" t="str">
        <f>VLOOKUP(B145,'1_문헌특성'!A:AN,9,0)</f>
        <v>전립선암</v>
      </c>
      <c r="G145" s="6" t="str">
        <f>VLOOKUP(B145,'1_문헌특성'!A:AN,10,0)</f>
        <v>prostate cancer</v>
      </c>
      <c r="H145" s="6" t="str">
        <f>VLOOKUP(B145,'1_문헌특성'!A:AN,33,0)</f>
        <v>로봇 보조</v>
      </c>
      <c r="I145" s="6" t="str">
        <f>VLOOKUP(B145,'1_문헌특성'!A:AN,36,0)</f>
        <v>복강경</v>
      </c>
      <c r="J145" s="6" t="s">
        <v>727</v>
      </c>
      <c r="K145" s="6" t="s">
        <v>625</v>
      </c>
      <c r="L145" s="6" t="s">
        <v>626</v>
      </c>
      <c r="M145" s="6"/>
      <c r="N145" s="23" t="s">
        <v>603</v>
      </c>
      <c r="O145" s="23">
        <v>35</v>
      </c>
      <c r="P145" s="23">
        <v>29</v>
      </c>
      <c r="Q145" s="23">
        <v>82.9</v>
      </c>
      <c r="R145" s="23">
        <v>35</v>
      </c>
      <c r="S145" s="23">
        <v>21</v>
      </c>
      <c r="T145" s="23">
        <v>60</v>
      </c>
      <c r="U145" s="23"/>
      <c r="V145" s="23" t="s">
        <v>611</v>
      </c>
      <c r="W145" s="23">
        <v>4.84</v>
      </c>
      <c r="X145" s="23" t="s">
        <v>632</v>
      </c>
      <c r="Y145" s="23" t="s">
        <v>624</v>
      </c>
    </row>
    <row r="146" spans="2:25" x14ac:dyDescent="0.3">
      <c r="B146" s="6">
        <v>11024</v>
      </c>
      <c r="C146" s="6" t="str">
        <f>VLOOKUP(B146,'1_문헌특성'!A:AN,2,0)</f>
        <v>Porpiglia (2018)</v>
      </c>
      <c r="D146" s="23" t="str">
        <f>VLOOKUP(B146,'1_문헌특성'!A:AN,3,0)</f>
        <v>RCT</v>
      </c>
      <c r="E146" s="6" t="str">
        <f>VLOOKUP(B146,'1_문헌특성'!A:AN,8,0)</f>
        <v>남성생식기</v>
      </c>
      <c r="F146" s="6" t="str">
        <f>VLOOKUP(B146,'1_문헌특성'!A:AN,9,0)</f>
        <v>전립선암</v>
      </c>
      <c r="G146" s="6" t="str">
        <f>VLOOKUP(B146,'1_문헌특성'!A:AN,10,0)</f>
        <v>prostate cancer</v>
      </c>
      <c r="H146" s="6" t="str">
        <f>VLOOKUP(B146,'1_문헌특성'!A:AN,33,0)</f>
        <v>로봇 보조</v>
      </c>
      <c r="I146" s="6" t="str">
        <f>VLOOKUP(B146,'1_문헌특성'!A:AN,36,0)</f>
        <v>복강경</v>
      </c>
      <c r="J146" s="6" t="s">
        <v>727</v>
      </c>
      <c r="K146" s="6" t="s">
        <v>625</v>
      </c>
      <c r="L146" s="6" t="s">
        <v>626</v>
      </c>
      <c r="M146" s="6"/>
      <c r="N146" s="23" t="s">
        <v>604</v>
      </c>
      <c r="O146" s="23">
        <v>35</v>
      </c>
      <c r="P146" s="23">
        <v>27</v>
      </c>
      <c r="Q146" s="23">
        <v>77.099999999999994</v>
      </c>
      <c r="R146" s="23">
        <v>35</v>
      </c>
      <c r="S146" s="23">
        <v>19</v>
      </c>
      <c r="T146" s="23">
        <v>54.3</v>
      </c>
      <c r="U146" s="23"/>
      <c r="V146" s="23" t="s">
        <v>611</v>
      </c>
      <c r="W146" s="23">
        <v>3.68</v>
      </c>
      <c r="X146" s="23" t="s">
        <v>633</v>
      </c>
      <c r="Y146" s="23" t="s">
        <v>624</v>
      </c>
    </row>
    <row r="147" spans="2:25" x14ac:dyDescent="0.3">
      <c r="B147" s="6">
        <v>11024</v>
      </c>
      <c r="C147" s="6" t="str">
        <f>VLOOKUP(B147,'1_문헌특성'!A:AN,2,0)</f>
        <v>Porpiglia (2018)</v>
      </c>
      <c r="D147" s="23" t="str">
        <f>VLOOKUP(B147,'1_문헌특성'!A:AN,3,0)</f>
        <v>RCT</v>
      </c>
      <c r="E147" s="6" t="str">
        <f>VLOOKUP(B147,'1_문헌특성'!A:AN,8,0)</f>
        <v>남성생식기</v>
      </c>
      <c r="F147" s="6" t="str">
        <f>VLOOKUP(B147,'1_문헌특성'!A:AN,9,0)</f>
        <v>전립선암</v>
      </c>
      <c r="G147" s="6" t="str">
        <f>VLOOKUP(B147,'1_문헌특성'!A:AN,10,0)</f>
        <v>prostate cancer</v>
      </c>
      <c r="H147" s="6" t="str">
        <f>VLOOKUP(B147,'1_문헌특성'!A:AN,33,0)</f>
        <v>로봇 보조</v>
      </c>
      <c r="I147" s="6" t="str">
        <f>VLOOKUP(B147,'1_문헌특성'!A:AN,36,0)</f>
        <v>복강경</v>
      </c>
      <c r="J147" s="6" t="s">
        <v>727</v>
      </c>
      <c r="K147" s="6" t="s">
        <v>625</v>
      </c>
      <c r="L147" s="6" t="s">
        <v>626</v>
      </c>
      <c r="M147" s="6"/>
      <c r="N147" s="23" t="s">
        <v>605</v>
      </c>
      <c r="O147" s="23">
        <v>35</v>
      </c>
      <c r="P147" s="23">
        <v>27</v>
      </c>
      <c r="Q147" s="23">
        <v>77.099999999999994</v>
      </c>
      <c r="R147" s="23">
        <v>35</v>
      </c>
      <c r="S147" s="23">
        <v>19</v>
      </c>
      <c r="T147" s="23">
        <v>54.3</v>
      </c>
      <c r="U147" s="23"/>
      <c r="V147" s="23" t="s">
        <v>611</v>
      </c>
      <c r="W147" s="23">
        <v>3.7</v>
      </c>
      <c r="X147" s="23" t="s">
        <v>634</v>
      </c>
      <c r="Y147" s="23" t="s">
        <v>624</v>
      </c>
    </row>
    <row r="148" spans="2:25" x14ac:dyDescent="0.3">
      <c r="B148" s="6">
        <v>11024</v>
      </c>
      <c r="C148" s="6" t="str">
        <f>VLOOKUP(B148,'1_문헌특성'!A:AN,2,0)</f>
        <v>Porpiglia (2018)</v>
      </c>
      <c r="D148" s="23" t="str">
        <f>VLOOKUP(B148,'1_문헌특성'!A:AN,3,0)</f>
        <v>RCT</v>
      </c>
      <c r="E148" s="6" t="str">
        <f>VLOOKUP(B148,'1_문헌특성'!A:AN,8,0)</f>
        <v>남성생식기</v>
      </c>
      <c r="F148" s="6" t="str">
        <f>VLOOKUP(B148,'1_문헌특성'!A:AN,9,0)</f>
        <v>전립선암</v>
      </c>
      <c r="G148" s="6" t="str">
        <f>VLOOKUP(B148,'1_문헌특성'!A:AN,10,0)</f>
        <v>prostate cancer</v>
      </c>
      <c r="H148" s="6" t="str">
        <f>VLOOKUP(B148,'1_문헌특성'!A:AN,33,0)</f>
        <v>로봇 보조</v>
      </c>
      <c r="I148" s="6" t="str">
        <f>VLOOKUP(B148,'1_문헌특성'!A:AN,36,0)</f>
        <v>복강경</v>
      </c>
      <c r="J148" s="6" t="s">
        <v>727</v>
      </c>
      <c r="K148" s="6" t="s">
        <v>625</v>
      </c>
      <c r="L148" s="6" t="s">
        <v>626</v>
      </c>
      <c r="M148" s="6"/>
      <c r="N148" s="23" t="s">
        <v>606</v>
      </c>
      <c r="O148" s="23">
        <v>35</v>
      </c>
      <c r="P148" s="23">
        <v>27</v>
      </c>
      <c r="Q148" s="23">
        <v>77.099999999999994</v>
      </c>
      <c r="R148" s="23">
        <v>35</v>
      </c>
      <c r="S148" s="23">
        <v>19</v>
      </c>
      <c r="T148" s="23">
        <v>54.3</v>
      </c>
      <c r="U148" s="23"/>
      <c r="V148" s="23" t="s">
        <v>611</v>
      </c>
      <c r="W148" s="23">
        <v>3.71</v>
      </c>
      <c r="X148" s="23" t="s">
        <v>635</v>
      </c>
      <c r="Y148" s="23" t="s">
        <v>624</v>
      </c>
    </row>
    <row r="149" spans="2:25" x14ac:dyDescent="0.3">
      <c r="B149" s="6">
        <v>11024</v>
      </c>
      <c r="C149" s="6" t="str">
        <f>VLOOKUP(B149,'1_문헌특성'!A:AN,2,0)</f>
        <v>Porpiglia (2018)</v>
      </c>
      <c r="D149" s="23" t="str">
        <f>VLOOKUP(B149,'1_문헌특성'!A:AN,3,0)</f>
        <v>RCT</v>
      </c>
      <c r="E149" s="6" t="str">
        <f>VLOOKUP(B149,'1_문헌특성'!A:AN,8,0)</f>
        <v>남성생식기</v>
      </c>
      <c r="F149" s="6" t="str">
        <f>VLOOKUP(B149,'1_문헌특성'!A:AN,9,0)</f>
        <v>전립선암</v>
      </c>
      <c r="G149" s="6" t="str">
        <f>VLOOKUP(B149,'1_문헌특성'!A:AN,10,0)</f>
        <v>prostate cancer</v>
      </c>
      <c r="H149" s="6" t="str">
        <f>VLOOKUP(B149,'1_문헌특성'!A:AN,33,0)</f>
        <v>로봇 보조</v>
      </c>
      <c r="I149" s="6" t="str">
        <f>VLOOKUP(B149,'1_문헌특성'!A:AN,36,0)</f>
        <v>복강경</v>
      </c>
      <c r="J149" s="6" t="s">
        <v>727</v>
      </c>
      <c r="K149" s="6" t="s">
        <v>625</v>
      </c>
      <c r="L149" s="6" t="s">
        <v>626</v>
      </c>
      <c r="M149" s="6"/>
      <c r="N149" s="23" t="s">
        <v>607</v>
      </c>
      <c r="O149" s="23">
        <v>35</v>
      </c>
      <c r="P149" s="23">
        <v>26</v>
      </c>
      <c r="Q149" s="23">
        <v>74.3</v>
      </c>
      <c r="R149" s="23">
        <v>35</v>
      </c>
      <c r="S149" s="23">
        <v>18</v>
      </c>
      <c r="T149" s="23">
        <v>51.4</v>
      </c>
      <c r="U149" s="23"/>
      <c r="V149" s="23" t="s">
        <v>611</v>
      </c>
      <c r="W149" s="23">
        <v>3.27</v>
      </c>
      <c r="X149" s="23" t="s">
        <v>636</v>
      </c>
      <c r="Y149" s="23" t="s">
        <v>624</v>
      </c>
    </row>
    <row r="150" spans="2:25" x14ac:dyDescent="0.3">
      <c r="B150" s="6">
        <v>11024</v>
      </c>
      <c r="C150" s="6" t="str">
        <f>VLOOKUP(B150,'1_문헌특성'!A:AN,2,0)</f>
        <v>Porpiglia (2018)</v>
      </c>
      <c r="D150" s="23" t="str">
        <f>VLOOKUP(B150,'1_문헌특성'!A:AN,3,0)</f>
        <v>RCT</v>
      </c>
      <c r="E150" s="6" t="str">
        <f>VLOOKUP(B150,'1_문헌특성'!A:AN,8,0)</f>
        <v>남성생식기</v>
      </c>
      <c r="F150" s="6" t="str">
        <f>VLOOKUP(B150,'1_문헌특성'!A:AN,9,0)</f>
        <v>전립선암</v>
      </c>
      <c r="G150" s="6" t="str">
        <f>VLOOKUP(B150,'1_문헌특성'!A:AN,10,0)</f>
        <v>prostate cancer</v>
      </c>
      <c r="H150" s="6" t="str">
        <f>VLOOKUP(B150,'1_문헌특성'!A:AN,33,0)</f>
        <v>로봇 보조</v>
      </c>
      <c r="I150" s="6" t="str">
        <f>VLOOKUP(B150,'1_문헌특성'!A:AN,36,0)</f>
        <v>복강경</v>
      </c>
      <c r="J150" s="6" t="s">
        <v>727</v>
      </c>
      <c r="K150" s="6" t="s">
        <v>625</v>
      </c>
      <c r="L150" s="6" t="s">
        <v>626</v>
      </c>
      <c r="M150" s="6"/>
      <c r="N150" s="23" t="s">
        <v>608</v>
      </c>
      <c r="O150" s="23">
        <v>35</v>
      </c>
      <c r="P150" s="23">
        <v>26</v>
      </c>
      <c r="Q150" s="23">
        <v>74.3</v>
      </c>
      <c r="R150" s="23">
        <v>35</v>
      </c>
      <c r="S150" s="23">
        <v>18</v>
      </c>
      <c r="T150" s="23">
        <v>51.4</v>
      </c>
      <c r="U150" s="23"/>
      <c r="V150" s="23" t="s">
        <v>611</v>
      </c>
      <c r="W150" s="23">
        <v>3.27</v>
      </c>
      <c r="X150" s="23" t="s">
        <v>637</v>
      </c>
      <c r="Y150" s="23" t="s">
        <v>624</v>
      </c>
    </row>
    <row r="151" spans="2:25" x14ac:dyDescent="0.3">
      <c r="B151" s="6">
        <v>11024</v>
      </c>
      <c r="C151" s="6" t="str">
        <f>VLOOKUP(B151,'1_문헌특성'!A:AN,2,0)</f>
        <v>Porpiglia (2018)</v>
      </c>
      <c r="D151" s="23" t="str">
        <f>VLOOKUP(B151,'1_문헌특성'!A:AN,3,0)</f>
        <v>RCT</v>
      </c>
      <c r="E151" s="6" t="str">
        <f>VLOOKUP(B151,'1_문헌특성'!A:AN,8,0)</f>
        <v>남성생식기</v>
      </c>
      <c r="F151" s="6" t="str">
        <f>VLOOKUP(B151,'1_문헌특성'!A:AN,9,0)</f>
        <v>전립선암</v>
      </c>
      <c r="G151" s="6" t="str">
        <f>VLOOKUP(B151,'1_문헌특성'!A:AN,10,0)</f>
        <v>prostate cancer</v>
      </c>
      <c r="H151" s="6" t="str">
        <f>VLOOKUP(B151,'1_문헌특성'!A:AN,33,0)</f>
        <v>로봇 보조</v>
      </c>
      <c r="I151" s="6" t="str">
        <f>VLOOKUP(B151,'1_문헌특성'!A:AN,36,0)</f>
        <v>복강경</v>
      </c>
      <c r="J151" s="6" t="s">
        <v>727</v>
      </c>
      <c r="K151" s="6" t="s">
        <v>625</v>
      </c>
      <c r="L151" s="6" t="s">
        <v>626</v>
      </c>
      <c r="M151" s="6"/>
      <c r="N151" s="23" t="s">
        <v>609</v>
      </c>
      <c r="O151" s="23">
        <v>35</v>
      </c>
      <c r="P151" s="23"/>
      <c r="Q151" s="23"/>
      <c r="R151" s="23">
        <v>35</v>
      </c>
      <c r="S151" s="23"/>
      <c r="T151" s="23"/>
      <c r="U151" s="23"/>
      <c r="V151" s="23" t="s">
        <v>611</v>
      </c>
      <c r="W151" s="23">
        <v>2.35</v>
      </c>
      <c r="X151" s="23" t="s">
        <v>638</v>
      </c>
      <c r="Y151" s="23">
        <v>2.8000000000000001E-2</v>
      </c>
    </row>
    <row r="152" spans="2:25" x14ac:dyDescent="0.3">
      <c r="B152" s="6">
        <v>11024</v>
      </c>
      <c r="C152" s="6" t="str">
        <f>VLOOKUP(B152,'1_문헌특성'!A:AN,2,0)</f>
        <v>Porpiglia (2018)</v>
      </c>
      <c r="D152" s="23" t="str">
        <f>VLOOKUP(B152,'1_문헌특성'!A:AN,3,0)</f>
        <v>RCT</v>
      </c>
      <c r="E152" s="6" t="str">
        <f>VLOOKUP(B152,'1_문헌특성'!A:AN,8,0)</f>
        <v>남성생식기</v>
      </c>
      <c r="F152" s="6" t="str">
        <f>VLOOKUP(B152,'1_문헌특성'!A:AN,9,0)</f>
        <v>전립선암</v>
      </c>
      <c r="G152" s="6" t="str">
        <f>VLOOKUP(B152,'1_문헌특성'!A:AN,10,0)</f>
        <v>prostate cancer</v>
      </c>
      <c r="H152" s="6" t="str">
        <f>VLOOKUP(B152,'1_문헌특성'!A:AN,33,0)</f>
        <v>로봇 보조</v>
      </c>
      <c r="I152" s="6" t="str">
        <f>VLOOKUP(B152,'1_문헌특성'!A:AN,36,0)</f>
        <v>복강경</v>
      </c>
      <c r="J152" s="6" t="s">
        <v>640</v>
      </c>
      <c r="K152" s="6" t="s">
        <v>641</v>
      </c>
      <c r="L152" s="6"/>
      <c r="M152" s="6"/>
      <c r="N152" s="23" t="s">
        <v>608</v>
      </c>
      <c r="O152" s="23">
        <v>60</v>
      </c>
      <c r="P152" s="23"/>
      <c r="Q152" s="23">
        <v>81.599999999999994</v>
      </c>
      <c r="R152" s="23">
        <v>60</v>
      </c>
      <c r="S152" s="23"/>
      <c r="T152" s="23">
        <v>81.599999999999994</v>
      </c>
      <c r="U152" s="23">
        <v>0.64900000000000002</v>
      </c>
      <c r="V152" s="23"/>
      <c r="W152" s="23"/>
      <c r="X152" s="23"/>
      <c r="Y152" s="23"/>
    </row>
    <row r="153" spans="2:25" x14ac:dyDescent="0.3">
      <c r="B153" s="6">
        <v>11024</v>
      </c>
      <c r="C153" s="6" t="str">
        <f>VLOOKUP(B153,'1_문헌특성'!A:AN,2,0)</f>
        <v>Porpiglia (2018)</v>
      </c>
      <c r="D153" s="23" t="str">
        <f>VLOOKUP(B153,'1_문헌특성'!A:AN,3,0)</f>
        <v>RCT</v>
      </c>
      <c r="E153" s="23" t="str">
        <f>VLOOKUP(B153,'1_문헌특성'!A:AN,8,0)</f>
        <v>남성생식기</v>
      </c>
      <c r="F153" s="23" t="str">
        <f>VLOOKUP(B153,'1_문헌특성'!A:AN,9,0)</f>
        <v>전립선암</v>
      </c>
      <c r="G153" s="6" t="str">
        <f>VLOOKUP(B153,'1_문헌특성'!A:AN,10,0)</f>
        <v>prostate cancer</v>
      </c>
      <c r="H153" s="6" t="str">
        <f>VLOOKUP(B153,'1_문헌특성'!A:AN,33,0)</f>
        <v>로봇 보조</v>
      </c>
      <c r="I153" s="6" t="str">
        <f>VLOOKUP(B153,'1_문헌특성'!A:AN,36,0)</f>
        <v>복강경</v>
      </c>
      <c r="J153" s="6" t="s">
        <v>642</v>
      </c>
      <c r="K153" s="6" t="s">
        <v>643</v>
      </c>
      <c r="L153" s="6"/>
      <c r="M153" s="6"/>
      <c r="N153" s="23" t="s">
        <v>644</v>
      </c>
      <c r="O153" s="23">
        <v>60</v>
      </c>
      <c r="P153" s="23">
        <v>1</v>
      </c>
      <c r="Q153" s="23"/>
      <c r="R153" s="23">
        <v>60</v>
      </c>
      <c r="S153" s="23">
        <v>1</v>
      </c>
      <c r="T153" s="23"/>
      <c r="U153" s="23"/>
      <c r="V153" s="23"/>
      <c r="W153" s="23"/>
      <c r="X153" s="23"/>
      <c r="Y153" s="23"/>
    </row>
    <row r="154" spans="2:25" x14ac:dyDescent="0.3">
      <c r="B154" s="6">
        <v>11024</v>
      </c>
      <c r="C154" s="6" t="str">
        <f>VLOOKUP(B154,'1_문헌특성'!A:AN,2,0)</f>
        <v>Porpiglia (2018)</v>
      </c>
      <c r="D154" s="23" t="str">
        <f>VLOOKUP(B154,'1_문헌특성'!A:AN,3,0)</f>
        <v>RCT</v>
      </c>
      <c r="E154" s="6" t="str">
        <f>VLOOKUP(B154,'1_문헌특성'!A:AN,8,0)</f>
        <v>남성생식기</v>
      </c>
      <c r="F154" s="6" t="str">
        <f>VLOOKUP(B154,'1_문헌특성'!A:AN,9,0)</f>
        <v>전립선암</v>
      </c>
      <c r="G154" s="6" t="str">
        <f>VLOOKUP(B154,'1_문헌특성'!A:AN,10,0)</f>
        <v>prostate cancer</v>
      </c>
      <c r="H154" s="6" t="str">
        <f>VLOOKUP(B154,'1_문헌특성'!A:AN,33,0)</f>
        <v>로봇 보조</v>
      </c>
      <c r="I154" s="6" t="str">
        <f>VLOOKUP(B154,'1_문헌특성'!A:AN,36,0)</f>
        <v>복강경</v>
      </c>
      <c r="J154" s="6" t="s">
        <v>106</v>
      </c>
      <c r="K154" s="6" t="s">
        <v>645</v>
      </c>
      <c r="L154" s="6" t="s">
        <v>647</v>
      </c>
      <c r="M154" s="6" t="s">
        <v>646</v>
      </c>
      <c r="N154" s="23" t="s">
        <v>608</v>
      </c>
      <c r="O154" s="23">
        <v>57</v>
      </c>
      <c r="P154" s="23">
        <v>55</v>
      </c>
      <c r="Q154" s="23">
        <v>96</v>
      </c>
      <c r="R154" s="23">
        <v>58</v>
      </c>
      <c r="S154" s="23">
        <v>49</v>
      </c>
      <c r="T154" s="23">
        <v>84</v>
      </c>
      <c r="U154" s="23">
        <v>0.05</v>
      </c>
      <c r="V154" s="23"/>
      <c r="W154" s="23"/>
      <c r="X154" s="23"/>
      <c r="Y154" s="23"/>
    </row>
    <row r="155" spans="2:25" x14ac:dyDescent="0.3">
      <c r="B155" s="6">
        <v>11024</v>
      </c>
      <c r="C155" s="6" t="str">
        <f>VLOOKUP(B155,'1_문헌특성'!A:AN,2,0)</f>
        <v>Porpiglia (2018)</v>
      </c>
      <c r="D155" s="23" t="str">
        <f>VLOOKUP(B155,'1_문헌특성'!A:AN,3,0)</f>
        <v>RCT</v>
      </c>
      <c r="E155" s="6" t="str">
        <f>VLOOKUP(B155,'1_문헌특성'!A:AN,8,0)</f>
        <v>남성생식기</v>
      </c>
      <c r="F155" s="6" t="str">
        <f>VLOOKUP(B155,'1_문헌특성'!A:AN,9,0)</f>
        <v>전립선암</v>
      </c>
      <c r="G155" s="6" t="str">
        <f>VLOOKUP(B155,'1_문헌특성'!A:AN,10,0)</f>
        <v>prostate cancer</v>
      </c>
      <c r="H155" s="6" t="str">
        <f>VLOOKUP(B155,'1_문헌특성'!A:AN,33,0)</f>
        <v>로봇 보조</v>
      </c>
      <c r="I155" s="6" t="str">
        <f>VLOOKUP(B155,'1_문헌특성'!A:AN,36,0)</f>
        <v>복강경</v>
      </c>
      <c r="J155" s="6" t="s">
        <v>106</v>
      </c>
      <c r="K155" s="6" t="s">
        <v>648</v>
      </c>
      <c r="L155" s="6" t="s">
        <v>649</v>
      </c>
      <c r="M155" s="6" t="s">
        <v>650</v>
      </c>
      <c r="N155" s="23" t="s">
        <v>608</v>
      </c>
      <c r="O155" s="23">
        <v>58</v>
      </c>
      <c r="P155" s="23">
        <v>58</v>
      </c>
      <c r="Q155" s="23">
        <v>100</v>
      </c>
      <c r="R155" s="23">
        <v>58</v>
      </c>
      <c r="S155" s="23">
        <v>50</v>
      </c>
      <c r="T155" s="23">
        <v>86</v>
      </c>
      <c r="U155" s="23">
        <v>3.0000000000000001E-3</v>
      </c>
      <c r="V155" s="23"/>
      <c r="W155" s="23"/>
      <c r="X155" s="23"/>
      <c r="Y155" s="23"/>
    </row>
    <row r="156" spans="2:25" x14ac:dyDescent="0.3">
      <c r="B156" s="6">
        <v>53827</v>
      </c>
      <c r="C156" s="6" t="str">
        <f>VLOOKUP(B156,'1_문헌특성'!A:AN,2,0)</f>
        <v>Asimakopoulos (2011)</v>
      </c>
      <c r="D156" s="23" t="str">
        <f>VLOOKUP(B156,'1_문헌특성'!A:AN,3,0)</f>
        <v>RCT</v>
      </c>
      <c r="E156" s="6" t="str">
        <f>VLOOKUP(B156,'1_문헌특성'!A:AN,8,0)</f>
        <v>남성생식기</v>
      </c>
      <c r="F156" s="6" t="str">
        <f>VLOOKUP(B156,'1_문헌특성'!A:AN,9,0)</f>
        <v>전립선암</v>
      </c>
      <c r="G156" s="6" t="str">
        <f>VLOOKUP(B156,'1_문헌특성'!A:AN,10,0)</f>
        <v>localized prostate cancer</v>
      </c>
      <c r="H156" s="6" t="str">
        <f>VLOOKUP(B156,'1_문헌특성'!A:AN,33,0)</f>
        <v>로봇 보조</v>
      </c>
      <c r="I156" s="6" t="str">
        <f>VLOOKUP(B156,'1_문헌특성'!A:AN,36,0)</f>
        <v>복강경</v>
      </c>
      <c r="J156" s="6" t="s">
        <v>118</v>
      </c>
      <c r="K156" s="6" t="s">
        <v>115</v>
      </c>
      <c r="L156" s="6"/>
      <c r="M156" s="6"/>
      <c r="N156" s="23"/>
      <c r="O156" s="23">
        <v>52</v>
      </c>
      <c r="P156" s="23">
        <v>8</v>
      </c>
      <c r="Q156" s="23">
        <v>15.4</v>
      </c>
      <c r="R156" s="23">
        <v>50</v>
      </c>
      <c r="S156" s="23">
        <v>6</v>
      </c>
      <c r="T156" s="23">
        <v>10</v>
      </c>
      <c r="U156" s="23">
        <v>0.39</v>
      </c>
      <c r="V156" s="23"/>
      <c r="W156" s="23"/>
      <c r="X156" s="23"/>
      <c r="Y156" s="23"/>
    </row>
    <row r="157" spans="2:25" x14ac:dyDescent="0.3">
      <c r="B157" s="6">
        <v>53827</v>
      </c>
      <c r="C157" s="6" t="str">
        <f>VLOOKUP(B157,'1_문헌특성'!A:AN,2,0)</f>
        <v>Asimakopoulos (2011)</v>
      </c>
      <c r="D157" s="23" t="str">
        <f>VLOOKUP(B157,'1_문헌특성'!A:AN,3,0)</f>
        <v>RCT</v>
      </c>
      <c r="E157" s="6" t="str">
        <f>VLOOKUP(B157,'1_문헌특성'!A:AN,8,0)</f>
        <v>남성생식기</v>
      </c>
      <c r="F157" s="6" t="str">
        <f>VLOOKUP(B157,'1_문헌특성'!A:AN,9,0)</f>
        <v>전립선암</v>
      </c>
      <c r="G157" s="6" t="str">
        <f>VLOOKUP(B157,'1_문헌특성'!A:AN,10,0)</f>
        <v>localized prostate cancer</v>
      </c>
      <c r="H157" s="6" t="str">
        <f>VLOOKUP(B157,'1_문헌특성'!A:AN,33,0)</f>
        <v>로봇 보조</v>
      </c>
      <c r="I157" s="6" t="str">
        <f>VLOOKUP(B157,'1_문헌특성'!A:AN,36,0)</f>
        <v>복강경</v>
      </c>
      <c r="J157" s="6" t="s">
        <v>726</v>
      </c>
      <c r="K157" s="6" t="s">
        <v>674</v>
      </c>
      <c r="L157" s="6" t="s">
        <v>675</v>
      </c>
      <c r="M157" s="6"/>
      <c r="N157" s="23" t="s">
        <v>600</v>
      </c>
      <c r="O157" s="23">
        <v>52</v>
      </c>
      <c r="P157" s="23">
        <v>49</v>
      </c>
      <c r="Q157" s="23">
        <v>94</v>
      </c>
      <c r="R157" s="23">
        <v>60</v>
      </c>
      <c r="S157" s="23">
        <v>50</v>
      </c>
      <c r="T157" s="23">
        <v>83</v>
      </c>
      <c r="U157" s="23">
        <v>7.0000000000000007E-2</v>
      </c>
      <c r="V157" s="23"/>
      <c r="W157" s="23"/>
      <c r="X157" s="23"/>
      <c r="Y157" s="23"/>
    </row>
    <row r="158" spans="2:25" x14ac:dyDescent="0.3">
      <c r="B158" s="6">
        <v>53827</v>
      </c>
      <c r="C158" s="6" t="str">
        <f>VLOOKUP(B158,'1_문헌특성'!A:AN,2,0)</f>
        <v>Asimakopoulos (2011)</v>
      </c>
      <c r="D158" s="23" t="str">
        <f>VLOOKUP(B158,'1_문헌특성'!A:AN,3,0)</f>
        <v>RCT</v>
      </c>
      <c r="E158" s="6" t="str">
        <f>VLOOKUP(B158,'1_문헌특성'!A:AN,8,0)</f>
        <v>남성생식기</v>
      </c>
      <c r="F158" s="6" t="str">
        <f>VLOOKUP(B158,'1_문헌특성'!A:AN,9,0)</f>
        <v>전립선암</v>
      </c>
      <c r="G158" s="6" t="str">
        <f>VLOOKUP(B158,'1_문헌특성'!A:AN,10,0)</f>
        <v>localized prostate cancer</v>
      </c>
      <c r="H158" s="6" t="str">
        <f>VLOOKUP(B158,'1_문헌특성'!A:AN,33,0)</f>
        <v>로봇 보조</v>
      </c>
      <c r="I158" s="6" t="str">
        <f>VLOOKUP(B158,'1_문헌특성'!A:AN,36,0)</f>
        <v>복강경</v>
      </c>
      <c r="J158" s="6" t="s">
        <v>726</v>
      </c>
      <c r="K158" s="6" t="s">
        <v>677</v>
      </c>
      <c r="L158" s="6"/>
      <c r="M158" s="6"/>
      <c r="N158" s="23"/>
      <c r="O158" s="23">
        <v>52</v>
      </c>
      <c r="P158" s="23">
        <v>1</v>
      </c>
      <c r="Q158" s="23"/>
      <c r="R158" s="23">
        <v>60</v>
      </c>
      <c r="S158" s="23">
        <v>5</v>
      </c>
      <c r="T158" s="23"/>
      <c r="U158" s="23">
        <v>0.13</v>
      </c>
      <c r="V158" s="23"/>
      <c r="W158" s="23"/>
      <c r="X158" s="23"/>
      <c r="Y158" s="23"/>
    </row>
    <row r="159" spans="2:25" x14ac:dyDescent="0.3">
      <c r="B159" s="6">
        <v>53827</v>
      </c>
      <c r="C159" s="6" t="str">
        <f>VLOOKUP(B159,'1_문헌특성'!A:AN,2,0)</f>
        <v>Asimakopoulos (2011)</v>
      </c>
      <c r="D159" s="23" t="str">
        <f>VLOOKUP(B159,'1_문헌특성'!A:AN,3,0)</f>
        <v>RCT</v>
      </c>
      <c r="E159" s="6" t="str">
        <f>VLOOKUP(B159,'1_문헌특성'!A:AN,8,0)</f>
        <v>남성생식기</v>
      </c>
      <c r="F159" s="6" t="str">
        <f>VLOOKUP(B159,'1_문헌특성'!A:AN,9,0)</f>
        <v>전립선암</v>
      </c>
      <c r="G159" s="6" t="str">
        <f>VLOOKUP(B159,'1_문헌특성'!A:AN,10,0)</f>
        <v>localized prostate cancer</v>
      </c>
      <c r="H159" s="6" t="str">
        <f>VLOOKUP(B159,'1_문헌특성'!A:AN,33,0)</f>
        <v>로봇 보조</v>
      </c>
      <c r="I159" s="6" t="str">
        <f>VLOOKUP(B159,'1_문헌특성'!A:AN,36,0)</f>
        <v>복강경</v>
      </c>
      <c r="J159" s="6" t="s">
        <v>726</v>
      </c>
      <c r="K159" s="6" t="s">
        <v>676</v>
      </c>
      <c r="L159" s="6"/>
      <c r="M159" s="6"/>
      <c r="N159" s="23"/>
      <c r="O159" s="23">
        <v>52</v>
      </c>
      <c r="P159" s="23">
        <v>1</v>
      </c>
      <c r="Q159" s="23"/>
      <c r="R159" s="23">
        <v>60</v>
      </c>
      <c r="S159" s="23">
        <v>5</v>
      </c>
      <c r="T159" s="23"/>
      <c r="U159" s="23">
        <v>0.31</v>
      </c>
      <c r="V159" s="23"/>
      <c r="W159" s="23"/>
      <c r="X159" s="23"/>
      <c r="Y159" s="23"/>
    </row>
    <row r="160" spans="2:25" x14ac:dyDescent="0.3">
      <c r="B160" s="6">
        <v>53827</v>
      </c>
      <c r="C160" s="6" t="str">
        <f>VLOOKUP(B160,'1_문헌특성'!A:AN,2,0)</f>
        <v>Asimakopoulos (2011)</v>
      </c>
      <c r="D160" s="23" t="str">
        <f>VLOOKUP(B160,'1_문헌특성'!A:AN,3,0)</f>
        <v>RCT</v>
      </c>
      <c r="E160" s="6" t="str">
        <f>VLOOKUP(B160,'1_문헌특성'!A:AN,8,0)</f>
        <v>남성생식기</v>
      </c>
      <c r="F160" s="6" t="str">
        <f>VLOOKUP(B160,'1_문헌특성'!A:AN,9,0)</f>
        <v>전립선암</v>
      </c>
      <c r="G160" s="6" t="str">
        <f>VLOOKUP(B160,'1_문헌특성'!A:AN,10,0)</f>
        <v>localized prostate cancer</v>
      </c>
      <c r="H160" s="6" t="str">
        <f>VLOOKUP(B160,'1_문헌특성'!A:AN,33,0)</f>
        <v>로봇 보조</v>
      </c>
      <c r="I160" s="6" t="str">
        <f>VLOOKUP(B160,'1_문헌특성'!A:AN,36,0)</f>
        <v>복강경</v>
      </c>
      <c r="J160" s="6" t="s">
        <v>725</v>
      </c>
      <c r="K160" s="6" t="s">
        <v>682</v>
      </c>
      <c r="L160" s="6"/>
      <c r="M160" s="6"/>
      <c r="N160" s="23"/>
      <c r="O160" s="23">
        <v>52</v>
      </c>
      <c r="P160" s="23">
        <v>0</v>
      </c>
      <c r="Q160" s="23">
        <v>0</v>
      </c>
      <c r="R160" s="23">
        <v>60</v>
      </c>
      <c r="S160" s="23">
        <v>3</v>
      </c>
      <c r="T160" s="23">
        <v>5</v>
      </c>
      <c r="U160" s="23">
        <v>0.1</v>
      </c>
      <c r="V160" s="23"/>
      <c r="W160" s="23"/>
      <c r="X160" s="23"/>
      <c r="Y160" s="23"/>
    </row>
    <row r="161" spans="2:25" x14ac:dyDescent="0.3">
      <c r="B161" s="6">
        <v>53827</v>
      </c>
      <c r="C161" s="6" t="str">
        <f>VLOOKUP(B161,'1_문헌특성'!A:AN,2,0)</f>
        <v>Asimakopoulos (2011)</v>
      </c>
      <c r="D161" s="23" t="str">
        <f>VLOOKUP(B161,'1_문헌특성'!A:AN,3,0)</f>
        <v>RCT</v>
      </c>
      <c r="E161" s="23" t="str">
        <f>VLOOKUP(B161,'1_문헌특성'!A:AN,8,0)</f>
        <v>남성생식기</v>
      </c>
      <c r="F161" s="23" t="str">
        <f>VLOOKUP(B161,'1_문헌특성'!A:AN,9,0)</f>
        <v>전립선암</v>
      </c>
      <c r="G161" s="6" t="str">
        <f>VLOOKUP(B161,'1_문헌특성'!A:AN,10,0)</f>
        <v>localized prostate cancer</v>
      </c>
      <c r="H161" s="6" t="str">
        <f>VLOOKUP(B161,'1_문헌특성'!A:AN,33,0)</f>
        <v>로봇 보조</v>
      </c>
      <c r="I161" s="6" t="str">
        <f>VLOOKUP(B161,'1_문헌특성'!A:AN,36,0)</f>
        <v>복강경</v>
      </c>
      <c r="J161" s="6" t="s">
        <v>105</v>
      </c>
      <c r="K161" s="6" t="s">
        <v>685</v>
      </c>
      <c r="L161" s="6" t="s">
        <v>686</v>
      </c>
      <c r="M161" s="6"/>
      <c r="N161" s="23"/>
      <c r="O161" s="23">
        <v>52</v>
      </c>
      <c r="P161" s="23">
        <v>0</v>
      </c>
      <c r="Q161" s="23"/>
      <c r="R161" s="23">
        <v>60</v>
      </c>
      <c r="S161" s="23">
        <v>0</v>
      </c>
      <c r="T161" s="23"/>
      <c r="U161" s="23"/>
      <c r="V161" s="23"/>
      <c r="W161" s="23"/>
      <c r="X161" s="23"/>
      <c r="Y161" s="23"/>
    </row>
    <row r="162" spans="2:25" x14ac:dyDescent="0.3">
      <c r="B162" s="6">
        <v>53827</v>
      </c>
      <c r="C162" s="6" t="str">
        <f>VLOOKUP(B162,'1_문헌특성'!A:AN,2,0)</f>
        <v>Asimakopoulos (2011)</v>
      </c>
      <c r="D162" s="23" t="str">
        <f>VLOOKUP(B162,'1_문헌특성'!A:AN,3,0)</f>
        <v>RCT</v>
      </c>
      <c r="E162" s="23" t="str">
        <f>VLOOKUP(B162,'1_문헌특성'!A:AN,8,0)</f>
        <v>남성생식기</v>
      </c>
      <c r="F162" s="23" t="str">
        <f>VLOOKUP(B162,'1_문헌특성'!A:AN,9,0)</f>
        <v>전립선암</v>
      </c>
      <c r="G162" s="6" t="str">
        <f>VLOOKUP(B162,'1_문헌특성'!A:AN,10,0)</f>
        <v>localized prostate cancer</v>
      </c>
      <c r="H162" s="6" t="str">
        <f>VLOOKUP(B162,'1_문헌특성'!A:AN,33,0)</f>
        <v>로봇 보조</v>
      </c>
      <c r="I162" s="6" t="str">
        <f>VLOOKUP(B162,'1_문헌특성'!A:AN,36,0)</f>
        <v>복강경</v>
      </c>
      <c r="J162" s="6" t="s">
        <v>691</v>
      </c>
      <c r="K162" s="6" t="s">
        <v>690</v>
      </c>
      <c r="L162" s="6" t="s">
        <v>687</v>
      </c>
      <c r="M162" s="6"/>
      <c r="N162" s="23"/>
      <c r="O162" s="23">
        <v>52</v>
      </c>
      <c r="P162" s="23">
        <v>7</v>
      </c>
      <c r="Q162" s="23"/>
      <c r="R162" s="23">
        <v>60</v>
      </c>
      <c r="S162" s="23">
        <v>5</v>
      </c>
      <c r="T162" s="23"/>
      <c r="U162" s="23"/>
      <c r="V162" s="23"/>
      <c r="W162" s="23"/>
      <c r="X162" s="23"/>
      <c r="Y162" s="23"/>
    </row>
    <row r="163" spans="2:25" x14ac:dyDescent="0.3">
      <c r="B163" s="6">
        <v>53827</v>
      </c>
      <c r="C163" s="6" t="str">
        <f>VLOOKUP(B163,'1_문헌특성'!A:AN,2,0)</f>
        <v>Asimakopoulos (2011)</v>
      </c>
      <c r="D163" s="23" t="str">
        <f>VLOOKUP(B163,'1_문헌특성'!A:AN,3,0)</f>
        <v>RCT</v>
      </c>
      <c r="E163" s="23" t="str">
        <f>VLOOKUP(B163,'1_문헌특성'!A:AN,8,0)</f>
        <v>남성생식기</v>
      </c>
      <c r="F163" s="23" t="str">
        <f>VLOOKUP(B163,'1_문헌특성'!A:AN,9,0)</f>
        <v>전립선암</v>
      </c>
      <c r="G163" s="6" t="str">
        <f>VLOOKUP(B163,'1_문헌특성'!A:AN,10,0)</f>
        <v>localized prostate cancer</v>
      </c>
      <c r="H163" s="6" t="str">
        <f>VLOOKUP(B163,'1_문헌특성'!A:AN,33,0)</f>
        <v>로봇 보조</v>
      </c>
      <c r="I163" s="6" t="str">
        <f>VLOOKUP(B163,'1_문헌특성'!A:AN,36,0)</f>
        <v>복강경</v>
      </c>
      <c r="J163" s="6" t="s">
        <v>691</v>
      </c>
      <c r="K163" s="6" t="s">
        <v>689</v>
      </c>
      <c r="L163" s="6"/>
      <c r="M163" s="6"/>
      <c r="N163" s="23"/>
      <c r="O163" s="23">
        <v>52</v>
      </c>
      <c r="P163" s="23">
        <v>1</v>
      </c>
      <c r="Q163" s="23"/>
      <c r="R163" s="23">
        <v>60</v>
      </c>
      <c r="S163" s="23">
        <v>0</v>
      </c>
      <c r="T163" s="23"/>
      <c r="U163" s="23"/>
      <c r="V163" s="23"/>
      <c r="W163" s="23"/>
      <c r="X163" s="23"/>
      <c r="Y163" s="23"/>
    </row>
    <row r="164" spans="2:25" x14ac:dyDescent="0.3">
      <c r="B164" s="6">
        <v>53827</v>
      </c>
      <c r="C164" s="6" t="str">
        <f>VLOOKUP(B164,'1_문헌특성'!A:AN,2,0)</f>
        <v>Asimakopoulos (2011)</v>
      </c>
      <c r="D164" s="23" t="str">
        <f>VLOOKUP(B164,'1_문헌특성'!A:AN,3,0)</f>
        <v>RCT</v>
      </c>
      <c r="E164" s="23" t="str">
        <f>VLOOKUP(B164,'1_문헌특성'!A:AN,8,0)</f>
        <v>남성생식기</v>
      </c>
      <c r="F164" s="23" t="str">
        <f>VLOOKUP(B164,'1_문헌특성'!A:AN,9,0)</f>
        <v>전립선암</v>
      </c>
      <c r="G164" s="6" t="str">
        <f>VLOOKUP(B164,'1_문헌특성'!A:AN,10,0)</f>
        <v>localized prostate cancer</v>
      </c>
      <c r="H164" s="6" t="str">
        <f>VLOOKUP(B164,'1_문헌특성'!A:AN,33,0)</f>
        <v>로봇 보조</v>
      </c>
      <c r="I164" s="6" t="str">
        <f>VLOOKUP(B164,'1_문헌특성'!A:AN,36,0)</f>
        <v>복강경</v>
      </c>
      <c r="J164" s="6" t="s">
        <v>691</v>
      </c>
      <c r="K164" s="6" t="s">
        <v>688</v>
      </c>
      <c r="L164" s="6"/>
      <c r="M164" s="6"/>
      <c r="N164" s="23"/>
      <c r="O164" s="23">
        <v>52</v>
      </c>
      <c r="P164" s="23">
        <v>8</v>
      </c>
      <c r="Q164" s="23">
        <v>15</v>
      </c>
      <c r="R164" s="23">
        <v>60</v>
      </c>
      <c r="S164" s="23">
        <v>5</v>
      </c>
      <c r="T164" s="23">
        <v>8</v>
      </c>
      <c r="U164" s="23">
        <v>0.24</v>
      </c>
      <c r="V164" s="23"/>
      <c r="W164" s="23"/>
      <c r="X164" s="23"/>
      <c r="Y164" s="23"/>
    </row>
    <row r="165" spans="2:25" x14ac:dyDescent="0.3">
      <c r="B165" s="6">
        <v>53827</v>
      </c>
      <c r="C165" s="6" t="str">
        <f>VLOOKUP(B165,'1_문헌특성'!A:AN,2,0)</f>
        <v>Asimakopoulos (2011)</v>
      </c>
      <c r="D165" s="23" t="str">
        <f>VLOOKUP(B165,'1_문헌특성'!A:AN,3,0)</f>
        <v>RCT</v>
      </c>
      <c r="E165" s="6" t="str">
        <f>VLOOKUP(B165,'1_문헌특성'!A:AN,8,0)</f>
        <v>남성생식기</v>
      </c>
      <c r="F165" s="6" t="str">
        <f>VLOOKUP(B165,'1_문헌특성'!A:AN,9,0)</f>
        <v>전립선암</v>
      </c>
      <c r="G165" s="6" t="str">
        <f>VLOOKUP(B165,'1_문헌특성'!A:AN,10,0)</f>
        <v>localized prostate cancer</v>
      </c>
      <c r="H165" s="6" t="str">
        <f>VLOOKUP(B165,'1_문헌특성'!A:AN,33,0)</f>
        <v>로봇 보조</v>
      </c>
      <c r="I165" s="6" t="str">
        <f>VLOOKUP(B165,'1_문헌특성'!A:AN,36,0)</f>
        <v>복강경</v>
      </c>
      <c r="J165" s="6" t="s">
        <v>727</v>
      </c>
      <c r="K165" s="6" t="s">
        <v>696</v>
      </c>
      <c r="L165" s="6" t="s">
        <v>706</v>
      </c>
      <c r="M165" s="6"/>
      <c r="N165" s="23" t="s">
        <v>701</v>
      </c>
      <c r="O165" s="23">
        <v>52</v>
      </c>
      <c r="P165" s="23">
        <v>22</v>
      </c>
      <c r="Q165" s="23"/>
      <c r="R165" s="23">
        <v>60</v>
      </c>
      <c r="S165" s="23">
        <v>23</v>
      </c>
      <c r="T165" s="23"/>
      <c r="U165" s="23"/>
      <c r="V165" s="23"/>
      <c r="W165" s="23"/>
      <c r="X165" s="23"/>
      <c r="Y165" s="23"/>
    </row>
    <row r="166" spans="2:25" x14ac:dyDescent="0.3">
      <c r="B166" s="6">
        <v>53827</v>
      </c>
      <c r="C166" s="6" t="str">
        <f>VLOOKUP(B166,'1_문헌특성'!A:AN,2,0)</f>
        <v>Asimakopoulos (2011)</v>
      </c>
      <c r="D166" s="23" t="str">
        <f>VLOOKUP(B166,'1_문헌특성'!A:AN,3,0)</f>
        <v>RCT</v>
      </c>
      <c r="E166" s="6" t="str">
        <f>VLOOKUP(B166,'1_문헌특성'!A:AN,8,0)</f>
        <v>남성생식기</v>
      </c>
      <c r="F166" s="6" t="str">
        <f>VLOOKUP(B166,'1_문헌특성'!A:AN,9,0)</f>
        <v>전립선암</v>
      </c>
      <c r="G166" s="6" t="str">
        <f>VLOOKUP(B166,'1_문헌특성'!A:AN,10,0)</f>
        <v>localized prostate cancer</v>
      </c>
      <c r="H166" s="6" t="str">
        <f>VLOOKUP(B166,'1_문헌특성'!A:AN,33,0)</f>
        <v>로봇 보조</v>
      </c>
      <c r="I166" s="6" t="str">
        <f>VLOOKUP(B166,'1_문헌특성'!A:AN,36,0)</f>
        <v>복강경</v>
      </c>
      <c r="J166" s="6" t="s">
        <v>727</v>
      </c>
      <c r="K166" s="6" t="s">
        <v>697</v>
      </c>
      <c r="L166" s="6" t="s">
        <v>707</v>
      </c>
      <c r="M166" s="6"/>
      <c r="N166" s="23" t="s">
        <v>701</v>
      </c>
      <c r="O166" s="23">
        <v>52</v>
      </c>
      <c r="P166" s="23">
        <v>30</v>
      </c>
      <c r="Q166" s="23"/>
      <c r="R166" s="23">
        <v>60</v>
      </c>
      <c r="S166" s="23">
        <v>37</v>
      </c>
      <c r="T166" s="23"/>
      <c r="U166" s="23"/>
      <c r="V166" s="23"/>
      <c r="W166" s="23"/>
      <c r="X166" s="23"/>
      <c r="Y166" s="23"/>
    </row>
    <row r="167" spans="2:25" x14ac:dyDescent="0.3">
      <c r="B167" s="6">
        <v>53827</v>
      </c>
      <c r="C167" s="6" t="str">
        <f>VLOOKUP(B167,'1_문헌특성'!A:AN,2,0)</f>
        <v>Asimakopoulos (2011)</v>
      </c>
      <c r="D167" s="23" t="str">
        <f>VLOOKUP(B167,'1_문헌특성'!A:AN,3,0)</f>
        <v>RCT</v>
      </c>
      <c r="E167" s="6" t="str">
        <f>VLOOKUP(B167,'1_문헌특성'!A:AN,8,0)</f>
        <v>남성생식기</v>
      </c>
      <c r="F167" s="6" t="str">
        <f>VLOOKUP(B167,'1_문헌특성'!A:AN,9,0)</f>
        <v>전립선암</v>
      </c>
      <c r="G167" s="6" t="str">
        <f>VLOOKUP(B167,'1_문헌특성'!A:AN,10,0)</f>
        <v>localized prostate cancer</v>
      </c>
      <c r="H167" s="6" t="str">
        <f>VLOOKUP(B167,'1_문헌특성'!A:AN,33,0)</f>
        <v>로봇 보조</v>
      </c>
      <c r="I167" s="6" t="str">
        <f>VLOOKUP(B167,'1_문헌특성'!A:AN,36,0)</f>
        <v>복강경</v>
      </c>
      <c r="J167" s="6" t="s">
        <v>727</v>
      </c>
      <c r="K167" s="6" t="s">
        <v>696</v>
      </c>
      <c r="L167" s="6" t="s">
        <v>706</v>
      </c>
      <c r="M167" s="6"/>
      <c r="N167" s="23" t="s">
        <v>695</v>
      </c>
      <c r="O167" s="23">
        <v>52</v>
      </c>
      <c r="P167" s="23">
        <v>22</v>
      </c>
      <c r="Q167" s="23">
        <v>42</v>
      </c>
      <c r="R167" s="23">
        <v>60</v>
      </c>
      <c r="S167" s="23">
        <v>14</v>
      </c>
      <c r="T167" s="23">
        <v>23</v>
      </c>
      <c r="U167" s="23">
        <v>3.2000000000000001E-2</v>
      </c>
      <c r="V167" s="23" t="s">
        <v>702</v>
      </c>
      <c r="W167" s="23">
        <v>1.81</v>
      </c>
      <c r="X167" s="23"/>
      <c r="Y167" s="23"/>
    </row>
    <row r="168" spans="2:25" x14ac:dyDescent="0.3">
      <c r="B168" s="6">
        <v>53827</v>
      </c>
      <c r="C168" s="6" t="str">
        <f>VLOOKUP(B168,'1_문헌특성'!A:AN,2,0)</f>
        <v>Asimakopoulos (2011)</v>
      </c>
      <c r="D168" s="23" t="str">
        <f>VLOOKUP(B168,'1_문헌특성'!A:AN,3,0)</f>
        <v>RCT</v>
      </c>
      <c r="E168" s="6" t="str">
        <f>VLOOKUP(B168,'1_문헌특성'!A:AN,8,0)</f>
        <v>남성생식기</v>
      </c>
      <c r="F168" s="6" t="str">
        <f>VLOOKUP(B168,'1_문헌특성'!A:AN,9,0)</f>
        <v>전립선암</v>
      </c>
      <c r="G168" s="6" t="str">
        <f>VLOOKUP(B168,'1_문헌특성'!A:AN,10,0)</f>
        <v>localized prostate cancer</v>
      </c>
      <c r="H168" s="6" t="str">
        <f>VLOOKUP(B168,'1_문헌특성'!A:AN,33,0)</f>
        <v>로봇 보조</v>
      </c>
      <c r="I168" s="6" t="str">
        <f>VLOOKUP(B168,'1_문헌특성'!A:AN,36,0)</f>
        <v>복강경</v>
      </c>
      <c r="J168" s="6" t="s">
        <v>727</v>
      </c>
      <c r="K168" s="6" t="s">
        <v>697</v>
      </c>
      <c r="L168" s="6" t="s">
        <v>707</v>
      </c>
      <c r="M168" s="6"/>
      <c r="N168" s="23" t="s">
        <v>695</v>
      </c>
      <c r="O168" s="23">
        <v>52</v>
      </c>
      <c r="P168" s="23">
        <v>11</v>
      </c>
      <c r="Q168" s="23">
        <v>21</v>
      </c>
      <c r="R168" s="23">
        <v>60</v>
      </c>
      <c r="S168" s="23">
        <v>9</v>
      </c>
      <c r="T168" s="23">
        <v>15</v>
      </c>
      <c r="U168" s="23">
        <v>0.39</v>
      </c>
      <c r="V168" s="23" t="s">
        <v>702</v>
      </c>
      <c r="W168" s="23">
        <v>1.41</v>
      </c>
      <c r="X168" s="23"/>
      <c r="Y168" s="23"/>
    </row>
    <row r="169" spans="2:25" x14ac:dyDescent="0.3">
      <c r="B169" s="6">
        <v>53827</v>
      </c>
      <c r="C169" s="6" t="str">
        <f>VLOOKUP(B169,'1_문헌특성'!A:AN,2,0)</f>
        <v>Asimakopoulos (2011)</v>
      </c>
      <c r="D169" s="23" t="str">
        <f>VLOOKUP(B169,'1_문헌특성'!A:AN,3,0)</f>
        <v>RCT</v>
      </c>
      <c r="E169" s="6" t="str">
        <f>VLOOKUP(B169,'1_문헌특성'!A:AN,8,0)</f>
        <v>남성생식기</v>
      </c>
      <c r="F169" s="6" t="str">
        <f>VLOOKUP(B169,'1_문헌특성'!A:AN,9,0)</f>
        <v>전립선암</v>
      </c>
      <c r="G169" s="6" t="str">
        <f>VLOOKUP(B169,'1_문헌특성'!A:AN,10,0)</f>
        <v>localized prostate cancer</v>
      </c>
      <c r="H169" s="6" t="str">
        <f>VLOOKUP(B169,'1_문헌특성'!A:AN,33,0)</f>
        <v>로봇 보조</v>
      </c>
      <c r="I169" s="6" t="str">
        <f>VLOOKUP(B169,'1_문헌특성'!A:AN,36,0)</f>
        <v>복강경</v>
      </c>
      <c r="J169" s="6" t="s">
        <v>727</v>
      </c>
      <c r="K169" s="6" t="s">
        <v>698</v>
      </c>
      <c r="L169" s="6" t="s">
        <v>708</v>
      </c>
      <c r="M169" s="6"/>
      <c r="N169" s="23" t="s">
        <v>695</v>
      </c>
      <c r="O169" s="23">
        <v>52</v>
      </c>
      <c r="P169" s="23">
        <v>13</v>
      </c>
      <c r="Q169" s="23">
        <v>25</v>
      </c>
      <c r="R169" s="23">
        <v>60</v>
      </c>
      <c r="S169" s="23">
        <v>19</v>
      </c>
      <c r="T169" s="23">
        <v>32</v>
      </c>
      <c r="U169" s="23">
        <v>0.43</v>
      </c>
      <c r="V169" s="23" t="s">
        <v>702</v>
      </c>
      <c r="W169" s="23">
        <v>0.79</v>
      </c>
      <c r="X169" s="23"/>
      <c r="Y169" s="23"/>
    </row>
    <row r="170" spans="2:25" x14ac:dyDescent="0.3">
      <c r="B170" s="6">
        <v>53827</v>
      </c>
      <c r="C170" s="6" t="str">
        <f>VLOOKUP(B170,'1_문헌특성'!A:AN,2,0)</f>
        <v>Asimakopoulos (2011)</v>
      </c>
      <c r="D170" s="23" t="str">
        <f>VLOOKUP(B170,'1_문헌특성'!A:AN,3,0)</f>
        <v>RCT</v>
      </c>
      <c r="E170" s="6" t="str">
        <f>VLOOKUP(B170,'1_문헌특성'!A:AN,8,0)</f>
        <v>남성생식기</v>
      </c>
      <c r="F170" s="6" t="str">
        <f>VLOOKUP(B170,'1_문헌특성'!A:AN,9,0)</f>
        <v>전립선암</v>
      </c>
      <c r="G170" s="6" t="str">
        <f>VLOOKUP(B170,'1_문헌특성'!A:AN,10,0)</f>
        <v>localized prostate cancer</v>
      </c>
      <c r="H170" s="6" t="str">
        <f>VLOOKUP(B170,'1_문헌특성'!A:AN,33,0)</f>
        <v>로봇 보조</v>
      </c>
      <c r="I170" s="6" t="str">
        <f>VLOOKUP(B170,'1_문헌특성'!A:AN,36,0)</f>
        <v>복강경</v>
      </c>
      <c r="J170" s="6" t="s">
        <v>727</v>
      </c>
      <c r="K170" s="6" t="s">
        <v>699</v>
      </c>
      <c r="L170" s="6" t="s">
        <v>709</v>
      </c>
      <c r="M170" s="6"/>
      <c r="N170" s="23" t="s">
        <v>695</v>
      </c>
      <c r="O170" s="23">
        <v>52</v>
      </c>
      <c r="P170" s="23">
        <v>4</v>
      </c>
      <c r="Q170" s="23">
        <v>8</v>
      </c>
      <c r="R170" s="23">
        <v>60</v>
      </c>
      <c r="S170" s="23">
        <v>15</v>
      </c>
      <c r="T170" s="23">
        <v>25</v>
      </c>
      <c r="U170" s="23">
        <v>1.4999999999999999E-2</v>
      </c>
      <c r="V170" s="23" t="s">
        <v>702</v>
      </c>
      <c r="W170" s="23">
        <v>0.31</v>
      </c>
      <c r="X170" s="23"/>
      <c r="Y170" s="23"/>
    </row>
    <row r="171" spans="2:25" x14ac:dyDescent="0.3">
      <c r="B171" s="6">
        <v>53827</v>
      </c>
      <c r="C171" s="6" t="str">
        <f>VLOOKUP(B171,'1_문헌특성'!A:AN,2,0)</f>
        <v>Asimakopoulos (2011)</v>
      </c>
      <c r="D171" s="23" t="str">
        <f>VLOOKUP(B171,'1_문헌특성'!A:AN,3,0)</f>
        <v>RCT</v>
      </c>
      <c r="E171" s="6" t="str">
        <f>VLOOKUP(B171,'1_문헌특성'!A:AN,8,0)</f>
        <v>남성생식기</v>
      </c>
      <c r="F171" s="6" t="str">
        <f>VLOOKUP(B171,'1_문헌특성'!A:AN,9,0)</f>
        <v>전립선암</v>
      </c>
      <c r="G171" s="6" t="str">
        <f>VLOOKUP(B171,'1_문헌특성'!A:AN,10,0)</f>
        <v>localized prostate cancer</v>
      </c>
      <c r="H171" s="6" t="str">
        <f>VLOOKUP(B171,'1_문헌특성'!A:AN,33,0)</f>
        <v>로봇 보조</v>
      </c>
      <c r="I171" s="6" t="str">
        <f>VLOOKUP(B171,'1_문헌특성'!A:AN,36,0)</f>
        <v>복강경</v>
      </c>
      <c r="J171" s="6" t="s">
        <v>727</v>
      </c>
      <c r="K171" s="6" t="s">
        <v>700</v>
      </c>
      <c r="L171" s="6"/>
      <c r="M171" s="6"/>
      <c r="N171" s="23" t="s">
        <v>695</v>
      </c>
      <c r="O171" s="23">
        <v>52</v>
      </c>
      <c r="P171" s="23">
        <v>33</v>
      </c>
      <c r="Q171" s="23">
        <v>63</v>
      </c>
      <c r="R171" s="23">
        <v>60</v>
      </c>
      <c r="S171" s="23">
        <v>23</v>
      </c>
      <c r="T171" s="23">
        <v>38</v>
      </c>
      <c r="U171" s="23">
        <v>8.0000000000000002E-3</v>
      </c>
      <c r="V171" s="23" t="s">
        <v>702</v>
      </c>
      <c r="W171" s="23">
        <v>1.66</v>
      </c>
      <c r="X171" s="23"/>
      <c r="Y171" s="23"/>
    </row>
    <row r="172" spans="2:25" x14ac:dyDescent="0.3">
      <c r="B172" s="6">
        <v>53827</v>
      </c>
      <c r="C172" s="6" t="str">
        <f>VLOOKUP(B172,'1_문헌특성'!A:AN,2,0)</f>
        <v>Asimakopoulos (2011)</v>
      </c>
      <c r="D172" s="23" t="str">
        <f>VLOOKUP(B172,'1_문헌특성'!A:AN,3,0)</f>
        <v>RCT</v>
      </c>
      <c r="E172" s="6" t="str">
        <f>VLOOKUP(B172,'1_문헌특성'!A:AN,8,0)</f>
        <v>남성생식기</v>
      </c>
      <c r="F172" s="6" t="str">
        <f>VLOOKUP(B172,'1_문헌특성'!A:AN,9,0)</f>
        <v>전립선암</v>
      </c>
      <c r="G172" s="6" t="str">
        <f>VLOOKUP(B172,'1_문헌특성'!A:AN,10,0)</f>
        <v>localized prostate cancer</v>
      </c>
      <c r="H172" s="6" t="str">
        <f>VLOOKUP(B172,'1_문헌특성'!A:AN,33,0)</f>
        <v>로봇 보조</v>
      </c>
      <c r="I172" s="6" t="str">
        <f>VLOOKUP(B172,'1_문헌특성'!A:AN,36,0)</f>
        <v>복강경</v>
      </c>
      <c r="J172" s="6" t="s">
        <v>727</v>
      </c>
      <c r="K172" s="6" t="s">
        <v>703</v>
      </c>
      <c r="L172" s="6" t="s">
        <v>704</v>
      </c>
      <c r="M172" s="6"/>
      <c r="N172" s="23"/>
      <c r="O172" s="23">
        <v>52</v>
      </c>
      <c r="P172" s="23">
        <v>40</v>
      </c>
      <c r="Q172" s="23">
        <v>77</v>
      </c>
      <c r="R172" s="23">
        <v>60</v>
      </c>
      <c r="S172" s="23">
        <v>19</v>
      </c>
      <c r="T172" s="23">
        <v>32</v>
      </c>
      <c r="U172" s="23">
        <v>1E-4</v>
      </c>
      <c r="V172" s="23"/>
      <c r="W172" s="23"/>
      <c r="X172" s="23"/>
      <c r="Y172" s="23"/>
    </row>
  </sheetData>
  <sheetProtection algorithmName="SHA-512" hashValue="lhAI3DDleouAAAzaWhypwaqybE1msi1mncs2l8eYip9wuRfhkDnDI44UksgbmfwgpT/TxpTD1L29FLYL72MADw==" saltValue="nVGlv3JU+uHke20/yoeMSQ==" spinCount="100000" sheet="1" objects="1" scenarios="1" selectLockedCells="1" selectUnlockedCells="1"/>
  <autoFilter ref="B7:Z172"/>
  <mergeCells count="4">
    <mergeCell ref="O6:Q6"/>
    <mergeCell ref="R6:T6"/>
    <mergeCell ref="V6:X6"/>
    <mergeCell ref="Y6:Y7"/>
  </mergeCells>
  <phoneticPr fontId="1"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
  <sheetViews>
    <sheetView zoomScale="85" zoomScaleNormal="85" workbookViewId="0">
      <pane xSplit="6" ySplit="5" topLeftCell="J6" activePane="bottomRight" state="frozen"/>
      <selection pane="topRight" activeCell="G1" sqref="G1"/>
      <selection pane="bottomLeft" activeCell="A7" sqref="A7"/>
      <selection pane="bottomRight" activeCell="C6" sqref="C6"/>
    </sheetView>
  </sheetViews>
  <sheetFormatPr defaultRowHeight="12" x14ac:dyDescent="0.3"/>
  <cols>
    <col min="1" max="1" width="9" style="1"/>
    <col min="2" max="2" width="0" style="1" hidden="1" customWidth="1"/>
    <col min="3" max="3" width="14" style="21" customWidth="1"/>
    <col min="4" max="6" width="9" style="1"/>
    <col min="7" max="7" width="10.75" style="11" customWidth="1"/>
    <col min="8" max="8" width="26.625" style="21" customWidth="1"/>
    <col min="9" max="9" width="10.625" style="11" customWidth="1"/>
    <col min="10" max="10" width="26.625" style="21" customWidth="1"/>
    <col min="11" max="11" width="10.625" style="11" customWidth="1"/>
    <col min="12" max="12" width="26.625" style="21" customWidth="1"/>
    <col min="13" max="13" width="10.5" style="11" customWidth="1"/>
    <col min="14" max="14" width="26" style="21" customWidth="1"/>
    <col min="15" max="15" width="10.625" style="34" customWidth="1"/>
    <col min="16" max="16" width="26" style="33" customWidth="1"/>
    <col min="17" max="17" width="10.5" style="11" customWidth="1"/>
    <col min="18" max="18" width="26" style="21" customWidth="1"/>
    <col min="19" max="19" width="10.625" style="11" customWidth="1"/>
    <col min="20" max="20" width="26" style="21" customWidth="1"/>
    <col min="21" max="21" width="10.25" style="11" customWidth="1"/>
    <col min="22" max="16384" width="9" style="1"/>
  </cols>
  <sheetData>
    <row r="1" spans="2:21" hidden="1" x14ac:dyDescent="0.3">
      <c r="B1" s="2" t="s">
        <v>72</v>
      </c>
    </row>
    <row r="2" spans="2:21" hidden="1" x14ac:dyDescent="0.3">
      <c r="B2" s="9"/>
    </row>
    <row r="3" spans="2:21" hidden="1" x14ac:dyDescent="0.3">
      <c r="B3" s="10"/>
    </row>
    <row r="4" spans="2:21" x14ac:dyDescent="0.3">
      <c r="G4" s="11" t="s">
        <v>74</v>
      </c>
    </row>
    <row r="5" spans="2:21" s="21" customFormat="1" ht="48" x14ac:dyDescent="0.3">
      <c r="B5" s="20" t="s">
        <v>59</v>
      </c>
      <c r="C5" s="20" t="s">
        <v>60</v>
      </c>
      <c r="D5" s="20" t="s">
        <v>49</v>
      </c>
      <c r="E5" s="20" t="s">
        <v>51</v>
      </c>
      <c r="F5" s="20" t="s">
        <v>50</v>
      </c>
      <c r="G5" s="20" t="s">
        <v>731</v>
      </c>
      <c r="H5" s="20" t="s">
        <v>61</v>
      </c>
      <c r="I5" s="20" t="s">
        <v>732</v>
      </c>
      <c r="J5" s="20" t="s">
        <v>62</v>
      </c>
      <c r="K5" s="20" t="s">
        <v>733</v>
      </c>
      <c r="L5" s="20" t="s">
        <v>63</v>
      </c>
      <c r="M5" s="35" t="s">
        <v>739</v>
      </c>
      <c r="N5" s="18" t="s">
        <v>740</v>
      </c>
      <c r="O5" s="35" t="s">
        <v>741</v>
      </c>
      <c r="P5" s="18" t="s">
        <v>742</v>
      </c>
      <c r="Q5" s="20" t="s">
        <v>734</v>
      </c>
      <c r="R5" s="20" t="s">
        <v>64</v>
      </c>
      <c r="S5" s="20" t="s">
        <v>735</v>
      </c>
      <c r="T5" s="20" t="s">
        <v>65</v>
      </c>
      <c r="U5" s="20" t="s">
        <v>710</v>
      </c>
    </row>
    <row r="6" spans="2:21" ht="120" x14ac:dyDescent="0.3">
      <c r="B6" s="4">
        <v>1633</v>
      </c>
      <c r="C6" s="15" t="s">
        <v>736</v>
      </c>
      <c r="D6" s="6" t="str">
        <f>VLOOKUP(B6,'1_문헌특성'!A:AN,3,0)</f>
        <v>RCT</v>
      </c>
      <c r="E6" s="6" t="str">
        <f>VLOOKUP(B6,'1_문헌특성'!A:AN,8,0)</f>
        <v>남성생식기</v>
      </c>
      <c r="F6" s="6" t="str">
        <f>VLOOKUP(B6,'1_문헌특성'!A:AN,9,0)</f>
        <v>전립선암</v>
      </c>
      <c r="G6" s="12" t="s">
        <v>121</v>
      </c>
      <c r="H6" s="5" t="s">
        <v>146</v>
      </c>
      <c r="I6" s="12" t="s">
        <v>132</v>
      </c>
      <c r="J6" s="5" t="s">
        <v>133</v>
      </c>
      <c r="K6" s="12" t="s">
        <v>86</v>
      </c>
      <c r="L6" s="5" t="s">
        <v>713</v>
      </c>
      <c r="M6" s="12" t="s">
        <v>132</v>
      </c>
      <c r="N6" s="5" t="s">
        <v>133</v>
      </c>
      <c r="O6" s="16" t="s">
        <v>87</v>
      </c>
      <c r="P6" s="14" t="s">
        <v>729</v>
      </c>
      <c r="Q6" s="12" t="s">
        <v>121</v>
      </c>
      <c r="R6" s="5" t="s">
        <v>157</v>
      </c>
      <c r="S6" s="12" t="s">
        <v>86</v>
      </c>
      <c r="T6" s="5" t="s">
        <v>88</v>
      </c>
      <c r="U6" s="12" t="s">
        <v>711</v>
      </c>
    </row>
    <row r="7" spans="2:21" ht="132" x14ac:dyDescent="0.3">
      <c r="B7" s="4">
        <v>13733</v>
      </c>
      <c r="C7" s="15" t="s">
        <v>737</v>
      </c>
      <c r="D7" s="6" t="str">
        <f>VLOOKUP(B7,'1_문헌특성'!A:AN,3,0)</f>
        <v>RCT</v>
      </c>
      <c r="E7" s="6" t="str">
        <f>VLOOKUP(B7,'1_문헌특성'!A:AN,8,0)</f>
        <v>남성생식기</v>
      </c>
      <c r="F7" s="6" t="str">
        <f>VLOOKUP(B7,'1_문헌특성'!A:AN,9,0)</f>
        <v>전립선암</v>
      </c>
      <c r="G7" s="12" t="s">
        <v>308</v>
      </c>
      <c r="H7" s="5" t="s">
        <v>306</v>
      </c>
      <c r="I7" s="12" t="s">
        <v>308</v>
      </c>
      <c r="J7" s="5" t="s">
        <v>309</v>
      </c>
      <c r="K7" s="12" t="s">
        <v>86</v>
      </c>
      <c r="L7" s="5" t="s">
        <v>715</v>
      </c>
      <c r="M7" s="12" t="s">
        <v>308</v>
      </c>
      <c r="N7" s="15" t="s">
        <v>714</v>
      </c>
      <c r="O7" s="16" t="s">
        <v>712</v>
      </c>
      <c r="P7" s="15" t="s">
        <v>307</v>
      </c>
      <c r="Q7" s="12" t="s">
        <v>86</v>
      </c>
      <c r="R7" s="5" t="s">
        <v>671</v>
      </c>
      <c r="S7" s="12" t="s">
        <v>86</v>
      </c>
      <c r="T7" s="5" t="s">
        <v>88</v>
      </c>
      <c r="U7" s="12" t="s">
        <v>711</v>
      </c>
    </row>
    <row r="8" spans="2:21" ht="60" x14ac:dyDescent="0.3">
      <c r="B8" s="4">
        <v>51056</v>
      </c>
      <c r="C8" s="15" t="s">
        <v>738</v>
      </c>
      <c r="D8" s="6" t="str">
        <f>VLOOKUP(B8,'1_문헌특성'!A:AN,3,0)</f>
        <v>RCT</v>
      </c>
      <c r="E8" s="6" t="str">
        <f>VLOOKUP(B8,'1_문헌특성'!A:AN,8,0)</f>
        <v>남성생식기</v>
      </c>
      <c r="F8" s="6" t="str">
        <f>VLOOKUP(B8,'1_문헌특성'!A:AN,9,0)</f>
        <v>전립선암</v>
      </c>
      <c r="G8" s="12" t="s">
        <v>308</v>
      </c>
      <c r="H8" s="5" t="s">
        <v>552</v>
      </c>
      <c r="I8" s="12" t="s">
        <v>308</v>
      </c>
      <c r="J8" s="5" t="s">
        <v>552</v>
      </c>
      <c r="K8" s="12" t="s">
        <v>86</v>
      </c>
      <c r="L8" s="5" t="s">
        <v>716</v>
      </c>
      <c r="M8" s="12" t="s">
        <v>132</v>
      </c>
      <c r="N8" s="5" t="s">
        <v>553</v>
      </c>
      <c r="O8" s="16" t="s">
        <v>712</v>
      </c>
      <c r="P8" s="14" t="s">
        <v>717</v>
      </c>
      <c r="Q8" s="12" t="s">
        <v>308</v>
      </c>
      <c r="R8" s="5" t="s">
        <v>585</v>
      </c>
      <c r="S8" s="12" t="s">
        <v>308</v>
      </c>
      <c r="T8" s="5" t="s">
        <v>88</v>
      </c>
      <c r="U8" s="12" t="s">
        <v>711</v>
      </c>
    </row>
    <row r="9" spans="2:21" ht="180" x14ac:dyDescent="0.3">
      <c r="B9" s="4">
        <v>53827</v>
      </c>
      <c r="C9" s="15" t="str">
        <f>VLOOKUP(B9,'1_문헌특성'!A:AN,2,0)</f>
        <v>Asimakopoulos (2011)</v>
      </c>
      <c r="D9" s="6" t="str">
        <f>VLOOKUP(B9,'1_문헌특성'!A:AN,3,0)</f>
        <v>RCT</v>
      </c>
      <c r="E9" s="6" t="str">
        <f>VLOOKUP(B9,'1_문헌특성'!A:AN,8,0)</f>
        <v>남성생식기</v>
      </c>
      <c r="F9" s="6" t="str">
        <f>VLOOKUP(B9,'1_문헌특성'!A:AN,9,0)</f>
        <v>전립선암</v>
      </c>
      <c r="G9" s="12" t="s">
        <v>86</v>
      </c>
      <c r="H9" s="5" t="s">
        <v>672</v>
      </c>
      <c r="I9" s="12" t="s">
        <v>132</v>
      </c>
      <c r="J9" s="5" t="s">
        <v>133</v>
      </c>
      <c r="K9" s="12" t="s">
        <v>86</v>
      </c>
      <c r="L9" s="5" t="s">
        <v>716</v>
      </c>
      <c r="M9" s="12" t="s">
        <v>86</v>
      </c>
      <c r="N9" s="5" t="s">
        <v>718</v>
      </c>
      <c r="O9" s="16" t="s">
        <v>712</v>
      </c>
      <c r="P9" s="14" t="s">
        <v>719</v>
      </c>
      <c r="Q9" s="12" t="s">
        <v>86</v>
      </c>
      <c r="R9" s="5" t="s">
        <v>730</v>
      </c>
      <c r="S9" s="12" t="s">
        <v>673</v>
      </c>
      <c r="T9" s="5" t="s">
        <v>681</v>
      </c>
      <c r="U9" s="12" t="s">
        <v>711</v>
      </c>
    </row>
  </sheetData>
  <sheetProtection algorithmName="SHA-512" hashValue="/jQzy/G2vOCxkD0OKf3ciKSwsh3EAYcitnoUvAFLTMhhpHFyfRzjPntwL9oeSHJOLgc07SQXlnSsC7EfFdsfqg==" saltValue="kdGQ13Ur3aoZB0ctVjZYsA==" spinCount="100000" sheet="1" objects="1" scenarios="1" selectLockedCells="1" selectUnlockedCells="1"/>
  <autoFilter ref="A5:U9"/>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1_문헌특성</vt:lpstr>
      <vt:lpstr>2_결과지표_연속형</vt:lpstr>
      <vt:lpstr>3_결과지표_범주형</vt:lpstr>
      <vt:lpstr>4_비뚤림위험평가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2022-10-17T06:29:30Z</cp:lastPrinted>
  <dcterms:created xsi:type="dcterms:W3CDTF">2021-08-18T04:23:46Z</dcterms:created>
  <dcterms:modified xsi:type="dcterms:W3CDTF">2023-04-24T22:54:16Z</dcterms:modified>
</cp:coreProperties>
</file>